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N:\_Development Projects\Active Projects\Dry Creek Commons - Healdsburg\07) Funding Sources\4% CDLAC Application - August 2024\DRAFT_Dry Creek CDLAC 4% Applcation Round 2\"/>
    </mc:Choice>
  </mc:AlternateContent>
  <xr:revisionPtr revIDLastSave="0" documentId="13_ncr:1_{62B14D18-B153-4409-8A13-878E9EBE9994}" xr6:coauthVersionLast="47" xr6:coauthVersionMax="47" xr10:uidLastSave="{00000000-0000-0000-0000-000000000000}"/>
  <bookViews>
    <workbookView xWindow="-108" yWindow="-108" windowWidth="23256" windowHeight="12456" firstSheet="8" activeTab="12"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alcMode="manual"/>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6" i="4" l="1"/>
  <c r="E35" i="4"/>
  <c r="E34" i="4"/>
  <c r="E33" i="4"/>
  <c r="E32" i="4"/>
  <c r="E31" i="4"/>
  <c r="E30" i="4"/>
  <c r="E29" i="4"/>
  <c r="F30" i="4"/>
  <c r="G30" i="4"/>
  <c r="H30" i="4"/>
  <c r="I30" i="4"/>
  <c r="J30" i="4"/>
  <c r="K30" i="4"/>
  <c r="AA920" i="3"/>
  <c r="AA918" i="3"/>
  <c r="AA917" i="3"/>
  <c r="AA672" i="3"/>
  <c r="H672" i="3"/>
  <c r="AA664" i="3"/>
  <c r="H664" i="3"/>
  <c r="H656" i="3"/>
  <c r="AA656" i="3"/>
  <c r="AA648" i="3"/>
  <c r="H648" i="3"/>
  <c r="AA598" i="3"/>
  <c r="AA606" i="3"/>
  <c r="H606" i="3"/>
  <c r="H598" i="3"/>
  <c r="AA590" i="3"/>
  <c r="H590" i="3"/>
  <c r="H573" i="3"/>
  <c r="AA573" i="3"/>
  <c r="AA582" i="3"/>
  <c r="H582" i="3"/>
  <c r="AI555" i="3"/>
  <c r="AI554" i="3"/>
  <c r="W863" i="3"/>
  <c r="AM563" i="3" l="1"/>
  <c r="AI56" i="7"/>
  <c r="AK56" i="7"/>
  <c r="AM56" i="7"/>
  <c r="AO56" i="7"/>
  <c r="AQ56" i="7"/>
  <c r="AS56" i="7"/>
  <c r="AU56" i="7"/>
  <c r="AW56" i="7"/>
  <c r="AY56" i="7"/>
  <c r="BA56" i="7"/>
  <c r="BC56" i="7"/>
  <c r="BE56" i="7"/>
  <c r="BG56" i="7"/>
  <c r="BI56" i="7"/>
  <c r="BK56" i="7"/>
  <c r="BM56" i="7"/>
  <c r="BO56" i="7"/>
  <c r="BQ56" i="7"/>
  <c r="BS56" i="7"/>
  <c r="BU56" i="7"/>
  <c r="BW56" i="7"/>
  <c r="BY56" i="7"/>
  <c r="CA56" i="7"/>
  <c r="CC56" i="7"/>
  <c r="CE56" i="7"/>
  <c r="CG56" i="7"/>
  <c r="CI56" i="7"/>
  <c r="CK56" i="7"/>
  <c r="CM56" i="7"/>
  <c r="CO56" i="7"/>
  <c r="CQ56" i="7"/>
  <c r="CS56" i="7"/>
  <c r="CU56" i="7"/>
  <c r="CW56" i="7"/>
  <c r="CY56" i="7"/>
  <c r="DA56" i="7"/>
  <c r="DC56" i="7"/>
  <c r="DE56" i="7"/>
  <c r="DG56" i="7"/>
  <c r="DI56" i="7"/>
  <c r="DK56" i="7"/>
  <c r="DM56" i="7"/>
  <c r="DO56" i="7"/>
  <c r="DQ56" i="7"/>
  <c r="DS56" i="7"/>
  <c r="DU56" i="7"/>
  <c r="DW56" i="7"/>
  <c r="DY56" i="7"/>
  <c r="EA56" i="7"/>
  <c r="EC56" i="7"/>
  <c r="EE56" i="7"/>
  <c r="EG56" i="7"/>
  <c r="EI56" i="7"/>
  <c r="EK56" i="7"/>
  <c r="EM56" i="7"/>
  <c r="EO56" i="7"/>
  <c r="EQ56" i="7"/>
  <c r="ES56" i="7"/>
  <c r="EU56" i="7"/>
  <c r="EW56" i="7"/>
  <c r="EY56" i="7"/>
  <c r="FA56" i="7"/>
  <c r="FC56" i="7"/>
  <c r="FE56" i="7"/>
  <c r="FG56" i="7"/>
  <c r="FI56" i="7"/>
  <c r="FK56" i="7"/>
  <c r="FM56" i="7"/>
  <c r="FO56" i="7"/>
  <c r="FQ56" i="7"/>
  <c r="FS56" i="7"/>
  <c r="FU56" i="7"/>
  <c r="FW56" i="7"/>
  <c r="FY56" i="7"/>
  <c r="GA56" i="7"/>
  <c r="GC56" i="7"/>
  <c r="GE56" i="7"/>
  <c r="GG56" i="7"/>
  <c r="GI56" i="7"/>
  <c r="GK56" i="7"/>
  <c r="GM56" i="7"/>
  <c r="GO56" i="7"/>
  <c r="GQ56" i="7"/>
  <c r="GS56" i="7"/>
  <c r="GU56" i="7"/>
  <c r="GW56" i="7"/>
  <c r="GY56" i="7"/>
  <c r="HA56" i="7"/>
  <c r="HC56" i="7"/>
  <c r="HE56" i="7"/>
  <c r="HG56" i="7"/>
  <c r="HI56" i="7"/>
  <c r="HK56" i="7"/>
  <c r="HM56" i="7"/>
  <c r="HO56" i="7"/>
  <c r="HQ56" i="7"/>
  <c r="HS56" i="7"/>
  <c r="HU56" i="7"/>
  <c r="HW56" i="7"/>
  <c r="HY56" i="7"/>
  <c r="IA56" i="7"/>
  <c r="IC56" i="7"/>
  <c r="IE56" i="7"/>
  <c r="IG56" i="7"/>
  <c r="II56" i="7"/>
  <c r="IK56" i="7"/>
  <c r="IM56" i="7"/>
  <c r="IO56" i="7"/>
  <c r="IQ56" i="7"/>
  <c r="IS56" i="7"/>
  <c r="IU56" i="7"/>
  <c r="IW56" i="7"/>
  <c r="IY56" i="7"/>
  <c r="JA56" i="7"/>
  <c r="JC56" i="7"/>
  <c r="JE56" i="7"/>
  <c r="JG56" i="7"/>
  <c r="JI56" i="7"/>
  <c r="JK56" i="7"/>
  <c r="JM56" i="7"/>
  <c r="JO56" i="7"/>
  <c r="JQ56" i="7"/>
  <c r="JS56" i="7"/>
  <c r="JU56" i="7"/>
  <c r="JW56" i="7"/>
  <c r="JY56" i="7"/>
  <c r="KA56" i="7"/>
  <c r="KC56" i="7"/>
  <c r="KE56" i="7"/>
  <c r="KG56" i="7"/>
  <c r="KI56" i="7"/>
  <c r="KK56" i="7"/>
  <c r="KM56" i="7"/>
  <c r="KO56" i="7"/>
  <c r="KQ56" i="7"/>
  <c r="KS56" i="7"/>
  <c r="KU56" i="7"/>
  <c r="KW56" i="7"/>
  <c r="KY56" i="7"/>
  <c r="LA56" i="7"/>
  <c r="LC56" i="7"/>
  <c r="LE56" i="7"/>
  <c r="LG56" i="7"/>
  <c r="LI56" i="7"/>
  <c r="LK56" i="7"/>
  <c r="LM56" i="7"/>
  <c r="LO56" i="7"/>
  <c r="LQ56" i="7"/>
  <c r="LS56" i="7"/>
  <c r="LU56" i="7"/>
  <c r="LW56" i="7"/>
  <c r="LY56" i="7"/>
  <c r="MA56" i="7"/>
  <c r="MC56" i="7"/>
  <c r="ME56" i="7"/>
  <c r="MG56" i="7"/>
  <c r="MI56" i="7"/>
  <c r="MK56" i="7"/>
  <c r="MM56" i="7"/>
  <c r="MO56" i="7"/>
  <c r="MQ56" i="7"/>
  <c r="MS56" i="7"/>
  <c r="MU56" i="7"/>
  <c r="MW56" i="7"/>
  <c r="MY56" i="7"/>
  <c r="NA56" i="7"/>
  <c r="NC56" i="7"/>
  <c r="NE56" i="7"/>
  <c r="NG56" i="7"/>
  <c r="NI56" i="7"/>
  <c r="NK56" i="7"/>
  <c r="NM56" i="7"/>
  <c r="NO56" i="7"/>
  <c r="NQ56" i="7"/>
  <c r="NS56" i="7"/>
  <c r="NU56" i="7"/>
  <c r="NW56" i="7"/>
  <c r="NY56" i="7"/>
  <c r="OA56" i="7"/>
  <c r="OC56" i="7"/>
  <c r="OE56" i="7"/>
  <c r="OG56" i="7"/>
  <c r="OI56" i="7"/>
  <c r="OK56" i="7"/>
  <c r="OM56" i="7"/>
  <c r="OO56" i="7"/>
  <c r="OQ56" i="7"/>
  <c r="OS56" i="7"/>
  <c r="OU56" i="7"/>
  <c r="OW56" i="7"/>
  <c r="OY56" i="7"/>
  <c r="PA56" i="7"/>
  <c r="PC56" i="7"/>
  <c r="PE56" i="7"/>
  <c r="PG56" i="7"/>
  <c r="PI56" i="7"/>
  <c r="PK56" i="7"/>
  <c r="PM56" i="7"/>
  <c r="PO56" i="7"/>
  <c r="PQ56" i="7"/>
  <c r="PS56" i="7"/>
  <c r="PU56" i="7"/>
  <c r="PW56" i="7"/>
  <c r="PY56" i="7"/>
  <c r="QA56" i="7"/>
  <c r="QC56" i="7"/>
  <c r="QE56" i="7"/>
  <c r="QG56" i="7"/>
  <c r="QI56" i="7"/>
  <c r="QK56" i="7"/>
  <c r="QM56" i="7"/>
  <c r="QO56" i="7"/>
  <c r="QQ56" i="7"/>
  <c r="QS56" i="7"/>
  <c r="QU56" i="7"/>
  <c r="QW56" i="7"/>
  <c r="QY56" i="7"/>
  <c r="RA56" i="7"/>
  <c r="RC56" i="7"/>
  <c r="RE56" i="7"/>
  <c r="RG56" i="7"/>
  <c r="RI56" i="7"/>
  <c r="RK56" i="7"/>
  <c r="RM56" i="7"/>
  <c r="RO56" i="7"/>
  <c r="RQ56" i="7"/>
  <c r="RS56" i="7"/>
  <c r="RU56" i="7"/>
  <c r="RW56" i="7"/>
  <c r="RY56" i="7"/>
  <c r="SA56" i="7"/>
  <c r="SC56" i="7"/>
  <c r="SE56" i="7"/>
  <c r="SG56" i="7"/>
  <c r="SI56" i="7"/>
  <c r="SK56" i="7"/>
  <c r="SM56" i="7"/>
  <c r="SO56" i="7"/>
  <c r="SQ56" i="7"/>
  <c r="SS56" i="7"/>
  <c r="SU56" i="7"/>
  <c r="SW56" i="7"/>
  <c r="SY56" i="7"/>
  <c r="TA56" i="7"/>
  <c r="TC56" i="7"/>
  <c r="TE56" i="7"/>
  <c r="TG56" i="7"/>
  <c r="TI56" i="7"/>
  <c r="TK56" i="7"/>
  <c r="TM56" i="7"/>
  <c r="TO56" i="7"/>
  <c r="TQ56" i="7"/>
  <c r="TS56" i="7"/>
  <c r="TU56" i="7"/>
  <c r="TW56" i="7"/>
  <c r="TY56" i="7"/>
  <c r="UA56" i="7"/>
  <c r="UC56" i="7"/>
  <c r="UE56" i="7"/>
  <c r="UG56" i="7"/>
  <c r="UI56" i="7"/>
  <c r="UK56" i="7"/>
  <c r="UM56" i="7"/>
  <c r="UO56" i="7"/>
  <c r="UQ56" i="7"/>
  <c r="US56" i="7"/>
  <c r="UU56" i="7"/>
  <c r="UW56" i="7"/>
  <c r="UY56" i="7"/>
  <c r="VA56" i="7"/>
  <c r="VC56" i="7"/>
  <c r="VE56" i="7"/>
  <c r="VG56" i="7"/>
  <c r="VI56" i="7"/>
  <c r="VK56" i="7"/>
  <c r="VM56" i="7"/>
  <c r="VO56" i="7"/>
  <c r="VQ56" i="7"/>
  <c r="VS56" i="7"/>
  <c r="VU56" i="7"/>
  <c r="VW56" i="7"/>
  <c r="VY56" i="7"/>
  <c r="WA56" i="7"/>
  <c r="WC56" i="7"/>
  <c r="WE56" i="7"/>
  <c r="WG56" i="7"/>
  <c r="WI56" i="7"/>
  <c r="WK56" i="7"/>
  <c r="WM56" i="7"/>
  <c r="WO56" i="7"/>
  <c r="WQ56" i="7"/>
  <c r="WS56" i="7"/>
  <c r="WU56" i="7"/>
  <c r="WW56" i="7"/>
  <c r="WY56" i="7"/>
  <c r="XA56" i="7"/>
  <c r="XC56" i="7"/>
  <c r="XE56" i="7"/>
  <c r="XG56" i="7"/>
  <c r="XI56" i="7"/>
  <c r="XK56" i="7"/>
  <c r="XM56" i="7"/>
  <c r="XO56" i="7"/>
  <c r="XQ56" i="7"/>
  <c r="XS56" i="7"/>
  <c r="XU56" i="7"/>
  <c r="XW56" i="7"/>
  <c r="XY56" i="7"/>
  <c r="YA56" i="7"/>
  <c r="YC56" i="7"/>
  <c r="YE56" i="7"/>
  <c r="YG56" i="7"/>
  <c r="YI56" i="7"/>
  <c r="YK56" i="7"/>
  <c r="YM56" i="7"/>
  <c r="YO56" i="7"/>
  <c r="YQ56" i="7"/>
  <c r="YS56" i="7"/>
  <c r="YU56" i="7"/>
  <c r="YW56" i="7"/>
  <c r="YY56" i="7"/>
  <c r="ZA56" i="7"/>
  <c r="ZC56" i="7"/>
  <c r="ZE56" i="7"/>
  <c r="ZG56" i="7"/>
  <c r="ZI56" i="7"/>
  <c r="ZK56" i="7"/>
  <c r="ZM56" i="7"/>
  <c r="ZO56" i="7"/>
  <c r="ZQ56" i="7"/>
  <c r="ZS56" i="7"/>
  <c r="ZU56" i="7"/>
  <c r="ZW56" i="7"/>
  <c r="ZY56" i="7"/>
  <c r="AAA56" i="7"/>
  <c r="AAC56" i="7"/>
  <c r="AAE56" i="7"/>
  <c r="AAG56" i="7"/>
  <c r="AAI56" i="7"/>
  <c r="AAK56" i="7"/>
  <c r="AAM56" i="7"/>
  <c r="AAO56" i="7"/>
  <c r="AAQ56" i="7"/>
  <c r="AAS56" i="7"/>
  <c r="AAU56" i="7"/>
  <c r="AAW56" i="7"/>
  <c r="AAY56" i="7"/>
  <c r="ABA56" i="7"/>
  <c r="ABC56" i="7"/>
  <c r="ABE56" i="7"/>
  <c r="ABG56" i="7"/>
  <c r="ABI56" i="7"/>
  <c r="ABK56" i="7"/>
  <c r="ABM56" i="7"/>
  <c r="ABO56" i="7"/>
  <c r="ABQ56" i="7"/>
  <c r="ABS56" i="7"/>
  <c r="ABU56" i="7"/>
  <c r="ABW56" i="7"/>
  <c r="ABY56" i="7"/>
  <c r="ACA56" i="7"/>
  <c r="ACC56" i="7"/>
  <c r="ACE56" i="7"/>
  <c r="ACG56" i="7"/>
  <c r="ACI56" i="7"/>
  <c r="ACK56" i="7"/>
  <c r="ACM56" i="7"/>
  <c r="ACO56" i="7"/>
  <c r="ACQ56" i="7"/>
  <c r="ACS56" i="7"/>
  <c r="ACU56" i="7"/>
  <c r="ACW56" i="7"/>
  <c r="ACY56" i="7"/>
  <c r="ADA56" i="7"/>
  <c r="ADC56" i="7"/>
  <c r="ADE56" i="7"/>
  <c r="ADG56" i="7"/>
  <c r="ADI56" i="7"/>
  <c r="ADK56" i="7"/>
  <c r="ADM56" i="7"/>
  <c r="ADO56" i="7"/>
  <c r="ADQ56" i="7"/>
  <c r="ADS56" i="7"/>
  <c r="ADU56" i="7"/>
  <c r="ADW56" i="7"/>
  <c r="ADY56" i="7"/>
  <c r="AEA56" i="7"/>
  <c r="AEC56" i="7"/>
  <c r="AEE56" i="7"/>
  <c r="AEG56" i="7"/>
  <c r="AEI56" i="7"/>
  <c r="AEK56" i="7"/>
  <c r="AEM56" i="7"/>
  <c r="AEO56" i="7"/>
  <c r="AEQ56" i="7"/>
  <c r="AES56" i="7"/>
  <c r="AEU56" i="7"/>
  <c r="AEW56" i="7"/>
  <c r="AEY56" i="7"/>
  <c r="AFA56" i="7"/>
  <c r="AFC56" i="7"/>
  <c r="AFE56" i="7"/>
  <c r="AFG56" i="7"/>
  <c r="AFI56" i="7"/>
  <c r="AFK56" i="7"/>
  <c r="AFM56" i="7"/>
  <c r="AFO56" i="7"/>
  <c r="AFQ56" i="7"/>
  <c r="AFS56" i="7"/>
  <c r="AFU56" i="7"/>
  <c r="AFW56" i="7"/>
  <c r="AFY56" i="7"/>
  <c r="AGA56" i="7"/>
  <c r="AGC56" i="7"/>
  <c r="AGE56" i="7"/>
  <c r="AGG56" i="7"/>
  <c r="AGI56" i="7"/>
  <c r="AGK56" i="7"/>
  <c r="AGM56" i="7"/>
  <c r="AGO56" i="7"/>
  <c r="AGQ56" i="7"/>
  <c r="AGS56" i="7"/>
  <c r="AGU56" i="7"/>
  <c r="AGW56" i="7"/>
  <c r="AGY56" i="7"/>
  <c r="AHA56" i="7"/>
  <c r="AHC56" i="7"/>
  <c r="AHE56" i="7"/>
  <c r="AHG56" i="7"/>
  <c r="AHI56" i="7"/>
  <c r="AHK56" i="7"/>
  <c r="AHM56" i="7"/>
  <c r="AHO56" i="7"/>
  <c r="AHQ56" i="7"/>
  <c r="AHS56" i="7"/>
  <c r="AHU56" i="7"/>
  <c r="AHW56" i="7"/>
  <c r="AHY56" i="7"/>
  <c r="AIA56" i="7"/>
  <c r="AIC56" i="7"/>
  <c r="AIE56" i="7"/>
  <c r="AIG56" i="7"/>
  <c r="AII56" i="7"/>
  <c r="AIK56" i="7"/>
  <c r="AIM56" i="7"/>
  <c r="AIO56" i="7"/>
  <c r="AIQ56" i="7"/>
  <c r="AIS56" i="7"/>
  <c r="AIU56" i="7"/>
  <c r="AIW56" i="7"/>
  <c r="AIY56" i="7"/>
  <c r="AJA56" i="7"/>
  <c r="AJC56" i="7"/>
  <c r="AJE56" i="7"/>
  <c r="AJG56" i="7"/>
  <c r="AJI56" i="7"/>
  <c r="AJK56" i="7"/>
  <c r="AJM56" i="7"/>
  <c r="AJO56" i="7"/>
  <c r="AJQ56" i="7"/>
  <c r="AJS56" i="7"/>
  <c r="AJU56" i="7"/>
  <c r="AJW56" i="7"/>
  <c r="AJY56" i="7"/>
  <c r="AKA56" i="7"/>
  <c r="AKC56" i="7"/>
  <c r="AKE56" i="7"/>
  <c r="AKG56" i="7"/>
  <c r="AKI56" i="7"/>
  <c r="AKK56" i="7"/>
  <c r="AKM56" i="7"/>
  <c r="AKO56" i="7"/>
  <c r="AKQ56" i="7"/>
  <c r="AKS56" i="7"/>
  <c r="AKU56" i="7"/>
  <c r="AKW56" i="7"/>
  <c r="AKY56" i="7"/>
  <c r="ALA56" i="7"/>
  <c r="ALC56" i="7"/>
  <c r="ALE56" i="7"/>
  <c r="ALG56" i="7"/>
  <c r="ALI56" i="7"/>
  <c r="ALK56" i="7"/>
  <c r="ALM56" i="7"/>
  <c r="ALO56" i="7"/>
  <c r="ALQ56" i="7"/>
  <c r="ALS56" i="7"/>
  <c r="ALU56" i="7"/>
  <c r="ALW56" i="7"/>
  <c r="ALY56" i="7"/>
  <c r="AMA56" i="7"/>
  <c r="AMC56" i="7"/>
  <c r="AME56" i="7"/>
  <c r="AMG56" i="7"/>
  <c r="AMI56" i="7"/>
  <c r="AMK56" i="7"/>
  <c r="AMM56" i="7"/>
  <c r="AMO56" i="7"/>
  <c r="AMQ56" i="7"/>
  <c r="AMS56" i="7"/>
  <c r="AMU56" i="7"/>
  <c r="AMW56" i="7"/>
  <c r="AMY56" i="7"/>
  <c r="ANA56" i="7"/>
  <c r="ANC56" i="7"/>
  <c r="ANE56" i="7"/>
  <c r="ANG56" i="7"/>
  <c r="ANI56" i="7"/>
  <c r="ANK56" i="7"/>
  <c r="ANM56" i="7"/>
  <c r="ANO56" i="7"/>
  <c r="ANQ56" i="7"/>
  <c r="ANS56" i="7"/>
  <c r="ANU56" i="7"/>
  <c r="ANW56" i="7"/>
  <c r="ANY56" i="7"/>
  <c r="AOA56" i="7"/>
  <c r="AOC56" i="7"/>
  <c r="AOE56" i="7"/>
  <c r="AOG56" i="7"/>
  <c r="AOI56" i="7"/>
  <c r="AOK56" i="7"/>
  <c r="AOM56" i="7"/>
  <c r="AOO56" i="7"/>
  <c r="AOQ56" i="7"/>
  <c r="AOS56" i="7"/>
  <c r="AOU56" i="7"/>
  <c r="AOW56" i="7"/>
  <c r="AOY56" i="7"/>
  <c r="APA56" i="7"/>
  <c r="APC56" i="7"/>
  <c r="APE56" i="7"/>
  <c r="APG56" i="7"/>
  <c r="API56" i="7"/>
  <c r="APK56" i="7"/>
  <c r="APM56" i="7"/>
  <c r="APO56" i="7"/>
  <c r="APQ56" i="7"/>
  <c r="APS56" i="7"/>
  <c r="APU56" i="7"/>
  <c r="APW56" i="7"/>
  <c r="APY56" i="7"/>
  <c r="AQA56" i="7"/>
  <c r="AQC56" i="7"/>
  <c r="AQE56" i="7"/>
  <c r="AQG56" i="7"/>
  <c r="AQI56" i="7"/>
  <c r="AQK56" i="7"/>
  <c r="AQM56" i="7"/>
  <c r="AQO56" i="7"/>
  <c r="AQQ56" i="7"/>
  <c r="AQS56" i="7"/>
  <c r="AQU56" i="7"/>
  <c r="AQW56" i="7"/>
  <c r="AQY56" i="7"/>
  <c r="ARA56" i="7"/>
  <c r="ARC56" i="7"/>
  <c r="ARE56" i="7"/>
  <c r="ARG56" i="7"/>
  <c r="ARI56" i="7"/>
  <c r="ARK56" i="7"/>
  <c r="ARM56" i="7"/>
  <c r="ARO56" i="7"/>
  <c r="ARQ56" i="7"/>
  <c r="ARS56" i="7"/>
  <c r="ARU56" i="7"/>
  <c r="ARW56" i="7"/>
  <c r="ARY56" i="7"/>
  <c r="ASA56" i="7"/>
  <c r="ASC56" i="7"/>
  <c r="ASE56" i="7"/>
  <c r="ASG56" i="7"/>
  <c r="ASI56" i="7"/>
  <c r="ASK56" i="7"/>
  <c r="ASM56" i="7"/>
  <c r="ASO56" i="7"/>
  <c r="ASQ56" i="7"/>
  <c r="ASS56" i="7"/>
  <c r="ASU56" i="7"/>
  <c r="ASW56" i="7"/>
  <c r="ASY56" i="7"/>
  <c r="ATA56" i="7"/>
  <c r="ATC56" i="7"/>
  <c r="ATE56" i="7"/>
  <c r="ATG56" i="7"/>
  <c r="ATI56" i="7"/>
  <c r="ATK56" i="7"/>
  <c r="ATM56" i="7"/>
  <c r="ATO56" i="7"/>
  <c r="ATQ56" i="7"/>
  <c r="ATS56" i="7"/>
  <c r="ATU56" i="7"/>
  <c r="ATW56" i="7"/>
  <c r="ATY56" i="7"/>
  <c r="AUA56" i="7"/>
  <c r="AUC56" i="7"/>
  <c r="AUE56" i="7"/>
  <c r="AUG56" i="7"/>
  <c r="AUI56" i="7"/>
  <c r="AUK56" i="7"/>
  <c r="AUM56" i="7"/>
  <c r="AUO56" i="7"/>
  <c r="AUQ56" i="7"/>
  <c r="AUS56" i="7"/>
  <c r="AUU56" i="7"/>
  <c r="AUW56" i="7"/>
  <c r="AUY56" i="7"/>
  <c r="AVA56" i="7"/>
  <c r="AVC56" i="7"/>
  <c r="AVE56" i="7"/>
  <c r="AVG56" i="7"/>
  <c r="AVI56" i="7"/>
  <c r="AVK56" i="7"/>
  <c r="AVM56" i="7"/>
  <c r="AVO56" i="7"/>
  <c r="AVQ56" i="7"/>
  <c r="AVS56" i="7"/>
  <c r="AVU56" i="7"/>
  <c r="AVW56" i="7"/>
  <c r="AVY56" i="7"/>
  <c r="AWA56" i="7"/>
  <c r="AWC56" i="7"/>
  <c r="AWE56" i="7"/>
  <c r="AWG56" i="7"/>
  <c r="AWI56" i="7"/>
  <c r="AWK56" i="7"/>
  <c r="AWM56" i="7"/>
  <c r="AWO56" i="7"/>
  <c r="AWQ56" i="7"/>
  <c r="AWS56" i="7"/>
  <c r="AWU56" i="7"/>
  <c r="AWW56" i="7"/>
  <c r="AWY56" i="7"/>
  <c r="AXA56" i="7"/>
  <c r="AXC56" i="7"/>
  <c r="AXE56" i="7"/>
  <c r="AXG56" i="7"/>
  <c r="AXI56" i="7"/>
  <c r="AXK56" i="7"/>
  <c r="AXM56" i="7"/>
  <c r="AXO56" i="7"/>
  <c r="AXQ56" i="7"/>
  <c r="AXS56" i="7"/>
  <c r="AXU56" i="7"/>
  <c r="AXW56" i="7"/>
  <c r="AXY56" i="7"/>
  <c r="AYA56" i="7"/>
  <c r="AYC56" i="7"/>
  <c r="AYE56" i="7"/>
  <c r="AYG56" i="7"/>
  <c r="AYI56" i="7"/>
  <c r="AYK56" i="7"/>
  <c r="AYM56" i="7"/>
  <c r="AYO56" i="7"/>
  <c r="AYQ56" i="7"/>
  <c r="AYS56" i="7"/>
  <c r="AYU56" i="7"/>
  <c r="AYW56" i="7"/>
  <c r="AYY56" i="7"/>
  <c r="AZA56" i="7"/>
  <c r="AZC56" i="7"/>
  <c r="AZE56" i="7"/>
  <c r="AZG56" i="7"/>
  <c r="AZI56" i="7"/>
  <c r="AZK56" i="7"/>
  <c r="AZM56" i="7"/>
  <c r="AZO56" i="7"/>
  <c r="AZQ56" i="7"/>
  <c r="AZS56" i="7"/>
  <c r="AZU56" i="7"/>
  <c r="AZW56" i="7"/>
  <c r="AZY56" i="7"/>
  <c r="BAA56" i="7"/>
  <c r="BAC56" i="7"/>
  <c r="BAE56" i="7"/>
  <c r="BAG56" i="7"/>
  <c r="BAI56" i="7"/>
  <c r="BAK56" i="7"/>
  <c r="BAM56" i="7"/>
  <c r="BAO56" i="7"/>
  <c r="BAQ56" i="7"/>
  <c r="BAS56" i="7"/>
  <c r="BAU56" i="7"/>
  <c r="BAW56" i="7"/>
  <c r="BAY56" i="7"/>
  <c r="BBA56" i="7"/>
  <c r="BBC56" i="7"/>
  <c r="BBE56" i="7"/>
  <c r="BBG56" i="7"/>
  <c r="BBI56" i="7"/>
  <c r="BBK56" i="7"/>
  <c r="BBM56" i="7"/>
  <c r="BBO56" i="7"/>
  <c r="BBQ56" i="7"/>
  <c r="BBS56" i="7"/>
  <c r="BBU56" i="7"/>
  <c r="BBW56" i="7"/>
  <c r="BBY56" i="7"/>
  <c r="BCA56" i="7"/>
  <c r="BCC56" i="7"/>
  <c r="BCE56" i="7"/>
  <c r="BCG56" i="7"/>
  <c r="BCI56" i="7"/>
  <c r="BCK56" i="7"/>
  <c r="BCM56" i="7"/>
  <c r="BCO56" i="7"/>
  <c r="BCQ56" i="7"/>
  <c r="BCS56" i="7"/>
  <c r="BCU56" i="7"/>
  <c r="BCW56" i="7"/>
  <c r="BCY56" i="7"/>
  <c r="BDA56" i="7"/>
  <c r="BDC56" i="7"/>
  <c r="BDE56" i="7"/>
  <c r="BDG56" i="7"/>
  <c r="BDI56" i="7"/>
  <c r="BDK56" i="7"/>
  <c r="BDM56" i="7"/>
  <c r="BDO56" i="7"/>
  <c r="BDQ56" i="7"/>
  <c r="BDS56" i="7"/>
  <c r="BDU56" i="7"/>
  <c r="BDW56" i="7"/>
  <c r="BDY56" i="7"/>
  <c r="BEA56" i="7"/>
  <c r="BEC56" i="7"/>
  <c r="BEE56" i="7"/>
  <c r="BEG56" i="7"/>
  <c r="BEI56" i="7"/>
  <c r="BEK56" i="7"/>
  <c r="BEM56" i="7"/>
  <c r="BEO56" i="7"/>
  <c r="BEQ56" i="7"/>
  <c r="BES56" i="7"/>
  <c r="BEU56" i="7"/>
  <c r="BEW56" i="7"/>
  <c r="BEY56" i="7"/>
  <c r="BFA56" i="7"/>
  <c r="BFC56" i="7"/>
  <c r="BFE56" i="7"/>
  <c r="BFG56" i="7"/>
  <c r="BFI56" i="7"/>
  <c r="BFK56" i="7"/>
  <c r="BFM56" i="7"/>
  <c r="BFO56" i="7"/>
  <c r="BFQ56" i="7"/>
  <c r="BFS56" i="7"/>
  <c r="BFU56" i="7"/>
  <c r="BFW56" i="7"/>
  <c r="BFY56" i="7"/>
  <c r="BGA56" i="7"/>
  <c r="BGC56" i="7"/>
  <c r="BGE56" i="7"/>
  <c r="BGG56" i="7"/>
  <c r="BGI56" i="7"/>
  <c r="BGK56" i="7"/>
  <c r="BGM56" i="7"/>
  <c r="BGO56" i="7"/>
  <c r="BGQ56" i="7"/>
  <c r="BGS56" i="7"/>
  <c r="BGU56" i="7"/>
  <c r="BGW56" i="7"/>
  <c r="BGY56" i="7"/>
  <c r="BHA56" i="7"/>
  <c r="BHC56" i="7"/>
  <c r="BHE56" i="7"/>
  <c r="BHG56" i="7"/>
  <c r="BHI56" i="7"/>
  <c r="BHK56" i="7"/>
  <c r="BHM56" i="7"/>
  <c r="BHO56" i="7"/>
  <c r="BHQ56" i="7"/>
  <c r="BHS56" i="7"/>
  <c r="BHU56" i="7"/>
  <c r="BHW56" i="7"/>
  <c r="BHY56" i="7"/>
  <c r="BIA56" i="7"/>
  <c r="BIC56" i="7"/>
  <c r="BIE56" i="7"/>
  <c r="BIG56" i="7"/>
  <c r="BII56" i="7"/>
  <c r="BIK56" i="7"/>
  <c r="BIM56" i="7"/>
  <c r="BIO56" i="7"/>
  <c r="BIQ56" i="7"/>
  <c r="BIS56" i="7"/>
  <c r="BIU56" i="7"/>
  <c r="BIW56" i="7"/>
  <c r="BIY56" i="7"/>
  <c r="BJA56" i="7"/>
  <c r="BJC56" i="7"/>
  <c r="BJE56" i="7"/>
  <c r="BJG56" i="7"/>
  <c r="BJI56" i="7"/>
  <c r="BJK56" i="7"/>
  <c r="BJM56" i="7"/>
  <c r="BJO56" i="7"/>
  <c r="BJQ56" i="7"/>
  <c r="BJS56" i="7"/>
  <c r="BJU56" i="7"/>
  <c r="BJW56" i="7"/>
  <c r="BJY56" i="7"/>
  <c r="BKA56" i="7"/>
  <c r="BKC56" i="7"/>
  <c r="BKE56" i="7"/>
  <c r="BKG56" i="7"/>
  <c r="BKI56" i="7"/>
  <c r="BKK56" i="7"/>
  <c r="BKM56" i="7"/>
  <c r="BKO56" i="7"/>
  <c r="BKQ56" i="7"/>
  <c r="BKS56" i="7"/>
  <c r="BKU56" i="7"/>
  <c r="BKW56" i="7"/>
  <c r="BKY56" i="7"/>
  <c r="BLA56" i="7"/>
  <c r="BLC56" i="7"/>
  <c r="BLE56" i="7"/>
  <c r="BLG56" i="7"/>
  <c r="BLI56" i="7"/>
  <c r="BLK56" i="7"/>
  <c r="BLM56" i="7"/>
  <c r="BLO56" i="7"/>
  <c r="BLQ56" i="7"/>
  <c r="BLS56" i="7"/>
  <c r="BLU56" i="7"/>
  <c r="BLW56" i="7"/>
  <c r="BLY56" i="7"/>
  <c r="BMA56" i="7"/>
  <c r="BMC56" i="7"/>
  <c r="BME56" i="7"/>
  <c r="BMG56" i="7"/>
  <c r="BMI56" i="7"/>
  <c r="BMK56" i="7"/>
  <c r="BMM56" i="7"/>
  <c r="BMO56" i="7"/>
  <c r="BMQ56" i="7"/>
  <c r="BMS56" i="7"/>
  <c r="BMU56" i="7"/>
  <c r="BMW56" i="7"/>
  <c r="BMY56" i="7"/>
  <c r="BNA56" i="7"/>
  <c r="BNC56" i="7"/>
  <c r="BNE56" i="7"/>
  <c r="BNG56" i="7"/>
  <c r="BNI56" i="7"/>
  <c r="BNK56" i="7"/>
  <c r="BNM56" i="7"/>
  <c r="BNO56" i="7"/>
  <c r="BNQ56" i="7"/>
  <c r="BNS56" i="7"/>
  <c r="BNU56" i="7"/>
  <c r="BNW56" i="7"/>
  <c r="BNY56" i="7"/>
  <c r="BOA56" i="7"/>
  <c r="BOC56" i="7"/>
  <c r="BOE56" i="7"/>
  <c r="BOG56" i="7"/>
  <c r="BOI56" i="7"/>
  <c r="BOK56" i="7"/>
  <c r="BOM56" i="7"/>
  <c r="BOO56" i="7"/>
  <c r="BOQ56" i="7"/>
  <c r="BOS56" i="7"/>
  <c r="BOU56" i="7"/>
  <c r="BOW56" i="7"/>
  <c r="BOY56" i="7"/>
  <c r="BPA56" i="7"/>
  <c r="BPC56" i="7"/>
  <c r="BPE56" i="7"/>
  <c r="BPG56" i="7"/>
  <c r="BPI56" i="7"/>
  <c r="BPK56" i="7"/>
  <c r="BPM56" i="7"/>
  <c r="BPO56" i="7"/>
  <c r="BPQ56" i="7"/>
  <c r="BPS56" i="7"/>
  <c r="BPU56" i="7"/>
  <c r="BPW56" i="7"/>
  <c r="BPY56" i="7"/>
  <c r="BQA56" i="7"/>
  <c r="BQC56" i="7"/>
  <c r="BQE56" i="7"/>
  <c r="BQG56" i="7"/>
  <c r="BQI56" i="7"/>
  <c r="BQK56" i="7"/>
  <c r="BQM56" i="7"/>
  <c r="BQO56" i="7"/>
  <c r="BQQ56" i="7"/>
  <c r="BQS56" i="7"/>
  <c r="BQU56" i="7"/>
  <c r="BQW56" i="7"/>
  <c r="BQY56" i="7"/>
  <c r="BRA56" i="7"/>
  <c r="BRC56" i="7"/>
  <c r="BRE56" i="7"/>
  <c r="BRG56" i="7"/>
  <c r="BRI56" i="7"/>
  <c r="BRK56" i="7"/>
  <c r="BRM56" i="7"/>
  <c r="BRO56" i="7"/>
  <c r="BRQ56" i="7"/>
  <c r="BRS56" i="7"/>
  <c r="BRU56" i="7"/>
  <c r="BRW56" i="7"/>
  <c r="BRY56" i="7"/>
  <c r="BSA56" i="7"/>
  <c r="BSC56" i="7"/>
  <c r="BSE56" i="7"/>
  <c r="BSG56" i="7"/>
  <c r="BSI56" i="7"/>
  <c r="BSK56" i="7"/>
  <c r="BSM56" i="7"/>
  <c r="BSO56" i="7"/>
  <c r="BSQ56" i="7"/>
  <c r="BSS56" i="7"/>
  <c r="BSU56" i="7"/>
  <c r="BSW56" i="7"/>
  <c r="BSY56" i="7"/>
  <c r="BTA56" i="7"/>
  <c r="BTC56" i="7"/>
  <c r="BTE56" i="7"/>
  <c r="BTG56" i="7"/>
  <c r="BTI56" i="7"/>
  <c r="BTK56" i="7"/>
  <c r="BTM56" i="7"/>
  <c r="BTO56" i="7"/>
  <c r="BTQ56" i="7"/>
  <c r="BTS56" i="7"/>
  <c r="BTU56" i="7"/>
  <c r="BTW56" i="7"/>
  <c r="BTY56" i="7"/>
  <c r="BUA56" i="7"/>
  <c r="BUC56" i="7"/>
  <c r="BUE56" i="7"/>
  <c r="BUG56" i="7"/>
  <c r="BUI56" i="7"/>
  <c r="BUK56" i="7"/>
  <c r="BUM56" i="7"/>
  <c r="BUO56" i="7"/>
  <c r="BUQ56" i="7"/>
  <c r="BUS56" i="7"/>
  <c r="BUU56" i="7"/>
  <c r="BUW56" i="7"/>
  <c r="BUY56" i="7"/>
  <c r="BVA56" i="7"/>
  <c r="BVC56" i="7"/>
  <c r="BVE56" i="7"/>
  <c r="BVG56" i="7"/>
  <c r="BVI56" i="7"/>
  <c r="BVK56" i="7"/>
  <c r="BVM56" i="7"/>
  <c r="BVO56" i="7"/>
  <c r="BVQ56" i="7"/>
  <c r="BVS56" i="7"/>
  <c r="BVU56" i="7"/>
  <c r="BVW56" i="7"/>
  <c r="BVY56" i="7"/>
  <c r="BWA56" i="7"/>
  <c r="BWC56" i="7"/>
  <c r="BWE56" i="7"/>
  <c r="BWG56" i="7"/>
  <c r="BWI56" i="7"/>
  <c r="BWK56" i="7"/>
  <c r="BWM56" i="7"/>
  <c r="BWO56" i="7"/>
  <c r="BWQ56" i="7"/>
  <c r="BWS56" i="7"/>
  <c r="BWU56" i="7"/>
  <c r="BWW56" i="7"/>
  <c r="BWY56" i="7"/>
  <c r="BXA56" i="7"/>
  <c r="BXC56" i="7"/>
  <c r="BXE56" i="7"/>
  <c r="BXG56" i="7"/>
  <c r="BXI56" i="7"/>
  <c r="BXK56" i="7"/>
  <c r="BXM56" i="7"/>
  <c r="BXO56" i="7"/>
  <c r="BXQ56" i="7"/>
  <c r="BXS56" i="7"/>
  <c r="BXU56" i="7"/>
  <c r="BXW56" i="7"/>
  <c r="BXY56" i="7"/>
  <c r="BYA56" i="7"/>
  <c r="BYC56" i="7"/>
  <c r="BYE56" i="7"/>
  <c r="BYG56" i="7"/>
  <c r="BYI56" i="7"/>
  <c r="BYK56" i="7"/>
  <c r="BYM56" i="7"/>
  <c r="BYO56" i="7"/>
  <c r="BYQ56" i="7"/>
  <c r="BYS56" i="7"/>
  <c r="BYU56" i="7"/>
  <c r="BYW56" i="7"/>
  <c r="BYY56" i="7"/>
  <c r="BZA56" i="7"/>
  <c r="BZC56" i="7"/>
  <c r="BZE56" i="7"/>
  <c r="BZG56" i="7"/>
  <c r="BZI56" i="7"/>
  <c r="BZK56" i="7"/>
  <c r="BZM56" i="7"/>
  <c r="BZO56" i="7"/>
  <c r="BZQ56" i="7"/>
  <c r="BZS56" i="7"/>
  <c r="BZU56" i="7"/>
  <c r="BZW56" i="7"/>
  <c r="BZY56" i="7"/>
  <c r="CAA56" i="7"/>
  <c r="CAC56" i="7"/>
  <c r="CAE56" i="7"/>
  <c r="CAG56" i="7"/>
  <c r="CAI56" i="7"/>
  <c r="CAK56" i="7"/>
  <c r="CAM56" i="7"/>
  <c r="CAO56" i="7"/>
  <c r="CAQ56" i="7"/>
  <c r="CAS56" i="7"/>
  <c r="CAU56" i="7"/>
  <c r="CAW56" i="7"/>
  <c r="CAY56" i="7"/>
  <c r="CBA56" i="7"/>
  <c r="CBC56" i="7"/>
  <c r="CBE56" i="7"/>
  <c r="CBG56" i="7"/>
  <c r="CBI56" i="7"/>
  <c r="CBK56" i="7"/>
  <c r="CBM56" i="7"/>
  <c r="CBO56" i="7"/>
  <c r="CBQ56" i="7"/>
  <c r="CBS56" i="7"/>
  <c r="CBU56" i="7"/>
  <c r="CBW56" i="7"/>
  <c r="CBY56" i="7"/>
  <c r="CCA56" i="7"/>
  <c r="CCC56" i="7"/>
  <c r="CCE56" i="7"/>
  <c r="CCG56" i="7"/>
  <c r="CCI56" i="7"/>
  <c r="CCK56" i="7"/>
  <c r="CCM56" i="7"/>
  <c r="CCO56" i="7"/>
  <c r="CCQ56" i="7"/>
  <c r="CCS56" i="7"/>
  <c r="CCU56" i="7"/>
  <c r="CCW56" i="7"/>
  <c r="CCY56" i="7"/>
  <c r="CDA56" i="7"/>
  <c r="CDC56" i="7"/>
  <c r="CDE56" i="7"/>
  <c r="CDG56" i="7"/>
  <c r="CDI56" i="7"/>
  <c r="CDK56" i="7"/>
  <c r="CDM56" i="7"/>
  <c r="CDO56" i="7"/>
  <c r="CDQ56" i="7"/>
  <c r="CDS56" i="7"/>
  <c r="CDU56" i="7"/>
  <c r="CDW56" i="7"/>
  <c r="CDY56" i="7"/>
  <c r="CEA56" i="7"/>
  <c r="CEC56" i="7"/>
  <c r="CEE56" i="7"/>
  <c r="CEG56" i="7"/>
  <c r="CEI56" i="7"/>
  <c r="CEK56" i="7"/>
  <c r="CEM56" i="7"/>
  <c r="CEO56" i="7"/>
  <c r="CEQ56" i="7"/>
  <c r="CES56" i="7"/>
  <c r="CEU56" i="7"/>
  <c r="CEW56" i="7"/>
  <c r="CEY56" i="7"/>
  <c r="CFA56" i="7"/>
  <c r="CFC56" i="7"/>
  <c r="CFE56" i="7"/>
  <c r="CFG56" i="7"/>
  <c r="CFI56" i="7"/>
  <c r="CFK56" i="7"/>
  <c r="CFM56" i="7"/>
  <c r="CFO56" i="7"/>
  <c r="CFQ56" i="7"/>
  <c r="CFS56" i="7"/>
  <c r="CFU56" i="7"/>
  <c r="CFW56" i="7"/>
  <c r="CFY56" i="7"/>
  <c r="CGA56" i="7"/>
  <c r="CGC56" i="7"/>
  <c r="CGE56" i="7"/>
  <c r="CGG56" i="7"/>
  <c r="CGI56" i="7"/>
  <c r="CGK56" i="7"/>
  <c r="CGM56" i="7"/>
  <c r="CGO56" i="7"/>
  <c r="CGQ56" i="7"/>
  <c r="CGS56" i="7"/>
  <c r="CGU56" i="7"/>
  <c r="CGW56" i="7"/>
  <c r="CGY56" i="7"/>
  <c r="CHA56" i="7"/>
  <c r="CHC56" i="7"/>
  <c r="CHE56" i="7"/>
  <c r="CHG56" i="7"/>
  <c r="CHI56" i="7"/>
  <c r="CHK56" i="7"/>
  <c r="CHM56" i="7"/>
  <c r="CHO56" i="7"/>
  <c r="CHQ56" i="7"/>
  <c r="CHS56" i="7"/>
  <c r="CHU56" i="7"/>
  <c r="CHW56" i="7"/>
  <c r="CHY56" i="7"/>
  <c r="CIA56" i="7"/>
  <c r="CIC56" i="7"/>
  <c r="CIE56" i="7"/>
  <c r="CIG56" i="7"/>
  <c r="CII56" i="7"/>
  <c r="CIK56" i="7"/>
  <c r="CIM56" i="7"/>
  <c r="CIO56" i="7"/>
  <c r="CIQ56" i="7"/>
  <c r="CIS56" i="7"/>
  <c r="CIU56" i="7"/>
  <c r="CIW56" i="7"/>
  <c r="CIY56" i="7"/>
  <c r="CJA56" i="7"/>
  <c r="CJC56" i="7"/>
  <c r="CJE56" i="7"/>
  <c r="CJG56" i="7"/>
  <c r="CJI56" i="7"/>
  <c r="CJK56" i="7"/>
  <c r="CJM56" i="7"/>
  <c r="CJO56" i="7"/>
  <c r="CJQ56" i="7"/>
  <c r="CJS56" i="7"/>
  <c r="CJU56" i="7"/>
  <c r="CJW56" i="7"/>
  <c r="CJY56" i="7"/>
  <c r="CKA56" i="7"/>
  <c r="CKC56" i="7"/>
  <c r="CKE56" i="7"/>
  <c r="CKG56" i="7"/>
  <c r="CKI56" i="7"/>
  <c r="CKK56" i="7"/>
  <c r="CKM56" i="7"/>
  <c r="CKO56" i="7"/>
  <c r="CKQ56" i="7"/>
  <c r="CKS56" i="7"/>
  <c r="CKU56" i="7"/>
  <c r="CKW56" i="7"/>
  <c r="CKY56" i="7"/>
  <c r="CLA56" i="7"/>
  <c r="CLC56" i="7"/>
  <c r="CLE56" i="7"/>
  <c r="CLG56" i="7"/>
  <c r="CLI56" i="7"/>
  <c r="CLK56" i="7"/>
  <c r="CLM56" i="7"/>
  <c r="CLO56" i="7"/>
  <c r="CLQ56" i="7"/>
  <c r="CLS56" i="7"/>
  <c r="CLU56" i="7"/>
  <c r="CLW56" i="7"/>
  <c r="CLY56" i="7"/>
  <c r="CMA56" i="7"/>
  <c r="CMC56" i="7"/>
  <c r="CME56" i="7"/>
  <c r="CMG56" i="7"/>
  <c r="CMI56" i="7"/>
  <c r="CMK56" i="7"/>
  <c r="CMM56" i="7"/>
  <c r="CMO56" i="7"/>
  <c r="CMQ56" i="7"/>
  <c r="CMS56" i="7"/>
  <c r="CMU56" i="7"/>
  <c r="CMW56" i="7"/>
  <c r="CMY56" i="7"/>
  <c r="CNA56" i="7"/>
  <c r="CNC56" i="7"/>
  <c r="CNE56" i="7"/>
  <c r="CNG56" i="7"/>
  <c r="CNI56" i="7"/>
  <c r="CNK56" i="7"/>
  <c r="CNM56" i="7"/>
  <c r="CNO56" i="7"/>
  <c r="CNQ56" i="7"/>
  <c r="CNS56" i="7"/>
  <c r="CNU56" i="7"/>
  <c r="CNW56" i="7"/>
  <c r="CNY56" i="7"/>
  <c r="COA56" i="7"/>
  <c r="COC56" i="7"/>
  <c r="COE56" i="7"/>
  <c r="COG56" i="7"/>
  <c r="COI56" i="7"/>
  <c r="COK56" i="7"/>
  <c r="COM56" i="7"/>
  <c r="COO56" i="7"/>
  <c r="COQ56" i="7"/>
  <c r="COS56" i="7"/>
  <c r="COU56" i="7"/>
  <c r="COW56" i="7"/>
  <c r="COY56" i="7"/>
  <c r="CPA56" i="7"/>
  <c r="CPC56" i="7"/>
  <c r="CPE56" i="7"/>
  <c r="CPG56" i="7"/>
  <c r="CPI56" i="7"/>
  <c r="CPK56" i="7"/>
  <c r="CPM56" i="7"/>
  <c r="CPO56" i="7"/>
  <c r="CPQ56" i="7"/>
  <c r="CPS56" i="7"/>
  <c r="CPU56" i="7"/>
  <c r="CPW56" i="7"/>
  <c r="CPY56" i="7"/>
  <c r="CQA56" i="7"/>
  <c r="CQC56" i="7"/>
  <c r="CQE56" i="7"/>
  <c r="CQG56" i="7"/>
  <c r="CQI56" i="7"/>
  <c r="CQK56" i="7"/>
  <c r="CQM56" i="7"/>
  <c r="CQO56" i="7"/>
  <c r="CQQ56" i="7"/>
  <c r="CQS56" i="7"/>
  <c r="CQU56" i="7"/>
  <c r="CQW56" i="7"/>
  <c r="CQY56" i="7"/>
  <c r="CRA56" i="7"/>
  <c r="CRC56" i="7"/>
  <c r="CRE56" i="7"/>
  <c r="CRG56" i="7"/>
  <c r="CRI56" i="7"/>
  <c r="CRK56" i="7"/>
  <c r="CRM56" i="7"/>
  <c r="CRO56" i="7"/>
  <c r="CRQ56" i="7"/>
  <c r="CRS56" i="7"/>
  <c r="CRU56" i="7"/>
  <c r="CRW56" i="7"/>
  <c r="CRY56" i="7"/>
  <c r="CSA56" i="7"/>
  <c r="CSC56" i="7"/>
  <c r="CSE56" i="7"/>
  <c r="CSG56" i="7"/>
  <c r="CSI56" i="7"/>
  <c r="CSK56" i="7"/>
  <c r="CSM56" i="7"/>
  <c r="CSO56" i="7"/>
  <c r="CSQ56" i="7"/>
  <c r="CSS56" i="7"/>
  <c r="CSU56" i="7"/>
  <c r="CSW56" i="7"/>
  <c r="CSY56" i="7"/>
  <c r="CTA56" i="7"/>
  <c r="CTC56" i="7"/>
  <c r="CTE56" i="7"/>
  <c r="CTG56" i="7"/>
  <c r="CTI56" i="7"/>
  <c r="CTK56" i="7"/>
  <c r="CTM56" i="7"/>
  <c r="CTO56" i="7"/>
  <c r="CTQ56" i="7"/>
  <c r="CTS56" i="7"/>
  <c r="CTU56" i="7"/>
  <c r="CTW56" i="7"/>
  <c r="CTY56" i="7"/>
  <c r="CUA56" i="7"/>
  <c r="CUC56" i="7"/>
  <c r="CUE56" i="7"/>
  <c r="CUG56" i="7"/>
  <c r="CUI56" i="7"/>
  <c r="CUK56" i="7"/>
  <c r="CUM56" i="7"/>
  <c r="CUO56" i="7"/>
  <c r="CUQ56" i="7"/>
  <c r="CUS56" i="7"/>
  <c r="CUU56" i="7"/>
  <c r="CUW56" i="7"/>
  <c r="CUY56" i="7"/>
  <c r="CVA56" i="7"/>
  <c r="CVC56" i="7"/>
  <c r="CVE56" i="7"/>
  <c r="CVG56" i="7"/>
  <c r="CVI56" i="7"/>
  <c r="CVK56" i="7"/>
  <c r="CVM56" i="7"/>
  <c r="CVO56" i="7"/>
  <c r="CVQ56" i="7"/>
  <c r="CVS56" i="7"/>
  <c r="CVU56" i="7"/>
  <c r="CVW56" i="7"/>
  <c r="CVY56" i="7"/>
  <c r="CWA56" i="7"/>
  <c r="CWC56" i="7"/>
  <c r="CWE56" i="7"/>
  <c r="CWG56" i="7"/>
  <c r="CWI56" i="7"/>
  <c r="CWK56" i="7"/>
  <c r="CWM56" i="7"/>
  <c r="CWO56" i="7"/>
  <c r="CWQ56" i="7"/>
  <c r="CWS56" i="7"/>
  <c r="CWU56" i="7"/>
  <c r="CWW56" i="7"/>
  <c r="CWY56" i="7"/>
  <c r="CXA56" i="7"/>
  <c r="CXC56" i="7"/>
  <c r="CXE56" i="7"/>
  <c r="CXG56" i="7"/>
  <c r="CXI56" i="7"/>
  <c r="CXK56" i="7"/>
  <c r="CXM56" i="7"/>
  <c r="CXO56" i="7"/>
  <c r="CXQ56" i="7"/>
  <c r="CXS56" i="7"/>
  <c r="CXU56" i="7"/>
  <c r="CXW56" i="7"/>
  <c r="CXY56" i="7"/>
  <c r="CYA56" i="7"/>
  <c r="CYC56" i="7"/>
  <c r="CYE56" i="7"/>
  <c r="CYG56" i="7"/>
  <c r="CYI56" i="7"/>
  <c r="CYK56" i="7"/>
  <c r="CYM56" i="7"/>
  <c r="CYO56" i="7"/>
  <c r="CYQ56" i="7"/>
  <c r="CYS56" i="7"/>
  <c r="CYU56" i="7"/>
  <c r="CYW56" i="7"/>
  <c r="CYY56" i="7"/>
  <c r="CZA56" i="7"/>
  <c r="CZC56" i="7"/>
  <c r="CZE56" i="7"/>
  <c r="CZG56" i="7"/>
  <c r="CZI56" i="7"/>
  <c r="CZK56" i="7"/>
  <c r="CZM56" i="7"/>
  <c r="CZO56" i="7"/>
  <c r="CZQ56" i="7"/>
  <c r="CZS56" i="7"/>
  <c r="CZU56" i="7"/>
  <c r="CZW56" i="7"/>
  <c r="CZY56" i="7"/>
  <c r="DAA56" i="7"/>
  <c r="DAC56" i="7"/>
  <c r="DAE56" i="7"/>
  <c r="DAG56" i="7"/>
  <c r="DAI56" i="7"/>
  <c r="DAK56" i="7"/>
  <c r="DAM56" i="7"/>
  <c r="DAO56" i="7"/>
  <c r="DAQ56" i="7"/>
  <c r="DAS56" i="7"/>
  <c r="DAU56" i="7"/>
  <c r="DAW56" i="7"/>
  <c r="DAY56" i="7"/>
  <c r="DBA56" i="7"/>
  <c r="DBC56" i="7"/>
  <c r="DBE56" i="7"/>
  <c r="DBG56" i="7"/>
  <c r="DBI56" i="7"/>
  <c r="DBK56" i="7"/>
  <c r="DBM56" i="7"/>
  <c r="DBO56" i="7"/>
  <c r="DBQ56" i="7"/>
  <c r="DBS56" i="7"/>
  <c r="DBU56" i="7"/>
  <c r="DBW56" i="7"/>
  <c r="DBY56" i="7"/>
  <c r="DCA56" i="7"/>
  <c r="DCC56" i="7"/>
  <c r="DCE56" i="7"/>
  <c r="DCG56" i="7"/>
  <c r="DCI56" i="7"/>
  <c r="DCK56" i="7"/>
  <c r="DCM56" i="7"/>
  <c r="DCO56" i="7"/>
  <c r="DCQ56" i="7"/>
  <c r="DCS56" i="7"/>
  <c r="DCU56" i="7"/>
  <c r="DCW56" i="7"/>
  <c r="DCY56" i="7"/>
  <c r="DDA56" i="7"/>
  <c r="DDC56" i="7"/>
  <c r="DDE56" i="7"/>
  <c r="DDG56" i="7"/>
  <c r="DDI56" i="7"/>
  <c r="DDK56" i="7"/>
  <c r="DDM56" i="7"/>
  <c r="DDO56" i="7"/>
  <c r="DDQ56" i="7"/>
  <c r="DDS56" i="7"/>
  <c r="DDU56" i="7"/>
  <c r="DDW56" i="7"/>
  <c r="DDY56" i="7"/>
  <c r="DEA56" i="7"/>
  <c r="DEC56" i="7"/>
  <c r="DEE56" i="7"/>
  <c r="DEG56" i="7"/>
  <c r="DEI56" i="7"/>
  <c r="DEK56" i="7"/>
  <c r="DEM56" i="7"/>
  <c r="DEO56" i="7"/>
  <c r="DEQ56" i="7"/>
  <c r="DES56" i="7"/>
  <c r="DEU56" i="7"/>
  <c r="DEW56" i="7"/>
  <c r="DEY56" i="7"/>
  <c r="DFA56" i="7"/>
  <c r="DFC56" i="7"/>
  <c r="DFE56" i="7"/>
  <c r="DFG56" i="7"/>
  <c r="DFI56" i="7"/>
  <c r="DFK56" i="7"/>
  <c r="DFM56" i="7"/>
  <c r="DFO56" i="7"/>
  <c r="DFQ56" i="7"/>
  <c r="DFS56" i="7"/>
  <c r="DFU56" i="7"/>
  <c r="DFW56" i="7"/>
  <c r="DFY56" i="7"/>
  <c r="DGA56" i="7"/>
  <c r="DGC56" i="7"/>
  <c r="DGE56" i="7"/>
  <c r="DGG56" i="7"/>
  <c r="DGI56" i="7"/>
  <c r="DGK56" i="7"/>
  <c r="DGM56" i="7"/>
  <c r="DGO56" i="7"/>
  <c r="DGQ56" i="7"/>
  <c r="DGS56" i="7"/>
  <c r="DGU56" i="7"/>
  <c r="DGW56" i="7"/>
  <c r="DGY56" i="7"/>
  <c r="DHA56" i="7"/>
  <c r="DHC56" i="7"/>
  <c r="DHE56" i="7"/>
  <c r="DHG56" i="7"/>
  <c r="DHI56" i="7"/>
  <c r="DHK56" i="7"/>
  <c r="DHM56" i="7"/>
  <c r="DHO56" i="7"/>
  <c r="DHQ56" i="7"/>
  <c r="DHS56" i="7"/>
  <c r="DHU56" i="7"/>
  <c r="DHW56" i="7"/>
  <c r="DHY56" i="7"/>
  <c r="DIA56" i="7"/>
  <c r="DIC56" i="7"/>
  <c r="DIE56" i="7"/>
  <c r="DIG56" i="7"/>
  <c r="DII56" i="7"/>
  <c r="DIK56" i="7"/>
  <c r="DIM56" i="7"/>
  <c r="DIO56" i="7"/>
  <c r="DIQ56" i="7"/>
  <c r="DIS56" i="7"/>
  <c r="DIU56" i="7"/>
  <c r="DIW56" i="7"/>
  <c r="DIY56" i="7"/>
  <c r="DJA56" i="7"/>
  <c r="DJC56" i="7"/>
  <c r="DJE56" i="7"/>
  <c r="DJG56" i="7"/>
  <c r="DJI56" i="7"/>
  <c r="DJK56" i="7"/>
  <c r="DJM56" i="7"/>
  <c r="DJO56" i="7"/>
  <c r="DJQ56" i="7"/>
  <c r="DJS56" i="7"/>
  <c r="DJU56" i="7"/>
  <c r="DJW56" i="7"/>
  <c r="DJY56" i="7"/>
  <c r="DKA56" i="7"/>
  <c r="DKC56" i="7"/>
  <c r="DKE56" i="7"/>
  <c r="DKG56" i="7"/>
  <c r="DKI56" i="7"/>
  <c r="DKK56" i="7"/>
  <c r="DKM56" i="7"/>
  <c r="DKO56" i="7"/>
  <c r="DKQ56" i="7"/>
  <c r="DKS56" i="7"/>
  <c r="DKU56" i="7"/>
  <c r="DKW56" i="7"/>
  <c r="DKY56" i="7"/>
  <c r="DLA56" i="7"/>
  <c r="DLC56" i="7"/>
  <c r="DLE56" i="7"/>
  <c r="DLG56" i="7"/>
  <c r="DLI56" i="7"/>
  <c r="DLK56" i="7"/>
  <c r="DLM56" i="7"/>
  <c r="DLO56" i="7"/>
  <c r="DLQ56" i="7"/>
  <c r="DLS56" i="7"/>
  <c r="DLU56" i="7"/>
  <c r="DLW56" i="7"/>
  <c r="DLY56" i="7"/>
  <c r="DMA56" i="7"/>
  <c r="DMC56" i="7"/>
  <c r="DME56" i="7"/>
  <c r="DMG56" i="7"/>
  <c r="DMI56" i="7"/>
  <c r="DMK56" i="7"/>
  <c r="DMM56" i="7"/>
  <c r="DMO56" i="7"/>
  <c r="DMQ56" i="7"/>
  <c r="DMS56" i="7"/>
  <c r="DMU56" i="7"/>
  <c r="DMW56" i="7"/>
  <c r="DMY56" i="7"/>
  <c r="DNA56" i="7"/>
  <c r="DNC56" i="7"/>
  <c r="DNE56" i="7"/>
  <c r="DNG56" i="7"/>
  <c r="DNI56" i="7"/>
  <c r="DNK56" i="7"/>
  <c r="DNM56" i="7"/>
  <c r="DNO56" i="7"/>
  <c r="DNQ56" i="7"/>
  <c r="DNS56" i="7"/>
  <c r="DNU56" i="7"/>
  <c r="DNW56" i="7"/>
  <c r="DNY56" i="7"/>
  <c r="DOA56" i="7"/>
  <c r="DOC56" i="7"/>
  <c r="DOE56" i="7"/>
  <c r="DOG56" i="7"/>
  <c r="DOI56" i="7"/>
  <c r="DOK56" i="7"/>
  <c r="DOM56" i="7"/>
  <c r="DOO56" i="7"/>
  <c r="DOQ56" i="7"/>
  <c r="DOS56" i="7"/>
  <c r="DOU56" i="7"/>
  <c r="DOW56" i="7"/>
  <c r="DOY56" i="7"/>
  <c r="DPA56" i="7"/>
  <c r="DPC56" i="7"/>
  <c r="DPE56" i="7"/>
  <c r="DPG56" i="7"/>
  <c r="DPI56" i="7"/>
  <c r="DPK56" i="7"/>
  <c r="DPM56" i="7"/>
  <c r="DPO56" i="7"/>
  <c r="DPQ56" i="7"/>
  <c r="DPS56" i="7"/>
  <c r="DPU56" i="7"/>
  <c r="DPW56" i="7"/>
  <c r="DPY56" i="7"/>
  <c r="DQA56" i="7"/>
  <c r="DQC56" i="7"/>
  <c r="DQE56" i="7"/>
  <c r="DQG56" i="7"/>
  <c r="DQI56" i="7"/>
  <c r="DQK56" i="7"/>
  <c r="DQM56" i="7"/>
  <c r="DQO56" i="7"/>
  <c r="DQQ56" i="7"/>
  <c r="DQS56" i="7"/>
  <c r="DQU56" i="7"/>
  <c r="DQW56" i="7"/>
  <c r="DQY56" i="7"/>
  <c r="DRA56" i="7"/>
  <c r="DRC56" i="7"/>
  <c r="DRE56" i="7"/>
  <c r="DRG56" i="7"/>
  <c r="DRI56" i="7"/>
  <c r="DRK56" i="7"/>
  <c r="DRM56" i="7"/>
  <c r="DRO56" i="7"/>
  <c r="DRQ56" i="7"/>
  <c r="DRS56" i="7"/>
  <c r="DRU56" i="7"/>
  <c r="DRW56" i="7"/>
  <c r="DRY56" i="7"/>
  <c r="DSA56" i="7"/>
  <c r="DSC56" i="7"/>
  <c r="DSE56" i="7"/>
  <c r="DSG56" i="7"/>
  <c r="DSI56" i="7"/>
  <c r="DSK56" i="7"/>
  <c r="DSM56" i="7"/>
  <c r="DSO56" i="7"/>
  <c r="DSQ56" i="7"/>
  <c r="DSS56" i="7"/>
  <c r="DSU56" i="7"/>
  <c r="DSW56" i="7"/>
  <c r="DSY56" i="7"/>
  <c r="DTA56" i="7"/>
  <c r="DTC56" i="7"/>
  <c r="DTE56" i="7"/>
  <c r="DTG56" i="7"/>
  <c r="DTI56" i="7"/>
  <c r="DTK56" i="7"/>
  <c r="DTM56" i="7"/>
  <c r="DTO56" i="7"/>
  <c r="DTQ56" i="7"/>
  <c r="DTS56" i="7"/>
  <c r="DTU56" i="7"/>
  <c r="DTW56" i="7"/>
  <c r="DTY56" i="7"/>
  <c r="DUA56" i="7"/>
  <c r="DUC56" i="7"/>
  <c r="DUE56" i="7"/>
  <c r="DUG56" i="7"/>
  <c r="DUI56" i="7"/>
  <c r="DUK56" i="7"/>
  <c r="DUM56" i="7"/>
  <c r="DUO56" i="7"/>
  <c r="DUQ56" i="7"/>
  <c r="DUS56" i="7"/>
  <c r="DUU56" i="7"/>
  <c r="DUW56" i="7"/>
  <c r="DUY56" i="7"/>
  <c r="DVA56" i="7"/>
  <c r="DVC56" i="7"/>
  <c r="DVE56" i="7"/>
  <c r="DVG56" i="7"/>
  <c r="DVI56" i="7"/>
  <c r="DVK56" i="7"/>
  <c r="DVM56" i="7"/>
  <c r="DVO56" i="7"/>
  <c r="DVQ56" i="7"/>
  <c r="DVS56" i="7"/>
  <c r="DVU56" i="7"/>
  <c r="DVW56" i="7"/>
  <c r="DVY56" i="7"/>
  <c r="DWA56" i="7"/>
  <c r="DWC56" i="7"/>
  <c r="DWE56" i="7"/>
  <c r="DWG56" i="7"/>
  <c r="DWI56" i="7"/>
  <c r="DWK56" i="7"/>
  <c r="DWM56" i="7"/>
  <c r="DWO56" i="7"/>
  <c r="DWQ56" i="7"/>
  <c r="DWS56" i="7"/>
  <c r="DWU56" i="7"/>
  <c r="DWW56" i="7"/>
  <c r="DWY56" i="7"/>
  <c r="DXA56" i="7"/>
  <c r="DXC56" i="7"/>
  <c r="DXE56" i="7"/>
  <c r="DXG56" i="7"/>
  <c r="DXI56" i="7"/>
  <c r="DXK56" i="7"/>
  <c r="DXM56" i="7"/>
  <c r="DXO56" i="7"/>
  <c r="DXQ56" i="7"/>
  <c r="DXS56" i="7"/>
  <c r="DXU56" i="7"/>
  <c r="DXW56" i="7"/>
  <c r="DXY56" i="7"/>
  <c r="DYA56" i="7"/>
  <c r="DYC56" i="7"/>
  <c r="DYE56" i="7"/>
  <c r="DYG56" i="7"/>
  <c r="DYI56" i="7"/>
  <c r="DYK56" i="7"/>
  <c r="DYM56" i="7"/>
  <c r="DYO56" i="7"/>
  <c r="DYQ56" i="7"/>
  <c r="DYS56" i="7"/>
  <c r="DYU56" i="7"/>
  <c r="DYW56" i="7"/>
  <c r="DYY56" i="7"/>
  <c r="DZA56" i="7"/>
  <c r="DZC56" i="7"/>
  <c r="DZE56" i="7"/>
  <c r="DZG56" i="7"/>
  <c r="DZI56" i="7"/>
  <c r="DZK56" i="7"/>
  <c r="DZM56" i="7"/>
  <c r="DZO56" i="7"/>
  <c r="DZQ56" i="7"/>
  <c r="DZS56" i="7"/>
  <c r="DZU56" i="7"/>
  <c r="DZW56" i="7"/>
  <c r="DZY56" i="7"/>
  <c r="EAA56" i="7"/>
  <c r="EAC56" i="7"/>
  <c r="EAE56" i="7"/>
  <c r="EAG56" i="7"/>
  <c r="EAI56" i="7"/>
  <c r="EAK56" i="7"/>
  <c r="EAM56" i="7"/>
  <c r="EAO56" i="7"/>
  <c r="EAQ56" i="7"/>
  <c r="EAS56" i="7"/>
  <c r="EAU56" i="7"/>
  <c r="EAW56" i="7"/>
  <c r="EAY56" i="7"/>
  <c r="EBA56" i="7"/>
  <c r="EBC56" i="7"/>
  <c r="EBE56" i="7"/>
  <c r="EBG56" i="7"/>
  <c r="EBI56" i="7"/>
  <c r="EBK56" i="7"/>
  <c r="EBM56" i="7"/>
  <c r="EBO56" i="7"/>
  <c r="EBQ56" i="7"/>
  <c r="EBS56" i="7"/>
  <c r="EBU56" i="7"/>
  <c r="EBW56" i="7"/>
  <c r="EBY56" i="7"/>
  <c r="ECA56" i="7"/>
  <c r="ECC56" i="7"/>
  <c r="ECE56" i="7"/>
  <c r="ECG56" i="7"/>
  <c r="ECI56" i="7"/>
  <c r="ECK56" i="7"/>
  <c r="ECM56" i="7"/>
  <c r="ECO56" i="7"/>
  <c r="ECQ56" i="7"/>
  <c r="ECS56" i="7"/>
  <c r="ECU56" i="7"/>
  <c r="ECW56" i="7"/>
  <c r="ECY56" i="7"/>
  <c r="EDA56" i="7"/>
  <c r="EDC56" i="7"/>
  <c r="EDE56" i="7"/>
  <c r="EDG56" i="7"/>
  <c r="EDI56" i="7"/>
  <c r="EDK56" i="7"/>
  <c r="EDM56" i="7"/>
  <c r="EDO56" i="7"/>
  <c r="EDQ56" i="7"/>
  <c r="EDS56" i="7"/>
  <c r="EDU56" i="7"/>
  <c r="EDW56" i="7"/>
  <c r="EDY56" i="7"/>
  <c r="EEA56" i="7"/>
  <c r="EEC56" i="7"/>
  <c r="EEE56" i="7"/>
  <c r="EEG56" i="7"/>
  <c r="EEI56" i="7"/>
  <c r="EEK56" i="7"/>
  <c r="EEM56" i="7"/>
  <c r="EEO56" i="7"/>
  <c r="EEQ56" i="7"/>
  <c r="EES56" i="7"/>
  <c r="EEU56" i="7"/>
  <c r="EEW56" i="7"/>
  <c r="EEY56" i="7"/>
  <c r="EFA56" i="7"/>
  <c r="EFC56" i="7"/>
  <c r="EFE56" i="7"/>
  <c r="EFG56" i="7"/>
  <c r="EFI56" i="7"/>
  <c r="EFK56" i="7"/>
  <c r="EFM56" i="7"/>
  <c r="EFO56" i="7"/>
  <c r="EFQ56" i="7"/>
  <c r="EFS56" i="7"/>
  <c r="EFU56" i="7"/>
  <c r="EFW56" i="7"/>
  <c r="EFY56" i="7"/>
  <c r="EGA56" i="7"/>
  <c r="EGC56" i="7"/>
  <c r="EGE56" i="7"/>
  <c r="EGG56" i="7"/>
  <c r="EGI56" i="7"/>
  <c r="EGK56" i="7"/>
  <c r="EGM56" i="7"/>
  <c r="EGO56" i="7"/>
  <c r="EGQ56" i="7"/>
  <c r="EGS56" i="7"/>
  <c r="EGU56" i="7"/>
  <c r="EGW56" i="7"/>
  <c r="EGY56" i="7"/>
  <c r="EHA56" i="7"/>
  <c r="EHC56" i="7"/>
  <c r="EHE56" i="7"/>
  <c r="EHG56" i="7"/>
  <c r="EHI56" i="7"/>
  <c r="EHK56" i="7"/>
  <c r="EHM56" i="7"/>
  <c r="EHO56" i="7"/>
  <c r="EHQ56" i="7"/>
  <c r="EHS56" i="7"/>
  <c r="EHU56" i="7"/>
  <c r="EHW56" i="7"/>
  <c r="EHY56" i="7"/>
  <c r="EIA56" i="7"/>
  <c r="EIC56" i="7"/>
  <c r="EIE56" i="7"/>
  <c r="EIG56" i="7"/>
  <c r="EII56" i="7"/>
  <c r="EIK56" i="7"/>
  <c r="EIM56" i="7"/>
  <c r="EIO56" i="7"/>
  <c r="EIQ56" i="7"/>
  <c r="EIS56" i="7"/>
  <c r="EIU56" i="7"/>
  <c r="EIW56" i="7"/>
  <c r="EIY56" i="7"/>
  <c r="EJA56" i="7"/>
  <c r="EJC56" i="7"/>
  <c r="EJE56" i="7"/>
  <c r="EJG56" i="7"/>
  <c r="EJI56" i="7"/>
  <c r="EJK56" i="7"/>
  <c r="EJM56" i="7"/>
  <c r="EJO56" i="7"/>
  <c r="EJQ56" i="7"/>
  <c r="EJS56" i="7"/>
  <c r="EJU56" i="7"/>
  <c r="EJW56" i="7"/>
  <c r="EJY56" i="7"/>
  <c r="EKA56" i="7"/>
  <c r="EKC56" i="7"/>
  <c r="EKE56" i="7"/>
  <c r="EKG56" i="7"/>
  <c r="EKI56" i="7"/>
  <c r="EKK56" i="7"/>
  <c r="EKM56" i="7"/>
  <c r="EKO56" i="7"/>
  <c r="EKQ56" i="7"/>
  <c r="EKS56" i="7"/>
  <c r="EKU56" i="7"/>
  <c r="EKW56" i="7"/>
  <c r="EKY56" i="7"/>
  <c r="ELA56" i="7"/>
  <c r="ELC56" i="7"/>
  <c r="ELE56" i="7"/>
  <c r="ELG56" i="7"/>
  <c r="ELI56" i="7"/>
  <c r="ELK56" i="7"/>
  <c r="ELM56" i="7"/>
  <c r="ELO56" i="7"/>
  <c r="ELQ56" i="7"/>
  <c r="ELS56" i="7"/>
  <c r="ELU56" i="7"/>
  <c r="ELW56" i="7"/>
  <c r="ELY56" i="7"/>
  <c r="EMA56" i="7"/>
  <c r="EMC56" i="7"/>
  <c r="EME56" i="7"/>
  <c r="EMG56" i="7"/>
  <c r="EMI56" i="7"/>
  <c r="EMK56" i="7"/>
  <c r="EMM56" i="7"/>
  <c r="EMO56" i="7"/>
  <c r="EMQ56" i="7"/>
  <c r="EMS56" i="7"/>
  <c r="EMU56" i="7"/>
  <c r="EMW56" i="7"/>
  <c r="EMY56" i="7"/>
  <c r="ENA56" i="7"/>
  <c r="ENC56" i="7"/>
  <c r="ENE56" i="7"/>
  <c r="ENG56" i="7"/>
  <c r="ENI56" i="7"/>
  <c r="ENK56" i="7"/>
  <c r="ENM56" i="7"/>
  <c r="ENO56" i="7"/>
  <c r="ENQ56" i="7"/>
  <c r="ENS56" i="7"/>
  <c r="ENU56" i="7"/>
  <c r="ENW56" i="7"/>
  <c r="ENY56" i="7"/>
  <c r="EOA56" i="7"/>
  <c r="EOC56" i="7"/>
  <c r="EOE56" i="7"/>
  <c r="EOG56" i="7"/>
  <c r="EOI56" i="7"/>
  <c r="EOK56" i="7"/>
  <c r="EOM56" i="7"/>
  <c r="EOO56" i="7"/>
  <c r="EOQ56" i="7"/>
  <c r="EOS56" i="7"/>
  <c r="EOU56" i="7"/>
  <c r="EOW56" i="7"/>
  <c r="EOY56" i="7"/>
  <c r="EPA56" i="7"/>
  <c r="EPC56" i="7"/>
  <c r="EPE56" i="7"/>
  <c r="EPG56" i="7"/>
  <c r="EPI56" i="7"/>
  <c r="EPK56" i="7"/>
  <c r="EPM56" i="7"/>
  <c r="EPO56" i="7"/>
  <c r="EPQ56" i="7"/>
  <c r="EPS56" i="7"/>
  <c r="EPU56" i="7"/>
  <c r="EPW56" i="7"/>
  <c r="EPY56" i="7"/>
  <c r="EQA56" i="7"/>
  <c r="EQC56" i="7"/>
  <c r="EQE56" i="7"/>
  <c r="EQG56" i="7"/>
  <c r="EQI56" i="7"/>
  <c r="EQK56" i="7"/>
  <c r="EQM56" i="7"/>
  <c r="EQO56" i="7"/>
  <c r="EQQ56" i="7"/>
  <c r="EQS56" i="7"/>
  <c r="EQU56" i="7"/>
  <c r="EQW56" i="7"/>
  <c r="EQY56" i="7"/>
  <c r="ERA56" i="7"/>
  <c r="ERC56" i="7"/>
  <c r="ERE56" i="7"/>
  <c r="ERG56" i="7"/>
  <c r="ERI56" i="7"/>
  <c r="ERK56" i="7"/>
  <c r="ERM56" i="7"/>
  <c r="ERO56" i="7"/>
  <c r="ERQ56" i="7"/>
  <c r="ERS56" i="7"/>
  <c r="ERU56" i="7"/>
  <c r="ERW56" i="7"/>
  <c r="ERY56" i="7"/>
  <c r="ESA56" i="7"/>
  <c r="ESC56" i="7"/>
  <c r="ESE56" i="7"/>
  <c r="ESG56" i="7"/>
  <c r="ESI56" i="7"/>
  <c r="ESK56" i="7"/>
  <c r="ESM56" i="7"/>
  <c r="ESO56" i="7"/>
  <c r="ESQ56" i="7"/>
  <c r="ESS56" i="7"/>
  <c r="ESU56" i="7"/>
  <c r="ESW56" i="7"/>
  <c r="ESY56" i="7"/>
  <c r="ETA56" i="7"/>
  <c r="ETC56" i="7"/>
  <c r="ETE56" i="7"/>
  <c r="ETG56" i="7"/>
  <c r="ETI56" i="7"/>
  <c r="ETK56" i="7"/>
  <c r="ETM56" i="7"/>
  <c r="ETO56" i="7"/>
  <c r="ETQ56" i="7"/>
  <c r="ETS56" i="7"/>
  <c r="ETU56" i="7"/>
  <c r="ETW56" i="7"/>
  <c r="ETY56" i="7"/>
  <c r="EUA56" i="7"/>
  <c r="EUC56" i="7"/>
  <c r="EUE56" i="7"/>
  <c r="EUG56" i="7"/>
  <c r="EUI56" i="7"/>
  <c r="EUK56" i="7"/>
  <c r="EUM56" i="7"/>
  <c r="EUO56" i="7"/>
  <c r="EUQ56" i="7"/>
  <c r="EUS56" i="7"/>
  <c r="EUU56" i="7"/>
  <c r="EUW56" i="7"/>
  <c r="EUY56" i="7"/>
  <c r="EVA56" i="7"/>
  <c r="EVC56" i="7"/>
  <c r="EVE56" i="7"/>
  <c r="EVG56" i="7"/>
  <c r="EVI56" i="7"/>
  <c r="EVK56" i="7"/>
  <c r="EVM56" i="7"/>
  <c r="EVO56" i="7"/>
  <c r="EVQ56" i="7"/>
  <c r="EVS56" i="7"/>
  <c r="EVU56" i="7"/>
  <c r="EVW56" i="7"/>
  <c r="EVY56" i="7"/>
  <c r="EWA56" i="7"/>
  <c r="EWC56" i="7"/>
  <c r="EWE56" i="7"/>
  <c r="EWG56" i="7"/>
  <c r="EWI56" i="7"/>
  <c r="EWK56" i="7"/>
  <c r="EWM56" i="7"/>
  <c r="EWO56" i="7"/>
  <c r="EWQ56" i="7"/>
  <c r="EWS56" i="7"/>
  <c r="EWU56" i="7"/>
  <c r="EWW56" i="7"/>
  <c r="EWY56" i="7"/>
  <c r="EXA56" i="7"/>
  <c r="EXC56" i="7"/>
  <c r="EXE56" i="7"/>
  <c r="EXG56" i="7"/>
  <c r="EXI56" i="7"/>
  <c r="EXK56" i="7"/>
  <c r="EXM56" i="7"/>
  <c r="EXO56" i="7"/>
  <c r="EXQ56" i="7"/>
  <c r="EXS56" i="7"/>
  <c r="EXU56" i="7"/>
  <c r="EXW56" i="7"/>
  <c r="EXY56" i="7"/>
  <c r="EYA56" i="7"/>
  <c r="EYC56" i="7"/>
  <c r="EYE56" i="7"/>
  <c r="EYG56" i="7"/>
  <c r="EYI56" i="7"/>
  <c r="EYK56" i="7"/>
  <c r="EYM56" i="7"/>
  <c r="EYO56" i="7"/>
  <c r="EYQ56" i="7"/>
  <c r="EYS56" i="7"/>
  <c r="EYU56" i="7"/>
  <c r="EYW56" i="7"/>
  <c r="EYY56" i="7"/>
  <c r="EZA56" i="7"/>
  <c r="EZC56" i="7"/>
  <c r="EZE56" i="7"/>
  <c r="EZG56" i="7"/>
  <c r="EZI56" i="7"/>
  <c r="EZK56" i="7"/>
  <c r="EZM56" i="7"/>
  <c r="EZO56" i="7"/>
  <c r="EZQ56" i="7"/>
  <c r="EZS56" i="7"/>
  <c r="EZU56" i="7"/>
  <c r="EZW56" i="7"/>
  <c r="EZY56" i="7"/>
  <c r="FAA56" i="7"/>
  <c r="FAC56" i="7"/>
  <c r="FAE56" i="7"/>
  <c r="FAG56" i="7"/>
  <c r="FAI56" i="7"/>
  <c r="FAK56" i="7"/>
  <c r="FAM56" i="7"/>
  <c r="FAO56" i="7"/>
  <c r="FAQ56" i="7"/>
  <c r="FAS56" i="7"/>
  <c r="FAU56" i="7"/>
  <c r="FAW56" i="7"/>
  <c r="FAY56" i="7"/>
  <c r="FBA56" i="7"/>
  <c r="FBC56" i="7"/>
  <c r="FBE56" i="7"/>
  <c r="FBG56" i="7"/>
  <c r="FBI56" i="7"/>
  <c r="FBK56" i="7"/>
  <c r="FBM56" i="7"/>
  <c r="FBO56" i="7"/>
  <c r="FBQ56" i="7"/>
  <c r="FBS56" i="7"/>
  <c r="FBU56" i="7"/>
  <c r="FBW56" i="7"/>
  <c r="FBY56" i="7"/>
  <c r="FCA56" i="7"/>
  <c r="FCC56" i="7"/>
  <c r="FCE56" i="7"/>
  <c r="FCG56" i="7"/>
  <c r="FCI56" i="7"/>
  <c r="FCK56" i="7"/>
  <c r="FCM56" i="7"/>
  <c r="FCO56" i="7"/>
  <c r="FCQ56" i="7"/>
  <c r="FCS56" i="7"/>
  <c r="FCU56" i="7"/>
  <c r="FCW56" i="7"/>
  <c r="FCY56" i="7"/>
  <c r="FDA56" i="7"/>
  <c r="FDC56" i="7"/>
  <c r="FDE56" i="7"/>
  <c r="FDG56" i="7"/>
  <c r="FDI56" i="7"/>
  <c r="FDK56" i="7"/>
  <c r="FDM56" i="7"/>
  <c r="FDO56" i="7"/>
  <c r="FDQ56" i="7"/>
  <c r="FDS56" i="7"/>
  <c r="FDU56" i="7"/>
  <c r="FDW56" i="7"/>
  <c r="FDY56" i="7"/>
  <c r="FEA56" i="7"/>
  <c r="FEC56" i="7"/>
  <c r="FEE56" i="7"/>
  <c r="FEG56" i="7"/>
  <c r="FEI56" i="7"/>
  <c r="FEK56" i="7"/>
  <c r="FEM56" i="7"/>
  <c r="FEO56" i="7"/>
  <c r="FEQ56" i="7"/>
  <c r="FES56" i="7"/>
  <c r="FEU56" i="7"/>
  <c r="FEW56" i="7"/>
  <c r="FEY56" i="7"/>
  <c r="FFA56" i="7"/>
  <c r="FFC56" i="7"/>
  <c r="FFE56" i="7"/>
  <c r="FFG56" i="7"/>
  <c r="FFI56" i="7"/>
  <c r="FFK56" i="7"/>
  <c r="FFM56" i="7"/>
  <c r="FFO56" i="7"/>
  <c r="FFQ56" i="7"/>
  <c r="FFS56" i="7"/>
  <c r="FFU56" i="7"/>
  <c r="FFW56" i="7"/>
  <c r="FFY56" i="7"/>
  <c r="FGA56" i="7"/>
  <c r="FGC56" i="7"/>
  <c r="FGE56" i="7"/>
  <c r="FGG56" i="7"/>
  <c r="FGI56" i="7"/>
  <c r="FGK56" i="7"/>
  <c r="FGM56" i="7"/>
  <c r="FGO56" i="7"/>
  <c r="FGQ56" i="7"/>
  <c r="FGS56" i="7"/>
  <c r="FGU56" i="7"/>
  <c r="FGW56" i="7"/>
  <c r="FGY56" i="7"/>
  <c r="FHA56" i="7"/>
  <c r="FHC56" i="7"/>
  <c r="FHE56" i="7"/>
  <c r="FHG56" i="7"/>
  <c r="FHI56" i="7"/>
  <c r="FHK56" i="7"/>
  <c r="FHM56" i="7"/>
  <c r="FHO56" i="7"/>
  <c r="FHQ56" i="7"/>
  <c r="FHS56" i="7"/>
  <c r="FHU56" i="7"/>
  <c r="FHW56" i="7"/>
  <c r="FHY56" i="7"/>
  <c r="FIA56" i="7"/>
  <c r="FIC56" i="7"/>
  <c r="FIE56" i="7"/>
  <c r="FIG56" i="7"/>
  <c r="FII56" i="7"/>
  <c r="FIK56" i="7"/>
  <c r="FIM56" i="7"/>
  <c r="FIO56" i="7"/>
  <c r="FIQ56" i="7"/>
  <c r="FIS56" i="7"/>
  <c r="FIU56" i="7"/>
  <c r="FIW56" i="7"/>
  <c r="FIY56" i="7"/>
  <c r="FJA56" i="7"/>
  <c r="FJC56" i="7"/>
  <c r="FJE56" i="7"/>
  <c r="FJG56" i="7"/>
  <c r="FJI56" i="7"/>
  <c r="FJK56" i="7"/>
  <c r="FJM56" i="7"/>
  <c r="FJO56" i="7"/>
  <c r="FJQ56" i="7"/>
  <c r="FJS56" i="7"/>
  <c r="FJU56" i="7"/>
  <c r="FJW56" i="7"/>
  <c r="FJY56" i="7"/>
  <c r="FKA56" i="7"/>
  <c r="FKC56" i="7"/>
  <c r="FKE56" i="7"/>
  <c r="FKG56" i="7"/>
  <c r="FKI56" i="7"/>
  <c r="FKK56" i="7"/>
  <c r="FKM56" i="7"/>
  <c r="FKO56" i="7"/>
  <c r="FKQ56" i="7"/>
  <c r="FKS56" i="7"/>
  <c r="FKU56" i="7"/>
  <c r="FKW56" i="7"/>
  <c r="FKY56" i="7"/>
  <c r="FLA56" i="7"/>
  <c r="FLC56" i="7"/>
  <c r="FLE56" i="7"/>
  <c r="FLG56" i="7"/>
  <c r="FLI56" i="7"/>
  <c r="FLK56" i="7"/>
  <c r="FLM56" i="7"/>
  <c r="FLO56" i="7"/>
  <c r="FLQ56" i="7"/>
  <c r="FLS56" i="7"/>
  <c r="FLU56" i="7"/>
  <c r="FLW56" i="7"/>
  <c r="FLY56" i="7"/>
  <c r="FMA56" i="7"/>
  <c r="FMC56" i="7"/>
  <c r="FME56" i="7"/>
  <c r="FMG56" i="7"/>
  <c r="FMI56" i="7"/>
  <c r="FMK56" i="7"/>
  <c r="FMM56" i="7"/>
  <c r="FMO56" i="7"/>
  <c r="FMQ56" i="7"/>
  <c r="FMS56" i="7"/>
  <c r="FMU56" i="7"/>
  <c r="FMW56" i="7"/>
  <c r="FMY56" i="7"/>
  <c r="FNA56" i="7"/>
  <c r="FNC56" i="7"/>
  <c r="FNE56" i="7"/>
  <c r="FNG56" i="7"/>
  <c r="FNI56" i="7"/>
  <c r="FNK56" i="7"/>
  <c r="FNM56" i="7"/>
  <c r="FNO56" i="7"/>
  <c r="FNQ56" i="7"/>
  <c r="FNS56" i="7"/>
  <c r="FNU56" i="7"/>
  <c r="FNW56" i="7"/>
  <c r="FNY56" i="7"/>
  <c r="FOA56" i="7"/>
  <c r="FOC56" i="7"/>
  <c r="FOE56" i="7"/>
  <c r="FOG56" i="7"/>
  <c r="FOI56" i="7"/>
  <c r="FOK56" i="7"/>
  <c r="FOM56" i="7"/>
  <c r="FOO56" i="7"/>
  <c r="FOQ56" i="7"/>
  <c r="FOS56" i="7"/>
  <c r="FOU56" i="7"/>
  <c r="FOW56" i="7"/>
  <c r="FOY56" i="7"/>
  <c r="FPA56" i="7"/>
  <c r="FPC56" i="7"/>
  <c r="FPE56" i="7"/>
  <c r="FPG56" i="7"/>
  <c r="FPI56" i="7"/>
  <c r="FPK56" i="7"/>
  <c r="FPM56" i="7"/>
  <c r="FPO56" i="7"/>
  <c r="FPQ56" i="7"/>
  <c r="FPS56" i="7"/>
  <c r="FPU56" i="7"/>
  <c r="FPW56" i="7"/>
  <c r="FPY56" i="7"/>
  <c r="FQA56" i="7"/>
  <c r="FQC56" i="7"/>
  <c r="FQE56" i="7"/>
  <c r="FQG56" i="7"/>
  <c r="FQI56" i="7"/>
  <c r="FQK56" i="7"/>
  <c r="FQM56" i="7"/>
  <c r="FQO56" i="7"/>
  <c r="FQQ56" i="7"/>
  <c r="FQS56" i="7"/>
  <c r="FQU56" i="7"/>
  <c r="FQW56" i="7"/>
  <c r="FQY56" i="7"/>
  <c r="FRA56" i="7"/>
  <c r="FRC56" i="7"/>
  <c r="FRE56" i="7"/>
  <c r="FRG56" i="7"/>
  <c r="FRI56" i="7"/>
  <c r="FRK56" i="7"/>
  <c r="FRM56" i="7"/>
  <c r="FRO56" i="7"/>
  <c r="FRQ56" i="7"/>
  <c r="FRS56" i="7"/>
  <c r="FRU56" i="7"/>
  <c r="FRW56" i="7"/>
  <c r="FRY56" i="7"/>
  <c r="FSA56" i="7"/>
  <c r="FSC56" i="7"/>
  <c r="FSE56" i="7"/>
  <c r="FSG56" i="7"/>
  <c r="FSI56" i="7"/>
  <c r="FSK56" i="7"/>
  <c r="FSM56" i="7"/>
  <c r="FSO56" i="7"/>
  <c r="FSQ56" i="7"/>
  <c r="FSS56" i="7"/>
  <c r="FSU56" i="7"/>
  <c r="FSW56" i="7"/>
  <c r="FSY56" i="7"/>
  <c r="FTA56" i="7"/>
  <c r="FTC56" i="7"/>
  <c r="FTE56" i="7"/>
  <c r="FTG56" i="7"/>
  <c r="FTI56" i="7"/>
  <c r="FTK56" i="7"/>
  <c r="FTM56" i="7"/>
  <c r="FTO56" i="7"/>
  <c r="FTQ56" i="7"/>
  <c r="FTS56" i="7"/>
  <c r="FTU56" i="7"/>
  <c r="FTW56" i="7"/>
  <c r="FTY56" i="7"/>
  <c r="FUA56" i="7"/>
  <c r="FUC56" i="7"/>
  <c r="FUE56" i="7"/>
  <c r="FUG56" i="7"/>
  <c r="FUI56" i="7"/>
  <c r="FUK56" i="7"/>
  <c r="FUM56" i="7"/>
  <c r="FUO56" i="7"/>
  <c r="FUQ56" i="7"/>
  <c r="FUS56" i="7"/>
  <c r="FUU56" i="7"/>
  <c r="FUW56" i="7"/>
  <c r="FUY56" i="7"/>
  <c r="FVA56" i="7"/>
  <c r="FVC56" i="7"/>
  <c r="FVE56" i="7"/>
  <c r="FVG56" i="7"/>
  <c r="FVI56" i="7"/>
  <c r="FVK56" i="7"/>
  <c r="FVM56" i="7"/>
  <c r="FVO56" i="7"/>
  <c r="FVQ56" i="7"/>
  <c r="FVS56" i="7"/>
  <c r="FVU56" i="7"/>
  <c r="FVW56" i="7"/>
  <c r="FVY56" i="7"/>
  <c r="FWA56" i="7"/>
  <c r="FWC56" i="7"/>
  <c r="FWE56" i="7"/>
  <c r="FWG56" i="7"/>
  <c r="FWI56" i="7"/>
  <c r="FWK56" i="7"/>
  <c r="FWM56" i="7"/>
  <c r="FWO56" i="7"/>
  <c r="FWQ56" i="7"/>
  <c r="FWS56" i="7"/>
  <c r="FWU56" i="7"/>
  <c r="FWW56" i="7"/>
  <c r="FWY56" i="7"/>
  <c r="FXA56" i="7"/>
  <c r="FXC56" i="7"/>
  <c r="FXE56" i="7"/>
  <c r="FXG56" i="7"/>
  <c r="FXI56" i="7"/>
  <c r="FXK56" i="7"/>
  <c r="FXM56" i="7"/>
  <c r="FXO56" i="7"/>
  <c r="FXQ56" i="7"/>
  <c r="FXS56" i="7"/>
  <c r="FXU56" i="7"/>
  <c r="FXW56" i="7"/>
  <c r="FXY56" i="7"/>
  <c r="FYA56" i="7"/>
  <c r="FYC56" i="7"/>
  <c r="FYE56" i="7"/>
  <c r="FYG56" i="7"/>
  <c r="FYI56" i="7"/>
  <c r="FYK56" i="7"/>
  <c r="FYM56" i="7"/>
  <c r="FYO56" i="7"/>
  <c r="FYQ56" i="7"/>
  <c r="FYS56" i="7"/>
  <c r="FYU56" i="7"/>
  <c r="FYW56" i="7"/>
  <c r="FYY56" i="7"/>
  <c r="FZA56" i="7"/>
  <c r="FZC56" i="7"/>
  <c r="FZE56" i="7"/>
  <c r="FZG56" i="7"/>
  <c r="FZI56" i="7"/>
  <c r="FZK56" i="7"/>
  <c r="FZM56" i="7"/>
  <c r="FZO56" i="7"/>
  <c r="FZQ56" i="7"/>
  <c r="FZS56" i="7"/>
  <c r="FZU56" i="7"/>
  <c r="FZW56" i="7"/>
  <c r="FZY56" i="7"/>
  <c r="GAA56" i="7"/>
  <c r="GAC56" i="7"/>
  <c r="GAE56" i="7"/>
  <c r="GAG56" i="7"/>
  <c r="GAI56" i="7"/>
  <c r="GAK56" i="7"/>
  <c r="GAM56" i="7"/>
  <c r="GAO56" i="7"/>
  <c r="GAQ56" i="7"/>
  <c r="GAS56" i="7"/>
  <c r="GAU56" i="7"/>
  <c r="GAW56" i="7"/>
  <c r="GAY56" i="7"/>
  <c r="GBA56" i="7"/>
  <c r="GBC56" i="7"/>
  <c r="GBE56" i="7"/>
  <c r="GBG56" i="7"/>
  <c r="GBI56" i="7"/>
  <c r="GBK56" i="7"/>
  <c r="GBM56" i="7"/>
  <c r="GBO56" i="7"/>
  <c r="GBQ56" i="7"/>
  <c r="GBS56" i="7"/>
  <c r="GBU56" i="7"/>
  <c r="GBW56" i="7"/>
  <c r="GBY56" i="7"/>
  <c r="GCA56" i="7"/>
  <c r="GCC56" i="7"/>
  <c r="GCE56" i="7"/>
  <c r="GCG56" i="7"/>
  <c r="GCI56" i="7"/>
  <c r="GCK56" i="7"/>
  <c r="GCM56" i="7"/>
  <c r="GCO56" i="7"/>
  <c r="GCQ56" i="7"/>
  <c r="GCS56" i="7"/>
  <c r="GCU56" i="7"/>
  <c r="GCW56" i="7"/>
  <c r="GCY56" i="7"/>
  <c r="GDA56" i="7"/>
  <c r="GDC56" i="7"/>
  <c r="GDE56" i="7"/>
  <c r="GDG56" i="7"/>
  <c r="GDI56" i="7"/>
  <c r="GDK56" i="7"/>
  <c r="GDM56" i="7"/>
  <c r="GDO56" i="7"/>
  <c r="GDQ56" i="7"/>
  <c r="GDS56" i="7"/>
  <c r="GDU56" i="7"/>
  <c r="GDW56" i="7"/>
  <c r="GDY56" i="7"/>
  <c r="GEA56" i="7"/>
  <c r="GEC56" i="7"/>
  <c r="GEE56" i="7"/>
  <c r="GEG56" i="7"/>
  <c r="GEI56" i="7"/>
  <c r="GEK56" i="7"/>
  <c r="GEM56" i="7"/>
  <c r="GEO56" i="7"/>
  <c r="GEQ56" i="7"/>
  <c r="GES56" i="7"/>
  <c r="GEU56" i="7"/>
  <c r="GEW56" i="7"/>
  <c r="GEY56" i="7"/>
  <c r="GFA56" i="7"/>
  <c r="GFC56" i="7"/>
  <c r="GFE56" i="7"/>
  <c r="GFG56" i="7"/>
  <c r="GFI56" i="7"/>
  <c r="GFK56" i="7"/>
  <c r="GFM56" i="7"/>
  <c r="GFO56" i="7"/>
  <c r="GFQ56" i="7"/>
  <c r="GFS56" i="7"/>
  <c r="GFU56" i="7"/>
  <c r="GFW56" i="7"/>
  <c r="GFY56" i="7"/>
  <c r="GGA56" i="7"/>
  <c r="GGC56" i="7"/>
  <c r="GGE56" i="7"/>
  <c r="GGG56" i="7"/>
  <c r="GGI56" i="7"/>
  <c r="GGK56" i="7"/>
  <c r="GGM56" i="7"/>
  <c r="GGO56" i="7"/>
  <c r="GGQ56" i="7"/>
  <c r="GGS56" i="7"/>
  <c r="GGU56" i="7"/>
  <c r="GGW56" i="7"/>
  <c r="GGY56" i="7"/>
  <c r="GHA56" i="7"/>
  <c r="GHC56" i="7"/>
  <c r="GHE56" i="7"/>
  <c r="GHG56" i="7"/>
  <c r="GHI56" i="7"/>
  <c r="GHK56" i="7"/>
  <c r="GHM56" i="7"/>
  <c r="GHO56" i="7"/>
  <c r="GHQ56" i="7"/>
  <c r="GHS56" i="7"/>
  <c r="GHU56" i="7"/>
  <c r="GHW56" i="7"/>
  <c r="GHY56" i="7"/>
  <c r="GIA56" i="7"/>
  <c r="GIC56" i="7"/>
  <c r="GIE56" i="7"/>
  <c r="GIG56" i="7"/>
  <c r="GII56" i="7"/>
  <c r="GIK56" i="7"/>
  <c r="GIM56" i="7"/>
  <c r="GIO56" i="7"/>
  <c r="GIQ56" i="7"/>
  <c r="GIS56" i="7"/>
  <c r="GIU56" i="7"/>
  <c r="GIW56" i="7"/>
  <c r="GIY56" i="7"/>
  <c r="GJA56" i="7"/>
  <c r="GJC56" i="7"/>
  <c r="GJE56" i="7"/>
  <c r="GJG56" i="7"/>
  <c r="GJI56" i="7"/>
  <c r="GJK56" i="7"/>
  <c r="GJM56" i="7"/>
  <c r="GJO56" i="7"/>
  <c r="GJQ56" i="7"/>
  <c r="GJS56" i="7"/>
  <c r="GJU56" i="7"/>
  <c r="GJW56" i="7"/>
  <c r="GJY56" i="7"/>
  <c r="GKA56" i="7"/>
  <c r="GKC56" i="7"/>
  <c r="GKE56" i="7"/>
  <c r="GKG56" i="7"/>
  <c r="GKI56" i="7"/>
  <c r="GKK56" i="7"/>
  <c r="GKM56" i="7"/>
  <c r="GKO56" i="7"/>
  <c r="GKQ56" i="7"/>
  <c r="GKS56" i="7"/>
  <c r="GKU56" i="7"/>
  <c r="GKW56" i="7"/>
  <c r="GKY56" i="7"/>
  <c r="GLA56" i="7"/>
  <c r="GLC56" i="7"/>
  <c r="GLE56" i="7"/>
  <c r="GLG56" i="7"/>
  <c r="GLI56" i="7"/>
  <c r="GLK56" i="7"/>
  <c r="GLM56" i="7"/>
  <c r="GLO56" i="7"/>
  <c r="GLQ56" i="7"/>
  <c r="GLS56" i="7"/>
  <c r="GLU56" i="7"/>
  <c r="GLW56" i="7"/>
  <c r="GLY56" i="7"/>
  <c r="GMA56" i="7"/>
  <c r="GMC56" i="7"/>
  <c r="GME56" i="7"/>
  <c r="GMG56" i="7"/>
  <c r="GMI56" i="7"/>
  <c r="GMK56" i="7"/>
  <c r="GMM56" i="7"/>
  <c r="GMO56" i="7"/>
  <c r="GMQ56" i="7"/>
  <c r="GMS56" i="7"/>
  <c r="GMU56" i="7"/>
  <c r="GMW56" i="7"/>
  <c r="GMY56" i="7"/>
  <c r="GNA56" i="7"/>
  <c r="GNC56" i="7"/>
  <c r="GNE56" i="7"/>
  <c r="GNG56" i="7"/>
  <c r="GNI56" i="7"/>
  <c r="GNK56" i="7"/>
  <c r="GNM56" i="7"/>
  <c r="GNO56" i="7"/>
  <c r="GNQ56" i="7"/>
  <c r="GNS56" i="7"/>
  <c r="GNU56" i="7"/>
  <c r="GNW56" i="7"/>
  <c r="GNY56" i="7"/>
  <c r="GOA56" i="7"/>
  <c r="GOC56" i="7"/>
  <c r="GOE56" i="7"/>
  <c r="GOG56" i="7"/>
  <c r="GOI56" i="7"/>
  <c r="GOK56" i="7"/>
  <c r="GOM56" i="7"/>
  <c r="GOO56" i="7"/>
  <c r="GOQ56" i="7"/>
  <c r="GOS56" i="7"/>
  <c r="GOU56" i="7"/>
  <c r="GOW56" i="7"/>
  <c r="GOY56" i="7"/>
  <c r="GPA56" i="7"/>
  <c r="GPC56" i="7"/>
  <c r="GPE56" i="7"/>
  <c r="GPG56" i="7"/>
  <c r="GPI56" i="7"/>
  <c r="GPK56" i="7"/>
  <c r="GPM56" i="7"/>
  <c r="GPO56" i="7"/>
  <c r="GPQ56" i="7"/>
  <c r="GPS56" i="7"/>
  <c r="GPU56" i="7"/>
  <c r="GPW56" i="7"/>
  <c r="GPY56" i="7"/>
  <c r="GQA56" i="7"/>
  <c r="GQC56" i="7"/>
  <c r="GQE56" i="7"/>
  <c r="GQG56" i="7"/>
  <c r="GQI56" i="7"/>
  <c r="GQK56" i="7"/>
  <c r="GQM56" i="7"/>
  <c r="GQO56" i="7"/>
  <c r="GQQ56" i="7"/>
  <c r="GQS56" i="7"/>
  <c r="GQU56" i="7"/>
  <c r="GQW56" i="7"/>
  <c r="GQY56" i="7"/>
  <c r="GRA56" i="7"/>
  <c r="GRC56" i="7"/>
  <c r="GRE56" i="7"/>
  <c r="GRG56" i="7"/>
  <c r="GRI56" i="7"/>
  <c r="GRK56" i="7"/>
  <c r="GRM56" i="7"/>
  <c r="GRO56" i="7"/>
  <c r="GRQ56" i="7"/>
  <c r="GRS56" i="7"/>
  <c r="GRU56" i="7"/>
  <c r="GRW56" i="7"/>
  <c r="GRY56" i="7"/>
  <c r="GSA56" i="7"/>
  <c r="GSC56" i="7"/>
  <c r="GSE56" i="7"/>
  <c r="GSG56" i="7"/>
  <c r="GSI56" i="7"/>
  <c r="GSK56" i="7"/>
  <c r="GSM56" i="7"/>
  <c r="GSO56" i="7"/>
  <c r="GSQ56" i="7"/>
  <c r="GSS56" i="7"/>
  <c r="GSU56" i="7"/>
  <c r="GSW56" i="7"/>
  <c r="GSY56" i="7"/>
  <c r="GTA56" i="7"/>
  <c r="GTC56" i="7"/>
  <c r="GTE56" i="7"/>
  <c r="GTG56" i="7"/>
  <c r="GTI56" i="7"/>
  <c r="GTK56" i="7"/>
  <c r="GTM56" i="7"/>
  <c r="GTO56" i="7"/>
  <c r="GTQ56" i="7"/>
  <c r="GTS56" i="7"/>
  <c r="GTU56" i="7"/>
  <c r="GTW56" i="7"/>
  <c r="GTY56" i="7"/>
  <c r="GUA56" i="7"/>
  <c r="GUC56" i="7"/>
  <c r="GUE56" i="7"/>
  <c r="GUG56" i="7"/>
  <c r="GUI56" i="7"/>
  <c r="GUK56" i="7"/>
  <c r="GUM56" i="7"/>
  <c r="GUO56" i="7"/>
  <c r="GUQ56" i="7"/>
  <c r="GUS56" i="7"/>
  <c r="GUU56" i="7"/>
  <c r="GUW56" i="7"/>
  <c r="GUY56" i="7"/>
  <c r="GVA56" i="7"/>
  <c r="GVC56" i="7"/>
  <c r="GVE56" i="7"/>
  <c r="GVG56" i="7"/>
  <c r="GVI56" i="7"/>
  <c r="GVK56" i="7"/>
  <c r="GVM56" i="7"/>
  <c r="GVO56" i="7"/>
  <c r="GVQ56" i="7"/>
  <c r="GVS56" i="7"/>
  <c r="GVU56" i="7"/>
  <c r="GVW56" i="7"/>
  <c r="GVY56" i="7"/>
  <c r="GWA56" i="7"/>
  <c r="GWC56" i="7"/>
  <c r="GWE56" i="7"/>
  <c r="GWG56" i="7"/>
  <c r="GWI56" i="7"/>
  <c r="GWK56" i="7"/>
  <c r="GWM56" i="7"/>
  <c r="GWO56" i="7"/>
  <c r="GWQ56" i="7"/>
  <c r="GWS56" i="7"/>
  <c r="GWU56" i="7"/>
  <c r="GWW56" i="7"/>
  <c r="GWY56" i="7"/>
  <c r="GXA56" i="7"/>
  <c r="GXC56" i="7"/>
  <c r="GXE56" i="7"/>
  <c r="GXG56" i="7"/>
  <c r="GXI56" i="7"/>
  <c r="GXK56" i="7"/>
  <c r="GXM56" i="7"/>
  <c r="GXO56" i="7"/>
  <c r="GXQ56" i="7"/>
  <c r="GXS56" i="7"/>
  <c r="GXU56" i="7"/>
  <c r="GXW56" i="7"/>
  <c r="GXY56" i="7"/>
  <c r="GYA56" i="7"/>
  <c r="GYC56" i="7"/>
  <c r="GYE56" i="7"/>
  <c r="GYG56" i="7"/>
  <c r="GYI56" i="7"/>
  <c r="GYK56" i="7"/>
  <c r="GYM56" i="7"/>
  <c r="GYO56" i="7"/>
  <c r="GYQ56" i="7"/>
  <c r="GYS56" i="7"/>
  <c r="GYU56" i="7"/>
  <c r="GYW56" i="7"/>
  <c r="GYY56" i="7"/>
  <c r="GZA56" i="7"/>
  <c r="GZC56" i="7"/>
  <c r="GZE56" i="7"/>
  <c r="GZG56" i="7"/>
  <c r="GZI56" i="7"/>
  <c r="GZK56" i="7"/>
  <c r="GZM56" i="7"/>
  <c r="GZO56" i="7"/>
  <c r="GZQ56" i="7"/>
  <c r="GZS56" i="7"/>
  <c r="GZU56" i="7"/>
  <c r="GZW56" i="7"/>
  <c r="GZY56" i="7"/>
  <c r="HAA56" i="7"/>
  <c r="HAC56" i="7"/>
  <c r="HAE56" i="7"/>
  <c r="HAG56" i="7"/>
  <c r="HAI56" i="7"/>
  <c r="HAK56" i="7"/>
  <c r="HAM56" i="7"/>
  <c r="HAO56" i="7"/>
  <c r="HAQ56" i="7"/>
  <c r="HAS56" i="7"/>
  <c r="HAU56" i="7"/>
  <c r="HAW56" i="7"/>
  <c r="HAY56" i="7"/>
  <c r="HBA56" i="7"/>
  <c r="HBC56" i="7"/>
  <c r="HBE56" i="7"/>
  <c r="HBG56" i="7"/>
  <c r="HBI56" i="7"/>
  <c r="HBK56" i="7"/>
  <c r="HBM56" i="7"/>
  <c r="HBO56" i="7"/>
  <c r="HBQ56" i="7"/>
  <c r="HBS56" i="7"/>
  <c r="HBU56" i="7"/>
  <c r="HBW56" i="7"/>
  <c r="HBY56" i="7"/>
  <c r="HCA56" i="7"/>
  <c r="HCC56" i="7"/>
  <c r="HCE56" i="7"/>
  <c r="HCG56" i="7"/>
  <c r="HCI56" i="7"/>
  <c r="HCK56" i="7"/>
  <c r="HCM56" i="7"/>
  <c r="HCO56" i="7"/>
  <c r="HCQ56" i="7"/>
  <c r="HCS56" i="7"/>
  <c r="HCU56" i="7"/>
  <c r="HCW56" i="7"/>
  <c r="HCY56" i="7"/>
  <c r="HDA56" i="7"/>
  <c r="HDC56" i="7"/>
  <c r="HDE56" i="7"/>
  <c r="HDG56" i="7"/>
  <c r="HDI56" i="7"/>
  <c r="HDK56" i="7"/>
  <c r="HDM56" i="7"/>
  <c r="HDO56" i="7"/>
  <c r="HDQ56" i="7"/>
  <c r="HDS56" i="7"/>
  <c r="HDU56" i="7"/>
  <c r="HDW56" i="7"/>
  <c r="HDY56" i="7"/>
  <c r="HEA56" i="7"/>
  <c r="HEC56" i="7"/>
  <c r="HEE56" i="7"/>
  <c r="HEG56" i="7"/>
  <c r="HEI56" i="7"/>
  <c r="HEK56" i="7"/>
  <c r="HEM56" i="7"/>
  <c r="HEO56" i="7"/>
  <c r="HEQ56" i="7"/>
  <c r="HES56" i="7"/>
  <c r="HEU56" i="7"/>
  <c r="HEW56" i="7"/>
  <c r="HEY56" i="7"/>
  <c r="HFA56" i="7"/>
  <c r="HFC56" i="7"/>
  <c r="HFE56" i="7"/>
  <c r="HFG56" i="7"/>
  <c r="HFI56" i="7"/>
  <c r="HFK56" i="7"/>
  <c r="HFM56" i="7"/>
  <c r="HFO56" i="7"/>
  <c r="HFQ56" i="7"/>
  <c r="HFS56" i="7"/>
  <c r="HFU56" i="7"/>
  <c r="HFW56" i="7"/>
  <c r="HFY56" i="7"/>
  <c r="HGA56" i="7"/>
  <c r="HGC56" i="7"/>
  <c r="HGE56" i="7"/>
  <c r="HGG56" i="7"/>
  <c r="HGI56" i="7"/>
  <c r="HGK56" i="7"/>
  <c r="HGM56" i="7"/>
  <c r="HGO56" i="7"/>
  <c r="HGQ56" i="7"/>
  <c r="HGS56" i="7"/>
  <c r="HGU56" i="7"/>
  <c r="HGW56" i="7"/>
  <c r="HGY56" i="7"/>
  <c r="HHA56" i="7"/>
  <c r="HHC56" i="7"/>
  <c r="HHE56" i="7"/>
  <c r="HHG56" i="7"/>
  <c r="HHI56" i="7"/>
  <c r="HHK56" i="7"/>
  <c r="HHM56" i="7"/>
  <c r="HHO56" i="7"/>
  <c r="HHQ56" i="7"/>
  <c r="HHS56" i="7"/>
  <c r="HHU56" i="7"/>
  <c r="HHW56" i="7"/>
  <c r="HHY56" i="7"/>
  <c r="HIA56" i="7"/>
  <c r="HIC56" i="7"/>
  <c r="HIE56" i="7"/>
  <c r="HIG56" i="7"/>
  <c r="HII56" i="7"/>
  <c r="HIK56" i="7"/>
  <c r="HIM56" i="7"/>
  <c r="HIO56" i="7"/>
  <c r="HIQ56" i="7"/>
  <c r="HIS56" i="7"/>
  <c r="HIU56" i="7"/>
  <c r="HIW56" i="7"/>
  <c r="HIY56" i="7"/>
  <c r="HJA56" i="7"/>
  <c r="HJC56" i="7"/>
  <c r="HJE56" i="7"/>
  <c r="HJG56" i="7"/>
  <c r="HJI56" i="7"/>
  <c r="HJK56" i="7"/>
  <c r="HJM56" i="7"/>
  <c r="HJO56" i="7"/>
  <c r="HJQ56" i="7"/>
  <c r="HJS56" i="7"/>
  <c r="HJU56" i="7"/>
  <c r="HJW56" i="7"/>
  <c r="HJY56" i="7"/>
  <c r="HKA56" i="7"/>
  <c r="HKC56" i="7"/>
  <c r="HKE56" i="7"/>
  <c r="HKG56" i="7"/>
  <c r="HKI56" i="7"/>
  <c r="HKK56" i="7"/>
  <c r="HKM56" i="7"/>
  <c r="HKO56" i="7"/>
  <c r="HKQ56" i="7"/>
  <c r="HKS56" i="7"/>
  <c r="HKU56" i="7"/>
  <c r="HKW56" i="7"/>
  <c r="HKY56" i="7"/>
  <c r="HLA56" i="7"/>
  <c r="HLC56" i="7"/>
  <c r="HLE56" i="7"/>
  <c r="HLG56" i="7"/>
  <c r="HLI56" i="7"/>
  <c r="HLK56" i="7"/>
  <c r="HLM56" i="7"/>
  <c r="HLO56" i="7"/>
  <c r="HLQ56" i="7"/>
  <c r="HLS56" i="7"/>
  <c r="HLU56" i="7"/>
  <c r="HLW56" i="7"/>
  <c r="HLY56" i="7"/>
  <c r="HMA56" i="7"/>
  <c r="HMC56" i="7"/>
  <c r="HME56" i="7"/>
  <c r="HMG56" i="7"/>
  <c r="HMI56" i="7"/>
  <c r="HMK56" i="7"/>
  <c r="HMM56" i="7"/>
  <c r="HMO56" i="7"/>
  <c r="HMQ56" i="7"/>
  <c r="HMS56" i="7"/>
  <c r="HMU56" i="7"/>
  <c r="HMW56" i="7"/>
  <c r="HMY56" i="7"/>
  <c r="HNA56" i="7"/>
  <c r="HNC56" i="7"/>
  <c r="HNE56" i="7"/>
  <c r="HNG56" i="7"/>
  <c r="HNI56" i="7"/>
  <c r="HNK56" i="7"/>
  <c r="HNM56" i="7"/>
  <c r="HNO56" i="7"/>
  <c r="HNQ56" i="7"/>
  <c r="HNS56" i="7"/>
  <c r="HNU56" i="7"/>
  <c r="HNW56" i="7"/>
  <c r="HNY56" i="7"/>
  <c r="HOA56" i="7"/>
  <c r="HOC56" i="7"/>
  <c r="HOE56" i="7"/>
  <c r="HOG56" i="7"/>
  <c r="HOI56" i="7"/>
  <c r="HOK56" i="7"/>
  <c r="HOM56" i="7"/>
  <c r="HOO56" i="7"/>
  <c r="HOQ56" i="7"/>
  <c r="HOS56" i="7"/>
  <c r="HOU56" i="7"/>
  <c r="HOW56" i="7"/>
  <c r="HOY56" i="7"/>
  <c r="HPA56" i="7"/>
  <c r="HPC56" i="7"/>
  <c r="HPE56" i="7"/>
  <c r="HPG56" i="7"/>
  <c r="HPI56" i="7"/>
  <c r="HPK56" i="7"/>
  <c r="HPM56" i="7"/>
  <c r="HPO56" i="7"/>
  <c r="HPQ56" i="7"/>
  <c r="HPS56" i="7"/>
  <c r="HPU56" i="7"/>
  <c r="HPW56" i="7"/>
  <c r="HPY56" i="7"/>
  <c r="HQA56" i="7"/>
  <c r="HQC56" i="7"/>
  <c r="HQE56" i="7"/>
  <c r="HQG56" i="7"/>
  <c r="HQI56" i="7"/>
  <c r="HQK56" i="7"/>
  <c r="HQM56" i="7"/>
  <c r="HQO56" i="7"/>
  <c r="HQQ56" i="7"/>
  <c r="HQS56" i="7"/>
  <c r="HQU56" i="7"/>
  <c r="HQW56" i="7"/>
  <c r="HQY56" i="7"/>
  <c r="HRA56" i="7"/>
  <c r="HRC56" i="7"/>
  <c r="HRE56" i="7"/>
  <c r="HRG56" i="7"/>
  <c r="HRI56" i="7"/>
  <c r="HRK56" i="7"/>
  <c r="HRM56" i="7"/>
  <c r="HRO56" i="7"/>
  <c r="HRQ56" i="7"/>
  <c r="HRS56" i="7"/>
  <c r="HRU56" i="7"/>
  <c r="HRW56" i="7"/>
  <c r="HRY56" i="7"/>
  <c r="HSA56" i="7"/>
  <c r="HSC56" i="7"/>
  <c r="HSE56" i="7"/>
  <c r="HSG56" i="7"/>
  <c r="HSI56" i="7"/>
  <c r="HSK56" i="7"/>
  <c r="HSM56" i="7"/>
  <c r="HSO56" i="7"/>
  <c r="HSQ56" i="7"/>
  <c r="HSS56" i="7"/>
  <c r="HSU56" i="7"/>
  <c r="HSW56" i="7"/>
  <c r="HSY56" i="7"/>
  <c r="HTA56" i="7"/>
  <c r="HTC56" i="7"/>
  <c r="HTE56" i="7"/>
  <c r="HTG56" i="7"/>
  <c r="HTI56" i="7"/>
  <c r="HTK56" i="7"/>
  <c r="HTM56" i="7"/>
  <c r="HTO56" i="7"/>
  <c r="HTQ56" i="7"/>
  <c r="HTS56" i="7"/>
  <c r="HTU56" i="7"/>
  <c r="HTW56" i="7"/>
  <c r="HTY56" i="7"/>
  <c r="HUA56" i="7"/>
  <c r="HUC56" i="7"/>
  <c r="HUE56" i="7"/>
  <c r="HUG56" i="7"/>
  <c r="HUI56" i="7"/>
  <c r="HUK56" i="7"/>
  <c r="HUM56" i="7"/>
  <c r="HUO56" i="7"/>
  <c r="HUQ56" i="7"/>
  <c r="HUS56" i="7"/>
  <c r="HUU56" i="7"/>
  <c r="HUW56" i="7"/>
  <c r="HUY56" i="7"/>
  <c r="HVA56" i="7"/>
  <c r="HVC56" i="7"/>
  <c r="HVE56" i="7"/>
  <c r="HVG56" i="7"/>
  <c r="HVI56" i="7"/>
  <c r="HVK56" i="7"/>
  <c r="HVM56" i="7"/>
  <c r="HVO56" i="7"/>
  <c r="HVQ56" i="7"/>
  <c r="HVS56" i="7"/>
  <c r="HVU56" i="7"/>
  <c r="HVW56" i="7"/>
  <c r="HVY56" i="7"/>
  <c r="HWA56" i="7"/>
  <c r="HWC56" i="7"/>
  <c r="HWE56" i="7"/>
  <c r="HWG56" i="7"/>
  <c r="HWI56" i="7"/>
  <c r="HWK56" i="7"/>
  <c r="HWM56" i="7"/>
  <c r="HWO56" i="7"/>
  <c r="HWQ56" i="7"/>
  <c r="HWS56" i="7"/>
  <c r="HWU56" i="7"/>
  <c r="HWW56" i="7"/>
  <c r="HWY56" i="7"/>
  <c r="HXA56" i="7"/>
  <c r="HXC56" i="7"/>
  <c r="HXE56" i="7"/>
  <c r="HXG56" i="7"/>
  <c r="HXI56" i="7"/>
  <c r="HXK56" i="7"/>
  <c r="HXM56" i="7"/>
  <c r="HXO56" i="7"/>
  <c r="HXQ56" i="7"/>
  <c r="HXS56" i="7"/>
  <c r="HXU56" i="7"/>
  <c r="HXW56" i="7"/>
  <c r="HXY56" i="7"/>
  <c r="HYA56" i="7"/>
  <c r="HYC56" i="7"/>
  <c r="HYE56" i="7"/>
  <c r="HYG56" i="7"/>
  <c r="HYI56" i="7"/>
  <c r="HYK56" i="7"/>
  <c r="HYM56" i="7"/>
  <c r="HYO56" i="7"/>
  <c r="HYQ56" i="7"/>
  <c r="HYS56" i="7"/>
  <c r="HYU56" i="7"/>
  <c r="HYW56" i="7"/>
  <c r="HYY56" i="7"/>
  <c r="HZA56" i="7"/>
  <c r="HZC56" i="7"/>
  <c r="HZE56" i="7"/>
  <c r="HZG56" i="7"/>
  <c r="HZI56" i="7"/>
  <c r="HZK56" i="7"/>
  <c r="HZM56" i="7"/>
  <c r="HZO56" i="7"/>
  <c r="HZQ56" i="7"/>
  <c r="HZS56" i="7"/>
  <c r="HZU56" i="7"/>
  <c r="HZW56" i="7"/>
  <c r="HZY56" i="7"/>
  <c r="IAA56" i="7"/>
  <c r="IAC56" i="7"/>
  <c r="IAE56" i="7"/>
  <c r="IAG56" i="7"/>
  <c r="IAI56" i="7"/>
  <c r="IAK56" i="7"/>
  <c r="IAM56" i="7"/>
  <c r="IAO56" i="7"/>
  <c r="IAQ56" i="7"/>
  <c r="IAS56" i="7"/>
  <c r="IAU56" i="7"/>
  <c r="IAW56" i="7"/>
  <c r="IAY56" i="7"/>
  <c r="IBA56" i="7"/>
  <c r="IBC56" i="7"/>
  <c r="IBE56" i="7"/>
  <c r="IBG56" i="7"/>
  <c r="IBI56" i="7"/>
  <c r="IBK56" i="7"/>
  <c r="IBM56" i="7"/>
  <c r="IBO56" i="7"/>
  <c r="IBQ56" i="7"/>
  <c r="IBS56" i="7"/>
  <c r="IBU56" i="7"/>
  <c r="IBW56" i="7"/>
  <c r="IBY56" i="7"/>
  <c r="ICA56" i="7"/>
  <c r="ICC56" i="7"/>
  <c r="ICE56" i="7"/>
  <c r="ICG56" i="7"/>
  <c r="ICI56" i="7"/>
  <c r="ICK56" i="7"/>
  <c r="ICM56" i="7"/>
  <c r="ICO56" i="7"/>
  <c r="ICQ56" i="7"/>
  <c r="ICS56" i="7"/>
  <c r="ICU56" i="7"/>
  <c r="ICW56" i="7"/>
  <c r="ICY56" i="7"/>
  <c r="IDA56" i="7"/>
  <c r="IDC56" i="7"/>
  <c r="IDE56" i="7"/>
  <c r="IDG56" i="7"/>
  <c r="IDI56" i="7"/>
  <c r="IDK56" i="7"/>
  <c r="IDM56" i="7"/>
  <c r="IDO56" i="7"/>
  <c r="IDQ56" i="7"/>
  <c r="IDS56" i="7"/>
  <c r="IDU56" i="7"/>
  <c r="IDW56" i="7"/>
  <c r="IDY56" i="7"/>
  <c r="IEA56" i="7"/>
  <c r="IEC56" i="7"/>
  <c r="IEE56" i="7"/>
  <c r="IEG56" i="7"/>
  <c r="IEI56" i="7"/>
  <c r="IEK56" i="7"/>
  <c r="IEM56" i="7"/>
  <c r="IEO56" i="7"/>
  <c r="IEQ56" i="7"/>
  <c r="IES56" i="7"/>
  <c r="IEU56" i="7"/>
  <c r="IEW56" i="7"/>
  <c r="IEY56" i="7"/>
  <c r="IFA56" i="7"/>
  <c r="IFC56" i="7"/>
  <c r="IFE56" i="7"/>
  <c r="IFG56" i="7"/>
  <c r="IFI56" i="7"/>
  <c r="IFK56" i="7"/>
  <c r="IFM56" i="7"/>
  <c r="IFO56" i="7"/>
  <c r="IFQ56" i="7"/>
  <c r="IFS56" i="7"/>
  <c r="IFU56" i="7"/>
  <c r="IFW56" i="7"/>
  <c r="IFY56" i="7"/>
  <c r="IGA56" i="7"/>
  <c r="IGC56" i="7"/>
  <c r="IGE56" i="7"/>
  <c r="IGG56" i="7"/>
  <c r="IGI56" i="7"/>
  <c r="IGK56" i="7"/>
  <c r="IGM56" i="7"/>
  <c r="IGO56" i="7"/>
  <c r="IGQ56" i="7"/>
  <c r="IGS56" i="7"/>
  <c r="IGU56" i="7"/>
  <c r="IGW56" i="7"/>
  <c r="IGY56" i="7"/>
  <c r="IHA56" i="7"/>
  <c r="IHC56" i="7"/>
  <c r="IHE56" i="7"/>
  <c r="IHG56" i="7"/>
  <c r="IHI56" i="7"/>
  <c r="IHK56" i="7"/>
  <c r="IHM56" i="7"/>
  <c r="IHO56" i="7"/>
  <c r="IHQ56" i="7"/>
  <c r="IHS56" i="7"/>
  <c r="IHU56" i="7"/>
  <c r="IHW56" i="7"/>
  <c r="IHY56" i="7"/>
  <c r="IIA56" i="7"/>
  <c r="IIC56" i="7"/>
  <c r="IIE56" i="7"/>
  <c r="IIG56" i="7"/>
  <c r="III56" i="7"/>
  <c r="IIK56" i="7"/>
  <c r="IIM56" i="7"/>
  <c r="IIO56" i="7"/>
  <c r="IIQ56" i="7"/>
  <c r="IIS56" i="7"/>
  <c r="IIU56" i="7"/>
  <c r="IIW56" i="7"/>
  <c r="IIY56" i="7"/>
  <c r="IJA56" i="7"/>
  <c r="IJC56" i="7"/>
  <c r="IJE56" i="7"/>
  <c r="IJG56" i="7"/>
  <c r="IJI56" i="7"/>
  <c r="IJK56" i="7"/>
  <c r="IJM56" i="7"/>
  <c r="IJO56" i="7"/>
  <c r="IJQ56" i="7"/>
  <c r="IJS56" i="7"/>
  <c r="IJU56" i="7"/>
  <c r="IJW56" i="7"/>
  <c r="IJY56" i="7"/>
  <c r="IKA56" i="7"/>
  <c r="IKC56" i="7"/>
  <c r="IKE56" i="7"/>
  <c r="IKG56" i="7"/>
  <c r="IKI56" i="7"/>
  <c r="IKK56" i="7"/>
  <c r="IKM56" i="7"/>
  <c r="IKO56" i="7"/>
  <c r="IKQ56" i="7"/>
  <c r="IKS56" i="7"/>
  <c r="IKU56" i="7"/>
  <c r="IKW56" i="7"/>
  <c r="IKY56" i="7"/>
  <c r="ILA56" i="7"/>
  <c r="ILC56" i="7"/>
  <c r="ILE56" i="7"/>
  <c r="ILG56" i="7"/>
  <c r="ILI56" i="7"/>
  <c r="ILK56" i="7"/>
  <c r="ILM56" i="7"/>
  <c r="ILO56" i="7"/>
  <c r="ILQ56" i="7"/>
  <c r="ILS56" i="7"/>
  <c r="ILU56" i="7"/>
  <c r="ILW56" i="7"/>
  <c r="ILY56" i="7"/>
  <c r="IMA56" i="7"/>
  <c r="IMC56" i="7"/>
  <c r="IME56" i="7"/>
  <c r="IMG56" i="7"/>
  <c r="IMI56" i="7"/>
  <c r="IMK56" i="7"/>
  <c r="IMM56" i="7"/>
  <c r="IMO56" i="7"/>
  <c r="IMQ56" i="7"/>
  <c r="IMS56" i="7"/>
  <c r="IMU56" i="7"/>
  <c r="IMW56" i="7"/>
  <c r="IMY56" i="7"/>
  <c r="INA56" i="7"/>
  <c r="INC56" i="7"/>
  <c r="INE56" i="7"/>
  <c r="ING56" i="7"/>
  <c r="INI56" i="7"/>
  <c r="INK56" i="7"/>
  <c r="INM56" i="7"/>
  <c r="INO56" i="7"/>
  <c r="INQ56" i="7"/>
  <c r="INS56" i="7"/>
  <c r="INU56" i="7"/>
  <c r="INW56" i="7"/>
  <c r="INY56" i="7"/>
  <c r="IOA56" i="7"/>
  <c r="IOC56" i="7"/>
  <c r="IOE56" i="7"/>
  <c r="IOG56" i="7"/>
  <c r="IOI56" i="7"/>
  <c r="IOK56" i="7"/>
  <c r="IOM56" i="7"/>
  <c r="IOO56" i="7"/>
  <c r="IOQ56" i="7"/>
  <c r="IOS56" i="7"/>
  <c r="IOU56" i="7"/>
  <c r="IOW56" i="7"/>
  <c r="IOY56" i="7"/>
  <c r="IPA56" i="7"/>
  <c r="IPC56" i="7"/>
  <c r="IPE56" i="7"/>
  <c r="IPG56" i="7"/>
  <c r="IPI56" i="7"/>
  <c r="IPK56" i="7"/>
  <c r="IPM56" i="7"/>
  <c r="IPO56" i="7"/>
  <c r="IPQ56" i="7"/>
  <c r="IPS56" i="7"/>
  <c r="IPU56" i="7"/>
  <c r="IPW56" i="7"/>
  <c r="IPY56" i="7"/>
  <c r="IQA56" i="7"/>
  <c r="IQC56" i="7"/>
  <c r="IQE56" i="7"/>
  <c r="IQG56" i="7"/>
  <c r="IQI56" i="7"/>
  <c r="IQK56" i="7"/>
  <c r="IQM56" i="7"/>
  <c r="IQO56" i="7"/>
  <c r="IQQ56" i="7"/>
  <c r="IQS56" i="7"/>
  <c r="IQU56" i="7"/>
  <c r="IQW56" i="7"/>
  <c r="IQY56" i="7"/>
  <c r="IRA56" i="7"/>
  <c r="IRC56" i="7"/>
  <c r="IRE56" i="7"/>
  <c r="IRG56" i="7"/>
  <c r="IRI56" i="7"/>
  <c r="IRK56" i="7"/>
  <c r="IRM56" i="7"/>
  <c r="IRO56" i="7"/>
  <c r="IRQ56" i="7"/>
  <c r="IRS56" i="7"/>
  <c r="IRU56" i="7"/>
  <c r="IRW56" i="7"/>
  <c r="IRY56" i="7"/>
  <c r="ISA56" i="7"/>
  <c r="ISC56" i="7"/>
  <c r="ISE56" i="7"/>
  <c r="ISG56" i="7"/>
  <c r="ISI56" i="7"/>
  <c r="ISK56" i="7"/>
  <c r="ISM56" i="7"/>
  <c r="ISO56" i="7"/>
  <c r="ISQ56" i="7"/>
  <c r="ISS56" i="7"/>
  <c r="ISU56" i="7"/>
  <c r="ISW56" i="7"/>
  <c r="ISY56" i="7"/>
  <c r="ITA56" i="7"/>
  <c r="ITC56" i="7"/>
  <c r="ITE56" i="7"/>
  <c r="ITG56" i="7"/>
  <c r="ITI56" i="7"/>
  <c r="ITK56" i="7"/>
  <c r="ITM56" i="7"/>
  <c r="ITO56" i="7"/>
  <c r="ITQ56" i="7"/>
  <c r="ITS56" i="7"/>
  <c r="ITU56" i="7"/>
  <c r="ITW56" i="7"/>
  <c r="ITY56" i="7"/>
  <c r="IUA56" i="7"/>
  <c r="IUC56" i="7"/>
  <c r="IUE56" i="7"/>
  <c r="IUG56" i="7"/>
  <c r="IUI56" i="7"/>
  <c r="IUK56" i="7"/>
  <c r="IUM56" i="7"/>
  <c r="IUO56" i="7"/>
  <c r="IUQ56" i="7"/>
  <c r="IUS56" i="7"/>
  <c r="IUU56" i="7"/>
  <c r="IUW56" i="7"/>
  <c r="IUY56" i="7"/>
  <c r="IVA56" i="7"/>
  <c r="IVC56" i="7"/>
  <c r="IVE56" i="7"/>
  <c r="IVG56" i="7"/>
  <c r="IVI56" i="7"/>
  <c r="IVK56" i="7"/>
  <c r="IVM56" i="7"/>
  <c r="IVO56" i="7"/>
  <c r="IVQ56" i="7"/>
  <c r="IVS56" i="7"/>
  <c r="IVU56" i="7"/>
  <c r="IVW56" i="7"/>
  <c r="IVY56" i="7"/>
  <c r="IWA56" i="7"/>
  <c r="IWC56" i="7"/>
  <c r="IWE56" i="7"/>
  <c r="IWG56" i="7"/>
  <c r="IWI56" i="7"/>
  <c r="IWK56" i="7"/>
  <c r="IWM56" i="7"/>
  <c r="IWO56" i="7"/>
  <c r="IWQ56" i="7"/>
  <c r="IWS56" i="7"/>
  <c r="IWU56" i="7"/>
  <c r="IWW56" i="7"/>
  <c r="IWY56" i="7"/>
  <c r="IXA56" i="7"/>
  <c r="IXC56" i="7"/>
  <c r="IXE56" i="7"/>
  <c r="IXG56" i="7"/>
  <c r="IXI56" i="7"/>
  <c r="IXK56" i="7"/>
  <c r="IXM56" i="7"/>
  <c r="IXO56" i="7"/>
  <c r="IXQ56" i="7"/>
  <c r="IXS56" i="7"/>
  <c r="IXU56" i="7"/>
  <c r="IXW56" i="7"/>
  <c r="IXY56" i="7"/>
  <c r="IYA56" i="7"/>
  <c r="IYC56" i="7"/>
  <c r="IYE56" i="7"/>
  <c r="IYG56" i="7"/>
  <c r="IYI56" i="7"/>
  <c r="IYK56" i="7"/>
  <c r="IYM56" i="7"/>
  <c r="IYO56" i="7"/>
  <c r="IYQ56" i="7"/>
  <c r="IYS56" i="7"/>
  <c r="IYU56" i="7"/>
  <c r="IYW56" i="7"/>
  <c r="IYY56" i="7"/>
  <c r="IZA56" i="7"/>
  <c r="IZC56" i="7"/>
  <c r="IZE56" i="7"/>
  <c r="IZG56" i="7"/>
  <c r="IZI56" i="7"/>
  <c r="IZK56" i="7"/>
  <c r="IZM56" i="7"/>
  <c r="IZO56" i="7"/>
  <c r="IZQ56" i="7"/>
  <c r="IZS56" i="7"/>
  <c r="IZU56" i="7"/>
  <c r="IZW56" i="7"/>
  <c r="IZY56" i="7"/>
  <c r="JAA56" i="7"/>
  <c r="JAC56" i="7"/>
  <c r="JAE56" i="7"/>
  <c r="JAG56" i="7"/>
  <c r="JAI56" i="7"/>
  <c r="JAK56" i="7"/>
  <c r="JAM56" i="7"/>
  <c r="JAO56" i="7"/>
  <c r="JAQ56" i="7"/>
  <c r="JAS56" i="7"/>
  <c r="JAU56" i="7"/>
  <c r="JAW56" i="7"/>
  <c r="JAY56" i="7"/>
  <c r="JBA56" i="7"/>
  <c r="JBC56" i="7"/>
  <c r="JBE56" i="7"/>
  <c r="JBG56" i="7"/>
  <c r="JBI56" i="7"/>
  <c r="JBK56" i="7"/>
  <c r="JBM56" i="7"/>
  <c r="JBO56" i="7"/>
  <c r="JBQ56" i="7"/>
  <c r="JBS56" i="7"/>
  <c r="JBU56" i="7"/>
  <c r="JBW56" i="7"/>
  <c r="JBY56" i="7"/>
  <c r="JCA56" i="7"/>
  <c r="JCC56" i="7"/>
  <c r="JCE56" i="7"/>
  <c r="JCG56" i="7"/>
  <c r="JCI56" i="7"/>
  <c r="JCK56" i="7"/>
  <c r="JCM56" i="7"/>
  <c r="JCO56" i="7"/>
  <c r="JCQ56" i="7"/>
  <c r="JCS56" i="7"/>
  <c r="JCU56" i="7"/>
  <c r="JCW56" i="7"/>
  <c r="JCY56" i="7"/>
  <c r="JDA56" i="7"/>
  <c r="JDC56" i="7"/>
  <c r="JDE56" i="7"/>
  <c r="JDG56" i="7"/>
  <c r="JDI56" i="7"/>
  <c r="JDK56" i="7"/>
  <c r="JDM56" i="7"/>
  <c r="JDO56" i="7"/>
  <c r="JDQ56" i="7"/>
  <c r="JDS56" i="7"/>
  <c r="JDU56" i="7"/>
  <c r="JDW56" i="7"/>
  <c r="JDY56" i="7"/>
  <c r="JEA56" i="7"/>
  <c r="JEC56" i="7"/>
  <c r="JEE56" i="7"/>
  <c r="JEG56" i="7"/>
  <c r="JEI56" i="7"/>
  <c r="JEK56" i="7"/>
  <c r="JEM56" i="7"/>
  <c r="JEO56" i="7"/>
  <c r="JEQ56" i="7"/>
  <c r="JES56" i="7"/>
  <c r="JEU56" i="7"/>
  <c r="JEW56" i="7"/>
  <c r="JEY56" i="7"/>
  <c r="JFA56" i="7"/>
  <c r="JFC56" i="7"/>
  <c r="JFE56" i="7"/>
  <c r="JFG56" i="7"/>
  <c r="JFI56" i="7"/>
  <c r="JFK56" i="7"/>
  <c r="JFM56" i="7"/>
  <c r="JFO56" i="7"/>
  <c r="JFQ56" i="7"/>
  <c r="JFS56" i="7"/>
  <c r="JFU56" i="7"/>
  <c r="JFW56" i="7"/>
  <c r="JFY56" i="7"/>
  <c r="JGA56" i="7"/>
  <c r="JGC56" i="7"/>
  <c r="JGE56" i="7"/>
  <c r="JGG56" i="7"/>
  <c r="JGI56" i="7"/>
  <c r="JGK56" i="7"/>
  <c r="JGM56" i="7"/>
  <c r="JGO56" i="7"/>
  <c r="JGQ56" i="7"/>
  <c r="JGS56" i="7"/>
  <c r="JGU56" i="7"/>
  <c r="JGW56" i="7"/>
  <c r="JGY56" i="7"/>
  <c r="JHA56" i="7"/>
  <c r="JHC56" i="7"/>
  <c r="JHE56" i="7"/>
  <c r="JHG56" i="7"/>
  <c r="JHI56" i="7"/>
  <c r="JHK56" i="7"/>
  <c r="JHM56" i="7"/>
  <c r="JHO56" i="7"/>
  <c r="JHQ56" i="7"/>
  <c r="JHS56" i="7"/>
  <c r="JHU56" i="7"/>
  <c r="JHW56" i="7"/>
  <c r="JHY56" i="7"/>
  <c r="JIA56" i="7"/>
  <c r="JIC56" i="7"/>
  <c r="JIE56" i="7"/>
  <c r="JIG56" i="7"/>
  <c r="JII56" i="7"/>
  <c r="JIK56" i="7"/>
  <c r="JIM56" i="7"/>
  <c r="JIO56" i="7"/>
  <c r="JIQ56" i="7"/>
  <c r="JIS56" i="7"/>
  <c r="JIU56" i="7"/>
  <c r="JIW56" i="7"/>
  <c r="JIY56" i="7"/>
  <c r="JJA56" i="7"/>
  <c r="JJC56" i="7"/>
  <c r="JJE56" i="7"/>
  <c r="JJG56" i="7"/>
  <c r="JJI56" i="7"/>
  <c r="JJK56" i="7"/>
  <c r="JJM56" i="7"/>
  <c r="JJO56" i="7"/>
  <c r="JJQ56" i="7"/>
  <c r="JJS56" i="7"/>
  <c r="JJU56" i="7"/>
  <c r="JJW56" i="7"/>
  <c r="JJY56" i="7"/>
  <c r="JKA56" i="7"/>
  <c r="JKC56" i="7"/>
  <c r="JKE56" i="7"/>
  <c r="JKG56" i="7"/>
  <c r="JKI56" i="7"/>
  <c r="JKK56" i="7"/>
  <c r="JKM56" i="7"/>
  <c r="JKO56" i="7"/>
  <c r="JKQ56" i="7"/>
  <c r="JKS56" i="7"/>
  <c r="JKU56" i="7"/>
  <c r="JKW56" i="7"/>
  <c r="JKY56" i="7"/>
  <c r="JLA56" i="7"/>
  <c r="JLC56" i="7"/>
  <c r="JLE56" i="7"/>
  <c r="JLG56" i="7"/>
  <c r="JLI56" i="7"/>
  <c r="JLK56" i="7"/>
  <c r="JLM56" i="7"/>
  <c r="JLO56" i="7"/>
  <c r="JLQ56" i="7"/>
  <c r="JLS56" i="7"/>
  <c r="JLU56" i="7"/>
  <c r="JLW56" i="7"/>
  <c r="JLY56" i="7"/>
  <c r="JMA56" i="7"/>
  <c r="JMC56" i="7"/>
  <c r="JME56" i="7"/>
  <c r="JMG56" i="7"/>
  <c r="JMI56" i="7"/>
  <c r="JMK56" i="7"/>
  <c r="JMM56" i="7"/>
  <c r="JMO56" i="7"/>
  <c r="JMQ56" i="7"/>
  <c r="JMS56" i="7"/>
  <c r="JMU56" i="7"/>
  <c r="JMW56" i="7"/>
  <c r="JMY56" i="7"/>
  <c r="JNA56" i="7"/>
  <c r="JNC56" i="7"/>
  <c r="JNE56" i="7"/>
  <c r="JNG56" i="7"/>
  <c r="JNI56" i="7"/>
  <c r="JNK56" i="7"/>
  <c r="JNM56" i="7"/>
  <c r="JNO56" i="7"/>
  <c r="JNQ56" i="7"/>
  <c r="JNS56" i="7"/>
  <c r="JNU56" i="7"/>
  <c r="JNW56" i="7"/>
  <c r="JNY56" i="7"/>
  <c r="JOA56" i="7"/>
  <c r="JOC56" i="7"/>
  <c r="JOE56" i="7"/>
  <c r="JOG56" i="7"/>
  <c r="JOI56" i="7"/>
  <c r="JOK56" i="7"/>
  <c r="JOM56" i="7"/>
  <c r="JOO56" i="7"/>
  <c r="JOQ56" i="7"/>
  <c r="JOS56" i="7"/>
  <c r="JOU56" i="7"/>
  <c r="JOW56" i="7"/>
  <c r="JOY56" i="7"/>
  <c r="JPA56" i="7"/>
  <c r="JPC56" i="7"/>
  <c r="JPE56" i="7"/>
  <c r="JPG56" i="7"/>
  <c r="JPI56" i="7"/>
  <c r="JPK56" i="7"/>
  <c r="JPM56" i="7"/>
  <c r="JPO56" i="7"/>
  <c r="JPQ56" i="7"/>
  <c r="JPS56" i="7"/>
  <c r="JPU56" i="7"/>
  <c r="JPW56" i="7"/>
  <c r="JPY56" i="7"/>
  <c r="JQA56" i="7"/>
  <c r="JQC56" i="7"/>
  <c r="JQE56" i="7"/>
  <c r="JQG56" i="7"/>
  <c r="JQI56" i="7"/>
  <c r="JQK56" i="7"/>
  <c r="JQM56" i="7"/>
  <c r="JQO56" i="7"/>
  <c r="JQQ56" i="7"/>
  <c r="JQS56" i="7"/>
  <c r="JQU56" i="7"/>
  <c r="JQW56" i="7"/>
  <c r="JQY56" i="7"/>
  <c r="JRA56" i="7"/>
  <c r="JRC56" i="7"/>
  <c r="JRE56" i="7"/>
  <c r="JRG56" i="7"/>
  <c r="JRI56" i="7"/>
  <c r="JRK56" i="7"/>
  <c r="JRM56" i="7"/>
  <c r="JRO56" i="7"/>
  <c r="JRQ56" i="7"/>
  <c r="JRS56" i="7"/>
  <c r="JRU56" i="7"/>
  <c r="JRW56" i="7"/>
  <c r="JRY56" i="7"/>
  <c r="JSA56" i="7"/>
  <c r="JSC56" i="7"/>
  <c r="JSE56" i="7"/>
  <c r="JSG56" i="7"/>
  <c r="JSI56" i="7"/>
  <c r="JSK56" i="7"/>
  <c r="JSM56" i="7"/>
  <c r="JSO56" i="7"/>
  <c r="JSQ56" i="7"/>
  <c r="JSS56" i="7"/>
  <c r="JSU56" i="7"/>
  <c r="JSW56" i="7"/>
  <c r="JSY56" i="7"/>
  <c r="JTA56" i="7"/>
  <c r="JTC56" i="7"/>
  <c r="JTE56" i="7"/>
  <c r="JTG56" i="7"/>
  <c r="JTI56" i="7"/>
  <c r="JTK56" i="7"/>
  <c r="JTM56" i="7"/>
  <c r="JTO56" i="7"/>
  <c r="JTQ56" i="7"/>
  <c r="JTS56" i="7"/>
  <c r="JTU56" i="7"/>
  <c r="JTW56" i="7"/>
  <c r="JTY56" i="7"/>
  <c r="JUA56" i="7"/>
  <c r="JUC56" i="7"/>
  <c r="JUE56" i="7"/>
  <c r="JUG56" i="7"/>
  <c r="JUI56" i="7"/>
  <c r="JUK56" i="7"/>
  <c r="JUM56" i="7"/>
  <c r="JUO56" i="7"/>
  <c r="JUQ56" i="7"/>
  <c r="JUS56" i="7"/>
  <c r="JUU56" i="7"/>
  <c r="JUW56" i="7"/>
  <c r="JUY56" i="7"/>
  <c r="JVA56" i="7"/>
  <c r="JVC56" i="7"/>
  <c r="JVE56" i="7"/>
  <c r="JVG56" i="7"/>
  <c r="JVI56" i="7"/>
  <c r="JVK56" i="7"/>
  <c r="JVM56" i="7"/>
  <c r="JVO56" i="7"/>
  <c r="JVQ56" i="7"/>
  <c r="JVS56" i="7"/>
  <c r="JVU56" i="7"/>
  <c r="JVW56" i="7"/>
  <c r="JVY56" i="7"/>
  <c r="JWA56" i="7"/>
  <c r="JWC56" i="7"/>
  <c r="JWE56" i="7"/>
  <c r="JWG56" i="7"/>
  <c r="JWI56" i="7"/>
  <c r="JWK56" i="7"/>
  <c r="JWM56" i="7"/>
  <c r="JWO56" i="7"/>
  <c r="JWQ56" i="7"/>
  <c r="JWS56" i="7"/>
  <c r="JWU56" i="7"/>
  <c r="JWW56" i="7"/>
  <c r="JWY56" i="7"/>
  <c r="JXA56" i="7"/>
  <c r="JXC56" i="7"/>
  <c r="JXE56" i="7"/>
  <c r="JXG56" i="7"/>
  <c r="JXI56" i="7"/>
  <c r="JXK56" i="7"/>
  <c r="JXM56" i="7"/>
  <c r="JXO56" i="7"/>
  <c r="JXQ56" i="7"/>
  <c r="JXS56" i="7"/>
  <c r="JXU56" i="7"/>
  <c r="JXW56" i="7"/>
  <c r="JXY56" i="7"/>
  <c r="JYA56" i="7"/>
  <c r="JYC56" i="7"/>
  <c r="JYE56" i="7"/>
  <c r="JYG56" i="7"/>
  <c r="JYI56" i="7"/>
  <c r="JYK56" i="7"/>
  <c r="JYM56" i="7"/>
  <c r="JYO56" i="7"/>
  <c r="JYQ56" i="7"/>
  <c r="JYS56" i="7"/>
  <c r="JYU56" i="7"/>
  <c r="JYW56" i="7"/>
  <c r="JYY56" i="7"/>
  <c r="JZA56" i="7"/>
  <c r="JZC56" i="7"/>
  <c r="JZE56" i="7"/>
  <c r="JZG56" i="7"/>
  <c r="JZI56" i="7"/>
  <c r="JZK56" i="7"/>
  <c r="JZM56" i="7"/>
  <c r="JZO56" i="7"/>
  <c r="JZQ56" i="7"/>
  <c r="JZS56" i="7"/>
  <c r="JZU56" i="7"/>
  <c r="JZW56" i="7"/>
  <c r="JZY56" i="7"/>
  <c r="KAA56" i="7"/>
  <c r="KAC56" i="7"/>
  <c r="KAE56" i="7"/>
  <c r="KAG56" i="7"/>
  <c r="KAI56" i="7"/>
  <c r="KAK56" i="7"/>
  <c r="KAM56" i="7"/>
  <c r="KAO56" i="7"/>
  <c r="KAQ56" i="7"/>
  <c r="KAS56" i="7"/>
  <c r="KAU56" i="7"/>
  <c r="KAW56" i="7"/>
  <c r="KAY56" i="7"/>
  <c r="KBA56" i="7"/>
  <c r="KBC56" i="7"/>
  <c r="KBE56" i="7"/>
  <c r="KBG56" i="7"/>
  <c r="KBI56" i="7"/>
  <c r="KBK56" i="7"/>
  <c r="KBM56" i="7"/>
  <c r="KBO56" i="7"/>
  <c r="KBQ56" i="7"/>
  <c r="KBS56" i="7"/>
  <c r="KBU56" i="7"/>
  <c r="KBW56" i="7"/>
  <c r="KBY56" i="7"/>
  <c r="KCA56" i="7"/>
  <c r="KCC56" i="7"/>
  <c r="KCE56" i="7"/>
  <c r="KCG56" i="7"/>
  <c r="KCI56" i="7"/>
  <c r="KCK56" i="7"/>
  <c r="KCM56" i="7"/>
  <c r="KCO56" i="7"/>
  <c r="KCQ56" i="7"/>
  <c r="KCS56" i="7"/>
  <c r="KCU56" i="7"/>
  <c r="KCW56" i="7"/>
  <c r="KCY56" i="7"/>
  <c r="KDA56" i="7"/>
  <c r="KDC56" i="7"/>
  <c r="KDE56" i="7"/>
  <c r="KDG56" i="7"/>
  <c r="KDI56" i="7"/>
  <c r="KDK56" i="7"/>
  <c r="KDM56" i="7"/>
  <c r="KDO56" i="7"/>
  <c r="KDQ56" i="7"/>
  <c r="KDS56" i="7"/>
  <c r="KDU56" i="7"/>
  <c r="KDW56" i="7"/>
  <c r="KDY56" i="7"/>
  <c r="KEA56" i="7"/>
  <c r="KEC56" i="7"/>
  <c r="KEE56" i="7"/>
  <c r="KEG56" i="7"/>
  <c r="KEI56" i="7"/>
  <c r="KEK56" i="7"/>
  <c r="KEM56" i="7"/>
  <c r="KEO56" i="7"/>
  <c r="KEQ56" i="7"/>
  <c r="KES56" i="7"/>
  <c r="KEU56" i="7"/>
  <c r="KEW56" i="7"/>
  <c r="KEY56" i="7"/>
  <c r="KFA56" i="7"/>
  <c r="KFC56" i="7"/>
  <c r="KFE56" i="7"/>
  <c r="KFG56" i="7"/>
  <c r="KFI56" i="7"/>
  <c r="KFK56" i="7"/>
  <c r="KFM56" i="7"/>
  <c r="KFO56" i="7"/>
  <c r="KFQ56" i="7"/>
  <c r="KFS56" i="7"/>
  <c r="KFU56" i="7"/>
  <c r="KFW56" i="7"/>
  <c r="KFY56" i="7"/>
  <c r="KGA56" i="7"/>
  <c r="KGC56" i="7"/>
  <c r="KGE56" i="7"/>
  <c r="KGG56" i="7"/>
  <c r="KGI56" i="7"/>
  <c r="KGK56" i="7"/>
  <c r="KGM56" i="7"/>
  <c r="KGO56" i="7"/>
  <c r="KGQ56" i="7"/>
  <c r="KGS56" i="7"/>
  <c r="KGU56" i="7"/>
  <c r="KGW56" i="7"/>
  <c r="KGY56" i="7"/>
  <c r="KHA56" i="7"/>
  <c r="KHC56" i="7"/>
  <c r="KHE56" i="7"/>
  <c r="KHG56" i="7"/>
  <c r="KHI56" i="7"/>
  <c r="KHK56" i="7"/>
  <c r="KHM56" i="7"/>
  <c r="KHO56" i="7"/>
  <c r="KHQ56" i="7"/>
  <c r="KHS56" i="7"/>
  <c r="KHU56" i="7"/>
  <c r="KHW56" i="7"/>
  <c r="KHY56" i="7"/>
  <c r="KIA56" i="7"/>
  <c r="KIC56" i="7"/>
  <c r="KIE56" i="7"/>
  <c r="KIG56" i="7"/>
  <c r="KII56" i="7"/>
  <c r="KIK56" i="7"/>
  <c r="KIM56" i="7"/>
  <c r="KIO56" i="7"/>
  <c r="KIQ56" i="7"/>
  <c r="KIS56" i="7"/>
  <c r="KIU56" i="7"/>
  <c r="KIW56" i="7"/>
  <c r="KIY56" i="7"/>
  <c r="KJA56" i="7"/>
  <c r="KJC56" i="7"/>
  <c r="KJE56" i="7"/>
  <c r="KJG56" i="7"/>
  <c r="KJI56" i="7"/>
  <c r="KJK56" i="7"/>
  <c r="KJM56" i="7"/>
  <c r="KJO56" i="7"/>
  <c r="KJQ56" i="7"/>
  <c r="KJS56" i="7"/>
  <c r="KJU56" i="7"/>
  <c r="KJW56" i="7"/>
  <c r="KJY56" i="7"/>
  <c r="KKA56" i="7"/>
  <c r="KKC56" i="7"/>
  <c r="KKE56" i="7"/>
  <c r="KKG56" i="7"/>
  <c r="KKI56" i="7"/>
  <c r="KKK56" i="7"/>
  <c r="KKM56" i="7"/>
  <c r="KKO56" i="7"/>
  <c r="KKQ56" i="7"/>
  <c r="KKS56" i="7"/>
  <c r="KKU56" i="7"/>
  <c r="KKW56" i="7"/>
  <c r="KKY56" i="7"/>
  <c r="KLA56" i="7"/>
  <c r="KLC56" i="7"/>
  <c r="KLE56" i="7"/>
  <c r="KLG56" i="7"/>
  <c r="KLI56" i="7"/>
  <c r="KLK56" i="7"/>
  <c r="KLM56" i="7"/>
  <c r="KLO56" i="7"/>
  <c r="KLQ56" i="7"/>
  <c r="KLS56" i="7"/>
  <c r="KLU56" i="7"/>
  <c r="KLW56" i="7"/>
  <c r="KLY56" i="7"/>
  <c r="KMA56" i="7"/>
  <c r="KMC56" i="7"/>
  <c r="KME56" i="7"/>
  <c r="KMG56" i="7"/>
  <c r="KMI56" i="7"/>
  <c r="KMK56" i="7"/>
  <c r="KMM56" i="7"/>
  <c r="KMO56" i="7"/>
  <c r="KMQ56" i="7"/>
  <c r="KMS56" i="7"/>
  <c r="KMU56" i="7"/>
  <c r="KMW56" i="7"/>
  <c r="KMY56" i="7"/>
  <c r="KNA56" i="7"/>
  <c r="KNC56" i="7"/>
  <c r="KNE56" i="7"/>
  <c r="KNG56" i="7"/>
  <c r="KNI56" i="7"/>
  <c r="KNK56" i="7"/>
  <c r="KNM56" i="7"/>
  <c r="KNO56" i="7"/>
  <c r="KNQ56" i="7"/>
  <c r="KNS56" i="7"/>
  <c r="KNU56" i="7"/>
  <c r="KNW56" i="7"/>
  <c r="KNY56" i="7"/>
  <c r="KOA56" i="7"/>
  <c r="KOC56" i="7"/>
  <c r="KOE56" i="7"/>
  <c r="KOG56" i="7"/>
  <c r="KOI56" i="7"/>
  <c r="KOK56" i="7"/>
  <c r="KOM56" i="7"/>
  <c r="KOO56" i="7"/>
  <c r="KOQ56" i="7"/>
  <c r="KOS56" i="7"/>
  <c r="KOU56" i="7"/>
  <c r="KOW56" i="7"/>
  <c r="KOY56" i="7"/>
  <c r="KPA56" i="7"/>
  <c r="KPC56" i="7"/>
  <c r="KPE56" i="7"/>
  <c r="KPG56" i="7"/>
  <c r="KPI56" i="7"/>
  <c r="KPK56" i="7"/>
  <c r="KPM56" i="7"/>
  <c r="KPO56" i="7"/>
  <c r="KPQ56" i="7"/>
  <c r="KPS56" i="7"/>
  <c r="KPU56" i="7"/>
  <c r="KPW56" i="7"/>
  <c r="KPY56" i="7"/>
  <c r="KQA56" i="7"/>
  <c r="KQC56" i="7"/>
  <c r="KQE56" i="7"/>
  <c r="KQG56" i="7"/>
  <c r="KQI56" i="7"/>
  <c r="KQK56" i="7"/>
  <c r="KQM56" i="7"/>
  <c r="KQO56" i="7"/>
  <c r="KQQ56" i="7"/>
  <c r="KQS56" i="7"/>
  <c r="KQU56" i="7"/>
  <c r="KQW56" i="7"/>
  <c r="KQY56" i="7"/>
  <c r="KRA56" i="7"/>
  <c r="KRC56" i="7"/>
  <c r="KRE56" i="7"/>
  <c r="KRG56" i="7"/>
  <c r="KRI56" i="7"/>
  <c r="KRK56" i="7"/>
  <c r="KRM56" i="7"/>
  <c r="KRO56" i="7"/>
  <c r="KRQ56" i="7"/>
  <c r="KRS56" i="7"/>
  <c r="KRU56" i="7"/>
  <c r="KRW56" i="7"/>
  <c r="KRY56" i="7"/>
  <c r="KSA56" i="7"/>
  <c r="KSC56" i="7"/>
  <c r="KSE56" i="7"/>
  <c r="KSG56" i="7"/>
  <c r="KSI56" i="7"/>
  <c r="KSK56" i="7"/>
  <c r="KSM56" i="7"/>
  <c r="KSO56" i="7"/>
  <c r="KSQ56" i="7"/>
  <c r="KSS56" i="7"/>
  <c r="KSU56" i="7"/>
  <c r="KSW56" i="7"/>
  <c r="KSY56" i="7"/>
  <c r="KTA56" i="7"/>
  <c r="KTC56" i="7"/>
  <c r="KTE56" i="7"/>
  <c r="KTG56" i="7"/>
  <c r="KTI56" i="7"/>
  <c r="KTK56" i="7"/>
  <c r="KTM56" i="7"/>
  <c r="KTO56" i="7"/>
  <c r="KTQ56" i="7"/>
  <c r="KTS56" i="7"/>
  <c r="KTU56" i="7"/>
  <c r="KTW56" i="7"/>
  <c r="KTY56" i="7"/>
  <c r="KUA56" i="7"/>
  <c r="KUC56" i="7"/>
  <c r="KUE56" i="7"/>
  <c r="KUG56" i="7"/>
  <c r="KUI56" i="7"/>
  <c r="KUK56" i="7"/>
  <c r="KUM56" i="7"/>
  <c r="KUO56" i="7"/>
  <c r="KUQ56" i="7"/>
  <c r="KUS56" i="7"/>
  <c r="KUU56" i="7"/>
  <c r="KUW56" i="7"/>
  <c r="KUY56" i="7"/>
  <c r="KVA56" i="7"/>
  <c r="KVC56" i="7"/>
  <c r="KVE56" i="7"/>
  <c r="KVG56" i="7"/>
  <c r="KVI56" i="7"/>
  <c r="KVK56" i="7"/>
  <c r="KVM56" i="7"/>
  <c r="KVO56" i="7"/>
  <c r="KVQ56" i="7"/>
  <c r="KVS56" i="7"/>
  <c r="KVU56" i="7"/>
  <c r="KVW56" i="7"/>
  <c r="KVY56" i="7"/>
  <c r="KWA56" i="7"/>
  <c r="KWC56" i="7"/>
  <c r="KWE56" i="7"/>
  <c r="KWG56" i="7"/>
  <c r="KWI56" i="7"/>
  <c r="KWK56" i="7"/>
  <c r="KWM56" i="7"/>
  <c r="KWO56" i="7"/>
  <c r="KWQ56" i="7"/>
  <c r="KWS56" i="7"/>
  <c r="KWU56" i="7"/>
  <c r="KWW56" i="7"/>
  <c r="KWY56" i="7"/>
  <c r="KXA56" i="7"/>
  <c r="KXC56" i="7"/>
  <c r="KXE56" i="7"/>
  <c r="KXG56" i="7"/>
  <c r="KXI56" i="7"/>
  <c r="KXK56" i="7"/>
  <c r="KXM56" i="7"/>
  <c r="KXO56" i="7"/>
  <c r="KXQ56" i="7"/>
  <c r="KXS56" i="7"/>
  <c r="KXU56" i="7"/>
  <c r="KXW56" i="7"/>
  <c r="KXY56" i="7"/>
  <c r="KYA56" i="7"/>
  <c r="KYC56" i="7"/>
  <c r="KYE56" i="7"/>
  <c r="KYG56" i="7"/>
  <c r="KYI56" i="7"/>
  <c r="KYK56" i="7"/>
  <c r="KYM56" i="7"/>
  <c r="KYO56" i="7"/>
  <c r="KYQ56" i="7"/>
  <c r="KYS56" i="7"/>
  <c r="KYU56" i="7"/>
  <c r="KYW56" i="7"/>
  <c r="KYY56" i="7"/>
  <c r="KZA56" i="7"/>
  <c r="KZC56" i="7"/>
  <c r="KZE56" i="7"/>
  <c r="KZG56" i="7"/>
  <c r="KZI56" i="7"/>
  <c r="KZK56" i="7"/>
  <c r="KZM56" i="7"/>
  <c r="KZO56" i="7"/>
  <c r="KZQ56" i="7"/>
  <c r="KZS56" i="7"/>
  <c r="KZU56" i="7"/>
  <c r="KZW56" i="7"/>
  <c r="KZY56" i="7"/>
  <c r="LAA56" i="7"/>
  <c r="LAC56" i="7"/>
  <c r="LAE56" i="7"/>
  <c r="LAG56" i="7"/>
  <c r="LAI56" i="7"/>
  <c r="LAK56" i="7"/>
  <c r="LAM56" i="7"/>
  <c r="LAO56" i="7"/>
  <c r="LAQ56" i="7"/>
  <c r="LAS56" i="7"/>
  <c r="LAU56" i="7"/>
  <c r="LAW56" i="7"/>
  <c r="LAY56" i="7"/>
  <c r="LBA56" i="7"/>
  <c r="LBC56" i="7"/>
  <c r="LBE56" i="7"/>
  <c r="LBG56" i="7"/>
  <c r="LBI56" i="7"/>
  <c r="LBK56" i="7"/>
  <c r="LBM56" i="7"/>
  <c r="LBO56" i="7"/>
  <c r="LBQ56" i="7"/>
  <c r="LBS56" i="7"/>
  <c r="LBU56" i="7"/>
  <c r="LBW56" i="7"/>
  <c r="LBY56" i="7"/>
  <c r="LCA56" i="7"/>
  <c r="LCC56" i="7"/>
  <c r="LCE56" i="7"/>
  <c r="LCG56" i="7"/>
  <c r="LCI56" i="7"/>
  <c r="LCK56" i="7"/>
  <c r="LCM56" i="7"/>
  <c r="LCO56" i="7"/>
  <c r="LCQ56" i="7"/>
  <c r="LCS56" i="7"/>
  <c r="LCU56" i="7"/>
  <c r="LCW56" i="7"/>
  <c r="LCY56" i="7"/>
  <c r="LDA56" i="7"/>
  <c r="LDC56" i="7"/>
  <c r="LDE56" i="7"/>
  <c r="LDG56" i="7"/>
  <c r="LDI56" i="7"/>
  <c r="LDK56" i="7"/>
  <c r="LDM56" i="7"/>
  <c r="LDO56" i="7"/>
  <c r="LDQ56" i="7"/>
  <c r="LDS56" i="7"/>
  <c r="LDU56" i="7"/>
  <c r="LDW56" i="7"/>
  <c r="LDY56" i="7"/>
  <c r="LEA56" i="7"/>
  <c r="LEC56" i="7"/>
  <c r="LEE56" i="7"/>
  <c r="LEG56" i="7"/>
  <c r="LEI56" i="7"/>
  <c r="LEK56" i="7"/>
  <c r="LEM56" i="7"/>
  <c r="LEO56" i="7"/>
  <c r="LEQ56" i="7"/>
  <c r="LES56" i="7"/>
  <c r="LEU56" i="7"/>
  <c r="LEW56" i="7"/>
  <c r="LEY56" i="7"/>
  <c r="LFA56" i="7"/>
  <c r="LFC56" i="7"/>
  <c r="LFE56" i="7"/>
  <c r="LFG56" i="7"/>
  <c r="LFI56" i="7"/>
  <c r="LFK56" i="7"/>
  <c r="LFM56" i="7"/>
  <c r="LFO56" i="7"/>
  <c r="LFQ56" i="7"/>
  <c r="LFS56" i="7"/>
  <c r="LFU56" i="7"/>
  <c r="LFW56" i="7"/>
  <c r="LFY56" i="7"/>
  <c r="LGA56" i="7"/>
  <c r="LGC56" i="7"/>
  <c r="LGE56" i="7"/>
  <c r="LGG56" i="7"/>
  <c r="LGI56" i="7"/>
  <c r="LGK56" i="7"/>
  <c r="LGM56" i="7"/>
  <c r="LGO56" i="7"/>
  <c r="LGQ56" i="7"/>
  <c r="LGS56" i="7"/>
  <c r="LGU56" i="7"/>
  <c r="LGW56" i="7"/>
  <c r="LGY56" i="7"/>
  <c r="LHA56" i="7"/>
  <c r="LHC56" i="7"/>
  <c r="LHE56" i="7"/>
  <c r="LHG56" i="7"/>
  <c r="LHI56" i="7"/>
  <c r="LHK56" i="7"/>
  <c r="LHM56" i="7"/>
  <c r="LHO56" i="7"/>
  <c r="LHQ56" i="7"/>
  <c r="LHS56" i="7"/>
  <c r="LHU56" i="7"/>
  <c r="LHW56" i="7"/>
  <c r="LHY56" i="7"/>
  <c r="LIA56" i="7"/>
  <c r="LIC56" i="7"/>
  <c r="LIE56" i="7"/>
  <c r="LIG56" i="7"/>
  <c r="LII56" i="7"/>
  <c r="LIK56" i="7"/>
  <c r="LIM56" i="7"/>
  <c r="LIO56" i="7"/>
  <c r="LIQ56" i="7"/>
  <c r="LIS56" i="7"/>
  <c r="LIU56" i="7"/>
  <c r="LIW56" i="7"/>
  <c r="LIY56" i="7"/>
  <c r="LJA56" i="7"/>
  <c r="LJC56" i="7"/>
  <c r="LJE56" i="7"/>
  <c r="LJG56" i="7"/>
  <c r="LJI56" i="7"/>
  <c r="LJK56" i="7"/>
  <c r="LJM56" i="7"/>
  <c r="LJO56" i="7"/>
  <c r="LJQ56" i="7"/>
  <c r="LJS56" i="7"/>
  <c r="LJU56" i="7"/>
  <c r="LJW56" i="7"/>
  <c r="LJY56" i="7"/>
  <c r="LKA56" i="7"/>
  <c r="LKC56" i="7"/>
  <c r="LKE56" i="7"/>
  <c r="LKG56" i="7"/>
  <c r="LKI56" i="7"/>
  <c r="LKK56" i="7"/>
  <c r="LKM56" i="7"/>
  <c r="LKO56" i="7"/>
  <c r="LKQ56" i="7"/>
  <c r="LKS56" i="7"/>
  <c r="LKU56" i="7"/>
  <c r="LKW56" i="7"/>
  <c r="LKY56" i="7"/>
  <c r="LLA56" i="7"/>
  <c r="LLC56" i="7"/>
  <c r="LLE56" i="7"/>
  <c r="LLG56" i="7"/>
  <c r="LLI56" i="7"/>
  <c r="LLK56" i="7"/>
  <c r="LLM56" i="7"/>
  <c r="LLO56" i="7"/>
  <c r="LLQ56" i="7"/>
  <c r="LLS56" i="7"/>
  <c r="LLU56" i="7"/>
  <c r="LLW56" i="7"/>
  <c r="LLY56" i="7"/>
  <c r="LMA56" i="7"/>
  <c r="LMC56" i="7"/>
  <c r="LME56" i="7"/>
  <c r="LMG56" i="7"/>
  <c r="LMI56" i="7"/>
  <c r="LMK56" i="7"/>
  <c r="LMM56" i="7"/>
  <c r="LMO56" i="7"/>
  <c r="LMQ56" i="7"/>
  <c r="LMS56" i="7"/>
  <c r="LMU56" i="7"/>
  <c r="LMW56" i="7"/>
  <c r="LMY56" i="7"/>
  <c r="LNA56" i="7"/>
  <c r="LNC56" i="7"/>
  <c r="LNE56" i="7"/>
  <c r="LNG56" i="7"/>
  <c r="LNI56" i="7"/>
  <c r="LNK56" i="7"/>
  <c r="LNM56" i="7"/>
  <c r="LNO56" i="7"/>
  <c r="LNQ56" i="7"/>
  <c r="LNS56" i="7"/>
  <c r="LNU56" i="7"/>
  <c r="LNW56" i="7"/>
  <c r="LNY56" i="7"/>
  <c r="LOA56" i="7"/>
  <c r="LOC56" i="7"/>
  <c r="LOE56" i="7"/>
  <c r="LOG56" i="7"/>
  <c r="LOI56" i="7"/>
  <c r="LOK56" i="7"/>
  <c r="LOM56" i="7"/>
  <c r="LOO56" i="7"/>
  <c r="LOQ56" i="7"/>
  <c r="LOS56" i="7"/>
  <c r="LOU56" i="7"/>
  <c r="LOW56" i="7"/>
  <c r="LOY56" i="7"/>
  <c r="LPA56" i="7"/>
  <c r="LPC56" i="7"/>
  <c r="LPE56" i="7"/>
  <c r="LPG56" i="7"/>
  <c r="LPI56" i="7"/>
  <c r="LPK56" i="7"/>
  <c r="LPM56" i="7"/>
  <c r="LPO56" i="7"/>
  <c r="LPQ56" i="7"/>
  <c r="LPS56" i="7"/>
  <c r="LPU56" i="7"/>
  <c r="LPW56" i="7"/>
  <c r="LPY56" i="7"/>
  <c r="LQA56" i="7"/>
  <c r="LQC56" i="7"/>
  <c r="LQE56" i="7"/>
  <c r="LQG56" i="7"/>
  <c r="LQI56" i="7"/>
  <c r="LQK56" i="7"/>
  <c r="LQM56" i="7"/>
  <c r="LQO56" i="7"/>
  <c r="LQQ56" i="7"/>
  <c r="LQS56" i="7"/>
  <c r="LQU56" i="7"/>
  <c r="LQW56" i="7"/>
  <c r="LQY56" i="7"/>
  <c r="LRA56" i="7"/>
  <c r="LRC56" i="7"/>
  <c r="LRE56" i="7"/>
  <c r="LRG56" i="7"/>
  <c r="LRI56" i="7"/>
  <c r="LRK56" i="7"/>
  <c r="LRM56" i="7"/>
  <c r="LRO56" i="7"/>
  <c r="LRQ56" i="7"/>
  <c r="LRS56" i="7"/>
  <c r="LRU56" i="7"/>
  <c r="LRW56" i="7"/>
  <c r="LRY56" i="7"/>
  <c r="LSA56" i="7"/>
  <c r="LSC56" i="7"/>
  <c r="LSE56" i="7"/>
  <c r="LSG56" i="7"/>
  <c r="LSI56" i="7"/>
  <c r="LSK56" i="7"/>
  <c r="LSM56" i="7"/>
  <c r="LSO56" i="7"/>
  <c r="LSQ56" i="7"/>
  <c r="LSS56" i="7"/>
  <c r="LSU56" i="7"/>
  <c r="LSW56" i="7"/>
  <c r="LSY56" i="7"/>
  <c r="LTA56" i="7"/>
  <c r="LTC56" i="7"/>
  <c r="LTE56" i="7"/>
  <c r="LTG56" i="7"/>
  <c r="LTI56" i="7"/>
  <c r="LTK56" i="7"/>
  <c r="LTM56" i="7"/>
  <c r="LTO56" i="7"/>
  <c r="LTQ56" i="7"/>
  <c r="LTS56" i="7"/>
  <c r="LTU56" i="7"/>
  <c r="LTW56" i="7"/>
  <c r="LTY56" i="7"/>
  <c r="LUA56" i="7"/>
  <c r="LUC56" i="7"/>
  <c r="LUE56" i="7"/>
  <c r="LUG56" i="7"/>
  <c r="LUI56" i="7"/>
  <c r="LUK56" i="7"/>
  <c r="LUM56" i="7"/>
  <c r="LUO56" i="7"/>
  <c r="LUQ56" i="7"/>
  <c r="LUS56" i="7"/>
  <c r="LUU56" i="7"/>
  <c r="LUW56" i="7"/>
  <c r="LUY56" i="7"/>
  <c r="LVA56" i="7"/>
  <c r="LVC56" i="7"/>
  <c r="LVE56" i="7"/>
  <c r="LVG56" i="7"/>
  <c r="LVI56" i="7"/>
  <c r="LVK56" i="7"/>
  <c r="LVM56" i="7"/>
  <c r="LVO56" i="7"/>
  <c r="LVQ56" i="7"/>
  <c r="LVS56" i="7"/>
  <c r="LVU56" i="7"/>
  <c r="LVW56" i="7"/>
  <c r="LVY56" i="7"/>
  <c r="LWA56" i="7"/>
  <c r="LWC56" i="7"/>
  <c r="LWE56" i="7"/>
  <c r="LWG56" i="7"/>
  <c r="LWI56" i="7"/>
  <c r="LWK56" i="7"/>
  <c r="LWM56" i="7"/>
  <c r="LWO56" i="7"/>
  <c r="LWQ56" i="7"/>
  <c r="LWS56" i="7"/>
  <c r="LWU56" i="7"/>
  <c r="LWW56" i="7"/>
  <c r="LWY56" i="7"/>
  <c r="LXA56" i="7"/>
  <c r="LXC56" i="7"/>
  <c r="LXE56" i="7"/>
  <c r="LXG56" i="7"/>
  <c r="LXI56" i="7"/>
  <c r="LXK56" i="7"/>
  <c r="LXM56" i="7"/>
  <c r="LXO56" i="7"/>
  <c r="LXQ56" i="7"/>
  <c r="LXS56" i="7"/>
  <c r="LXU56" i="7"/>
  <c r="LXW56" i="7"/>
  <c r="LXY56" i="7"/>
  <c r="LYA56" i="7"/>
  <c r="LYC56" i="7"/>
  <c r="LYE56" i="7"/>
  <c r="LYG56" i="7"/>
  <c r="LYI56" i="7"/>
  <c r="LYK56" i="7"/>
  <c r="LYM56" i="7"/>
  <c r="LYO56" i="7"/>
  <c r="LYQ56" i="7"/>
  <c r="LYS56" i="7"/>
  <c r="LYU56" i="7"/>
  <c r="LYW56" i="7"/>
  <c r="LYY56" i="7"/>
  <c r="LZA56" i="7"/>
  <c r="LZC56" i="7"/>
  <c r="LZE56" i="7"/>
  <c r="LZG56" i="7"/>
  <c r="LZI56" i="7"/>
  <c r="LZK56" i="7"/>
  <c r="LZM56" i="7"/>
  <c r="LZO56" i="7"/>
  <c r="LZQ56" i="7"/>
  <c r="LZS56" i="7"/>
  <c r="LZU56" i="7"/>
  <c r="LZW56" i="7"/>
  <c r="LZY56" i="7"/>
  <c r="MAA56" i="7"/>
  <c r="MAC56" i="7"/>
  <c r="MAE56" i="7"/>
  <c r="MAG56" i="7"/>
  <c r="MAI56" i="7"/>
  <c r="MAK56" i="7"/>
  <c r="MAM56" i="7"/>
  <c r="MAO56" i="7"/>
  <c r="MAQ56" i="7"/>
  <c r="MAS56" i="7"/>
  <c r="MAU56" i="7"/>
  <c r="MAW56" i="7"/>
  <c r="MAY56" i="7"/>
  <c r="MBA56" i="7"/>
  <c r="MBC56" i="7"/>
  <c r="MBE56" i="7"/>
  <c r="MBG56" i="7"/>
  <c r="MBI56" i="7"/>
  <c r="MBK56" i="7"/>
  <c r="MBM56" i="7"/>
  <c r="MBO56" i="7"/>
  <c r="MBQ56" i="7"/>
  <c r="MBS56" i="7"/>
  <c r="MBU56" i="7"/>
  <c r="MBW56" i="7"/>
  <c r="MBY56" i="7"/>
  <c r="MCA56" i="7"/>
  <c r="MCC56" i="7"/>
  <c r="MCE56" i="7"/>
  <c r="MCG56" i="7"/>
  <c r="MCI56" i="7"/>
  <c r="MCK56" i="7"/>
  <c r="MCM56" i="7"/>
  <c r="MCO56" i="7"/>
  <c r="MCQ56" i="7"/>
  <c r="MCS56" i="7"/>
  <c r="MCU56" i="7"/>
  <c r="MCW56" i="7"/>
  <c r="MCY56" i="7"/>
  <c r="MDA56" i="7"/>
  <c r="MDC56" i="7"/>
  <c r="MDE56" i="7"/>
  <c r="MDG56" i="7"/>
  <c r="MDI56" i="7"/>
  <c r="MDK56" i="7"/>
  <c r="MDM56" i="7"/>
  <c r="MDO56" i="7"/>
  <c r="MDQ56" i="7"/>
  <c r="MDS56" i="7"/>
  <c r="MDU56" i="7"/>
  <c r="MDW56" i="7"/>
  <c r="MDY56" i="7"/>
  <c r="MEA56" i="7"/>
  <c r="MEC56" i="7"/>
  <c r="MEE56" i="7"/>
  <c r="MEG56" i="7"/>
  <c r="MEI56" i="7"/>
  <c r="MEK56" i="7"/>
  <c r="MEM56" i="7"/>
  <c r="MEO56" i="7"/>
  <c r="MEQ56" i="7"/>
  <c r="MES56" i="7"/>
  <c r="MEU56" i="7"/>
  <c r="MEW56" i="7"/>
  <c r="MEY56" i="7"/>
  <c r="MFA56" i="7"/>
  <c r="MFC56" i="7"/>
  <c r="MFE56" i="7"/>
  <c r="MFG56" i="7"/>
  <c r="MFI56" i="7"/>
  <c r="MFK56" i="7"/>
  <c r="MFM56" i="7"/>
  <c r="MFO56" i="7"/>
  <c r="MFQ56" i="7"/>
  <c r="MFS56" i="7"/>
  <c r="MFU56" i="7"/>
  <c r="MFW56" i="7"/>
  <c r="MFY56" i="7"/>
  <c r="MGA56" i="7"/>
  <c r="MGC56" i="7"/>
  <c r="MGE56" i="7"/>
  <c r="MGG56" i="7"/>
  <c r="MGI56" i="7"/>
  <c r="MGK56" i="7"/>
  <c r="MGM56" i="7"/>
  <c r="MGO56" i="7"/>
  <c r="MGQ56" i="7"/>
  <c r="MGS56" i="7"/>
  <c r="MGU56" i="7"/>
  <c r="MGW56" i="7"/>
  <c r="MGY56" i="7"/>
  <c r="MHA56" i="7"/>
  <c r="MHC56" i="7"/>
  <c r="MHE56" i="7"/>
  <c r="MHG56" i="7"/>
  <c r="MHI56" i="7"/>
  <c r="MHK56" i="7"/>
  <c r="MHM56" i="7"/>
  <c r="MHO56" i="7"/>
  <c r="MHQ56" i="7"/>
  <c r="MHS56" i="7"/>
  <c r="MHU56" i="7"/>
  <c r="MHW56" i="7"/>
  <c r="MHY56" i="7"/>
  <c r="MIA56" i="7"/>
  <c r="MIC56" i="7"/>
  <c r="MIE56" i="7"/>
  <c r="MIG56" i="7"/>
  <c r="MII56" i="7"/>
  <c r="MIK56" i="7"/>
  <c r="MIM56" i="7"/>
  <c r="MIO56" i="7"/>
  <c r="MIQ56" i="7"/>
  <c r="MIS56" i="7"/>
  <c r="MIU56" i="7"/>
  <c r="MIW56" i="7"/>
  <c r="MIY56" i="7"/>
  <c r="MJA56" i="7"/>
  <c r="MJC56" i="7"/>
  <c r="MJE56" i="7"/>
  <c r="MJG56" i="7"/>
  <c r="MJI56" i="7"/>
  <c r="MJK56" i="7"/>
  <c r="MJM56" i="7"/>
  <c r="MJO56" i="7"/>
  <c r="MJQ56" i="7"/>
  <c r="MJS56" i="7"/>
  <c r="MJU56" i="7"/>
  <c r="MJW56" i="7"/>
  <c r="MJY56" i="7"/>
  <c r="MKA56" i="7"/>
  <c r="MKC56" i="7"/>
  <c r="MKE56" i="7"/>
  <c r="MKG56" i="7"/>
  <c r="MKI56" i="7"/>
  <c r="MKK56" i="7"/>
  <c r="MKM56" i="7"/>
  <c r="MKO56" i="7"/>
  <c r="MKQ56" i="7"/>
  <c r="MKS56" i="7"/>
  <c r="MKU56" i="7"/>
  <c r="MKW56" i="7"/>
  <c r="MKY56" i="7"/>
  <c r="MLA56" i="7"/>
  <c r="MLC56" i="7"/>
  <c r="MLE56" i="7"/>
  <c r="MLG56" i="7"/>
  <c r="MLI56" i="7"/>
  <c r="MLK56" i="7"/>
  <c r="MLM56" i="7"/>
  <c r="MLO56" i="7"/>
  <c r="MLQ56" i="7"/>
  <c r="MLS56" i="7"/>
  <c r="MLU56" i="7"/>
  <c r="MLW56" i="7"/>
  <c r="MLY56" i="7"/>
  <c r="MMA56" i="7"/>
  <c r="MMC56" i="7"/>
  <c r="MME56" i="7"/>
  <c r="MMG56" i="7"/>
  <c r="MMI56" i="7"/>
  <c r="MMK56" i="7"/>
  <c r="MMM56" i="7"/>
  <c r="MMO56" i="7"/>
  <c r="MMQ56" i="7"/>
  <c r="MMS56" i="7"/>
  <c r="MMU56" i="7"/>
  <c r="MMW56" i="7"/>
  <c r="MMY56" i="7"/>
  <c r="MNA56" i="7"/>
  <c r="MNC56" i="7"/>
  <c r="MNE56" i="7"/>
  <c r="MNG56" i="7"/>
  <c r="MNI56" i="7"/>
  <c r="MNK56" i="7"/>
  <c r="MNM56" i="7"/>
  <c r="MNO56" i="7"/>
  <c r="MNQ56" i="7"/>
  <c r="MNS56" i="7"/>
  <c r="MNU56" i="7"/>
  <c r="MNW56" i="7"/>
  <c r="MNY56" i="7"/>
  <c r="MOA56" i="7"/>
  <c r="MOC56" i="7"/>
  <c r="MOE56" i="7"/>
  <c r="MOG56" i="7"/>
  <c r="MOI56" i="7"/>
  <c r="MOK56" i="7"/>
  <c r="MOM56" i="7"/>
  <c r="MOO56" i="7"/>
  <c r="MOQ56" i="7"/>
  <c r="MOS56" i="7"/>
  <c r="MOU56" i="7"/>
  <c r="MOW56" i="7"/>
  <c r="MOY56" i="7"/>
  <c r="MPA56" i="7"/>
  <c r="MPC56" i="7"/>
  <c r="MPE56" i="7"/>
  <c r="MPG56" i="7"/>
  <c r="MPI56" i="7"/>
  <c r="MPK56" i="7"/>
  <c r="MPM56" i="7"/>
  <c r="MPO56" i="7"/>
  <c r="MPQ56" i="7"/>
  <c r="MPS56" i="7"/>
  <c r="MPU56" i="7"/>
  <c r="MPW56" i="7"/>
  <c r="MPY56" i="7"/>
  <c r="MQA56" i="7"/>
  <c r="MQC56" i="7"/>
  <c r="MQE56" i="7"/>
  <c r="MQG56" i="7"/>
  <c r="MQI56" i="7"/>
  <c r="MQK56" i="7"/>
  <c r="MQM56" i="7"/>
  <c r="MQO56" i="7"/>
  <c r="MQQ56" i="7"/>
  <c r="MQS56" i="7"/>
  <c r="MQU56" i="7"/>
  <c r="MQW56" i="7"/>
  <c r="MQY56" i="7"/>
  <c r="MRA56" i="7"/>
  <c r="MRC56" i="7"/>
  <c r="MRE56" i="7"/>
  <c r="MRG56" i="7"/>
  <c r="MRI56" i="7"/>
  <c r="MRK56" i="7"/>
  <c r="MRM56" i="7"/>
  <c r="MRO56" i="7"/>
  <c r="MRQ56" i="7"/>
  <c r="MRS56" i="7"/>
  <c r="MRU56" i="7"/>
  <c r="MRW56" i="7"/>
  <c r="MRY56" i="7"/>
  <c r="MSA56" i="7"/>
  <c r="MSC56" i="7"/>
  <c r="MSE56" i="7"/>
  <c r="MSG56" i="7"/>
  <c r="MSI56" i="7"/>
  <c r="MSK56" i="7"/>
  <c r="MSM56" i="7"/>
  <c r="MSO56" i="7"/>
  <c r="MSQ56" i="7"/>
  <c r="MSS56" i="7"/>
  <c r="MSU56" i="7"/>
  <c r="MSW56" i="7"/>
  <c r="MSY56" i="7"/>
  <c r="MTA56" i="7"/>
  <c r="MTC56" i="7"/>
  <c r="MTE56" i="7"/>
  <c r="MTG56" i="7"/>
  <c r="MTI56" i="7"/>
  <c r="MTK56" i="7"/>
  <c r="MTM56" i="7"/>
  <c r="MTO56" i="7"/>
  <c r="MTQ56" i="7"/>
  <c r="MTS56" i="7"/>
  <c r="MTU56" i="7"/>
  <c r="MTW56" i="7"/>
  <c r="MTY56" i="7"/>
  <c r="MUA56" i="7"/>
  <c r="MUC56" i="7"/>
  <c r="MUE56" i="7"/>
  <c r="MUG56" i="7"/>
  <c r="MUI56" i="7"/>
  <c r="MUK56" i="7"/>
  <c r="MUM56" i="7"/>
  <c r="MUO56" i="7"/>
  <c r="MUQ56" i="7"/>
  <c r="MUS56" i="7"/>
  <c r="MUU56" i="7"/>
  <c r="MUW56" i="7"/>
  <c r="MUY56" i="7"/>
  <c r="MVA56" i="7"/>
  <c r="MVC56" i="7"/>
  <c r="MVE56" i="7"/>
  <c r="MVG56" i="7"/>
  <c r="MVI56" i="7"/>
  <c r="MVK56" i="7"/>
  <c r="MVM56" i="7"/>
  <c r="MVO56" i="7"/>
  <c r="MVQ56" i="7"/>
  <c r="MVS56" i="7"/>
  <c r="MVU56" i="7"/>
  <c r="MVW56" i="7"/>
  <c r="MVY56" i="7"/>
  <c r="MWA56" i="7"/>
  <c r="MWC56" i="7"/>
  <c r="MWE56" i="7"/>
  <c r="MWG56" i="7"/>
  <c r="MWI56" i="7"/>
  <c r="MWK56" i="7"/>
  <c r="MWM56" i="7"/>
  <c r="MWO56" i="7"/>
  <c r="MWQ56" i="7"/>
  <c r="MWS56" i="7"/>
  <c r="MWU56" i="7"/>
  <c r="MWW56" i="7"/>
  <c r="MWY56" i="7"/>
  <c r="MXA56" i="7"/>
  <c r="MXC56" i="7"/>
  <c r="MXE56" i="7"/>
  <c r="MXG56" i="7"/>
  <c r="MXI56" i="7"/>
  <c r="MXK56" i="7"/>
  <c r="MXM56" i="7"/>
  <c r="MXO56" i="7"/>
  <c r="MXQ56" i="7"/>
  <c r="MXS56" i="7"/>
  <c r="MXU56" i="7"/>
  <c r="MXW56" i="7"/>
  <c r="MXY56" i="7"/>
  <c r="MYA56" i="7"/>
  <c r="MYC56" i="7"/>
  <c r="MYE56" i="7"/>
  <c r="MYG56" i="7"/>
  <c r="MYI56" i="7"/>
  <c r="MYK56" i="7"/>
  <c r="MYM56" i="7"/>
  <c r="MYO56" i="7"/>
  <c r="MYQ56" i="7"/>
  <c r="MYS56" i="7"/>
  <c r="MYU56" i="7"/>
  <c r="MYW56" i="7"/>
  <c r="MYY56" i="7"/>
  <c r="MZA56" i="7"/>
  <c r="MZC56" i="7"/>
  <c r="MZE56" i="7"/>
  <c r="MZG56" i="7"/>
  <c r="MZI56" i="7"/>
  <c r="MZK56" i="7"/>
  <c r="MZM56" i="7"/>
  <c r="MZO56" i="7"/>
  <c r="MZQ56" i="7"/>
  <c r="MZS56" i="7"/>
  <c r="MZU56" i="7"/>
  <c r="MZW56" i="7"/>
  <c r="MZY56" i="7"/>
  <c r="NAA56" i="7"/>
  <c r="NAC56" i="7"/>
  <c r="NAE56" i="7"/>
  <c r="NAG56" i="7"/>
  <c r="NAI56" i="7"/>
  <c r="NAK56" i="7"/>
  <c r="NAM56" i="7"/>
  <c r="NAO56" i="7"/>
  <c r="NAQ56" i="7"/>
  <c r="NAS56" i="7"/>
  <c r="NAU56" i="7"/>
  <c r="NAW56" i="7"/>
  <c r="NAY56" i="7"/>
  <c r="NBA56" i="7"/>
  <c r="NBC56" i="7"/>
  <c r="NBE56" i="7"/>
  <c r="NBG56" i="7"/>
  <c r="NBI56" i="7"/>
  <c r="NBK56" i="7"/>
  <c r="NBM56" i="7"/>
  <c r="NBO56" i="7"/>
  <c r="NBQ56" i="7"/>
  <c r="NBS56" i="7"/>
  <c r="NBU56" i="7"/>
  <c r="NBW56" i="7"/>
  <c r="NBY56" i="7"/>
  <c r="NCA56" i="7"/>
  <c r="NCC56" i="7"/>
  <c r="NCE56" i="7"/>
  <c r="NCG56" i="7"/>
  <c r="NCI56" i="7"/>
  <c r="NCK56" i="7"/>
  <c r="NCM56" i="7"/>
  <c r="NCO56" i="7"/>
  <c r="NCQ56" i="7"/>
  <c r="NCS56" i="7"/>
  <c r="NCU56" i="7"/>
  <c r="NCW56" i="7"/>
  <c r="NCY56" i="7"/>
  <c r="NDA56" i="7"/>
  <c r="NDC56" i="7"/>
  <c r="NDE56" i="7"/>
  <c r="NDG56" i="7"/>
  <c r="NDI56" i="7"/>
  <c r="NDK56" i="7"/>
  <c r="NDM56" i="7"/>
  <c r="NDO56" i="7"/>
  <c r="NDQ56" i="7"/>
  <c r="NDS56" i="7"/>
  <c r="NDU56" i="7"/>
  <c r="NDW56" i="7"/>
  <c r="NDY56" i="7"/>
  <c r="NEA56" i="7"/>
  <c r="NEC56" i="7"/>
  <c r="NEE56" i="7"/>
  <c r="NEG56" i="7"/>
  <c r="NEI56" i="7"/>
  <c r="NEK56" i="7"/>
  <c r="NEM56" i="7"/>
  <c r="NEO56" i="7"/>
  <c r="NEQ56" i="7"/>
  <c r="NES56" i="7"/>
  <c r="NEU56" i="7"/>
  <c r="NEW56" i="7"/>
  <c r="NEY56" i="7"/>
  <c r="NFA56" i="7"/>
  <c r="NFC56" i="7"/>
  <c r="NFE56" i="7"/>
  <c r="NFG56" i="7"/>
  <c r="NFI56" i="7"/>
  <c r="NFK56" i="7"/>
  <c r="NFM56" i="7"/>
  <c r="NFO56" i="7"/>
  <c r="NFQ56" i="7"/>
  <c r="NFS56" i="7"/>
  <c r="NFU56" i="7"/>
  <c r="NFW56" i="7"/>
  <c r="NFY56" i="7"/>
  <c r="NGA56" i="7"/>
  <c r="NGC56" i="7"/>
  <c r="NGE56" i="7"/>
  <c r="NGG56" i="7"/>
  <c r="NGI56" i="7"/>
  <c r="NGK56" i="7"/>
  <c r="NGM56" i="7"/>
  <c r="NGO56" i="7"/>
  <c r="NGQ56" i="7"/>
  <c r="NGS56" i="7"/>
  <c r="NGU56" i="7"/>
  <c r="NGW56" i="7"/>
  <c r="NGY56" i="7"/>
  <c r="NHA56" i="7"/>
  <c r="NHC56" i="7"/>
  <c r="NHE56" i="7"/>
  <c r="NHG56" i="7"/>
  <c r="NHI56" i="7"/>
  <c r="NHK56" i="7"/>
  <c r="NHM56" i="7"/>
  <c r="NHO56" i="7"/>
  <c r="NHQ56" i="7"/>
  <c r="NHS56" i="7"/>
  <c r="NHU56" i="7"/>
  <c r="NHW56" i="7"/>
  <c r="NHY56" i="7"/>
  <c r="NIA56" i="7"/>
  <c r="NIC56" i="7"/>
  <c r="NIE56" i="7"/>
  <c r="NIG56" i="7"/>
  <c r="NII56" i="7"/>
  <c r="NIK56" i="7"/>
  <c r="NIM56" i="7"/>
  <c r="NIO56" i="7"/>
  <c r="NIQ56" i="7"/>
  <c r="NIS56" i="7"/>
  <c r="NIU56" i="7"/>
  <c r="NIW56" i="7"/>
  <c r="NIY56" i="7"/>
  <c r="NJA56" i="7"/>
  <c r="NJC56" i="7"/>
  <c r="NJE56" i="7"/>
  <c r="NJG56" i="7"/>
  <c r="NJI56" i="7"/>
  <c r="NJK56" i="7"/>
  <c r="NJM56" i="7"/>
  <c r="NJO56" i="7"/>
  <c r="NJQ56" i="7"/>
  <c r="NJS56" i="7"/>
  <c r="NJU56" i="7"/>
  <c r="NJW56" i="7"/>
  <c r="NJY56" i="7"/>
  <c r="NKA56" i="7"/>
  <c r="NKC56" i="7"/>
  <c r="NKE56" i="7"/>
  <c r="NKG56" i="7"/>
  <c r="NKI56" i="7"/>
  <c r="NKK56" i="7"/>
  <c r="NKM56" i="7"/>
  <c r="NKO56" i="7"/>
  <c r="NKQ56" i="7"/>
  <c r="NKS56" i="7"/>
  <c r="NKU56" i="7"/>
  <c r="NKW56" i="7"/>
  <c r="NKY56" i="7"/>
  <c r="NLA56" i="7"/>
  <c r="NLC56" i="7"/>
  <c r="NLE56" i="7"/>
  <c r="NLG56" i="7"/>
  <c r="NLI56" i="7"/>
  <c r="NLK56" i="7"/>
  <c r="NLM56" i="7"/>
  <c r="NLO56" i="7"/>
  <c r="NLQ56" i="7"/>
  <c r="NLS56" i="7"/>
  <c r="NLU56" i="7"/>
  <c r="NLW56" i="7"/>
  <c r="NLY56" i="7"/>
  <c r="NMA56" i="7"/>
  <c r="NMC56" i="7"/>
  <c r="NME56" i="7"/>
  <c r="NMG56" i="7"/>
  <c r="NMI56" i="7"/>
  <c r="NMK56" i="7"/>
  <c r="NMM56" i="7"/>
  <c r="NMO56" i="7"/>
  <c r="NMQ56" i="7"/>
  <c r="NMS56" i="7"/>
  <c r="NMU56" i="7"/>
  <c r="NMW56" i="7"/>
  <c r="NMY56" i="7"/>
  <c r="NNA56" i="7"/>
  <c r="NNC56" i="7"/>
  <c r="NNE56" i="7"/>
  <c r="NNG56" i="7"/>
  <c r="NNI56" i="7"/>
  <c r="NNK56" i="7"/>
  <c r="NNM56" i="7"/>
  <c r="NNO56" i="7"/>
  <c r="NNQ56" i="7"/>
  <c r="NNS56" i="7"/>
  <c r="NNU56" i="7"/>
  <c r="NNW56" i="7"/>
  <c r="NNY56" i="7"/>
  <c r="NOA56" i="7"/>
  <c r="NOC56" i="7"/>
  <c r="NOE56" i="7"/>
  <c r="NOG56" i="7"/>
  <c r="NOI56" i="7"/>
  <c r="NOK56" i="7"/>
  <c r="NOM56" i="7"/>
  <c r="NOO56" i="7"/>
  <c r="NOQ56" i="7"/>
  <c r="NOS56" i="7"/>
  <c r="NOU56" i="7"/>
  <c r="NOW56" i="7"/>
  <c r="NOY56" i="7"/>
  <c r="NPA56" i="7"/>
  <c r="NPC56" i="7"/>
  <c r="NPE56" i="7"/>
  <c r="NPG56" i="7"/>
  <c r="NPI56" i="7"/>
  <c r="NPK56" i="7"/>
  <c r="NPM56" i="7"/>
  <c r="NPO56" i="7"/>
  <c r="NPQ56" i="7"/>
  <c r="NPS56" i="7"/>
  <c r="NPU56" i="7"/>
  <c r="NPW56" i="7"/>
  <c r="NPY56" i="7"/>
  <c r="NQA56" i="7"/>
  <c r="NQC56" i="7"/>
  <c r="NQE56" i="7"/>
  <c r="NQG56" i="7"/>
  <c r="NQI56" i="7"/>
  <c r="NQK56" i="7"/>
  <c r="NQM56" i="7"/>
  <c r="NQO56" i="7"/>
  <c r="NQQ56" i="7"/>
  <c r="NQS56" i="7"/>
  <c r="NQU56" i="7"/>
  <c r="NQW56" i="7"/>
  <c r="NQY56" i="7"/>
  <c r="NRA56" i="7"/>
  <c r="NRC56" i="7"/>
  <c r="NRE56" i="7"/>
  <c r="NRG56" i="7"/>
  <c r="NRI56" i="7"/>
  <c r="NRK56" i="7"/>
  <c r="NRM56" i="7"/>
  <c r="NRO56" i="7"/>
  <c r="NRQ56" i="7"/>
  <c r="NRS56" i="7"/>
  <c r="NRU56" i="7"/>
  <c r="NRW56" i="7"/>
  <c r="NRY56" i="7"/>
  <c r="NSA56" i="7"/>
  <c r="NSC56" i="7"/>
  <c r="NSE56" i="7"/>
  <c r="NSG56" i="7"/>
  <c r="NSI56" i="7"/>
  <c r="NSK56" i="7"/>
  <c r="NSM56" i="7"/>
  <c r="NSO56" i="7"/>
  <c r="NSQ56" i="7"/>
  <c r="NSS56" i="7"/>
  <c r="NSU56" i="7"/>
  <c r="NSW56" i="7"/>
  <c r="NSY56" i="7"/>
  <c r="NTA56" i="7"/>
  <c r="NTC56" i="7"/>
  <c r="NTE56" i="7"/>
  <c r="NTG56" i="7"/>
  <c r="NTI56" i="7"/>
  <c r="NTK56" i="7"/>
  <c r="NTM56" i="7"/>
  <c r="NTO56" i="7"/>
  <c r="NTQ56" i="7"/>
  <c r="NTS56" i="7"/>
  <c r="NTU56" i="7"/>
  <c r="NTW56" i="7"/>
  <c r="NTY56" i="7"/>
  <c r="NUA56" i="7"/>
  <c r="NUC56" i="7"/>
  <c r="NUE56" i="7"/>
  <c r="NUG56" i="7"/>
  <c r="NUI56" i="7"/>
  <c r="NUK56" i="7"/>
  <c r="NUM56" i="7"/>
  <c r="NUO56" i="7"/>
  <c r="NUQ56" i="7"/>
  <c r="NUS56" i="7"/>
  <c r="NUU56" i="7"/>
  <c r="NUW56" i="7"/>
  <c r="NUY56" i="7"/>
  <c r="NVA56" i="7"/>
  <c r="NVC56" i="7"/>
  <c r="NVE56" i="7"/>
  <c r="NVG56" i="7"/>
  <c r="NVI56" i="7"/>
  <c r="NVK56" i="7"/>
  <c r="NVM56" i="7"/>
  <c r="NVO56" i="7"/>
  <c r="NVQ56" i="7"/>
  <c r="NVS56" i="7"/>
  <c r="NVU56" i="7"/>
  <c r="NVW56" i="7"/>
  <c r="NVY56" i="7"/>
  <c r="NWA56" i="7"/>
  <c r="NWC56" i="7"/>
  <c r="NWE56" i="7"/>
  <c r="NWG56" i="7"/>
  <c r="NWI56" i="7"/>
  <c r="NWK56" i="7"/>
  <c r="NWM56" i="7"/>
  <c r="NWO56" i="7"/>
  <c r="NWQ56" i="7"/>
  <c r="NWS56" i="7"/>
  <c r="NWU56" i="7"/>
  <c r="NWW56" i="7"/>
  <c r="NWY56" i="7"/>
  <c r="NXA56" i="7"/>
  <c r="NXC56" i="7"/>
  <c r="NXE56" i="7"/>
  <c r="NXG56" i="7"/>
  <c r="NXI56" i="7"/>
  <c r="NXK56" i="7"/>
  <c r="NXM56" i="7"/>
  <c r="NXO56" i="7"/>
  <c r="NXQ56" i="7"/>
  <c r="NXS56" i="7"/>
  <c r="NXU56" i="7"/>
  <c r="NXW56" i="7"/>
  <c r="NXY56" i="7"/>
  <c r="NYA56" i="7"/>
  <c r="NYC56" i="7"/>
  <c r="NYE56" i="7"/>
  <c r="NYG56" i="7"/>
  <c r="NYI56" i="7"/>
  <c r="NYK56" i="7"/>
  <c r="NYM56" i="7"/>
  <c r="NYO56" i="7"/>
  <c r="NYQ56" i="7"/>
  <c r="NYS56" i="7"/>
  <c r="NYU56" i="7"/>
  <c r="NYW56" i="7"/>
  <c r="NYY56" i="7"/>
  <c r="NZA56" i="7"/>
  <c r="NZC56" i="7"/>
  <c r="NZE56" i="7"/>
  <c r="NZG56" i="7"/>
  <c r="NZI56" i="7"/>
  <c r="NZK56" i="7"/>
  <c r="NZM56" i="7"/>
  <c r="NZO56" i="7"/>
  <c r="NZQ56" i="7"/>
  <c r="NZS56" i="7"/>
  <c r="NZU56" i="7"/>
  <c r="NZW56" i="7"/>
  <c r="NZY56" i="7"/>
  <c r="OAA56" i="7"/>
  <c r="OAC56" i="7"/>
  <c r="OAE56" i="7"/>
  <c r="OAG56" i="7"/>
  <c r="OAI56" i="7"/>
  <c r="OAK56" i="7"/>
  <c r="OAM56" i="7"/>
  <c r="OAO56" i="7"/>
  <c r="OAQ56" i="7"/>
  <c r="OAS56" i="7"/>
  <c r="OAU56" i="7"/>
  <c r="OAW56" i="7"/>
  <c r="OAY56" i="7"/>
  <c r="OBA56" i="7"/>
  <c r="OBC56" i="7"/>
  <c r="OBE56" i="7"/>
  <c r="OBG56" i="7"/>
  <c r="OBI56" i="7"/>
  <c r="OBK56" i="7"/>
  <c r="OBM56" i="7"/>
  <c r="OBO56" i="7"/>
  <c r="OBQ56" i="7"/>
  <c r="OBS56" i="7"/>
  <c r="OBU56" i="7"/>
  <c r="OBW56" i="7"/>
  <c r="OBY56" i="7"/>
  <c r="OCA56" i="7"/>
  <c r="OCC56" i="7"/>
  <c r="OCE56" i="7"/>
  <c r="OCG56" i="7"/>
  <c r="OCI56" i="7"/>
  <c r="OCK56" i="7"/>
  <c r="OCM56" i="7"/>
  <c r="OCO56" i="7"/>
  <c r="OCQ56" i="7"/>
  <c r="OCS56" i="7"/>
  <c r="OCU56" i="7"/>
  <c r="OCW56" i="7"/>
  <c r="OCY56" i="7"/>
  <c r="ODA56" i="7"/>
  <c r="ODC56" i="7"/>
  <c r="ODE56" i="7"/>
  <c r="ODG56" i="7"/>
  <c r="ODI56" i="7"/>
  <c r="ODK56" i="7"/>
  <c r="ODM56" i="7"/>
  <c r="ODO56" i="7"/>
  <c r="ODQ56" i="7"/>
  <c r="ODS56" i="7"/>
  <c r="ODU56" i="7"/>
  <c r="ODW56" i="7"/>
  <c r="ODY56" i="7"/>
  <c r="OEA56" i="7"/>
  <c r="OEC56" i="7"/>
  <c r="OEE56" i="7"/>
  <c r="OEG56" i="7"/>
  <c r="OEI56" i="7"/>
  <c r="OEK56" i="7"/>
  <c r="OEM56" i="7"/>
  <c r="OEO56" i="7"/>
  <c r="OEQ56" i="7"/>
  <c r="OES56" i="7"/>
  <c r="OEU56" i="7"/>
  <c r="OEW56" i="7"/>
  <c r="OEY56" i="7"/>
  <c r="OFA56" i="7"/>
  <c r="OFC56" i="7"/>
  <c r="OFE56" i="7"/>
  <c r="OFG56" i="7"/>
  <c r="OFI56" i="7"/>
  <c r="OFK56" i="7"/>
  <c r="OFM56" i="7"/>
  <c r="OFO56" i="7"/>
  <c r="OFQ56" i="7"/>
  <c r="OFS56" i="7"/>
  <c r="OFU56" i="7"/>
  <c r="OFW56" i="7"/>
  <c r="OFY56" i="7"/>
  <c r="OGA56" i="7"/>
  <c r="OGC56" i="7"/>
  <c r="OGE56" i="7"/>
  <c r="OGG56" i="7"/>
  <c r="OGI56" i="7"/>
  <c r="OGK56" i="7"/>
  <c r="OGM56" i="7"/>
  <c r="OGO56" i="7"/>
  <c r="OGQ56" i="7"/>
  <c r="OGS56" i="7"/>
  <c r="OGU56" i="7"/>
  <c r="OGW56" i="7"/>
  <c r="OGY56" i="7"/>
  <c r="OHA56" i="7"/>
  <c r="OHC56" i="7"/>
  <c r="OHE56" i="7"/>
  <c r="OHG56" i="7"/>
  <c r="OHI56" i="7"/>
  <c r="OHK56" i="7"/>
  <c r="OHM56" i="7"/>
  <c r="OHO56" i="7"/>
  <c r="OHQ56" i="7"/>
  <c r="OHS56" i="7"/>
  <c r="OHU56" i="7"/>
  <c r="OHW56" i="7"/>
  <c r="OHY56" i="7"/>
  <c r="OIA56" i="7"/>
  <c r="OIC56" i="7"/>
  <c r="OIE56" i="7"/>
  <c r="OIG56" i="7"/>
  <c r="OII56" i="7"/>
  <c r="OIK56" i="7"/>
  <c r="OIM56" i="7"/>
  <c r="OIO56" i="7"/>
  <c r="OIQ56" i="7"/>
  <c r="OIS56" i="7"/>
  <c r="OIU56" i="7"/>
  <c r="OIW56" i="7"/>
  <c r="OIY56" i="7"/>
  <c r="OJA56" i="7"/>
  <c r="OJC56" i="7"/>
  <c r="OJE56" i="7"/>
  <c r="OJG56" i="7"/>
  <c r="OJI56" i="7"/>
  <c r="OJK56" i="7"/>
  <c r="OJM56" i="7"/>
  <c r="OJO56" i="7"/>
  <c r="OJQ56" i="7"/>
  <c r="OJS56" i="7"/>
  <c r="OJU56" i="7"/>
  <c r="OJW56" i="7"/>
  <c r="OJY56" i="7"/>
  <c r="OKA56" i="7"/>
  <c r="OKC56" i="7"/>
  <c r="OKE56" i="7"/>
  <c r="OKG56" i="7"/>
  <c r="OKI56" i="7"/>
  <c r="OKK56" i="7"/>
  <c r="OKM56" i="7"/>
  <c r="OKO56" i="7"/>
  <c r="OKQ56" i="7"/>
  <c r="OKS56" i="7"/>
  <c r="OKU56" i="7"/>
  <c r="OKW56" i="7"/>
  <c r="OKY56" i="7"/>
  <c r="OLA56" i="7"/>
  <c r="OLC56" i="7"/>
  <c r="OLE56" i="7"/>
  <c r="OLG56" i="7"/>
  <c r="OLI56" i="7"/>
  <c r="OLK56" i="7"/>
  <c r="OLM56" i="7"/>
  <c r="OLO56" i="7"/>
  <c r="OLQ56" i="7"/>
  <c r="OLS56" i="7"/>
  <c r="OLU56" i="7"/>
  <c r="OLW56" i="7"/>
  <c r="OLY56" i="7"/>
  <c r="OMA56" i="7"/>
  <c r="OMC56" i="7"/>
  <c r="OME56" i="7"/>
  <c r="OMG56" i="7"/>
  <c r="OMI56" i="7"/>
  <c r="OMK56" i="7"/>
  <c r="OMM56" i="7"/>
  <c r="OMO56" i="7"/>
  <c r="OMQ56" i="7"/>
  <c r="OMS56" i="7"/>
  <c r="OMU56" i="7"/>
  <c r="OMW56" i="7"/>
  <c r="OMY56" i="7"/>
  <c r="ONA56" i="7"/>
  <c r="ONC56" i="7"/>
  <c r="ONE56" i="7"/>
  <c r="ONG56" i="7"/>
  <c r="ONI56" i="7"/>
  <c r="ONK56" i="7"/>
  <c r="ONM56" i="7"/>
  <c r="ONO56" i="7"/>
  <c r="ONQ56" i="7"/>
  <c r="ONS56" i="7"/>
  <c r="ONU56" i="7"/>
  <c r="ONW56" i="7"/>
  <c r="ONY56" i="7"/>
  <c r="OOA56" i="7"/>
  <c r="OOC56" i="7"/>
  <c r="OOE56" i="7"/>
  <c r="OOG56" i="7"/>
  <c r="OOI56" i="7"/>
  <c r="OOK56" i="7"/>
  <c r="OOM56" i="7"/>
  <c r="OOO56" i="7"/>
  <c r="OOQ56" i="7"/>
  <c r="OOS56" i="7"/>
  <c r="OOU56" i="7"/>
  <c r="OOW56" i="7"/>
  <c r="OOY56" i="7"/>
  <c r="OPA56" i="7"/>
  <c r="OPC56" i="7"/>
  <c r="OPE56" i="7"/>
  <c r="OPG56" i="7"/>
  <c r="OPI56" i="7"/>
  <c r="OPK56" i="7"/>
  <c r="OPM56" i="7"/>
  <c r="OPO56" i="7"/>
  <c r="OPQ56" i="7"/>
  <c r="OPS56" i="7"/>
  <c r="OPU56" i="7"/>
  <c r="OPW56" i="7"/>
  <c r="OPY56" i="7"/>
  <c r="OQA56" i="7"/>
  <c r="OQC56" i="7"/>
  <c r="OQE56" i="7"/>
  <c r="OQG56" i="7"/>
  <c r="OQI56" i="7"/>
  <c r="OQK56" i="7"/>
  <c r="OQM56" i="7"/>
  <c r="OQO56" i="7"/>
  <c r="OQQ56" i="7"/>
  <c r="OQS56" i="7"/>
  <c r="OQU56" i="7"/>
  <c r="OQW56" i="7"/>
  <c r="OQY56" i="7"/>
  <c r="ORA56" i="7"/>
  <c r="ORC56" i="7"/>
  <c r="ORE56" i="7"/>
  <c r="ORG56" i="7"/>
  <c r="ORI56" i="7"/>
  <c r="ORK56" i="7"/>
  <c r="ORM56" i="7"/>
  <c r="ORO56" i="7"/>
  <c r="ORQ56" i="7"/>
  <c r="ORS56" i="7"/>
  <c r="ORU56" i="7"/>
  <c r="ORW56" i="7"/>
  <c r="ORY56" i="7"/>
  <c r="OSA56" i="7"/>
  <c r="OSC56" i="7"/>
  <c r="OSE56" i="7"/>
  <c r="OSG56" i="7"/>
  <c r="OSI56" i="7"/>
  <c r="OSK56" i="7"/>
  <c r="OSM56" i="7"/>
  <c r="OSO56" i="7"/>
  <c r="OSQ56" i="7"/>
  <c r="OSS56" i="7"/>
  <c r="OSU56" i="7"/>
  <c r="OSW56" i="7"/>
  <c r="OSY56" i="7"/>
  <c r="OTA56" i="7"/>
  <c r="OTC56" i="7"/>
  <c r="OTE56" i="7"/>
  <c r="OTG56" i="7"/>
  <c r="OTI56" i="7"/>
  <c r="OTK56" i="7"/>
  <c r="OTM56" i="7"/>
  <c r="OTO56" i="7"/>
  <c r="OTQ56" i="7"/>
  <c r="OTS56" i="7"/>
  <c r="OTU56" i="7"/>
  <c r="OTW56" i="7"/>
  <c r="OTY56" i="7"/>
  <c r="OUA56" i="7"/>
  <c r="OUC56" i="7"/>
  <c r="OUE56" i="7"/>
  <c r="OUG56" i="7"/>
  <c r="OUI56" i="7"/>
  <c r="OUK56" i="7"/>
  <c r="OUM56" i="7"/>
  <c r="OUO56" i="7"/>
  <c r="OUQ56" i="7"/>
  <c r="OUS56" i="7"/>
  <c r="OUU56" i="7"/>
  <c r="OUW56" i="7"/>
  <c r="OUY56" i="7"/>
  <c r="OVA56" i="7"/>
  <c r="OVC56" i="7"/>
  <c r="OVE56" i="7"/>
  <c r="OVG56" i="7"/>
  <c r="OVI56" i="7"/>
  <c r="OVK56" i="7"/>
  <c r="OVM56" i="7"/>
  <c r="OVO56" i="7"/>
  <c r="OVQ56" i="7"/>
  <c r="OVS56" i="7"/>
  <c r="OVU56" i="7"/>
  <c r="OVW56" i="7"/>
  <c r="OVY56" i="7"/>
  <c r="OWA56" i="7"/>
  <c r="OWC56" i="7"/>
  <c r="OWE56" i="7"/>
  <c r="OWG56" i="7"/>
  <c r="OWI56" i="7"/>
  <c r="OWK56" i="7"/>
  <c r="OWM56" i="7"/>
  <c r="OWO56" i="7"/>
  <c r="OWQ56" i="7"/>
  <c r="OWS56" i="7"/>
  <c r="OWU56" i="7"/>
  <c r="OWW56" i="7"/>
  <c r="OWY56" i="7"/>
  <c r="OXA56" i="7"/>
  <c r="OXC56" i="7"/>
  <c r="OXE56" i="7"/>
  <c r="OXG56" i="7"/>
  <c r="OXI56" i="7"/>
  <c r="OXK56" i="7"/>
  <c r="OXM56" i="7"/>
  <c r="OXO56" i="7"/>
  <c r="OXQ56" i="7"/>
  <c r="OXS56" i="7"/>
  <c r="OXU56" i="7"/>
  <c r="OXW56" i="7"/>
  <c r="OXY56" i="7"/>
  <c r="OYA56" i="7"/>
  <c r="OYC56" i="7"/>
  <c r="OYE56" i="7"/>
  <c r="OYG56" i="7"/>
  <c r="OYI56" i="7"/>
  <c r="OYK56" i="7"/>
  <c r="OYM56" i="7"/>
  <c r="OYO56" i="7"/>
  <c r="OYQ56" i="7"/>
  <c r="OYS56" i="7"/>
  <c r="OYU56" i="7"/>
  <c r="OYW56" i="7"/>
  <c r="OYY56" i="7"/>
  <c r="OZA56" i="7"/>
  <c r="OZC56" i="7"/>
  <c r="OZE56" i="7"/>
  <c r="OZG56" i="7"/>
  <c r="OZI56" i="7"/>
  <c r="OZK56" i="7"/>
  <c r="OZM56" i="7"/>
  <c r="OZO56" i="7"/>
  <c r="OZQ56" i="7"/>
  <c r="OZS56" i="7"/>
  <c r="OZU56" i="7"/>
  <c r="OZW56" i="7"/>
  <c r="OZY56" i="7"/>
  <c r="PAA56" i="7"/>
  <c r="PAC56" i="7"/>
  <c r="PAE56" i="7"/>
  <c r="PAG56" i="7"/>
  <c r="PAI56" i="7"/>
  <c r="PAK56" i="7"/>
  <c r="PAM56" i="7"/>
  <c r="PAO56" i="7"/>
  <c r="PAQ56" i="7"/>
  <c r="PAS56" i="7"/>
  <c r="PAU56" i="7"/>
  <c r="PAW56" i="7"/>
  <c r="PAY56" i="7"/>
  <c r="PBA56" i="7"/>
  <c r="PBC56" i="7"/>
  <c r="PBE56" i="7"/>
  <c r="PBG56" i="7"/>
  <c r="PBI56" i="7"/>
  <c r="PBK56" i="7"/>
  <c r="PBM56" i="7"/>
  <c r="PBO56" i="7"/>
  <c r="PBQ56" i="7"/>
  <c r="PBS56" i="7"/>
  <c r="PBU56" i="7"/>
  <c r="PBW56" i="7"/>
  <c r="PBY56" i="7"/>
  <c r="PCA56" i="7"/>
  <c r="PCC56" i="7"/>
  <c r="PCE56" i="7"/>
  <c r="PCG56" i="7"/>
  <c r="PCI56" i="7"/>
  <c r="PCK56" i="7"/>
  <c r="PCM56" i="7"/>
  <c r="PCO56" i="7"/>
  <c r="PCQ56" i="7"/>
  <c r="PCS56" i="7"/>
  <c r="PCU56" i="7"/>
  <c r="PCW56" i="7"/>
  <c r="PCY56" i="7"/>
  <c r="PDA56" i="7"/>
  <c r="PDC56" i="7"/>
  <c r="PDE56" i="7"/>
  <c r="PDG56" i="7"/>
  <c r="PDI56" i="7"/>
  <c r="PDK56" i="7"/>
  <c r="PDM56" i="7"/>
  <c r="PDO56" i="7"/>
  <c r="PDQ56" i="7"/>
  <c r="PDS56" i="7"/>
  <c r="PDU56" i="7"/>
  <c r="PDW56" i="7"/>
  <c r="PDY56" i="7"/>
  <c r="PEA56" i="7"/>
  <c r="PEC56" i="7"/>
  <c r="PEE56" i="7"/>
  <c r="PEG56" i="7"/>
  <c r="PEI56" i="7"/>
  <c r="PEK56" i="7"/>
  <c r="PEM56" i="7"/>
  <c r="PEO56" i="7"/>
  <c r="PEQ56" i="7"/>
  <c r="PES56" i="7"/>
  <c r="PEU56" i="7"/>
  <c r="PEW56" i="7"/>
  <c r="PEY56" i="7"/>
  <c r="PFA56" i="7"/>
  <c r="PFC56" i="7"/>
  <c r="PFE56" i="7"/>
  <c r="PFG56" i="7"/>
  <c r="PFI56" i="7"/>
  <c r="PFK56" i="7"/>
  <c r="PFM56" i="7"/>
  <c r="PFO56" i="7"/>
  <c r="PFQ56" i="7"/>
  <c r="PFS56" i="7"/>
  <c r="PFU56" i="7"/>
  <c r="PFW56" i="7"/>
  <c r="PFY56" i="7"/>
  <c r="PGA56" i="7"/>
  <c r="PGC56" i="7"/>
  <c r="PGE56" i="7"/>
  <c r="PGG56" i="7"/>
  <c r="PGI56" i="7"/>
  <c r="PGK56" i="7"/>
  <c r="PGM56" i="7"/>
  <c r="PGO56" i="7"/>
  <c r="PGQ56" i="7"/>
  <c r="PGS56" i="7"/>
  <c r="PGU56" i="7"/>
  <c r="PGW56" i="7"/>
  <c r="PGY56" i="7"/>
  <c r="PHA56" i="7"/>
  <c r="PHC56" i="7"/>
  <c r="PHE56" i="7"/>
  <c r="PHG56" i="7"/>
  <c r="PHI56" i="7"/>
  <c r="PHK56" i="7"/>
  <c r="PHM56" i="7"/>
  <c r="PHO56" i="7"/>
  <c r="PHQ56" i="7"/>
  <c r="PHS56" i="7"/>
  <c r="PHU56" i="7"/>
  <c r="PHW56" i="7"/>
  <c r="PHY56" i="7"/>
  <c r="PIA56" i="7"/>
  <c r="PIC56" i="7"/>
  <c r="PIE56" i="7"/>
  <c r="PIG56" i="7"/>
  <c r="PII56" i="7"/>
  <c r="PIK56" i="7"/>
  <c r="PIM56" i="7"/>
  <c r="PIO56" i="7"/>
  <c r="PIQ56" i="7"/>
  <c r="PIS56" i="7"/>
  <c r="PIU56" i="7"/>
  <c r="PIW56" i="7"/>
  <c r="PIY56" i="7"/>
  <c r="PJA56" i="7"/>
  <c r="PJC56" i="7"/>
  <c r="PJE56" i="7"/>
  <c r="PJG56" i="7"/>
  <c r="PJI56" i="7"/>
  <c r="PJK56" i="7"/>
  <c r="PJM56" i="7"/>
  <c r="PJO56" i="7"/>
  <c r="PJQ56" i="7"/>
  <c r="PJS56" i="7"/>
  <c r="PJU56" i="7"/>
  <c r="PJW56" i="7"/>
  <c r="PJY56" i="7"/>
  <c r="PKA56" i="7"/>
  <c r="PKC56" i="7"/>
  <c r="PKE56" i="7"/>
  <c r="PKG56" i="7"/>
  <c r="PKI56" i="7"/>
  <c r="PKK56" i="7"/>
  <c r="PKM56" i="7"/>
  <c r="PKO56" i="7"/>
  <c r="PKQ56" i="7"/>
  <c r="PKS56" i="7"/>
  <c r="PKU56" i="7"/>
  <c r="PKW56" i="7"/>
  <c r="PKY56" i="7"/>
  <c r="PLA56" i="7"/>
  <c r="PLC56" i="7"/>
  <c r="PLE56" i="7"/>
  <c r="PLG56" i="7"/>
  <c r="PLI56" i="7"/>
  <c r="PLK56" i="7"/>
  <c r="PLM56" i="7"/>
  <c r="PLO56" i="7"/>
  <c r="PLQ56" i="7"/>
  <c r="PLS56" i="7"/>
  <c r="PLU56" i="7"/>
  <c r="PLW56" i="7"/>
  <c r="PLY56" i="7"/>
  <c r="PMA56" i="7"/>
  <c r="PMC56" i="7"/>
  <c r="PME56" i="7"/>
  <c r="PMG56" i="7"/>
  <c r="PMI56" i="7"/>
  <c r="PMK56" i="7"/>
  <c r="PMM56" i="7"/>
  <c r="PMO56" i="7"/>
  <c r="PMQ56" i="7"/>
  <c r="PMS56" i="7"/>
  <c r="PMU56" i="7"/>
  <c r="PMW56" i="7"/>
  <c r="PMY56" i="7"/>
  <c r="PNA56" i="7"/>
  <c r="PNC56" i="7"/>
  <c r="PNE56" i="7"/>
  <c r="PNG56" i="7"/>
  <c r="PNI56" i="7"/>
  <c r="PNK56" i="7"/>
  <c r="PNM56" i="7"/>
  <c r="PNO56" i="7"/>
  <c r="PNQ56" i="7"/>
  <c r="PNS56" i="7"/>
  <c r="PNU56" i="7"/>
  <c r="PNW56" i="7"/>
  <c r="PNY56" i="7"/>
  <c r="POA56" i="7"/>
  <c r="POC56" i="7"/>
  <c r="POE56" i="7"/>
  <c r="POG56" i="7"/>
  <c r="POI56" i="7"/>
  <c r="POK56" i="7"/>
  <c r="POM56" i="7"/>
  <c r="POO56" i="7"/>
  <c r="POQ56" i="7"/>
  <c r="POS56" i="7"/>
  <c r="POU56" i="7"/>
  <c r="POW56" i="7"/>
  <c r="POY56" i="7"/>
  <c r="PPA56" i="7"/>
  <c r="PPC56" i="7"/>
  <c r="PPE56" i="7"/>
  <c r="PPG56" i="7"/>
  <c r="PPI56" i="7"/>
  <c r="PPK56" i="7"/>
  <c r="PPM56" i="7"/>
  <c r="PPO56" i="7"/>
  <c r="PPQ56" i="7"/>
  <c r="PPS56" i="7"/>
  <c r="PPU56" i="7"/>
  <c r="PPW56" i="7"/>
  <c r="PPY56" i="7"/>
  <c r="PQA56" i="7"/>
  <c r="PQC56" i="7"/>
  <c r="PQE56" i="7"/>
  <c r="PQG56" i="7"/>
  <c r="PQI56" i="7"/>
  <c r="PQK56" i="7"/>
  <c r="PQM56" i="7"/>
  <c r="PQO56" i="7"/>
  <c r="PQQ56" i="7"/>
  <c r="PQS56" i="7"/>
  <c r="PQU56" i="7"/>
  <c r="PQW56" i="7"/>
  <c r="PQY56" i="7"/>
  <c r="PRA56" i="7"/>
  <c r="PRC56" i="7"/>
  <c r="PRE56" i="7"/>
  <c r="PRG56" i="7"/>
  <c r="PRI56" i="7"/>
  <c r="PRK56" i="7"/>
  <c r="PRM56" i="7"/>
  <c r="PRO56" i="7"/>
  <c r="PRQ56" i="7"/>
  <c r="PRS56" i="7"/>
  <c r="PRU56" i="7"/>
  <c r="PRW56" i="7"/>
  <c r="PRY56" i="7"/>
  <c r="PSA56" i="7"/>
  <c r="PSC56" i="7"/>
  <c r="PSE56" i="7"/>
  <c r="PSG56" i="7"/>
  <c r="PSI56" i="7"/>
  <c r="PSK56" i="7"/>
  <c r="PSM56" i="7"/>
  <c r="PSO56" i="7"/>
  <c r="PSQ56" i="7"/>
  <c r="PSS56" i="7"/>
  <c r="PSU56" i="7"/>
  <c r="PSW56" i="7"/>
  <c r="PSY56" i="7"/>
  <c r="PTA56" i="7"/>
  <c r="PTC56" i="7"/>
  <c r="PTE56" i="7"/>
  <c r="PTG56" i="7"/>
  <c r="PTI56" i="7"/>
  <c r="PTK56" i="7"/>
  <c r="PTM56" i="7"/>
  <c r="PTO56" i="7"/>
  <c r="PTQ56" i="7"/>
  <c r="PTS56" i="7"/>
  <c r="PTU56" i="7"/>
  <c r="PTW56" i="7"/>
  <c r="PTY56" i="7"/>
  <c r="PUA56" i="7"/>
  <c r="PUC56" i="7"/>
  <c r="PUE56" i="7"/>
  <c r="PUG56" i="7"/>
  <c r="PUI56" i="7"/>
  <c r="PUK56" i="7"/>
  <c r="PUM56" i="7"/>
  <c r="PUO56" i="7"/>
  <c r="PUQ56" i="7"/>
  <c r="PUS56" i="7"/>
  <c r="PUU56" i="7"/>
  <c r="PUW56" i="7"/>
  <c r="PUY56" i="7"/>
  <c r="PVA56" i="7"/>
  <c r="PVC56" i="7"/>
  <c r="PVE56" i="7"/>
  <c r="PVG56" i="7"/>
  <c r="PVI56" i="7"/>
  <c r="PVK56" i="7"/>
  <c r="PVM56" i="7"/>
  <c r="PVO56" i="7"/>
  <c r="PVQ56" i="7"/>
  <c r="PVS56" i="7"/>
  <c r="PVU56" i="7"/>
  <c r="PVW56" i="7"/>
  <c r="PVY56" i="7"/>
  <c r="PWA56" i="7"/>
  <c r="PWC56" i="7"/>
  <c r="PWE56" i="7"/>
  <c r="PWG56" i="7"/>
  <c r="PWI56" i="7"/>
  <c r="PWK56" i="7"/>
  <c r="PWM56" i="7"/>
  <c r="PWO56" i="7"/>
  <c r="PWQ56" i="7"/>
  <c r="PWS56" i="7"/>
  <c r="PWU56" i="7"/>
  <c r="PWW56" i="7"/>
  <c r="PWY56" i="7"/>
  <c r="PXA56" i="7"/>
  <c r="PXC56" i="7"/>
  <c r="PXE56" i="7"/>
  <c r="PXG56" i="7"/>
  <c r="PXI56" i="7"/>
  <c r="PXK56" i="7"/>
  <c r="PXM56" i="7"/>
  <c r="PXO56" i="7"/>
  <c r="PXQ56" i="7"/>
  <c r="PXS56" i="7"/>
  <c r="PXU56" i="7"/>
  <c r="PXW56" i="7"/>
  <c r="PXY56" i="7"/>
  <c r="PYA56" i="7"/>
  <c r="PYC56" i="7"/>
  <c r="PYE56" i="7"/>
  <c r="PYG56" i="7"/>
  <c r="PYI56" i="7"/>
  <c r="PYK56" i="7"/>
  <c r="PYM56" i="7"/>
  <c r="PYO56" i="7"/>
  <c r="PYQ56" i="7"/>
  <c r="PYS56" i="7"/>
  <c r="PYU56" i="7"/>
  <c r="PYW56" i="7"/>
  <c r="PYY56" i="7"/>
  <c r="PZA56" i="7"/>
  <c r="PZC56" i="7"/>
  <c r="PZE56" i="7"/>
  <c r="PZG56" i="7"/>
  <c r="PZI56" i="7"/>
  <c r="PZK56" i="7"/>
  <c r="PZM56" i="7"/>
  <c r="PZO56" i="7"/>
  <c r="PZQ56" i="7"/>
  <c r="PZS56" i="7"/>
  <c r="PZU56" i="7"/>
  <c r="PZW56" i="7"/>
  <c r="PZY56" i="7"/>
  <c r="QAA56" i="7"/>
  <c r="QAC56" i="7"/>
  <c r="QAE56" i="7"/>
  <c r="QAG56" i="7"/>
  <c r="QAI56" i="7"/>
  <c r="QAK56" i="7"/>
  <c r="QAM56" i="7"/>
  <c r="QAO56" i="7"/>
  <c r="QAQ56" i="7"/>
  <c r="QAS56" i="7"/>
  <c r="QAU56" i="7"/>
  <c r="QAW56" i="7"/>
  <c r="QAY56" i="7"/>
  <c r="QBA56" i="7"/>
  <c r="QBC56" i="7"/>
  <c r="QBE56" i="7"/>
  <c r="QBG56" i="7"/>
  <c r="QBI56" i="7"/>
  <c r="QBK56" i="7"/>
  <c r="QBM56" i="7"/>
  <c r="QBO56" i="7"/>
  <c r="QBQ56" i="7"/>
  <c r="QBS56" i="7"/>
  <c r="QBU56" i="7"/>
  <c r="QBW56" i="7"/>
  <c r="QBY56" i="7"/>
  <c r="QCA56" i="7"/>
  <c r="QCC56" i="7"/>
  <c r="QCE56" i="7"/>
  <c r="QCG56" i="7"/>
  <c r="QCI56" i="7"/>
  <c r="QCK56" i="7"/>
  <c r="QCM56" i="7"/>
  <c r="QCO56" i="7"/>
  <c r="QCQ56" i="7"/>
  <c r="QCS56" i="7"/>
  <c r="QCU56" i="7"/>
  <c r="QCW56" i="7"/>
  <c r="QCY56" i="7"/>
  <c r="QDA56" i="7"/>
  <c r="QDC56" i="7"/>
  <c r="QDE56" i="7"/>
  <c r="QDG56" i="7"/>
  <c r="QDI56" i="7"/>
  <c r="QDK56" i="7"/>
  <c r="QDM56" i="7"/>
  <c r="QDO56" i="7"/>
  <c r="QDQ56" i="7"/>
  <c r="QDS56" i="7"/>
  <c r="QDU56" i="7"/>
  <c r="QDW56" i="7"/>
  <c r="QDY56" i="7"/>
  <c r="QEA56" i="7"/>
  <c r="QEC56" i="7"/>
  <c r="QEE56" i="7"/>
  <c r="QEG56" i="7"/>
  <c r="QEI56" i="7"/>
  <c r="QEK56" i="7"/>
  <c r="QEM56" i="7"/>
  <c r="QEO56" i="7"/>
  <c r="QEQ56" i="7"/>
  <c r="QES56" i="7"/>
  <c r="QEU56" i="7"/>
  <c r="QEW56" i="7"/>
  <c r="QEY56" i="7"/>
  <c r="QFA56" i="7"/>
  <c r="QFC56" i="7"/>
  <c r="QFE56" i="7"/>
  <c r="QFG56" i="7"/>
  <c r="QFI56" i="7"/>
  <c r="QFK56" i="7"/>
  <c r="QFM56" i="7"/>
  <c r="QFO56" i="7"/>
  <c r="QFQ56" i="7"/>
  <c r="QFS56" i="7"/>
  <c r="QFU56" i="7"/>
  <c r="QFW56" i="7"/>
  <c r="QFY56" i="7"/>
  <c r="QGA56" i="7"/>
  <c r="QGC56" i="7"/>
  <c r="QGE56" i="7"/>
  <c r="QGG56" i="7"/>
  <c r="QGI56" i="7"/>
  <c r="QGK56" i="7"/>
  <c r="QGM56" i="7"/>
  <c r="QGO56" i="7"/>
  <c r="QGQ56" i="7"/>
  <c r="QGS56" i="7"/>
  <c r="QGU56" i="7"/>
  <c r="QGW56" i="7"/>
  <c r="QGY56" i="7"/>
  <c r="QHA56" i="7"/>
  <c r="QHC56" i="7"/>
  <c r="QHE56" i="7"/>
  <c r="QHG56" i="7"/>
  <c r="QHI56" i="7"/>
  <c r="QHK56" i="7"/>
  <c r="QHM56" i="7"/>
  <c r="QHO56" i="7"/>
  <c r="QHQ56" i="7"/>
  <c r="QHS56" i="7"/>
  <c r="QHU56" i="7"/>
  <c r="QHW56" i="7"/>
  <c r="QHY56" i="7"/>
  <c r="QIA56" i="7"/>
  <c r="QIC56" i="7"/>
  <c r="QIE56" i="7"/>
  <c r="QIG56" i="7"/>
  <c r="QII56" i="7"/>
  <c r="QIK56" i="7"/>
  <c r="QIM56" i="7"/>
  <c r="QIO56" i="7"/>
  <c r="QIQ56" i="7"/>
  <c r="QIS56" i="7"/>
  <c r="QIU56" i="7"/>
  <c r="QIW56" i="7"/>
  <c r="QIY56" i="7"/>
  <c r="QJA56" i="7"/>
  <c r="QJC56" i="7"/>
  <c r="QJE56" i="7"/>
  <c r="QJG56" i="7"/>
  <c r="QJI56" i="7"/>
  <c r="QJK56" i="7"/>
  <c r="QJM56" i="7"/>
  <c r="QJO56" i="7"/>
  <c r="QJQ56" i="7"/>
  <c r="QJS56" i="7"/>
  <c r="QJU56" i="7"/>
  <c r="QJW56" i="7"/>
  <c r="QJY56" i="7"/>
  <c r="QKA56" i="7"/>
  <c r="QKC56" i="7"/>
  <c r="QKE56" i="7"/>
  <c r="QKG56" i="7"/>
  <c r="QKI56" i="7"/>
  <c r="QKK56" i="7"/>
  <c r="QKM56" i="7"/>
  <c r="QKO56" i="7"/>
  <c r="QKQ56" i="7"/>
  <c r="QKS56" i="7"/>
  <c r="QKU56" i="7"/>
  <c r="QKW56" i="7"/>
  <c r="QKY56" i="7"/>
  <c r="QLA56" i="7"/>
  <c r="QLC56" i="7"/>
  <c r="QLE56" i="7"/>
  <c r="QLG56" i="7"/>
  <c r="QLI56" i="7"/>
  <c r="QLK56" i="7"/>
  <c r="QLM56" i="7"/>
  <c r="QLO56" i="7"/>
  <c r="QLQ56" i="7"/>
  <c r="QLS56" i="7"/>
  <c r="QLU56" i="7"/>
  <c r="QLW56" i="7"/>
  <c r="QLY56" i="7"/>
  <c r="QMA56" i="7"/>
  <c r="QMC56" i="7"/>
  <c r="QME56" i="7"/>
  <c r="QMG56" i="7"/>
  <c r="QMI56" i="7"/>
  <c r="QMK56" i="7"/>
  <c r="QMM56" i="7"/>
  <c r="QMO56" i="7"/>
  <c r="QMQ56" i="7"/>
  <c r="QMS56" i="7"/>
  <c r="QMU56" i="7"/>
  <c r="QMW56" i="7"/>
  <c r="QMY56" i="7"/>
  <c r="QNA56" i="7"/>
  <c r="QNC56" i="7"/>
  <c r="QNE56" i="7"/>
  <c r="QNG56" i="7"/>
  <c r="QNI56" i="7"/>
  <c r="QNK56" i="7"/>
  <c r="QNM56" i="7"/>
  <c r="QNO56" i="7"/>
  <c r="QNQ56" i="7"/>
  <c r="QNS56" i="7"/>
  <c r="QNU56" i="7"/>
  <c r="QNW56" i="7"/>
  <c r="QNY56" i="7"/>
  <c r="QOA56" i="7"/>
  <c r="QOC56" i="7"/>
  <c r="QOE56" i="7"/>
  <c r="QOG56" i="7"/>
  <c r="QOI56" i="7"/>
  <c r="QOK56" i="7"/>
  <c r="QOM56" i="7"/>
  <c r="QOO56" i="7"/>
  <c r="QOQ56" i="7"/>
  <c r="QOS56" i="7"/>
  <c r="QOU56" i="7"/>
  <c r="QOW56" i="7"/>
  <c r="QOY56" i="7"/>
  <c r="QPA56" i="7"/>
  <c r="QPC56" i="7"/>
  <c r="QPE56" i="7"/>
  <c r="QPG56" i="7"/>
  <c r="QPI56" i="7"/>
  <c r="QPK56" i="7"/>
  <c r="QPM56" i="7"/>
  <c r="QPO56" i="7"/>
  <c r="QPQ56" i="7"/>
  <c r="QPS56" i="7"/>
  <c r="QPU56" i="7"/>
  <c r="QPW56" i="7"/>
  <c r="QPY56" i="7"/>
  <c r="QQA56" i="7"/>
  <c r="QQC56" i="7"/>
  <c r="QQE56" i="7"/>
  <c r="QQG56" i="7"/>
  <c r="QQI56" i="7"/>
  <c r="QQK56" i="7"/>
  <c r="QQM56" i="7"/>
  <c r="QQO56" i="7"/>
  <c r="QQQ56" i="7"/>
  <c r="QQS56" i="7"/>
  <c r="QQU56" i="7"/>
  <c r="QQW56" i="7"/>
  <c r="QQY56" i="7"/>
  <c r="QRA56" i="7"/>
  <c r="QRC56" i="7"/>
  <c r="QRE56" i="7"/>
  <c r="QRG56" i="7"/>
  <c r="QRI56" i="7"/>
  <c r="QRK56" i="7"/>
  <c r="QRM56" i="7"/>
  <c r="QRO56" i="7"/>
  <c r="QRQ56" i="7"/>
  <c r="QRS56" i="7"/>
  <c r="QRU56" i="7"/>
  <c r="QRW56" i="7"/>
  <c r="QRY56" i="7"/>
  <c r="QSA56" i="7"/>
  <c r="QSC56" i="7"/>
  <c r="QSE56" i="7"/>
  <c r="QSG56" i="7"/>
  <c r="QSI56" i="7"/>
  <c r="QSK56" i="7"/>
  <c r="QSM56" i="7"/>
  <c r="QSO56" i="7"/>
  <c r="QSQ56" i="7"/>
  <c r="QSS56" i="7"/>
  <c r="QSU56" i="7"/>
  <c r="QSW56" i="7"/>
  <c r="QSY56" i="7"/>
  <c r="QTA56" i="7"/>
  <c r="QTC56" i="7"/>
  <c r="QTE56" i="7"/>
  <c r="QTG56" i="7"/>
  <c r="QTI56" i="7"/>
  <c r="QTK56" i="7"/>
  <c r="QTM56" i="7"/>
  <c r="QTO56" i="7"/>
  <c r="QTQ56" i="7"/>
  <c r="QTS56" i="7"/>
  <c r="QTU56" i="7"/>
  <c r="QTW56" i="7"/>
  <c r="QTY56" i="7"/>
  <c r="QUA56" i="7"/>
  <c r="QUC56" i="7"/>
  <c r="QUE56" i="7"/>
  <c r="QUG56" i="7"/>
  <c r="QUI56" i="7"/>
  <c r="QUK56" i="7"/>
  <c r="QUM56" i="7"/>
  <c r="QUO56" i="7"/>
  <c r="QUQ56" i="7"/>
  <c r="QUS56" i="7"/>
  <c r="QUU56" i="7"/>
  <c r="QUW56" i="7"/>
  <c r="QUY56" i="7"/>
  <c r="QVA56" i="7"/>
  <c r="QVC56" i="7"/>
  <c r="QVE56" i="7"/>
  <c r="QVG56" i="7"/>
  <c r="QVI56" i="7"/>
  <c r="QVK56" i="7"/>
  <c r="QVM56" i="7"/>
  <c r="QVO56" i="7"/>
  <c r="QVQ56" i="7"/>
  <c r="QVS56" i="7"/>
  <c r="QVU56" i="7"/>
  <c r="QVW56" i="7"/>
  <c r="QVY56" i="7"/>
  <c r="QWA56" i="7"/>
  <c r="QWC56" i="7"/>
  <c r="QWE56" i="7"/>
  <c r="QWG56" i="7"/>
  <c r="QWI56" i="7"/>
  <c r="QWK56" i="7"/>
  <c r="QWM56" i="7"/>
  <c r="QWO56" i="7"/>
  <c r="QWQ56" i="7"/>
  <c r="QWS56" i="7"/>
  <c r="QWU56" i="7"/>
  <c r="QWW56" i="7"/>
  <c r="QWY56" i="7"/>
  <c r="QXA56" i="7"/>
  <c r="QXC56" i="7"/>
  <c r="QXE56" i="7"/>
  <c r="QXG56" i="7"/>
  <c r="QXI56" i="7"/>
  <c r="QXK56" i="7"/>
  <c r="QXM56" i="7"/>
  <c r="QXO56" i="7"/>
  <c r="QXQ56" i="7"/>
  <c r="QXS56" i="7"/>
  <c r="QXU56" i="7"/>
  <c r="QXW56" i="7"/>
  <c r="QXY56" i="7"/>
  <c r="QYA56" i="7"/>
  <c r="QYC56" i="7"/>
  <c r="QYE56" i="7"/>
  <c r="QYG56" i="7"/>
  <c r="QYI56" i="7"/>
  <c r="QYK56" i="7"/>
  <c r="QYM56" i="7"/>
  <c r="QYO56" i="7"/>
  <c r="QYQ56" i="7"/>
  <c r="QYS56" i="7"/>
  <c r="QYU56" i="7"/>
  <c r="QYW56" i="7"/>
  <c r="QYY56" i="7"/>
  <c r="QZA56" i="7"/>
  <c r="QZC56" i="7"/>
  <c r="QZE56" i="7"/>
  <c r="QZG56" i="7"/>
  <c r="QZI56" i="7"/>
  <c r="QZK56" i="7"/>
  <c r="QZM56" i="7"/>
  <c r="QZO56" i="7"/>
  <c r="QZQ56" i="7"/>
  <c r="QZS56" i="7"/>
  <c r="QZU56" i="7"/>
  <c r="QZW56" i="7"/>
  <c r="QZY56" i="7"/>
  <c r="RAA56" i="7"/>
  <c r="RAC56" i="7"/>
  <c r="RAE56" i="7"/>
  <c r="RAG56" i="7"/>
  <c r="RAI56" i="7"/>
  <c r="RAK56" i="7"/>
  <c r="RAM56" i="7"/>
  <c r="RAO56" i="7"/>
  <c r="RAQ56" i="7"/>
  <c r="RAS56" i="7"/>
  <c r="RAU56" i="7"/>
  <c r="RAW56" i="7"/>
  <c r="RAY56" i="7"/>
  <c r="RBA56" i="7"/>
  <c r="RBC56" i="7"/>
  <c r="RBE56" i="7"/>
  <c r="RBG56" i="7"/>
  <c r="RBI56" i="7"/>
  <c r="RBK56" i="7"/>
  <c r="RBM56" i="7"/>
  <c r="RBO56" i="7"/>
  <c r="RBQ56" i="7"/>
  <c r="RBS56" i="7"/>
  <c r="RBU56" i="7"/>
  <c r="RBW56" i="7"/>
  <c r="RBY56" i="7"/>
  <c r="RCA56" i="7"/>
  <c r="RCC56" i="7"/>
  <c r="RCE56" i="7"/>
  <c r="RCG56" i="7"/>
  <c r="RCI56" i="7"/>
  <c r="RCK56" i="7"/>
  <c r="RCM56" i="7"/>
  <c r="RCO56" i="7"/>
  <c r="RCQ56" i="7"/>
  <c r="RCS56" i="7"/>
  <c r="RCU56" i="7"/>
  <c r="RCW56" i="7"/>
  <c r="RCY56" i="7"/>
  <c r="RDA56" i="7"/>
  <c r="RDC56" i="7"/>
  <c r="RDE56" i="7"/>
  <c r="RDG56" i="7"/>
  <c r="RDI56" i="7"/>
  <c r="RDK56" i="7"/>
  <c r="RDM56" i="7"/>
  <c r="RDO56" i="7"/>
  <c r="RDQ56" i="7"/>
  <c r="RDS56" i="7"/>
  <c r="RDU56" i="7"/>
  <c r="RDW56" i="7"/>
  <c r="RDY56" i="7"/>
  <c r="REA56" i="7"/>
  <c r="REC56" i="7"/>
  <c r="REE56" i="7"/>
  <c r="REG56" i="7"/>
  <c r="REI56" i="7"/>
  <c r="REK56" i="7"/>
  <c r="REM56" i="7"/>
  <c r="REO56" i="7"/>
  <c r="REQ56" i="7"/>
  <c r="RES56" i="7"/>
  <c r="REU56" i="7"/>
  <c r="REW56" i="7"/>
  <c r="REY56" i="7"/>
  <c r="RFA56" i="7"/>
  <c r="RFC56" i="7"/>
  <c r="RFE56" i="7"/>
  <c r="RFG56" i="7"/>
  <c r="RFI56" i="7"/>
  <c r="RFK56" i="7"/>
  <c r="RFM56" i="7"/>
  <c r="RFO56" i="7"/>
  <c r="RFQ56" i="7"/>
  <c r="RFS56" i="7"/>
  <c r="RFU56" i="7"/>
  <c r="RFW56" i="7"/>
  <c r="RFY56" i="7"/>
  <c r="RGA56" i="7"/>
  <c r="RGC56" i="7"/>
  <c r="RGE56" i="7"/>
  <c r="RGG56" i="7"/>
  <c r="RGI56" i="7"/>
  <c r="RGK56" i="7"/>
  <c r="RGM56" i="7"/>
  <c r="RGO56" i="7"/>
  <c r="RGQ56" i="7"/>
  <c r="RGS56" i="7"/>
  <c r="RGU56" i="7"/>
  <c r="RGW56" i="7"/>
  <c r="RGY56" i="7"/>
  <c r="RHA56" i="7"/>
  <c r="RHC56" i="7"/>
  <c r="RHE56" i="7"/>
  <c r="RHG56" i="7"/>
  <c r="RHI56" i="7"/>
  <c r="RHK56" i="7"/>
  <c r="RHM56" i="7"/>
  <c r="RHO56" i="7"/>
  <c r="RHQ56" i="7"/>
  <c r="RHS56" i="7"/>
  <c r="RHU56" i="7"/>
  <c r="RHW56" i="7"/>
  <c r="RHY56" i="7"/>
  <c r="RIA56" i="7"/>
  <c r="RIC56" i="7"/>
  <c r="RIE56" i="7"/>
  <c r="RIG56" i="7"/>
  <c r="RII56" i="7"/>
  <c r="RIK56" i="7"/>
  <c r="RIM56" i="7"/>
  <c r="RIO56" i="7"/>
  <c r="RIQ56" i="7"/>
  <c r="RIS56" i="7"/>
  <c r="RIU56" i="7"/>
  <c r="RIW56" i="7"/>
  <c r="RIY56" i="7"/>
  <c r="RJA56" i="7"/>
  <c r="RJC56" i="7"/>
  <c r="RJE56" i="7"/>
  <c r="RJG56" i="7"/>
  <c r="RJI56" i="7"/>
  <c r="RJK56" i="7"/>
  <c r="RJM56" i="7"/>
  <c r="RJO56" i="7"/>
  <c r="RJQ56" i="7"/>
  <c r="RJS56" i="7"/>
  <c r="RJU56" i="7"/>
  <c r="RJW56" i="7"/>
  <c r="RJY56" i="7"/>
  <c r="RKA56" i="7"/>
  <c r="RKC56" i="7"/>
  <c r="RKE56" i="7"/>
  <c r="RKG56" i="7"/>
  <c r="RKI56" i="7"/>
  <c r="RKK56" i="7"/>
  <c r="RKM56" i="7"/>
  <c r="RKO56" i="7"/>
  <c r="RKQ56" i="7"/>
  <c r="RKS56" i="7"/>
  <c r="RKU56" i="7"/>
  <c r="RKW56" i="7"/>
  <c r="RKY56" i="7"/>
  <c r="RLA56" i="7"/>
  <c r="RLC56" i="7"/>
  <c r="RLE56" i="7"/>
  <c r="RLG56" i="7"/>
  <c r="RLI56" i="7"/>
  <c r="RLK56" i="7"/>
  <c r="RLM56" i="7"/>
  <c r="RLO56" i="7"/>
  <c r="RLQ56" i="7"/>
  <c r="RLS56" i="7"/>
  <c r="RLU56" i="7"/>
  <c r="RLW56" i="7"/>
  <c r="RLY56" i="7"/>
  <c r="RMA56" i="7"/>
  <c r="RMC56" i="7"/>
  <c r="RME56" i="7"/>
  <c r="RMG56" i="7"/>
  <c r="RMI56" i="7"/>
  <c r="RMK56" i="7"/>
  <c r="RMM56" i="7"/>
  <c r="RMO56" i="7"/>
  <c r="RMQ56" i="7"/>
  <c r="RMS56" i="7"/>
  <c r="RMU56" i="7"/>
  <c r="RMW56" i="7"/>
  <c r="RMY56" i="7"/>
  <c r="RNA56" i="7"/>
  <c r="RNC56" i="7"/>
  <c r="RNE56" i="7"/>
  <c r="RNG56" i="7"/>
  <c r="RNI56" i="7"/>
  <c r="RNK56" i="7"/>
  <c r="RNM56" i="7"/>
  <c r="RNO56" i="7"/>
  <c r="RNQ56" i="7"/>
  <c r="RNS56" i="7"/>
  <c r="RNU56" i="7"/>
  <c r="RNW56" i="7"/>
  <c r="RNY56" i="7"/>
  <c r="ROA56" i="7"/>
  <c r="ROC56" i="7"/>
  <c r="ROE56" i="7"/>
  <c r="ROG56" i="7"/>
  <c r="ROI56" i="7"/>
  <c r="ROK56" i="7"/>
  <c r="ROM56" i="7"/>
  <c r="ROO56" i="7"/>
  <c r="ROQ56" i="7"/>
  <c r="ROS56" i="7"/>
  <c r="ROU56" i="7"/>
  <c r="ROW56" i="7"/>
  <c r="ROY56" i="7"/>
  <c r="RPA56" i="7"/>
  <c r="RPC56" i="7"/>
  <c r="RPE56" i="7"/>
  <c r="RPG56" i="7"/>
  <c r="RPI56" i="7"/>
  <c r="RPK56" i="7"/>
  <c r="RPM56" i="7"/>
  <c r="RPO56" i="7"/>
  <c r="RPQ56" i="7"/>
  <c r="RPS56" i="7"/>
  <c r="RPU56" i="7"/>
  <c r="RPW56" i="7"/>
  <c r="RPY56" i="7"/>
  <c r="RQA56" i="7"/>
  <c r="RQC56" i="7"/>
  <c r="RQE56" i="7"/>
  <c r="RQG56" i="7"/>
  <c r="RQI56" i="7"/>
  <c r="RQK56" i="7"/>
  <c r="RQM56" i="7"/>
  <c r="RQO56" i="7"/>
  <c r="RQQ56" i="7"/>
  <c r="RQS56" i="7"/>
  <c r="RQU56" i="7"/>
  <c r="RQW56" i="7"/>
  <c r="RQY56" i="7"/>
  <c r="RRA56" i="7"/>
  <c r="RRC56" i="7"/>
  <c r="RRE56" i="7"/>
  <c r="RRG56" i="7"/>
  <c r="RRI56" i="7"/>
  <c r="RRK56" i="7"/>
  <c r="RRM56" i="7"/>
  <c r="RRO56" i="7"/>
  <c r="RRQ56" i="7"/>
  <c r="RRS56" i="7"/>
  <c r="RRU56" i="7"/>
  <c r="RRW56" i="7"/>
  <c r="RRY56" i="7"/>
  <c r="RSA56" i="7"/>
  <c r="RSC56" i="7"/>
  <c r="RSE56" i="7"/>
  <c r="RSG56" i="7"/>
  <c r="RSI56" i="7"/>
  <c r="RSK56" i="7"/>
  <c r="RSM56" i="7"/>
  <c r="RSO56" i="7"/>
  <c r="RSQ56" i="7"/>
  <c r="RSS56" i="7"/>
  <c r="RSU56" i="7"/>
  <c r="RSW56" i="7"/>
  <c r="RSY56" i="7"/>
  <c r="RTA56" i="7"/>
  <c r="RTC56" i="7"/>
  <c r="RTE56" i="7"/>
  <c r="RTG56" i="7"/>
  <c r="RTI56" i="7"/>
  <c r="RTK56" i="7"/>
  <c r="RTM56" i="7"/>
  <c r="RTO56" i="7"/>
  <c r="RTQ56" i="7"/>
  <c r="RTS56" i="7"/>
  <c r="RTU56" i="7"/>
  <c r="RTW56" i="7"/>
  <c r="RTY56" i="7"/>
  <c r="RUA56" i="7"/>
  <c r="RUC56" i="7"/>
  <c r="RUE56" i="7"/>
  <c r="RUG56" i="7"/>
  <c r="RUI56" i="7"/>
  <c r="RUK56" i="7"/>
  <c r="RUM56" i="7"/>
  <c r="RUO56" i="7"/>
  <c r="RUQ56" i="7"/>
  <c r="RUS56" i="7"/>
  <c r="RUU56" i="7"/>
  <c r="RUW56" i="7"/>
  <c r="RUY56" i="7"/>
  <c r="RVA56" i="7"/>
  <c r="RVC56" i="7"/>
  <c r="RVE56" i="7"/>
  <c r="RVG56" i="7"/>
  <c r="RVI56" i="7"/>
  <c r="RVK56" i="7"/>
  <c r="RVM56" i="7"/>
  <c r="RVO56" i="7"/>
  <c r="RVQ56" i="7"/>
  <c r="RVS56" i="7"/>
  <c r="RVU56" i="7"/>
  <c r="RVW56" i="7"/>
  <c r="RVY56" i="7"/>
  <c r="RWA56" i="7"/>
  <c r="RWC56" i="7"/>
  <c r="RWE56" i="7"/>
  <c r="RWG56" i="7"/>
  <c r="RWI56" i="7"/>
  <c r="RWK56" i="7"/>
  <c r="RWM56" i="7"/>
  <c r="RWO56" i="7"/>
  <c r="RWQ56" i="7"/>
  <c r="RWS56" i="7"/>
  <c r="RWU56" i="7"/>
  <c r="RWW56" i="7"/>
  <c r="RWY56" i="7"/>
  <c r="RXA56" i="7"/>
  <c r="RXC56" i="7"/>
  <c r="RXE56" i="7"/>
  <c r="RXG56" i="7"/>
  <c r="RXI56" i="7"/>
  <c r="RXK56" i="7"/>
  <c r="RXM56" i="7"/>
  <c r="RXO56" i="7"/>
  <c r="RXQ56" i="7"/>
  <c r="RXS56" i="7"/>
  <c r="RXU56" i="7"/>
  <c r="RXW56" i="7"/>
  <c r="RXY56" i="7"/>
  <c r="RYA56" i="7"/>
  <c r="RYC56" i="7"/>
  <c r="RYE56" i="7"/>
  <c r="RYG56" i="7"/>
  <c r="RYI56" i="7"/>
  <c r="RYK56" i="7"/>
  <c r="RYM56" i="7"/>
  <c r="RYO56" i="7"/>
  <c r="RYQ56" i="7"/>
  <c r="RYS56" i="7"/>
  <c r="RYU56" i="7"/>
  <c r="RYW56" i="7"/>
  <c r="RYY56" i="7"/>
  <c r="RZA56" i="7"/>
  <c r="RZC56" i="7"/>
  <c r="RZE56" i="7"/>
  <c r="RZG56" i="7"/>
  <c r="RZI56" i="7"/>
  <c r="RZK56" i="7"/>
  <c r="RZM56" i="7"/>
  <c r="RZO56" i="7"/>
  <c r="RZQ56" i="7"/>
  <c r="RZS56" i="7"/>
  <c r="RZU56" i="7"/>
  <c r="RZW56" i="7"/>
  <c r="RZY56" i="7"/>
  <c r="SAA56" i="7"/>
  <c r="SAC56" i="7"/>
  <c r="SAE56" i="7"/>
  <c r="SAG56" i="7"/>
  <c r="SAI56" i="7"/>
  <c r="SAK56" i="7"/>
  <c r="SAM56" i="7"/>
  <c r="SAO56" i="7"/>
  <c r="SAQ56" i="7"/>
  <c r="SAS56" i="7"/>
  <c r="SAU56" i="7"/>
  <c r="SAW56" i="7"/>
  <c r="SAY56" i="7"/>
  <c r="SBA56" i="7"/>
  <c r="SBC56" i="7"/>
  <c r="SBE56" i="7"/>
  <c r="SBG56" i="7"/>
  <c r="SBI56" i="7"/>
  <c r="SBK56" i="7"/>
  <c r="SBM56" i="7"/>
  <c r="SBO56" i="7"/>
  <c r="SBQ56" i="7"/>
  <c r="SBS56" i="7"/>
  <c r="SBU56" i="7"/>
  <c r="SBW56" i="7"/>
  <c r="SBY56" i="7"/>
  <c r="SCA56" i="7"/>
  <c r="SCC56" i="7"/>
  <c r="SCE56" i="7"/>
  <c r="SCG56" i="7"/>
  <c r="SCI56" i="7"/>
  <c r="SCK56" i="7"/>
  <c r="SCM56" i="7"/>
  <c r="SCO56" i="7"/>
  <c r="SCQ56" i="7"/>
  <c r="SCS56" i="7"/>
  <c r="SCU56" i="7"/>
  <c r="SCW56" i="7"/>
  <c r="SCY56" i="7"/>
  <c r="SDA56" i="7"/>
  <c r="SDC56" i="7"/>
  <c r="SDE56" i="7"/>
  <c r="SDG56" i="7"/>
  <c r="SDI56" i="7"/>
  <c r="SDK56" i="7"/>
  <c r="SDM56" i="7"/>
  <c r="SDO56" i="7"/>
  <c r="SDQ56" i="7"/>
  <c r="SDS56" i="7"/>
  <c r="SDU56" i="7"/>
  <c r="SDW56" i="7"/>
  <c r="SDY56" i="7"/>
  <c r="SEA56" i="7"/>
  <c r="SEC56" i="7"/>
  <c r="SEE56" i="7"/>
  <c r="SEG56" i="7"/>
  <c r="SEI56" i="7"/>
  <c r="SEK56" i="7"/>
  <c r="SEM56" i="7"/>
  <c r="SEO56" i="7"/>
  <c r="SEQ56" i="7"/>
  <c r="SES56" i="7"/>
  <c r="SEU56" i="7"/>
  <c r="SEW56" i="7"/>
  <c r="SEY56" i="7"/>
  <c r="SFA56" i="7"/>
  <c r="SFC56" i="7"/>
  <c r="SFE56" i="7"/>
  <c r="SFG56" i="7"/>
  <c r="SFI56" i="7"/>
  <c r="SFK56" i="7"/>
  <c r="SFM56" i="7"/>
  <c r="SFO56" i="7"/>
  <c r="SFQ56" i="7"/>
  <c r="SFS56" i="7"/>
  <c r="SFU56" i="7"/>
  <c r="SFW56" i="7"/>
  <c r="SFY56" i="7"/>
  <c r="SGA56" i="7"/>
  <c r="SGC56" i="7"/>
  <c r="SGE56" i="7"/>
  <c r="SGG56" i="7"/>
  <c r="SGI56" i="7"/>
  <c r="SGK56" i="7"/>
  <c r="SGM56" i="7"/>
  <c r="SGO56" i="7"/>
  <c r="SGQ56" i="7"/>
  <c r="SGS56" i="7"/>
  <c r="SGU56" i="7"/>
  <c r="SGW56" i="7"/>
  <c r="SGY56" i="7"/>
  <c r="SHA56" i="7"/>
  <c r="SHC56" i="7"/>
  <c r="SHE56" i="7"/>
  <c r="SHG56" i="7"/>
  <c r="SHI56" i="7"/>
  <c r="SHK56" i="7"/>
  <c r="SHM56" i="7"/>
  <c r="SHO56" i="7"/>
  <c r="SHQ56" i="7"/>
  <c r="SHS56" i="7"/>
  <c r="SHU56" i="7"/>
  <c r="SHW56" i="7"/>
  <c r="SHY56" i="7"/>
  <c r="SIA56" i="7"/>
  <c r="SIC56" i="7"/>
  <c r="SIE56" i="7"/>
  <c r="SIG56" i="7"/>
  <c r="SII56" i="7"/>
  <c r="SIK56" i="7"/>
  <c r="SIM56" i="7"/>
  <c r="SIO56" i="7"/>
  <c r="SIQ56" i="7"/>
  <c r="SIS56" i="7"/>
  <c r="SIU56" i="7"/>
  <c r="SIW56" i="7"/>
  <c r="SIY56" i="7"/>
  <c r="SJA56" i="7"/>
  <c r="SJC56" i="7"/>
  <c r="SJE56" i="7"/>
  <c r="SJG56" i="7"/>
  <c r="SJI56" i="7"/>
  <c r="SJK56" i="7"/>
  <c r="SJM56" i="7"/>
  <c r="SJO56" i="7"/>
  <c r="SJQ56" i="7"/>
  <c r="SJS56" i="7"/>
  <c r="SJU56" i="7"/>
  <c r="SJW56" i="7"/>
  <c r="SJY56" i="7"/>
  <c r="SKA56" i="7"/>
  <c r="SKC56" i="7"/>
  <c r="SKE56" i="7"/>
  <c r="SKG56" i="7"/>
  <c r="SKI56" i="7"/>
  <c r="SKK56" i="7"/>
  <c r="SKM56" i="7"/>
  <c r="SKO56" i="7"/>
  <c r="SKQ56" i="7"/>
  <c r="SKS56" i="7"/>
  <c r="SKU56" i="7"/>
  <c r="SKW56" i="7"/>
  <c r="SKY56" i="7"/>
  <c r="SLA56" i="7"/>
  <c r="SLC56" i="7"/>
  <c r="SLE56" i="7"/>
  <c r="SLG56" i="7"/>
  <c r="SLI56" i="7"/>
  <c r="SLK56" i="7"/>
  <c r="SLM56" i="7"/>
  <c r="SLO56" i="7"/>
  <c r="SLQ56" i="7"/>
  <c r="SLS56" i="7"/>
  <c r="SLU56" i="7"/>
  <c r="SLW56" i="7"/>
  <c r="SLY56" i="7"/>
  <c r="SMA56" i="7"/>
  <c r="SMC56" i="7"/>
  <c r="SME56" i="7"/>
  <c r="SMG56" i="7"/>
  <c r="SMI56" i="7"/>
  <c r="SMK56" i="7"/>
  <c r="SMM56" i="7"/>
  <c r="SMO56" i="7"/>
  <c r="SMQ56" i="7"/>
  <c r="SMS56" i="7"/>
  <c r="SMU56" i="7"/>
  <c r="SMW56" i="7"/>
  <c r="SMY56" i="7"/>
  <c r="SNA56" i="7"/>
  <c r="SNC56" i="7"/>
  <c r="SNE56" i="7"/>
  <c r="SNG56" i="7"/>
  <c r="SNI56" i="7"/>
  <c r="SNK56" i="7"/>
  <c r="SNM56" i="7"/>
  <c r="SNO56" i="7"/>
  <c r="SNQ56" i="7"/>
  <c r="SNS56" i="7"/>
  <c r="SNU56" i="7"/>
  <c r="SNW56" i="7"/>
  <c r="SNY56" i="7"/>
  <c r="SOA56" i="7"/>
  <c r="SOC56" i="7"/>
  <c r="SOE56" i="7"/>
  <c r="SOG56" i="7"/>
  <c r="SOI56" i="7"/>
  <c r="SOK56" i="7"/>
  <c r="SOM56" i="7"/>
  <c r="SOO56" i="7"/>
  <c r="SOQ56" i="7"/>
  <c r="SOS56" i="7"/>
  <c r="SOU56" i="7"/>
  <c r="SOW56" i="7"/>
  <c r="SOY56" i="7"/>
  <c r="SPA56" i="7"/>
  <c r="SPC56" i="7"/>
  <c r="SPE56" i="7"/>
  <c r="SPG56" i="7"/>
  <c r="SPI56" i="7"/>
  <c r="SPK56" i="7"/>
  <c r="SPM56" i="7"/>
  <c r="SPO56" i="7"/>
  <c r="SPQ56" i="7"/>
  <c r="SPS56" i="7"/>
  <c r="SPU56" i="7"/>
  <c r="SPW56" i="7"/>
  <c r="SPY56" i="7"/>
  <c r="SQA56" i="7"/>
  <c r="SQC56" i="7"/>
  <c r="SQE56" i="7"/>
  <c r="SQG56" i="7"/>
  <c r="SQI56" i="7"/>
  <c r="SQK56" i="7"/>
  <c r="SQM56" i="7"/>
  <c r="SQO56" i="7"/>
  <c r="SQQ56" i="7"/>
  <c r="SQS56" i="7"/>
  <c r="SQU56" i="7"/>
  <c r="SQW56" i="7"/>
  <c r="SQY56" i="7"/>
  <c r="SRA56" i="7"/>
  <c r="SRC56" i="7"/>
  <c r="SRE56" i="7"/>
  <c r="SRG56" i="7"/>
  <c r="SRI56" i="7"/>
  <c r="SRK56" i="7"/>
  <c r="SRM56" i="7"/>
  <c r="SRO56" i="7"/>
  <c r="SRQ56" i="7"/>
  <c r="SRS56" i="7"/>
  <c r="SRU56" i="7"/>
  <c r="SRW56" i="7"/>
  <c r="SRY56" i="7"/>
  <c r="SSA56" i="7"/>
  <c r="SSC56" i="7"/>
  <c r="SSE56" i="7"/>
  <c r="SSG56" i="7"/>
  <c r="SSI56" i="7"/>
  <c r="SSK56" i="7"/>
  <c r="SSM56" i="7"/>
  <c r="SSO56" i="7"/>
  <c r="SSQ56" i="7"/>
  <c r="SSS56" i="7"/>
  <c r="SSU56" i="7"/>
  <c r="SSW56" i="7"/>
  <c r="SSY56" i="7"/>
  <c r="STA56" i="7"/>
  <c r="STC56" i="7"/>
  <c r="STE56" i="7"/>
  <c r="STG56" i="7"/>
  <c r="STI56" i="7"/>
  <c r="STK56" i="7"/>
  <c r="STM56" i="7"/>
  <c r="STO56" i="7"/>
  <c r="STQ56" i="7"/>
  <c r="STS56" i="7"/>
  <c r="STU56" i="7"/>
  <c r="STW56" i="7"/>
  <c r="STY56" i="7"/>
  <c r="SUA56" i="7"/>
  <c r="SUC56" i="7"/>
  <c r="SUE56" i="7"/>
  <c r="SUG56" i="7"/>
  <c r="SUI56" i="7"/>
  <c r="SUK56" i="7"/>
  <c r="SUM56" i="7"/>
  <c r="SUO56" i="7"/>
  <c r="SUQ56" i="7"/>
  <c r="SUS56" i="7"/>
  <c r="SUU56" i="7"/>
  <c r="SUW56" i="7"/>
  <c r="SUY56" i="7"/>
  <c r="SVA56" i="7"/>
  <c r="SVC56" i="7"/>
  <c r="SVE56" i="7"/>
  <c r="SVG56" i="7"/>
  <c r="SVI56" i="7"/>
  <c r="SVK56" i="7"/>
  <c r="SVM56" i="7"/>
  <c r="SVO56" i="7"/>
  <c r="SVQ56" i="7"/>
  <c r="SVS56" i="7"/>
  <c r="SVU56" i="7"/>
  <c r="SVW56" i="7"/>
  <c r="SVY56" i="7"/>
  <c r="SWA56" i="7"/>
  <c r="SWC56" i="7"/>
  <c r="SWE56" i="7"/>
  <c r="SWG56" i="7"/>
  <c r="SWI56" i="7"/>
  <c r="SWK56" i="7"/>
  <c r="SWM56" i="7"/>
  <c r="SWO56" i="7"/>
  <c r="SWQ56" i="7"/>
  <c r="SWS56" i="7"/>
  <c r="SWU56" i="7"/>
  <c r="SWW56" i="7"/>
  <c r="SWY56" i="7"/>
  <c r="SXA56" i="7"/>
  <c r="SXC56" i="7"/>
  <c r="SXE56" i="7"/>
  <c r="SXG56" i="7"/>
  <c r="SXI56" i="7"/>
  <c r="SXK56" i="7"/>
  <c r="SXM56" i="7"/>
  <c r="SXO56" i="7"/>
  <c r="SXQ56" i="7"/>
  <c r="SXS56" i="7"/>
  <c r="SXU56" i="7"/>
  <c r="SXW56" i="7"/>
  <c r="SXY56" i="7"/>
  <c r="SYA56" i="7"/>
  <c r="SYC56" i="7"/>
  <c r="SYE56" i="7"/>
  <c r="SYG56" i="7"/>
  <c r="SYI56" i="7"/>
  <c r="SYK56" i="7"/>
  <c r="SYM56" i="7"/>
  <c r="SYO56" i="7"/>
  <c r="SYQ56" i="7"/>
  <c r="SYS56" i="7"/>
  <c r="SYU56" i="7"/>
  <c r="SYW56" i="7"/>
  <c r="SYY56" i="7"/>
  <c r="SZA56" i="7"/>
  <c r="SZC56" i="7"/>
  <c r="SZE56" i="7"/>
  <c r="SZG56" i="7"/>
  <c r="SZI56" i="7"/>
  <c r="SZK56" i="7"/>
  <c r="SZM56" i="7"/>
  <c r="SZO56" i="7"/>
  <c r="SZQ56" i="7"/>
  <c r="SZS56" i="7"/>
  <c r="SZU56" i="7"/>
  <c r="SZW56" i="7"/>
  <c r="SZY56" i="7"/>
  <c r="TAA56" i="7"/>
  <c r="TAC56" i="7"/>
  <c r="TAE56" i="7"/>
  <c r="TAG56" i="7"/>
  <c r="TAI56" i="7"/>
  <c r="TAK56" i="7"/>
  <c r="TAM56" i="7"/>
  <c r="TAO56" i="7"/>
  <c r="TAQ56" i="7"/>
  <c r="TAS56" i="7"/>
  <c r="TAU56" i="7"/>
  <c r="TAW56" i="7"/>
  <c r="TAY56" i="7"/>
  <c r="TBA56" i="7"/>
  <c r="TBC56" i="7"/>
  <c r="TBE56" i="7"/>
  <c r="TBG56" i="7"/>
  <c r="TBI56" i="7"/>
  <c r="TBK56" i="7"/>
  <c r="TBM56" i="7"/>
  <c r="TBO56" i="7"/>
  <c r="TBQ56" i="7"/>
  <c r="TBS56" i="7"/>
  <c r="TBU56" i="7"/>
  <c r="TBW56" i="7"/>
  <c r="TBY56" i="7"/>
  <c r="TCA56" i="7"/>
  <c r="TCC56" i="7"/>
  <c r="TCE56" i="7"/>
  <c r="TCG56" i="7"/>
  <c r="TCI56" i="7"/>
  <c r="TCK56" i="7"/>
  <c r="TCM56" i="7"/>
  <c r="TCO56" i="7"/>
  <c r="TCQ56" i="7"/>
  <c r="TCS56" i="7"/>
  <c r="TCU56" i="7"/>
  <c r="TCW56" i="7"/>
  <c r="TCY56" i="7"/>
  <c r="TDA56" i="7"/>
  <c r="TDC56" i="7"/>
  <c r="TDE56" i="7"/>
  <c r="TDG56" i="7"/>
  <c r="TDI56" i="7"/>
  <c r="TDK56" i="7"/>
  <c r="TDM56" i="7"/>
  <c r="TDO56" i="7"/>
  <c r="TDQ56" i="7"/>
  <c r="TDS56" i="7"/>
  <c r="TDU56" i="7"/>
  <c r="TDW56" i="7"/>
  <c r="TDY56" i="7"/>
  <c r="TEA56" i="7"/>
  <c r="TEC56" i="7"/>
  <c r="TEE56" i="7"/>
  <c r="TEG56" i="7"/>
  <c r="TEI56" i="7"/>
  <c r="TEK56" i="7"/>
  <c r="TEM56" i="7"/>
  <c r="TEO56" i="7"/>
  <c r="TEQ56" i="7"/>
  <c r="TES56" i="7"/>
  <c r="TEU56" i="7"/>
  <c r="TEW56" i="7"/>
  <c r="TEY56" i="7"/>
  <c r="TFA56" i="7"/>
  <c r="TFC56" i="7"/>
  <c r="TFE56" i="7"/>
  <c r="TFG56" i="7"/>
  <c r="TFI56" i="7"/>
  <c r="TFK56" i="7"/>
  <c r="TFM56" i="7"/>
  <c r="TFO56" i="7"/>
  <c r="TFQ56" i="7"/>
  <c r="TFS56" i="7"/>
  <c r="TFU56" i="7"/>
  <c r="TFW56" i="7"/>
  <c r="TFY56" i="7"/>
  <c r="TGA56" i="7"/>
  <c r="TGC56" i="7"/>
  <c r="TGE56" i="7"/>
  <c r="TGG56" i="7"/>
  <c r="TGI56" i="7"/>
  <c r="TGK56" i="7"/>
  <c r="TGM56" i="7"/>
  <c r="TGO56" i="7"/>
  <c r="TGQ56" i="7"/>
  <c r="TGS56" i="7"/>
  <c r="TGU56" i="7"/>
  <c r="TGW56" i="7"/>
  <c r="TGY56" i="7"/>
  <c r="THA56" i="7"/>
  <c r="THC56" i="7"/>
  <c r="THE56" i="7"/>
  <c r="THG56" i="7"/>
  <c r="THI56" i="7"/>
  <c r="THK56" i="7"/>
  <c r="THM56" i="7"/>
  <c r="THO56" i="7"/>
  <c r="THQ56" i="7"/>
  <c r="THS56" i="7"/>
  <c r="THU56" i="7"/>
  <c r="THW56" i="7"/>
  <c r="THY56" i="7"/>
  <c r="TIA56" i="7"/>
  <c r="TIC56" i="7"/>
  <c r="TIE56" i="7"/>
  <c r="TIG56" i="7"/>
  <c r="TII56" i="7"/>
  <c r="TIK56" i="7"/>
  <c r="TIM56" i="7"/>
  <c r="TIO56" i="7"/>
  <c r="TIQ56" i="7"/>
  <c r="TIS56" i="7"/>
  <c r="TIU56" i="7"/>
  <c r="TIW56" i="7"/>
  <c r="TIY56" i="7"/>
  <c r="TJA56" i="7"/>
  <c r="TJC56" i="7"/>
  <c r="TJE56" i="7"/>
  <c r="TJG56" i="7"/>
  <c r="TJI56" i="7"/>
  <c r="TJK56" i="7"/>
  <c r="TJM56" i="7"/>
  <c r="TJO56" i="7"/>
  <c r="TJQ56" i="7"/>
  <c r="TJS56" i="7"/>
  <c r="TJU56" i="7"/>
  <c r="TJW56" i="7"/>
  <c r="TJY56" i="7"/>
  <c r="TKA56" i="7"/>
  <c r="TKC56" i="7"/>
  <c r="TKE56" i="7"/>
  <c r="TKG56" i="7"/>
  <c r="TKI56" i="7"/>
  <c r="TKK56" i="7"/>
  <c r="TKM56" i="7"/>
  <c r="TKO56" i="7"/>
  <c r="TKQ56" i="7"/>
  <c r="TKS56" i="7"/>
  <c r="TKU56" i="7"/>
  <c r="TKW56" i="7"/>
  <c r="TKY56" i="7"/>
  <c r="TLA56" i="7"/>
  <c r="TLC56" i="7"/>
  <c r="TLE56" i="7"/>
  <c r="TLG56" i="7"/>
  <c r="TLI56" i="7"/>
  <c r="TLK56" i="7"/>
  <c r="TLM56" i="7"/>
  <c r="TLO56" i="7"/>
  <c r="TLQ56" i="7"/>
  <c r="TLS56" i="7"/>
  <c r="TLU56" i="7"/>
  <c r="TLW56" i="7"/>
  <c r="TLY56" i="7"/>
  <c r="TMA56" i="7"/>
  <c r="TMC56" i="7"/>
  <c r="TME56" i="7"/>
  <c r="TMG56" i="7"/>
  <c r="TMI56" i="7"/>
  <c r="TMK56" i="7"/>
  <c r="TMM56" i="7"/>
  <c r="TMO56" i="7"/>
  <c r="TMQ56" i="7"/>
  <c r="TMS56" i="7"/>
  <c r="TMU56" i="7"/>
  <c r="TMW56" i="7"/>
  <c r="TMY56" i="7"/>
  <c r="TNA56" i="7"/>
  <c r="TNC56" i="7"/>
  <c r="TNE56" i="7"/>
  <c r="TNG56" i="7"/>
  <c r="TNI56" i="7"/>
  <c r="TNK56" i="7"/>
  <c r="TNM56" i="7"/>
  <c r="TNO56" i="7"/>
  <c r="TNQ56" i="7"/>
  <c r="TNS56" i="7"/>
  <c r="TNU56" i="7"/>
  <c r="TNW56" i="7"/>
  <c r="TNY56" i="7"/>
  <c r="TOA56" i="7"/>
  <c r="TOC56" i="7"/>
  <c r="TOE56" i="7"/>
  <c r="TOG56" i="7"/>
  <c r="TOI56" i="7"/>
  <c r="TOK56" i="7"/>
  <c r="TOM56" i="7"/>
  <c r="TOO56" i="7"/>
  <c r="TOQ56" i="7"/>
  <c r="TOS56" i="7"/>
  <c r="TOU56" i="7"/>
  <c r="TOW56" i="7"/>
  <c r="TOY56" i="7"/>
  <c r="TPA56" i="7"/>
  <c r="TPC56" i="7"/>
  <c r="TPE56" i="7"/>
  <c r="TPG56" i="7"/>
  <c r="TPI56" i="7"/>
  <c r="TPK56" i="7"/>
  <c r="TPM56" i="7"/>
  <c r="TPO56" i="7"/>
  <c r="TPQ56" i="7"/>
  <c r="TPS56" i="7"/>
  <c r="TPU56" i="7"/>
  <c r="TPW56" i="7"/>
  <c r="TPY56" i="7"/>
  <c r="TQA56" i="7"/>
  <c r="TQC56" i="7"/>
  <c r="TQE56" i="7"/>
  <c r="TQG56" i="7"/>
  <c r="TQI56" i="7"/>
  <c r="TQK56" i="7"/>
  <c r="TQM56" i="7"/>
  <c r="TQO56" i="7"/>
  <c r="TQQ56" i="7"/>
  <c r="TQS56" i="7"/>
  <c r="TQU56" i="7"/>
  <c r="TQW56" i="7"/>
  <c r="TQY56" i="7"/>
  <c r="TRA56" i="7"/>
  <c r="TRC56" i="7"/>
  <c r="TRE56" i="7"/>
  <c r="TRG56" i="7"/>
  <c r="TRI56" i="7"/>
  <c r="TRK56" i="7"/>
  <c r="TRM56" i="7"/>
  <c r="TRO56" i="7"/>
  <c r="TRQ56" i="7"/>
  <c r="TRS56" i="7"/>
  <c r="TRU56" i="7"/>
  <c r="TRW56" i="7"/>
  <c r="TRY56" i="7"/>
  <c r="TSA56" i="7"/>
  <c r="TSC56" i="7"/>
  <c r="TSE56" i="7"/>
  <c r="TSG56" i="7"/>
  <c r="TSI56" i="7"/>
  <c r="TSK56" i="7"/>
  <c r="TSM56" i="7"/>
  <c r="TSO56" i="7"/>
  <c r="TSQ56" i="7"/>
  <c r="TSS56" i="7"/>
  <c r="TSU56" i="7"/>
  <c r="TSW56" i="7"/>
  <c r="TSY56" i="7"/>
  <c r="TTA56" i="7"/>
  <c r="TTC56" i="7"/>
  <c r="TTE56" i="7"/>
  <c r="TTG56" i="7"/>
  <c r="TTI56" i="7"/>
  <c r="TTK56" i="7"/>
  <c r="TTM56" i="7"/>
  <c r="TTO56" i="7"/>
  <c r="TTQ56" i="7"/>
  <c r="TTS56" i="7"/>
  <c r="TTU56" i="7"/>
  <c r="TTW56" i="7"/>
  <c r="TTY56" i="7"/>
  <c r="TUA56" i="7"/>
  <c r="TUC56" i="7"/>
  <c r="TUE56" i="7"/>
  <c r="TUG56" i="7"/>
  <c r="TUI56" i="7"/>
  <c r="TUK56" i="7"/>
  <c r="TUM56" i="7"/>
  <c r="TUO56" i="7"/>
  <c r="TUQ56" i="7"/>
  <c r="TUS56" i="7"/>
  <c r="TUU56" i="7"/>
  <c r="TUW56" i="7"/>
  <c r="TUY56" i="7"/>
  <c r="TVA56" i="7"/>
  <c r="TVC56" i="7"/>
  <c r="TVE56" i="7"/>
  <c r="TVG56" i="7"/>
  <c r="TVI56" i="7"/>
  <c r="TVK56" i="7"/>
  <c r="TVM56" i="7"/>
  <c r="TVO56" i="7"/>
  <c r="TVQ56" i="7"/>
  <c r="TVS56" i="7"/>
  <c r="TVU56" i="7"/>
  <c r="TVW56" i="7"/>
  <c r="TVY56" i="7"/>
  <c r="TWA56" i="7"/>
  <c r="TWC56" i="7"/>
  <c r="TWE56" i="7"/>
  <c r="TWG56" i="7"/>
  <c r="TWI56" i="7"/>
  <c r="TWK56" i="7"/>
  <c r="TWM56" i="7"/>
  <c r="TWO56" i="7"/>
  <c r="TWQ56" i="7"/>
  <c r="TWS56" i="7"/>
  <c r="TWU56" i="7"/>
  <c r="TWW56" i="7"/>
  <c r="TWY56" i="7"/>
  <c r="TXA56" i="7"/>
  <c r="TXC56" i="7"/>
  <c r="TXE56" i="7"/>
  <c r="TXG56" i="7"/>
  <c r="TXI56" i="7"/>
  <c r="TXK56" i="7"/>
  <c r="TXM56" i="7"/>
  <c r="TXO56" i="7"/>
  <c r="TXQ56" i="7"/>
  <c r="TXS56" i="7"/>
  <c r="TXU56" i="7"/>
  <c r="TXW56" i="7"/>
  <c r="TXY56" i="7"/>
  <c r="TYA56" i="7"/>
  <c r="TYC56" i="7"/>
  <c r="TYE56" i="7"/>
  <c r="TYG56" i="7"/>
  <c r="TYI56" i="7"/>
  <c r="TYK56" i="7"/>
  <c r="TYM56" i="7"/>
  <c r="TYO56" i="7"/>
  <c r="TYQ56" i="7"/>
  <c r="TYS56" i="7"/>
  <c r="TYU56" i="7"/>
  <c r="TYW56" i="7"/>
  <c r="TYY56" i="7"/>
  <c r="TZA56" i="7"/>
  <c r="TZC56" i="7"/>
  <c r="TZE56" i="7"/>
  <c r="TZG56" i="7"/>
  <c r="TZI56" i="7"/>
  <c r="TZK56" i="7"/>
  <c r="TZM56" i="7"/>
  <c r="TZO56" i="7"/>
  <c r="TZQ56" i="7"/>
  <c r="TZS56" i="7"/>
  <c r="TZU56" i="7"/>
  <c r="TZW56" i="7"/>
  <c r="TZY56" i="7"/>
  <c r="UAA56" i="7"/>
  <c r="UAC56" i="7"/>
  <c r="UAE56" i="7"/>
  <c r="UAG56" i="7"/>
  <c r="UAI56" i="7"/>
  <c r="UAK56" i="7"/>
  <c r="UAM56" i="7"/>
  <c r="UAO56" i="7"/>
  <c r="UAQ56" i="7"/>
  <c r="UAS56" i="7"/>
  <c r="UAU56" i="7"/>
  <c r="UAW56" i="7"/>
  <c r="UAY56" i="7"/>
  <c r="UBA56" i="7"/>
  <c r="UBC56" i="7"/>
  <c r="UBE56" i="7"/>
  <c r="UBG56" i="7"/>
  <c r="UBI56" i="7"/>
  <c r="UBK56" i="7"/>
  <c r="UBM56" i="7"/>
  <c r="UBO56" i="7"/>
  <c r="UBQ56" i="7"/>
  <c r="UBS56" i="7"/>
  <c r="UBU56" i="7"/>
  <c r="UBW56" i="7"/>
  <c r="UBY56" i="7"/>
  <c r="UCA56" i="7"/>
  <c r="UCC56" i="7"/>
  <c r="UCE56" i="7"/>
  <c r="UCG56" i="7"/>
  <c r="UCI56" i="7"/>
  <c r="UCK56" i="7"/>
  <c r="UCM56" i="7"/>
  <c r="UCO56" i="7"/>
  <c r="UCQ56" i="7"/>
  <c r="UCS56" i="7"/>
  <c r="UCU56" i="7"/>
  <c r="UCW56" i="7"/>
  <c r="UCY56" i="7"/>
  <c r="UDA56" i="7"/>
  <c r="UDC56" i="7"/>
  <c r="UDE56" i="7"/>
  <c r="UDG56" i="7"/>
  <c r="UDI56" i="7"/>
  <c r="UDK56" i="7"/>
  <c r="UDM56" i="7"/>
  <c r="UDO56" i="7"/>
  <c r="UDQ56" i="7"/>
  <c r="UDS56" i="7"/>
  <c r="UDU56" i="7"/>
  <c r="UDW56" i="7"/>
  <c r="UDY56" i="7"/>
  <c r="UEA56" i="7"/>
  <c r="UEC56" i="7"/>
  <c r="UEE56" i="7"/>
  <c r="UEG56" i="7"/>
  <c r="UEI56" i="7"/>
  <c r="UEK56" i="7"/>
  <c r="UEM56" i="7"/>
  <c r="UEO56" i="7"/>
  <c r="UEQ56" i="7"/>
  <c r="UES56" i="7"/>
  <c r="UEU56" i="7"/>
  <c r="UEW56" i="7"/>
  <c r="UEY56" i="7"/>
  <c r="UFA56" i="7"/>
  <c r="UFC56" i="7"/>
  <c r="UFE56" i="7"/>
  <c r="UFG56" i="7"/>
  <c r="UFI56" i="7"/>
  <c r="UFK56" i="7"/>
  <c r="UFM56" i="7"/>
  <c r="UFO56" i="7"/>
  <c r="UFQ56" i="7"/>
  <c r="UFS56" i="7"/>
  <c r="UFU56" i="7"/>
  <c r="UFW56" i="7"/>
  <c r="UFY56" i="7"/>
  <c r="UGA56" i="7"/>
  <c r="UGC56" i="7"/>
  <c r="UGE56" i="7"/>
  <c r="UGG56" i="7"/>
  <c r="UGI56" i="7"/>
  <c r="UGK56" i="7"/>
  <c r="UGM56" i="7"/>
  <c r="UGO56" i="7"/>
  <c r="UGQ56" i="7"/>
  <c r="UGS56" i="7"/>
  <c r="UGU56" i="7"/>
  <c r="UGW56" i="7"/>
  <c r="UGY56" i="7"/>
  <c r="UHA56" i="7"/>
  <c r="UHC56" i="7"/>
  <c r="UHE56" i="7"/>
  <c r="UHG56" i="7"/>
  <c r="UHI56" i="7"/>
  <c r="UHK56" i="7"/>
  <c r="UHM56" i="7"/>
  <c r="UHO56" i="7"/>
  <c r="UHQ56" i="7"/>
  <c r="UHS56" i="7"/>
  <c r="UHU56" i="7"/>
  <c r="UHW56" i="7"/>
  <c r="UHY56" i="7"/>
  <c r="UIA56" i="7"/>
  <c r="UIC56" i="7"/>
  <c r="UIE56" i="7"/>
  <c r="UIG56" i="7"/>
  <c r="UII56" i="7"/>
  <c r="UIK56" i="7"/>
  <c r="UIM56" i="7"/>
  <c r="UIO56" i="7"/>
  <c r="UIQ56" i="7"/>
  <c r="UIS56" i="7"/>
  <c r="UIU56" i="7"/>
  <c r="UIW56" i="7"/>
  <c r="UIY56" i="7"/>
  <c r="UJA56" i="7"/>
  <c r="UJC56" i="7"/>
  <c r="UJE56" i="7"/>
  <c r="UJG56" i="7"/>
  <c r="UJI56" i="7"/>
  <c r="UJK56" i="7"/>
  <c r="UJM56" i="7"/>
  <c r="UJO56" i="7"/>
  <c r="UJQ56" i="7"/>
  <c r="UJS56" i="7"/>
  <c r="UJU56" i="7"/>
  <c r="UJW56" i="7"/>
  <c r="UJY56" i="7"/>
  <c r="UKA56" i="7"/>
  <c r="UKC56" i="7"/>
  <c r="UKE56" i="7"/>
  <c r="UKG56" i="7"/>
  <c r="UKI56" i="7"/>
  <c r="UKK56" i="7"/>
  <c r="UKM56" i="7"/>
  <c r="UKO56" i="7"/>
  <c r="UKQ56" i="7"/>
  <c r="UKS56" i="7"/>
  <c r="UKU56" i="7"/>
  <c r="UKW56" i="7"/>
  <c r="UKY56" i="7"/>
  <c r="ULA56" i="7"/>
  <c r="ULC56" i="7"/>
  <c r="ULE56" i="7"/>
  <c r="ULG56" i="7"/>
  <c r="ULI56" i="7"/>
  <c r="ULK56" i="7"/>
  <c r="ULM56" i="7"/>
  <c r="ULO56" i="7"/>
  <c r="ULQ56" i="7"/>
  <c r="ULS56" i="7"/>
  <c r="ULU56" i="7"/>
  <c r="ULW56" i="7"/>
  <c r="ULY56" i="7"/>
  <c r="UMA56" i="7"/>
  <c r="UMC56" i="7"/>
  <c r="UME56" i="7"/>
  <c r="UMG56" i="7"/>
  <c r="UMI56" i="7"/>
  <c r="UMK56" i="7"/>
  <c r="UMM56" i="7"/>
  <c r="UMO56" i="7"/>
  <c r="UMQ56" i="7"/>
  <c r="UMS56" i="7"/>
  <c r="UMU56" i="7"/>
  <c r="UMW56" i="7"/>
  <c r="UMY56" i="7"/>
  <c r="UNA56" i="7"/>
  <c r="UNC56" i="7"/>
  <c r="UNE56" i="7"/>
  <c r="UNG56" i="7"/>
  <c r="UNI56" i="7"/>
  <c r="UNK56" i="7"/>
  <c r="UNM56" i="7"/>
  <c r="UNO56" i="7"/>
  <c r="UNQ56" i="7"/>
  <c r="UNS56" i="7"/>
  <c r="UNU56" i="7"/>
  <c r="UNW56" i="7"/>
  <c r="UNY56" i="7"/>
  <c r="UOA56" i="7"/>
  <c r="UOC56" i="7"/>
  <c r="UOE56" i="7"/>
  <c r="UOG56" i="7"/>
  <c r="UOI56" i="7"/>
  <c r="UOK56" i="7"/>
  <c r="UOM56" i="7"/>
  <c r="UOO56" i="7"/>
  <c r="UOQ56" i="7"/>
  <c r="UOS56" i="7"/>
  <c r="UOU56" i="7"/>
  <c r="UOW56" i="7"/>
  <c r="UOY56" i="7"/>
  <c r="UPA56" i="7"/>
  <c r="UPC56" i="7"/>
  <c r="UPE56" i="7"/>
  <c r="UPG56" i="7"/>
  <c r="UPI56" i="7"/>
  <c r="UPK56" i="7"/>
  <c r="UPM56" i="7"/>
  <c r="UPO56" i="7"/>
  <c r="UPQ56" i="7"/>
  <c r="UPS56" i="7"/>
  <c r="UPU56" i="7"/>
  <c r="UPW56" i="7"/>
  <c r="UPY56" i="7"/>
  <c r="UQA56" i="7"/>
  <c r="UQC56" i="7"/>
  <c r="UQE56" i="7"/>
  <c r="UQG56" i="7"/>
  <c r="UQI56" i="7"/>
  <c r="UQK56" i="7"/>
  <c r="UQM56" i="7"/>
  <c r="UQO56" i="7"/>
  <c r="UQQ56" i="7"/>
  <c r="UQS56" i="7"/>
  <c r="UQU56" i="7"/>
  <c r="UQW56" i="7"/>
  <c r="UQY56" i="7"/>
  <c r="URA56" i="7"/>
  <c r="URC56" i="7"/>
  <c r="URE56" i="7"/>
  <c r="URG56" i="7"/>
  <c r="URI56" i="7"/>
  <c r="URK56" i="7"/>
  <c r="URM56" i="7"/>
  <c r="URO56" i="7"/>
  <c r="URQ56" i="7"/>
  <c r="URS56" i="7"/>
  <c r="URU56" i="7"/>
  <c r="URW56" i="7"/>
  <c r="URY56" i="7"/>
  <c r="USA56" i="7"/>
  <c r="USC56" i="7"/>
  <c r="USE56" i="7"/>
  <c r="USG56" i="7"/>
  <c r="USI56" i="7"/>
  <c r="USK56" i="7"/>
  <c r="USM56" i="7"/>
  <c r="USO56" i="7"/>
  <c r="USQ56" i="7"/>
  <c r="USS56" i="7"/>
  <c r="USU56" i="7"/>
  <c r="USW56" i="7"/>
  <c r="USY56" i="7"/>
  <c r="UTA56" i="7"/>
  <c r="UTC56" i="7"/>
  <c r="UTE56" i="7"/>
  <c r="UTG56" i="7"/>
  <c r="UTI56" i="7"/>
  <c r="UTK56" i="7"/>
  <c r="UTM56" i="7"/>
  <c r="UTO56" i="7"/>
  <c r="UTQ56" i="7"/>
  <c r="UTS56" i="7"/>
  <c r="UTU56" i="7"/>
  <c r="UTW56" i="7"/>
  <c r="UTY56" i="7"/>
  <c r="UUA56" i="7"/>
  <c r="UUC56" i="7"/>
  <c r="UUE56" i="7"/>
  <c r="UUG56" i="7"/>
  <c r="UUI56" i="7"/>
  <c r="UUK56" i="7"/>
  <c r="UUM56" i="7"/>
  <c r="UUO56" i="7"/>
  <c r="UUQ56" i="7"/>
  <c r="UUS56" i="7"/>
  <c r="UUU56" i="7"/>
  <c r="UUW56" i="7"/>
  <c r="UUY56" i="7"/>
  <c r="UVA56" i="7"/>
  <c r="UVC56" i="7"/>
  <c r="UVE56" i="7"/>
  <c r="UVG56" i="7"/>
  <c r="UVI56" i="7"/>
  <c r="UVK56" i="7"/>
  <c r="UVM56" i="7"/>
  <c r="UVO56" i="7"/>
  <c r="UVQ56" i="7"/>
  <c r="UVS56" i="7"/>
  <c r="UVU56" i="7"/>
  <c r="UVW56" i="7"/>
  <c r="UVY56" i="7"/>
  <c r="UWA56" i="7"/>
  <c r="UWC56" i="7"/>
  <c r="UWE56" i="7"/>
  <c r="UWG56" i="7"/>
  <c r="UWI56" i="7"/>
  <c r="UWK56" i="7"/>
  <c r="UWM56" i="7"/>
  <c r="UWO56" i="7"/>
  <c r="UWQ56" i="7"/>
  <c r="UWS56" i="7"/>
  <c r="UWU56" i="7"/>
  <c r="UWW56" i="7"/>
  <c r="UWY56" i="7"/>
  <c r="UXA56" i="7"/>
  <c r="UXC56" i="7"/>
  <c r="UXE56" i="7"/>
  <c r="UXG56" i="7"/>
  <c r="UXI56" i="7"/>
  <c r="UXK56" i="7"/>
  <c r="UXM56" i="7"/>
  <c r="UXO56" i="7"/>
  <c r="UXQ56" i="7"/>
  <c r="UXS56" i="7"/>
  <c r="UXU56" i="7"/>
  <c r="UXW56" i="7"/>
  <c r="UXY56" i="7"/>
  <c r="UYA56" i="7"/>
  <c r="UYC56" i="7"/>
  <c r="UYE56" i="7"/>
  <c r="UYG56" i="7"/>
  <c r="UYI56" i="7"/>
  <c r="UYK56" i="7"/>
  <c r="UYM56" i="7"/>
  <c r="UYO56" i="7"/>
  <c r="UYQ56" i="7"/>
  <c r="UYS56" i="7"/>
  <c r="UYU56" i="7"/>
  <c r="UYW56" i="7"/>
  <c r="UYY56" i="7"/>
  <c r="UZA56" i="7"/>
  <c r="UZC56" i="7"/>
  <c r="UZE56" i="7"/>
  <c r="UZG56" i="7"/>
  <c r="UZI56" i="7"/>
  <c r="UZK56" i="7"/>
  <c r="UZM56" i="7"/>
  <c r="UZO56" i="7"/>
  <c r="UZQ56" i="7"/>
  <c r="UZS56" i="7"/>
  <c r="UZU56" i="7"/>
  <c r="UZW56" i="7"/>
  <c r="UZY56" i="7"/>
  <c r="VAA56" i="7"/>
  <c r="VAC56" i="7"/>
  <c r="VAE56" i="7"/>
  <c r="VAG56" i="7"/>
  <c r="VAI56" i="7"/>
  <c r="VAK56" i="7"/>
  <c r="VAM56" i="7"/>
  <c r="VAO56" i="7"/>
  <c r="VAQ56" i="7"/>
  <c r="VAS56" i="7"/>
  <c r="VAU56" i="7"/>
  <c r="VAW56" i="7"/>
  <c r="VAY56" i="7"/>
  <c r="VBA56" i="7"/>
  <c r="VBC56" i="7"/>
  <c r="VBE56" i="7"/>
  <c r="VBG56" i="7"/>
  <c r="VBI56" i="7"/>
  <c r="VBK56" i="7"/>
  <c r="VBM56" i="7"/>
  <c r="VBO56" i="7"/>
  <c r="VBQ56" i="7"/>
  <c r="VBS56" i="7"/>
  <c r="VBU56" i="7"/>
  <c r="VBW56" i="7"/>
  <c r="VBY56" i="7"/>
  <c r="VCA56" i="7"/>
  <c r="VCC56" i="7"/>
  <c r="VCE56" i="7"/>
  <c r="VCG56" i="7"/>
  <c r="VCI56" i="7"/>
  <c r="VCK56" i="7"/>
  <c r="VCM56" i="7"/>
  <c r="VCO56" i="7"/>
  <c r="VCQ56" i="7"/>
  <c r="VCS56" i="7"/>
  <c r="VCU56" i="7"/>
  <c r="VCW56" i="7"/>
  <c r="VCY56" i="7"/>
  <c r="VDA56" i="7"/>
  <c r="VDC56" i="7"/>
  <c r="VDE56" i="7"/>
  <c r="VDG56" i="7"/>
  <c r="VDI56" i="7"/>
  <c r="VDK56" i="7"/>
  <c r="VDM56" i="7"/>
  <c r="VDO56" i="7"/>
  <c r="VDQ56" i="7"/>
  <c r="VDS56" i="7"/>
  <c r="VDU56" i="7"/>
  <c r="VDW56" i="7"/>
  <c r="VDY56" i="7"/>
  <c r="VEA56" i="7"/>
  <c r="VEC56" i="7"/>
  <c r="VEE56" i="7"/>
  <c r="VEG56" i="7"/>
  <c r="VEI56" i="7"/>
  <c r="VEK56" i="7"/>
  <c r="VEM56" i="7"/>
  <c r="VEO56" i="7"/>
  <c r="VEQ56" i="7"/>
  <c r="VES56" i="7"/>
  <c r="VEU56" i="7"/>
  <c r="VEW56" i="7"/>
  <c r="VEY56" i="7"/>
  <c r="VFA56" i="7"/>
  <c r="VFC56" i="7"/>
  <c r="VFE56" i="7"/>
  <c r="VFG56" i="7"/>
  <c r="VFI56" i="7"/>
  <c r="VFK56" i="7"/>
  <c r="VFM56" i="7"/>
  <c r="VFO56" i="7"/>
  <c r="VFQ56" i="7"/>
  <c r="VFS56" i="7"/>
  <c r="VFU56" i="7"/>
  <c r="VFW56" i="7"/>
  <c r="VFY56" i="7"/>
  <c r="VGA56" i="7"/>
  <c r="VGC56" i="7"/>
  <c r="VGE56" i="7"/>
  <c r="VGG56" i="7"/>
  <c r="VGI56" i="7"/>
  <c r="VGK56" i="7"/>
  <c r="VGM56" i="7"/>
  <c r="VGO56" i="7"/>
  <c r="VGQ56" i="7"/>
  <c r="VGS56" i="7"/>
  <c r="VGU56" i="7"/>
  <c r="VGW56" i="7"/>
  <c r="VGY56" i="7"/>
  <c r="VHA56" i="7"/>
  <c r="VHC56" i="7"/>
  <c r="VHE56" i="7"/>
  <c r="VHG56" i="7"/>
  <c r="VHI56" i="7"/>
  <c r="VHK56" i="7"/>
  <c r="VHM56" i="7"/>
  <c r="VHO56" i="7"/>
  <c r="VHQ56" i="7"/>
  <c r="VHS56" i="7"/>
  <c r="VHU56" i="7"/>
  <c r="VHW56" i="7"/>
  <c r="VHY56" i="7"/>
  <c r="VIA56" i="7"/>
  <c r="VIC56" i="7"/>
  <c r="VIE56" i="7"/>
  <c r="VIG56" i="7"/>
  <c r="VII56" i="7"/>
  <c r="VIK56" i="7"/>
  <c r="VIM56" i="7"/>
  <c r="VIO56" i="7"/>
  <c r="VIQ56" i="7"/>
  <c r="VIS56" i="7"/>
  <c r="VIU56" i="7"/>
  <c r="VIW56" i="7"/>
  <c r="VIY56" i="7"/>
  <c r="VJA56" i="7"/>
  <c r="VJC56" i="7"/>
  <c r="VJE56" i="7"/>
  <c r="VJG56" i="7"/>
  <c r="VJI56" i="7"/>
  <c r="VJK56" i="7"/>
  <c r="VJM56" i="7"/>
  <c r="VJO56" i="7"/>
  <c r="VJQ56" i="7"/>
  <c r="VJS56" i="7"/>
  <c r="VJU56" i="7"/>
  <c r="VJW56" i="7"/>
  <c r="VJY56" i="7"/>
  <c r="VKA56" i="7"/>
  <c r="VKC56" i="7"/>
  <c r="VKE56" i="7"/>
  <c r="VKG56" i="7"/>
  <c r="VKI56" i="7"/>
  <c r="VKK56" i="7"/>
  <c r="VKM56" i="7"/>
  <c r="VKO56" i="7"/>
  <c r="VKQ56" i="7"/>
  <c r="VKS56" i="7"/>
  <c r="VKU56" i="7"/>
  <c r="VKW56" i="7"/>
  <c r="VKY56" i="7"/>
  <c r="VLA56" i="7"/>
  <c r="VLC56" i="7"/>
  <c r="VLE56" i="7"/>
  <c r="VLG56" i="7"/>
  <c r="VLI56" i="7"/>
  <c r="VLK56" i="7"/>
  <c r="VLM56" i="7"/>
  <c r="VLO56" i="7"/>
  <c r="VLQ56" i="7"/>
  <c r="VLS56" i="7"/>
  <c r="VLU56" i="7"/>
  <c r="VLW56" i="7"/>
  <c r="VLY56" i="7"/>
  <c r="VMA56" i="7"/>
  <c r="VMC56" i="7"/>
  <c r="VME56" i="7"/>
  <c r="VMG56" i="7"/>
  <c r="VMI56" i="7"/>
  <c r="VMK56" i="7"/>
  <c r="VMM56" i="7"/>
  <c r="VMO56" i="7"/>
  <c r="VMQ56" i="7"/>
  <c r="VMS56" i="7"/>
  <c r="VMU56" i="7"/>
  <c r="VMW56" i="7"/>
  <c r="VMY56" i="7"/>
  <c r="VNA56" i="7"/>
  <c r="VNC56" i="7"/>
  <c r="VNE56" i="7"/>
  <c r="VNG56" i="7"/>
  <c r="VNI56" i="7"/>
  <c r="VNK56" i="7"/>
  <c r="VNM56" i="7"/>
  <c r="VNO56" i="7"/>
  <c r="VNQ56" i="7"/>
  <c r="VNS56" i="7"/>
  <c r="VNU56" i="7"/>
  <c r="VNW56" i="7"/>
  <c r="VNY56" i="7"/>
  <c r="VOA56" i="7"/>
  <c r="VOC56" i="7"/>
  <c r="VOE56" i="7"/>
  <c r="VOG56" i="7"/>
  <c r="VOI56" i="7"/>
  <c r="VOK56" i="7"/>
  <c r="VOM56" i="7"/>
  <c r="VOO56" i="7"/>
  <c r="VOQ56" i="7"/>
  <c r="VOS56" i="7"/>
  <c r="VOU56" i="7"/>
  <c r="VOW56" i="7"/>
  <c r="VOY56" i="7"/>
  <c r="VPA56" i="7"/>
  <c r="VPC56" i="7"/>
  <c r="VPE56" i="7"/>
  <c r="VPG56" i="7"/>
  <c r="VPI56" i="7"/>
  <c r="VPK56" i="7"/>
  <c r="VPM56" i="7"/>
  <c r="VPO56" i="7"/>
  <c r="VPQ56" i="7"/>
  <c r="VPS56" i="7"/>
  <c r="VPU56" i="7"/>
  <c r="VPW56" i="7"/>
  <c r="VPY56" i="7"/>
  <c r="VQA56" i="7"/>
  <c r="VQC56" i="7"/>
  <c r="VQE56" i="7"/>
  <c r="VQG56" i="7"/>
  <c r="VQI56" i="7"/>
  <c r="VQK56" i="7"/>
  <c r="VQM56" i="7"/>
  <c r="VQO56" i="7"/>
  <c r="VQQ56" i="7"/>
  <c r="VQS56" i="7"/>
  <c r="VQU56" i="7"/>
  <c r="VQW56" i="7"/>
  <c r="VQY56" i="7"/>
  <c r="VRA56" i="7"/>
  <c r="VRC56" i="7"/>
  <c r="VRE56" i="7"/>
  <c r="VRG56" i="7"/>
  <c r="VRI56" i="7"/>
  <c r="VRK56" i="7"/>
  <c r="VRM56" i="7"/>
  <c r="VRO56" i="7"/>
  <c r="VRQ56" i="7"/>
  <c r="VRS56" i="7"/>
  <c r="VRU56" i="7"/>
  <c r="VRW56" i="7"/>
  <c r="VRY56" i="7"/>
  <c r="VSA56" i="7"/>
  <c r="VSC56" i="7"/>
  <c r="VSE56" i="7"/>
  <c r="VSG56" i="7"/>
  <c r="VSI56" i="7"/>
  <c r="VSK56" i="7"/>
  <c r="VSM56" i="7"/>
  <c r="VSO56" i="7"/>
  <c r="VSQ56" i="7"/>
  <c r="VSS56" i="7"/>
  <c r="VSU56" i="7"/>
  <c r="VSW56" i="7"/>
  <c r="VSY56" i="7"/>
  <c r="VTA56" i="7"/>
  <c r="VTC56" i="7"/>
  <c r="VTE56" i="7"/>
  <c r="VTG56" i="7"/>
  <c r="VTI56" i="7"/>
  <c r="VTK56" i="7"/>
  <c r="VTM56" i="7"/>
  <c r="VTO56" i="7"/>
  <c r="VTQ56" i="7"/>
  <c r="VTS56" i="7"/>
  <c r="VTU56" i="7"/>
  <c r="VTW56" i="7"/>
  <c r="VTY56" i="7"/>
  <c r="VUA56" i="7"/>
  <c r="VUC56" i="7"/>
  <c r="VUE56" i="7"/>
  <c r="VUG56" i="7"/>
  <c r="VUI56" i="7"/>
  <c r="VUK56" i="7"/>
  <c r="VUM56" i="7"/>
  <c r="VUO56" i="7"/>
  <c r="VUQ56" i="7"/>
  <c r="VUS56" i="7"/>
  <c r="VUU56" i="7"/>
  <c r="VUW56" i="7"/>
  <c r="VUY56" i="7"/>
  <c r="VVA56" i="7"/>
  <c r="VVC56" i="7"/>
  <c r="VVE56" i="7"/>
  <c r="VVG56" i="7"/>
  <c r="VVI56" i="7"/>
  <c r="VVK56" i="7"/>
  <c r="VVM56" i="7"/>
  <c r="VVO56" i="7"/>
  <c r="VVQ56" i="7"/>
  <c r="VVS56" i="7"/>
  <c r="VVU56" i="7"/>
  <c r="VVW56" i="7"/>
  <c r="VVY56" i="7"/>
  <c r="VWA56" i="7"/>
  <c r="VWC56" i="7"/>
  <c r="VWE56" i="7"/>
  <c r="VWG56" i="7"/>
  <c r="VWI56" i="7"/>
  <c r="VWK56" i="7"/>
  <c r="VWM56" i="7"/>
  <c r="VWO56" i="7"/>
  <c r="VWQ56" i="7"/>
  <c r="VWS56" i="7"/>
  <c r="VWU56" i="7"/>
  <c r="VWW56" i="7"/>
  <c r="VWY56" i="7"/>
  <c r="VXA56" i="7"/>
  <c r="VXC56" i="7"/>
  <c r="VXE56" i="7"/>
  <c r="VXG56" i="7"/>
  <c r="VXI56" i="7"/>
  <c r="VXK56" i="7"/>
  <c r="VXM56" i="7"/>
  <c r="VXO56" i="7"/>
  <c r="VXQ56" i="7"/>
  <c r="VXS56" i="7"/>
  <c r="VXU56" i="7"/>
  <c r="VXW56" i="7"/>
  <c r="VXY56" i="7"/>
  <c r="VYA56" i="7"/>
  <c r="VYC56" i="7"/>
  <c r="VYE56" i="7"/>
  <c r="VYG56" i="7"/>
  <c r="VYI56" i="7"/>
  <c r="VYK56" i="7"/>
  <c r="VYM56" i="7"/>
  <c r="VYO56" i="7"/>
  <c r="VYQ56" i="7"/>
  <c r="VYS56" i="7"/>
  <c r="VYU56" i="7"/>
  <c r="VYW56" i="7"/>
  <c r="VYY56" i="7"/>
  <c r="VZA56" i="7"/>
  <c r="VZC56" i="7"/>
  <c r="VZE56" i="7"/>
  <c r="VZG56" i="7"/>
  <c r="VZI56" i="7"/>
  <c r="VZK56" i="7"/>
  <c r="VZM56" i="7"/>
  <c r="VZO56" i="7"/>
  <c r="VZQ56" i="7"/>
  <c r="VZS56" i="7"/>
  <c r="VZU56" i="7"/>
  <c r="VZW56" i="7"/>
  <c r="VZY56" i="7"/>
  <c r="WAA56" i="7"/>
  <c r="WAC56" i="7"/>
  <c r="WAE56" i="7"/>
  <c r="WAG56" i="7"/>
  <c r="WAI56" i="7"/>
  <c r="WAK56" i="7"/>
  <c r="WAM56" i="7"/>
  <c r="WAO56" i="7"/>
  <c r="WAQ56" i="7"/>
  <c r="WAS56" i="7"/>
  <c r="WAU56" i="7"/>
  <c r="WAW56" i="7"/>
  <c r="WAY56" i="7"/>
  <c r="WBA56" i="7"/>
  <c r="WBC56" i="7"/>
  <c r="WBE56" i="7"/>
  <c r="WBG56" i="7"/>
  <c r="WBI56" i="7"/>
  <c r="WBK56" i="7"/>
  <c r="WBM56" i="7"/>
  <c r="WBO56" i="7"/>
  <c r="WBQ56" i="7"/>
  <c r="WBS56" i="7"/>
  <c r="WBU56" i="7"/>
  <c r="WBW56" i="7"/>
  <c r="WBY56" i="7"/>
  <c r="WCA56" i="7"/>
  <c r="WCC56" i="7"/>
  <c r="WCE56" i="7"/>
  <c r="WCG56" i="7"/>
  <c r="WCI56" i="7"/>
  <c r="WCK56" i="7"/>
  <c r="WCM56" i="7"/>
  <c r="WCO56" i="7"/>
  <c r="WCQ56" i="7"/>
  <c r="WCS56" i="7"/>
  <c r="WCU56" i="7"/>
  <c r="WCW56" i="7"/>
  <c r="WCY56" i="7"/>
  <c r="WDA56" i="7"/>
  <c r="WDC56" i="7"/>
  <c r="WDE56" i="7"/>
  <c r="WDG56" i="7"/>
  <c r="WDI56" i="7"/>
  <c r="WDK56" i="7"/>
  <c r="WDM56" i="7"/>
  <c r="WDO56" i="7"/>
  <c r="WDQ56" i="7"/>
  <c r="WDS56" i="7"/>
  <c r="WDU56" i="7"/>
  <c r="WDW56" i="7"/>
  <c r="WDY56" i="7"/>
  <c r="WEA56" i="7"/>
  <c r="WEC56" i="7"/>
  <c r="WEE56" i="7"/>
  <c r="WEG56" i="7"/>
  <c r="WEI56" i="7"/>
  <c r="WEK56" i="7"/>
  <c r="WEM56" i="7"/>
  <c r="WEO56" i="7"/>
  <c r="WEQ56" i="7"/>
  <c r="WES56" i="7"/>
  <c r="WEU56" i="7"/>
  <c r="WEW56" i="7"/>
  <c r="WEY56" i="7"/>
  <c r="WFA56" i="7"/>
  <c r="WFC56" i="7"/>
  <c r="WFE56" i="7"/>
  <c r="WFG56" i="7"/>
  <c r="WFI56" i="7"/>
  <c r="WFK56" i="7"/>
  <c r="WFM56" i="7"/>
  <c r="WFO56" i="7"/>
  <c r="WFQ56" i="7"/>
  <c r="WFS56" i="7"/>
  <c r="WFU56" i="7"/>
  <c r="WFW56" i="7"/>
  <c r="WFY56" i="7"/>
  <c r="WGA56" i="7"/>
  <c r="WGC56" i="7"/>
  <c r="WGE56" i="7"/>
  <c r="WGG56" i="7"/>
  <c r="WGI56" i="7"/>
  <c r="WGK56" i="7"/>
  <c r="WGM56" i="7"/>
  <c r="WGO56" i="7"/>
  <c r="WGQ56" i="7"/>
  <c r="WGS56" i="7"/>
  <c r="WGU56" i="7"/>
  <c r="WGW56" i="7"/>
  <c r="WGY56" i="7"/>
  <c r="WHA56" i="7"/>
  <c r="WHC56" i="7"/>
  <c r="WHE56" i="7"/>
  <c r="WHG56" i="7"/>
  <c r="WHI56" i="7"/>
  <c r="WHK56" i="7"/>
  <c r="WHM56" i="7"/>
  <c r="WHO56" i="7"/>
  <c r="WHQ56" i="7"/>
  <c r="WHS56" i="7"/>
  <c r="WHU56" i="7"/>
  <c r="WHW56" i="7"/>
  <c r="WHY56" i="7"/>
  <c r="WIA56" i="7"/>
  <c r="WIC56" i="7"/>
  <c r="WIE56" i="7"/>
  <c r="WIG56" i="7"/>
  <c r="WII56" i="7"/>
  <c r="WIK56" i="7"/>
  <c r="WIM56" i="7"/>
  <c r="WIO56" i="7"/>
  <c r="WIQ56" i="7"/>
  <c r="WIS56" i="7"/>
  <c r="WIU56" i="7"/>
  <c r="WIW56" i="7"/>
  <c r="WIY56" i="7"/>
  <c r="WJA56" i="7"/>
  <c r="WJC56" i="7"/>
  <c r="WJE56" i="7"/>
  <c r="WJG56" i="7"/>
  <c r="WJI56" i="7"/>
  <c r="WJK56" i="7"/>
  <c r="WJM56" i="7"/>
  <c r="WJO56" i="7"/>
  <c r="WJQ56" i="7"/>
  <c r="WJS56" i="7"/>
  <c r="WJU56" i="7"/>
  <c r="WJW56" i="7"/>
  <c r="WJY56" i="7"/>
  <c r="WKA56" i="7"/>
  <c r="WKC56" i="7"/>
  <c r="WKE56" i="7"/>
  <c r="WKG56" i="7"/>
  <c r="WKI56" i="7"/>
  <c r="WKK56" i="7"/>
  <c r="WKM56" i="7"/>
  <c r="WKO56" i="7"/>
  <c r="WKQ56" i="7"/>
  <c r="WKS56" i="7"/>
  <c r="WKU56" i="7"/>
  <c r="WKW56" i="7"/>
  <c r="WKY56" i="7"/>
  <c r="WLA56" i="7"/>
  <c r="WLC56" i="7"/>
  <c r="WLE56" i="7"/>
  <c r="WLG56" i="7"/>
  <c r="WLI56" i="7"/>
  <c r="WLK56" i="7"/>
  <c r="WLM56" i="7"/>
  <c r="WLO56" i="7"/>
  <c r="WLQ56" i="7"/>
  <c r="WLS56" i="7"/>
  <c r="WLU56" i="7"/>
  <c r="WLW56" i="7"/>
  <c r="WLY56" i="7"/>
  <c r="WMA56" i="7"/>
  <c r="WMC56" i="7"/>
  <c r="WME56" i="7"/>
  <c r="WMG56" i="7"/>
  <c r="WMI56" i="7"/>
  <c r="WMK56" i="7"/>
  <c r="WMM56" i="7"/>
  <c r="WMO56" i="7"/>
  <c r="WMQ56" i="7"/>
  <c r="WMS56" i="7"/>
  <c r="WMU56" i="7"/>
  <c r="WMW56" i="7"/>
  <c r="WMY56" i="7"/>
  <c r="WNA56" i="7"/>
  <c r="WNC56" i="7"/>
  <c r="WNE56" i="7"/>
  <c r="WNG56" i="7"/>
  <c r="WNI56" i="7"/>
  <c r="WNK56" i="7"/>
  <c r="WNM56" i="7"/>
  <c r="WNO56" i="7"/>
  <c r="WNQ56" i="7"/>
  <c r="WNS56" i="7"/>
  <c r="WNU56" i="7"/>
  <c r="WNW56" i="7"/>
  <c r="WNY56" i="7"/>
  <c r="WOA56" i="7"/>
  <c r="WOC56" i="7"/>
  <c r="WOE56" i="7"/>
  <c r="WOG56" i="7"/>
  <c r="WOI56" i="7"/>
  <c r="WOK56" i="7"/>
  <c r="WOM56" i="7"/>
  <c r="WOO56" i="7"/>
  <c r="WOQ56" i="7"/>
  <c r="WOS56" i="7"/>
  <c r="WOU56" i="7"/>
  <c r="WOW56" i="7"/>
  <c r="WOY56" i="7"/>
  <c r="WPA56" i="7"/>
  <c r="WPC56" i="7"/>
  <c r="WPE56" i="7"/>
  <c r="WPG56" i="7"/>
  <c r="WPI56" i="7"/>
  <c r="WPK56" i="7"/>
  <c r="WPM56" i="7"/>
  <c r="WPO56" i="7"/>
  <c r="WPQ56" i="7"/>
  <c r="WPS56" i="7"/>
  <c r="WPU56" i="7"/>
  <c r="WPW56" i="7"/>
  <c r="WPY56" i="7"/>
  <c r="WQA56" i="7"/>
  <c r="WQC56" i="7"/>
  <c r="WQE56" i="7"/>
  <c r="WQG56" i="7"/>
  <c r="WQI56" i="7"/>
  <c r="WQK56" i="7"/>
  <c r="WQM56" i="7"/>
  <c r="WQO56" i="7"/>
  <c r="WQQ56" i="7"/>
  <c r="WQS56" i="7"/>
  <c r="WQU56" i="7"/>
  <c r="WQW56" i="7"/>
  <c r="WQY56" i="7"/>
  <c r="WRA56" i="7"/>
  <c r="WRC56" i="7"/>
  <c r="WRE56" i="7"/>
  <c r="WRG56" i="7"/>
  <c r="WRI56" i="7"/>
  <c r="WRK56" i="7"/>
  <c r="WRM56" i="7"/>
  <c r="WRO56" i="7"/>
  <c r="WRQ56" i="7"/>
  <c r="WRS56" i="7"/>
  <c r="WRU56" i="7"/>
  <c r="WRW56" i="7"/>
  <c r="WRY56" i="7"/>
  <c r="WSA56" i="7"/>
  <c r="WSC56" i="7"/>
  <c r="WSE56" i="7"/>
  <c r="WSG56" i="7"/>
  <c r="WSI56" i="7"/>
  <c r="WSK56" i="7"/>
  <c r="WSM56" i="7"/>
  <c r="WSO56" i="7"/>
  <c r="WSQ56" i="7"/>
  <c r="WSS56" i="7"/>
  <c r="WSU56" i="7"/>
  <c r="WSW56" i="7"/>
  <c r="WSY56" i="7"/>
  <c r="WTA56" i="7"/>
  <c r="WTC56" i="7"/>
  <c r="WTE56" i="7"/>
  <c r="WTG56" i="7"/>
  <c r="WTI56" i="7"/>
  <c r="WTK56" i="7"/>
  <c r="WTM56" i="7"/>
  <c r="WTO56" i="7"/>
  <c r="WTQ56" i="7"/>
  <c r="WTS56" i="7"/>
  <c r="WTU56" i="7"/>
  <c r="WTW56" i="7"/>
  <c r="WTY56" i="7"/>
  <c r="WUA56" i="7"/>
  <c r="WUC56" i="7"/>
  <c r="WUE56" i="7"/>
  <c r="WUG56" i="7"/>
  <c r="WUI56" i="7"/>
  <c r="WUK56" i="7"/>
  <c r="WUM56" i="7"/>
  <c r="WUO56" i="7"/>
  <c r="WUQ56" i="7"/>
  <c r="WUS56" i="7"/>
  <c r="WUU56" i="7"/>
  <c r="WUW56" i="7"/>
  <c r="WUY56" i="7"/>
  <c r="WVA56" i="7"/>
  <c r="WVC56" i="7"/>
  <c r="WVE56" i="7"/>
  <c r="WVG56" i="7"/>
  <c r="WVI56" i="7"/>
  <c r="WVK56" i="7"/>
  <c r="WVM56" i="7"/>
  <c r="WVO56" i="7"/>
  <c r="WVQ56" i="7"/>
  <c r="WVS56" i="7"/>
  <c r="WVU56" i="7"/>
  <c r="WVW56" i="7"/>
  <c r="WVY56" i="7"/>
  <c r="WWA56" i="7"/>
  <c r="WWC56" i="7"/>
  <c r="WWE56" i="7"/>
  <c r="WWG56" i="7"/>
  <c r="WWI56" i="7"/>
  <c r="WWK56" i="7"/>
  <c r="WWM56" i="7"/>
  <c r="WWO56" i="7"/>
  <c r="WWQ56" i="7"/>
  <c r="WWS56" i="7"/>
  <c r="WWU56" i="7"/>
  <c r="WWW56" i="7"/>
  <c r="WWY56" i="7"/>
  <c r="WXA56" i="7"/>
  <c r="WXC56" i="7"/>
  <c r="WXE56" i="7"/>
  <c r="WXG56" i="7"/>
  <c r="WXI56" i="7"/>
  <c r="WXK56" i="7"/>
  <c r="WXM56" i="7"/>
  <c r="WXO56" i="7"/>
  <c r="WXQ56" i="7"/>
  <c r="WXS56" i="7"/>
  <c r="WXU56" i="7"/>
  <c r="WXW56" i="7"/>
  <c r="WXY56" i="7"/>
  <c r="WYA56" i="7"/>
  <c r="WYC56" i="7"/>
  <c r="WYE56" i="7"/>
  <c r="WYG56" i="7"/>
  <c r="WYI56" i="7"/>
  <c r="WYK56" i="7"/>
  <c r="WYM56" i="7"/>
  <c r="WYO56" i="7"/>
  <c r="WYQ56" i="7"/>
  <c r="WYS56" i="7"/>
  <c r="WYU56" i="7"/>
  <c r="WYW56" i="7"/>
  <c r="WYY56" i="7"/>
  <c r="WZA56" i="7"/>
  <c r="WZC56" i="7"/>
  <c r="WZE56" i="7"/>
  <c r="WZG56" i="7"/>
  <c r="WZI56" i="7"/>
  <c r="WZK56" i="7"/>
  <c r="WZM56" i="7"/>
  <c r="WZO56" i="7"/>
  <c r="WZQ56" i="7"/>
  <c r="WZS56" i="7"/>
  <c r="WZU56" i="7"/>
  <c r="WZW56" i="7"/>
  <c r="WZY56" i="7"/>
  <c r="XAA56" i="7"/>
  <c r="XAC56" i="7"/>
  <c r="XAE56" i="7"/>
  <c r="XAG56" i="7"/>
  <c r="XAI56" i="7"/>
  <c r="XAK56" i="7"/>
  <c r="XAM56" i="7"/>
  <c r="XAO56" i="7"/>
  <c r="XAQ56" i="7"/>
  <c r="XAS56" i="7"/>
  <c r="XAU56" i="7"/>
  <c r="XAW56" i="7"/>
  <c r="XAY56" i="7"/>
  <c r="XBA56" i="7"/>
  <c r="XBC56" i="7"/>
  <c r="XBE56" i="7"/>
  <c r="XBG56" i="7"/>
  <c r="XBI56" i="7"/>
  <c r="XBK56" i="7"/>
  <c r="XBM56" i="7"/>
  <c r="XBO56" i="7"/>
  <c r="XBQ56" i="7"/>
  <c r="XBS56" i="7"/>
  <c r="XBU56" i="7"/>
  <c r="XBW56" i="7"/>
  <c r="XBY56" i="7"/>
  <c r="XCA56" i="7"/>
  <c r="XCC56" i="7"/>
  <c r="XCE56" i="7"/>
  <c r="XCG56" i="7"/>
  <c r="XCI56" i="7"/>
  <c r="XCK56" i="7"/>
  <c r="XCM56" i="7"/>
  <c r="XCO56" i="7"/>
  <c r="XCQ56" i="7"/>
  <c r="XCS56" i="7"/>
  <c r="XCU56" i="7"/>
  <c r="XCW56" i="7"/>
  <c r="XCY56" i="7"/>
  <c r="XDA56" i="7"/>
  <c r="XDC56" i="7"/>
  <c r="XDE56" i="7"/>
  <c r="XDG56" i="7"/>
  <c r="XDI56" i="7"/>
  <c r="XDK56" i="7"/>
  <c r="XDM56" i="7"/>
  <c r="XDO56" i="7"/>
  <c r="XDQ56" i="7"/>
  <c r="XDS56" i="7"/>
  <c r="XDU56" i="7"/>
  <c r="XDW56" i="7"/>
  <c r="XDY56" i="7"/>
  <c r="XEA56" i="7"/>
  <c r="XEC56" i="7"/>
  <c r="XEE56" i="7"/>
  <c r="XEG56" i="7"/>
  <c r="XEI56" i="7"/>
  <c r="XEK56" i="7"/>
  <c r="XEM56" i="7"/>
  <c r="XEO56" i="7"/>
  <c r="XEQ56" i="7"/>
  <c r="XES56" i="7"/>
  <c r="XEU56" i="7"/>
  <c r="XEW56" i="7"/>
  <c r="XEY56" i="7"/>
  <c r="XFA56" i="7"/>
  <c r="XFC56" i="7"/>
  <c r="AI66" i="7"/>
  <c r="AK66" i="7"/>
  <c r="AM66" i="7"/>
  <c r="AO66" i="7"/>
  <c r="AQ66" i="7"/>
  <c r="AS66" i="7"/>
  <c r="AU66" i="7"/>
  <c r="AW66" i="7"/>
  <c r="AY66" i="7"/>
  <c r="BA66" i="7"/>
  <c r="BC66" i="7"/>
  <c r="BE66" i="7"/>
  <c r="BG66" i="7"/>
  <c r="BI66" i="7"/>
  <c r="BK66" i="7"/>
  <c r="BM66" i="7"/>
  <c r="BO66" i="7"/>
  <c r="BQ66" i="7"/>
  <c r="BS66" i="7"/>
  <c r="BU66" i="7"/>
  <c r="BW66" i="7"/>
  <c r="BY66" i="7"/>
  <c r="CA66" i="7"/>
  <c r="CC66" i="7"/>
  <c r="CE66" i="7"/>
  <c r="CG66" i="7"/>
  <c r="CI66" i="7"/>
  <c r="CK66" i="7"/>
  <c r="CM66" i="7"/>
  <c r="CO66" i="7"/>
  <c r="CQ66" i="7"/>
  <c r="CS66" i="7"/>
  <c r="CU66" i="7"/>
  <c r="CW66" i="7"/>
  <c r="CY66" i="7"/>
  <c r="DA66" i="7"/>
  <c r="DC66" i="7"/>
  <c r="DE66" i="7"/>
  <c r="DG66" i="7"/>
  <c r="DI66" i="7"/>
  <c r="DK66" i="7"/>
  <c r="DM66" i="7"/>
  <c r="DO66" i="7"/>
  <c r="DQ66" i="7"/>
  <c r="DS66" i="7"/>
  <c r="DU66" i="7"/>
  <c r="DW66" i="7"/>
  <c r="DY66" i="7"/>
  <c r="EA66" i="7"/>
  <c r="EC66" i="7"/>
  <c r="EE66" i="7"/>
  <c r="EG66" i="7"/>
  <c r="EI66" i="7"/>
  <c r="EK66" i="7"/>
  <c r="EM66" i="7"/>
  <c r="EO66" i="7"/>
  <c r="EQ66" i="7"/>
  <c r="ES66" i="7"/>
  <c r="EU66" i="7"/>
  <c r="EW66" i="7"/>
  <c r="EY66" i="7"/>
  <c r="FA66" i="7"/>
  <c r="FC66" i="7"/>
  <c r="FE66" i="7"/>
  <c r="FG66" i="7"/>
  <c r="FI66" i="7"/>
  <c r="FK66" i="7"/>
  <c r="FM66" i="7"/>
  <c r="FO66" i="7"/>
  <c r="FQ66" i="7"/>
  <c r="FS66" i="7"/>
  <c r="FU66" i="7"/>
  <c r="FW66" i="7"/>
  <c r="FY66" i="7"/>
  <c r="GA66" i="7"/>
  <c r="GC66" i="7"/>
  <c r="GE66" i="7"/>
  <c r="GG66" i="7"/>
  <c r="GI66" i="7"/>
  <c r="GK66" i="7"/>
  <c r="GM66" i="7"/>
  <c r="GO66" i="7"/>
  <c r="GQ66" i="7"/>
  <c r="GS66" i="7"/>
  <c r="GU66" i="7"/>
  <c r="GW66" i="7"/>
  <c r="GY66" i="7"/>
  <c r="HA66" i="7"/>
  <c r="HC66" i="7"/>
  <c r="HE66" i="7"/>
  <c r="HG66" i="7"/>
  <c r="HI66" i="7"/>
  <c r="HK66" i="7"/>
  <c r="HM66" i="7"/>
  <c r="HO66" i="7"/>
  <c r="HQ66" i="7"/>
  <c r="HS66" i="7"/>
  <c r="HU66" i="7"/>
  <c r="HW66" i="7"/>
  <c r="HY66" i="7"/>
  <c r="IA66" i="7"/>
  <c r="IC66" i="7"/>
  <c r="IE66" i="7"/>
  <c r="IG66" i="7"/>
  <c r="II66" i="7"/>
  <c r="IK66" i="7"/>
  <c r="IM66" i="7"/>
  <c r="IO66" i="7"/>
  <c r="IQ66" i="7"/>
  <c r="IS66" i="7"/>
  <c r="IU66" i="7"/>
  <c r="IW66" i="7"/>
  <c r="IY66" i="7"/>
  <c r="JA66" i="7"/>
  <c r="JC66" i="7"/>
  <c r="JE66" i="7"/>
  <c r="JG66" i="7"/>
  <c r="JI66" i="7"/>
  <c r="JK66" i="7"/>
  <c r="JM66" i="7"/>
  <c r="JO66" i="7"/>
  <c r="JQ66" i="7"/>
  <c r="JS66" i="7"/>
  <c r="JU66" i="7"/>
  <c r="JW66" i="7"/>
  <c r="JY66" i="7"/>
  <c r="KA66" i="7"/>
  <c r="KC66" i="7"/>
  <c r="KE66" i="7"/>
  <c r="KG66" i="7"/>
  <c r="KI66" i="7"/>
  <c r="KK66" i="7"/>
  <c r="KM66" i="7"/>
  <c r="KO66" i="7"/>
  <c r="KQ66" i="7"/>
  <c r="KS66" i="7"/>
  <c r="KU66" i="7"/>
  <c r="KW66" i="7"/>
  <c r="KY66" i="7"/>
  <c r="LA66" i="7"/>
  <c r="LC66" i="7"/>
  <c r="LE66" i="7"/>
  <c r="LG66" i="7"/>
  <c r="LI66" i="7"/>
  <c r="LK66" i="7"/>
  <c r="LM66" i="7"/>
  <c r="LO66" i="7"/>
  <c r="LQ66" i="7"/>
  <c r="LS66" i="7"/>
  <c r="LU66" i="7"/>
  <c r="LW66" i="7"/>
  <c r="LY66" i="7"/>
  <c r="MA66" i="7"/>
  <c r="MC66" i="7"/>
  <c r="ME66" i="7"/>
  <c r="MG66" i="7"/>
  <c r="MI66" i="7"/>
  <c r="MK66" i="7"/>
  <c r="MM66" i="7"/>
  <c r="MO66" i="7"/>
  <c r="MQ66" i="7"/>
  <c r="MS66" i="7"/>
  <c r="MU66" i="7"/>
  <c r="MW66" i="7"/>
  <c r="MY66" i="7"/>
  <c r="NA66" i="7"/>
  <c r="NC66" i="7"/>
  <c r="NE66" i="7"/>
  <c r="NG66" i="7"/>
  <c r="NI66" i="7"/>
  <c r="NK66" i="7"/>
  <c r="NM66" i="7"/>
  <c r="NO66" i="7"/>
  <c r="NQ66" i="7"/>
  <c r="NS66" i="7"/>
  <c r="NU66" i="7"/>
  <c r="NW66" i="7"/>
  <c r="NY66" i="7"/>
  <c r="OA66" i="7"/>
  <c r="OC66" i="7"/>
  <c r="OE66" i="7"/>
  <c r="OG66" i="7"/>
  <c r="OI66" i="7"/>
  <c r="OK66" i="7"/>
  <c r="OM66" i="7"/>
  <c r="OO66" i="7"/>
  <c r="OQ66" i="7"/>
  <c r="OS66" i="7"/>
  <c r="OU66" i="7"/>
  <c r="OW66" i="7"/>
  <c r="OY66" i="7"/>
  <c r="PA66" i="7"/>
  <c r="PC66" i="7"/>
  <c r="PE66" i="7"/>
  <c r="PG66" i="7"/>
  <c r="PI66" i="7"/>
  <c r="PK66" i="7"/>
  <c r="PM66" i="7"/>
  <c r="PO66" i="7"/>
  <c r="PQ66" i="7"/>
  <c r="PS66" i="7"/>
  <c r="PU66" i="7"/>
  <c r="PW66" i="7"/>
  <c r="PY66" i="7"/>
  <c r="QA66" i="7"/>
  <c r="QC66" i="7"/>
  <c r="QE66" i="7"/>
  <c r="QG66" i="7"/>
  <c r="QI66" i="7"/>
  <c r="QK66" i="7"/>
  <c r="QM66" i="7"/>
  <c r="QO66" i="7"/>
  <c r="QQ66" i="7"/>
  <c r="QS66" i="7"/>
  <c r="QU66" i="7"/>
  <c r="QW66" i="7"/>
  <c r="QY66" i="7"/>
  <c r="RA66" i="7"/>
  <c r="RC66" i="7"/>
  <c r="RE66" i="7"/>
  <c r="RG66" i="7"/>
  <c r="RI66" i="7"/>
  <c r="RK66" i="7"/>
  <c r="RM66" i="7"/>
  <c r="RO66" i="7"/>
  <c r="RQ66" i="7"/>
  <c r="RS66" i="7"/>
  <c r="RU66" i="7"/>
  <c r="RW66" i="7"/>
  <c r="RY66" i="7"/>
  <c r="SA66" i="7"/>
  <c r="SC66" i="7"/>
  <c r="SE66" i="7"/>
  <c r="SG66" i="7"/>
  <c r="SI66" i="7"/>
  <c r="SK66" i="7"/>
  <c r="SM66" i="7"/>
  <c r="SO66" i="7"/>
  <c r="SQ66" i="7"/>
  <c r="SS66" i="7"/>
  <c r="SU66" i="7"/>
  <c r="SW66" i="7"/>
  <c r="SY66" i="7"/>
  <c r="TA66" i="7"/>
  <c r="TC66" i="7"/>
  <c r="TE66" i="7"/>
  <c r="TG66" i="7"/>
  <c r="TI66" i="7"/>
  <c r="TK66" i="7"/>
  <c r="TM66" i="7"/>
  <c r="TO66" i="7"/>
  <c r="TQ66" i="7"/>
  <c r="TS66" i="7"/>
  <c r="TU66" i="7"/>
  <c r="TW66" i="7"/>
  <c r="TY66" i="7"/>
  <c r="UA66" i="7"/>
  <c r="UC66" i="7"/>
  <c r="UE66" i="7"/>
  <c r="UG66" i="7"/>
  <c r="UI66" i="7"/>
  <c r="UK66" i="7"/>
  <c r="UM66" i="7"/>
  <c r="UO66" i="7"/>
  <c r="UQ66" i="7"/>
  <c r="US66" i="7"/>
  <c r="UU66" i="7"/>
  <c r="UW66" i="7"/>
  <c r="UY66" i="7"/>
  <c r="VA66" i="7"/>
  <c r="VC66" i="7"/>
  <c r="VE66" i="7"/>
  <c r="VG66" i="7"/>
  <c r="VI66" i="7"/>
  <c r="VK66" i="7"/>
  <c r="VM66" i="7"/>
  <c r="VO66" i="7"/>
  <c r="VQ66" i="7"/>
  <c r="VS66" i="7"/>
  <c r="VU66" i="7"/>
  <c r="VW66" i="7"/>
  <c r="VY66" i="7"/>
  <c r="WA66" i="7"/>
  <c r="WC66" i="7"/>
  <c r="WE66" i="7"/>
  <c r="WG66" i="7"/>
  <c r="WI66" i="7"/>
  <c r="WK66" i="7"/>
  <c r="WM66" i="7"/>
  <c r="WO66" i="7"/>
  <c r="WQ66" i="7"/>
  <c r="WS66" i="7"/>
  <c r="WU66" i="7"/>
  <c r="WW66" i="7"/>
  <c r="WY66" i="7"/>
  <c r="XA66" i="7"/>
  <c r="XC66" i="7"/>
  <c r="XE66" i="7"/>
  <c r="XG66" i="7"/>
  <c r="XI66" i="7"/>
  <c r="XK66" i="7"/>
  <c r="XM66" i="7"/>
  <c r="XO66" i="7"/>
  <c r="XQ66" i="7"/>
  <c r="XS66" i="7"/>
  <c r="XU66" i="7"/>
  <c r="XW66" i="7"/>
  <c r="XY66" i="7"/>
  <c r="YA66" i="7"/>
  <c r="YC66" i="7"/>
  <c r="YE66" i="7"/>
  <c r="YG66" i="7"/>
  <c r="YI66" i="7"/>
  <c r="YK66" i="7"/>
  <c r="YM66" i="7"/>
  <c r="YO66" i="7"/>
  <c r="YQ66" i="7"/>
  <c r="YS66" i="7"/>
  <c r="YU66" i="7"/>
  <c r="YW66" i="7"/>
  <c r="YY66" i="7"/>
  <c r="ZA66" i="7"/>
  <c r="ZC66" i="7"/>
  <c r="ZE66" i="7"/>
  <c r="ZG66" i="7"/>
  <c r="ZI66" i="7"/>
  <c r="ZK66" i="7"/>
  <c r="ZM66" i="7"/>
  <c r="ZO66" i="7"/>
  <c r="ZQ66" i="7"/>
  <c r="ZS66" i="7"/>
  <c r="ZU66" i="7"/>
  <c r="ZW66" i="7"/>
  <c r="ZY66" i="7"/>
  <c r="AAA66" i="7"/>
  <c r="AAC66" i="7"/>
  <c r="AAE66" i="7"/>
  <c r="AAG66" i="7"/>
  <c r="AAI66" i="7"/>
  <c r="AAK66" i="7"/>
  <c r="AAM66" i="7"/>
  <c r="AAO66" i="7"/>
  <c r="AAQ66" i="7"/>
  <c r="AAS66" i="7"/>
  <c r="AAU66" i="7"/>
  <c r="AAW66" i="7"/>
  <c r="AAY66" i="7"/>
  <c r="ABA66" i="7"/>
  <c r="ABC66" i="7"/>
  <c r="ABE66" i="7"/>
  <c r="ABG66" i="7"/>
  <c r="ABI66" i="7"/>
  <c r="ABK66" i="7"/>
  <c r="ABM66" i="7"/>
  <c r="ABO66" i="7"/>
  <c r="ABQ66" i="7"/>
  <c r="ABS66" i="7"/>
  <c r="ABU66" i="7"/>
  <c r="ABW66" i="7"/>
  <c r="ABY66" i="7"/>
  <c r="ACA66" i="7"/>
  <c r="ACC66" i="7"/>
  <c r="ACE66" i="7"/>
  <c r="ACG66" i="7"/>
  <c r="ACI66" i="7"/>
  <c r="ACK66" i="7"/>
  <c r="ACM66" i="7"/>
  <c r="ACO66" i="7"/>
  <c r="ACQ66" i="7"/>
  <c r="ACS66" i="7"/>
  <c r="ACU66" i="7"/>
  <c r="ACW66" i="7"/>
  <c r="ACY66" i="7"/>
  <c r="ADA66" i="7"/>
  <c r="ADC66" i="7"/>
  <c r="ADE66" i="7"/>
  <c r="ADG66" i="7"/>
  <c r="ADI66" i="7"/>
  <c r="ADK66" i="7"/>
  <c r="ADM66" i="7"/>
  <c r="ADO66" i="7"/>
  <c r="ADQ66" i="7"/>
  <c r="ADS66" i="7"/>
  <c r="ADU66" i="7"/>
  <c r="ADW66" i="7"/>
  <c r="ADY66" i="7"/>
  <c r="AEA66" i="7"/>
  <c r="AEC66" i="7"/>
  <c r="AEE66" i="7"/>
  <c r="AEG66" i="7"/>
  <c r="AEI66" i="7"/>
  <c r="AEK66" i="7"/>
  <c r="AEM66" i="7"/>
  <c r="AEO66" i="7"/>
  <c r="AEQ66" i="7"/>
  <c r="AES66" i="7"/>
  <c r="AEU66" i="7"/>
  <c r="AEW66" i="7"/>
  <c r="AEY66" i="7"/>
  <c r="AFA66" i="7"/>
  <c r="AFC66" i="7"/>
  <c r="AFE66" i="7"/>
  <c r="AFG66" i="7"/>
  <c r="AFI66" i="7"/>
  <c r="AFK66" i="7"/>
  <c r="AFM66" i="7"/>
  <c r="AFO66" i="7"/>
  <c r="AFQ66" i="7"/>
  <c r="AFS66" i="7"/>
  <c r="AFU66" i="7"/>
  <c r="AFW66" i="7"/>
  <c r="AFY66" i="7"/>
  <c r="AGA66" i="7"/>
  <c r="AGC66" i="7"/>
  <c r="AGE66" i="7"/>
  <c r="AGG66" i="7"/>
  <c r="AGI66" i="7"/>
  <c r="AGK66" i="7"/>
  <c r="AGM66" i="7"/>
  <c r="AGO66" i="7"/>
  <c r="AGQ66" i="7"/>
  <c r="AGS66" i="7"/>
  <c r="AGU66" i="7"/>
  <c r="AGW66" i="7"/>
  <c r="AGY66" i="7"/>
  <c r="AHA66" i="7"/>
  <c r="AHC66" i="7"/>
  <c r="AHE66" i="7"/>
  <c r="AHG66" i="7"/>
  <c r="AHI66" i="7"/>
  <c r="AHK66" i="7"/>
  <c r="AHM66" i="7"/>
  <c r="AHO66" i="7"/>
  <c r="AHQ66" i="7"/>
  <c r="AHS66" i="7"/>
  <c r="AHU66" i="7"/>
  <c r="AHW66" i="7"/>
  <c r="AHY66" i="7"/>
  <c r="AIA66" i="7"/>
  <c r="AIC66" i="7"/>
  <c r="AIE66" i="7"/>
  <c r="AIG66" i="7"/>
  <c r="AII66" i="7"/>
  <c r="AIK66" i="7"/>
  <c r="AIM66" i="7"/>
  <c r="AIO66" i="7"/>
  <c r="AIQ66" i="7"/>
  <c r="AIS66" i="7"/>
  <c r="AIU66" i="7"/>
  <c r="AIW66" i="7"/>
  <c r="AIY66" i="7"/>
  <c r="AJA66" i="7"/>
  <c r="AJC66" i="7"/>
  <c r="AJE66" i="7"/>
  <c r="AJG66" i="7"/>
  <c r="AJI66" i="7"/>
  <c r="AJK66" i="7"/>
  <c r="AJM66" i="7"/>
  <c r="AJO66" i="7"/>
  <c r="AJQ66" i="7"/>
  <c r="AJS66" i="7"/>
  <c r="AJU66" i="7"/>
  <c r="AJW66" i="7"/>
  <c r="AJY66" i="7"/>
  <c r="AKA66" i="7"/>
  <c r="AKC66" i="7"/>
  <c r="AKE66" i="7"/>
  <c r="AKG66" i="7"/>
  <c r="AKI66" i="7"/>
  <c r="AKK66" i="7"/>
  <c r="AKM66" i="7"/>
  <c r="AKO66" i="7"/>
  <c r="AKQ66" i="7"/>
  <c r="AKS66" i="7"/>
  <c r="AKU66" i="7"/>
  <c r="AKW66" i="7"/>
  <c r="AKY66" i="7"/>
  <c r="ALA66" i="7"/>
  <c r="ALC66" i="7"/>
  <c r="ALE66" i="7"/>
  <c r="ALG66" i="7"/>
  <c r="ALI66" i="7"/>
  <c r="ALK66" i="7"/>
  <c r="ALM66" i="7"/>
  <c r="ALO66" i="7"/>
  <c r="ALQ66" i="7"/>
  <c r="ALS66" i="7"/>
  <c r="ALU66" i="7"/>
  <c r="ALW66" i="7"/>
  <c r="ALY66" i="7"/>
  <c r="AMA66" i="7"/>
  <c r="AMC66" i="7"/>
  <c r="AME66" i="7"/>
  <c r="AMG66" i="7"/>
  <c r="AMI66" i="7"/>
  <c r="AMK66" i="7"/>
  <c r="AMM66" i="7"/>
  <c r="AMO66" i="7"/>
  <c r="AMQ66" i="7"/>
  <c r="AMS66" i="7"/>
  <c r="AMU66" i="7"/>
  <c r="AMW66" i="7"/>
  <c r="AMY66" i="7"/>
  <c r="ANA66" i="7"/>
  <c r="ANC66" i="7"/>
  <c r="ANE66" i="7"/>
  <c r="ANG66" i="7"/>
  <c r="ANI66" i="7"/>
  <c r="ANK66" i="7"/>
  <c r="ANM66" i="7"/>
  <c r="ANO66" i="7"/>
  <c r="ANQ66" i="7"/>
  <c r="ANS66" i="7"/>
  <c r="ANU66" i="7"/>
  <c r="ANW66" i="7"/>
  <c r="ANY66" i="7"/>
  <c r="AOA66" i="7"/>
  <c r="AOC66" i="7"/>
  <c r="AOE66" i="7"/>
  <c r="AOG66" i="7"/>
  <c r="AOI66" i="7"/>
  <c r="AOK66" i="7"/>
  <c r="AOM66" i="7"/>
  <c r="AOO66" i="7"/>
  <c r="AOQ66" i="7"/>
  <c r="AOS66" i="7"/>
  <c r="AOU66" i="7"/>
  <c r="AOW66" i="7"/>
  <c r="AOY66" i="7"/>
  <c r="APA66" i="7"/>
  <c r="APC66" i="7"/>
  <c r="APE66" i="7"/>
  <c r="APG66" i="7"/>
  <c r="API66" i="7"/>
  <c r="APK66" i="7"/>
  <c r="APM66" i="7"/>
  <c r="APO66" i="7"/>
  <c r="APQ66" i="7"/>
  <c r="APS66" i="7"/>
  <c r="APU66" i="7"/>
  <c r="APW66" i="7"/>
  <c r="APY66" i="7"/>
  <c r="AQA66" i="7"/>
  <c r="AQC66" i="7"/>
  <c r="AQE66" i="7"/>
  <c r="AQG66" i="7"/>
  <c r="AQI66" i="7"/>
  <c r="AQK66" i="7"/>
  <c r="AQM66" i="7"/>
  <c r="AQO66" i="7"/>
  <c r="AQQ66" i="7"/>
  <c r="AQS66" i="7"/>
  <c r="AQU66" i="7"/>
  <c r="AQW66" i="7"/>
  <c r="AQY66" i="7"/>
  <c r="ARA66" i="7"/>
  <c r="ARC66" i="7"/>
  <c r="ARE66" i="7"/>
  <c r="ARG66" i="7"/>
  <c r="ARI66" i="7"/>
  <c r="ARK66" i="7"/>
  <c r="ARM66" i="7"/>
  <c r="ARO66" i="7"/>
  <c r="ARQ66" i="7"/>
  <c r="ARS66" i="7"/>
  <c r="ARU66" i="7"/>
  <c r="ARW66" i="7"/>
  <c r="ARY66" i="7"/>
  <c r="ASA66" i="7"/>
  <c r="ASC66" i="7"/>
  <c r="ASE66" i="7"/>
  <c r="ASG66" i="7"/>
  <c r="ASI66" i="7"/>
  <c r="ASK66" i="7"/>
  <c r="ASM66" i="7"/>
  <c r="ASO66" i="7"/>
  <c r="ASQ66" i="7"/>
  <c r="ASS66" i="7"/>
  <c r="ASU66" i="7"/>
  <c r="ASW66" i="7"/>
  <c r="ASY66" i="7"/>
  <c r="ATA66" i="7"/>
  <c r="ATC66" i="7"/>
  <c r="ATE66" i="7"/>
  <c r="ATG66" i="7"/>
  <c r="ATI66" i="7"/>
  <c r="ATK66" i="7"/>
  <c r="ATM66" i="7"/>
  <c r="ATO66" i="7"/>
  <c r="ATQ66" i="7"/>
  <c r="ATS66" i="7"/>
  <c r="ATU66" i="7"/>
  <c r="ATW66" i="7"/>
  <c r="ATY66" i="7"/>
  <c r="AUA66" i="7"/>
  <c r="AUC66" i="7"/>
  <c r="AUE66" i="7"/>
  <c r="AUG66" i="7"/>
  <c r="AUI66" i="7"/>
  <c r="AUK66" i="7"/>
  <c r="AUM66" i="7"/>
  <c r="AUO66" i="7"/>
  <c r="AUQ66" i="7"/>
  <c r="AUS66" i="7"/>
  <c r="AUU66" i="7"/>
  <c r="AUW66" i="7"/>
  <c r="AUY66" i="7"/>
  <c r="AVA66" i="7"/>
  <c r="AVC66" i="7"/>
  <c r="AVE66" i="7"/>
  <c r="AVG66" i="7"/>
  <c r="AVI66" i="7"/>
  <c r="AVK66" i="7"/>
  <c r="AVM66" i="7"/>
  <c r="AVO66" i="7"/>
  <c r="AVQ66" i="7"/>
  <c r="AVS66" i="7"/>
  <c r="AVU66" i="7"/>
  <c r="AVW66" i="7"/>
  <c r="AVY66" i="7"/>
  <c r="AWA66" i="7"/>
  <c r="AWC66" i="7"/>
  <c r="AWE66" i="7"/>
  <c r="AWG66" i="7"/>
  <c r="AWI66" i="7"/>
  <c r="AWK66" i="7"/>
  <c r="AWM66" i="7"/>
  <c r="AWO66" i="7"/>
  <c r="AWQ66" i="7"/>
  <c r="AWS66" i="7"/>
  <c r="AWU66" i="7"/>
  <c r="AWW66" i="7"/>
  <c r="AWY66" i="7"/>
  <c r="AXA66" i="7"/>
  <c r="AXC66" i="7"/>
  <c r="AXE66" i="7"/>
  <c r="AXG66" i="7"/>
  <c r="AXI66" i="7"/>
  <c r="AXK66" i="7"/>
  <c r="AXM66" i="7"/>
  <c r="AXO66" i="7"/>
  <c r="AXQ66" i="7"/>
  <c r="AXS66" i="7"/>
  <c r="AXU66" i="7"/>
  <c r="AXW66" i="7"/>
  <c r="AXY66" i="7"/>
  <c r="AYA66" i="7"/>
  <c r="AYC66" i="7"/>
  <c r="AYE66" i="7"/>
  <c r="AYG66" i="7"/>
  <c r="AYI66" i="7"/>
  <c r="AYK66" i="7"/>
  <c r="AYM66" i="7"/>
  <c r="AYO66" i="7"/>
  <c r="AYQ66" i="7"/>
  <c r="AYS66" i="7"/>
  <c r="AYU66" i="7"/>
  <c r="AYW66" i="7"/>
  <c r="AYY66" i="7"/>
  <c r="AZA66" i="7"/>
  <c r="AZC66" i="7"/>
  <c r="AZE66" i="7"/>
  <c r="AZG66" i="7"/>
  <c r="AZI66" i="7"/>
  <c r="AZK66" i="7"/>
  <c r="AZM66" i="7"/>
  <c r="AZO66" i="7"/>
  <c r="AZQ66" i="7"/>
  <c r="AZS66" i="7"/>
  <c r="AZU66" i="7"/>
  <c r="AZW66" i="7"/>
  <c r="AZY66" i="7"/>
  <c r="BAA66" i="7"/>
  <c r="BAC66" i="7"/>
  <c r="BAE66" i="7"/>
  <c r="BAG66" i="7"/>
  <c r="BAI66" i="7"/>
  <c r="BAK66" i="7"/>
  <c r="BAM66" i="7"/>
  <c r="BAO66" i="7"/>
  <c r="BAQ66" i="7"/>
  <c r="BAS66" i="7"/>
  <c r="BAU66" i="7"/>
  <c r="BAW66" i="7"/>
  <c r="BAY66" i="7"/>
  <c r="BBA66" i="7"/>
  <c r="BBC66" i="7"/>
  <c r="BBE66" i="7"/>
  <c r="BBG66" i="7"/>
  <c r="BBI66" i="7"/>
  <c r="BBK66" i="7"/>
  <c r="BBM66" i="7"/>
  <c r="BBO66" i="7"/>
  <c r="BBQ66" i="7"/>
  <c r="BBS66" i="7"/>
  <c r="BBU66" i="7"/>
  <c r="BBW66" i="7"/>
  <c r="BBY66" i="7"/>
  <c r="BCA66" i="7"/>
  <c r="BCC66" i="7"/>
  <c r="BCE66" i="7"/>
  <c r="BCG66" i="7"/>
  <c r="BCI66" i="7"/>
  <c r="BCK66" i="7"/>
  <c r="BCM66" i="7"/>
  <c r="BCO66" i="7"/>
  <c r="BCQ66" i="7"/>
  <c r="BCS66" i="7"/>
  <c r="BCU66" i="7"/>
  <c r="BCW66" i="7"/>
  <c r="BCY66" i="7"/>
  <c r="BDA66" i="7"/>
  <c r="BDC66" i="7"/>
  <c r="BDE66" i="7"/>
  <c r="BDG66" i="7"/>
  <c r="BDI66" i="7"/>
  <c r="BDK66" i="7"/>
  <c r="BDM66" i="7"/>
  <c r="BDO66" i="7"/>
  <c r="BDQ66" i="7"/>
  <c r="BDS66" i="7"/>
  <c r="BDU66" i="7"/>
  <c r="BDW66" i="7"/>
  <c r="BDY66" i="7"/>
  <c r="BEA66" i="7"/>
  <c r="BEC66" i="7"/>
  <c r="BEE66" i="7"/>
  <c r="BEG66" i="7"/>
  <c r="BEI66" i="7"/>
  <c r="BEK66" i="7"/>
  <c r="BEM66" i="7"/>
  <c r="BEO66" i="7"/>
  <c r="BEQ66" i="7"/>
  <c r="BES66" i="7"/>
  <c r="BEU66" i="7"/>
  <c r="BEW66" i="7"/>
  <c r="BEY66" i="7"/>
  <c r="BFA66" i="7"/>
  <c r="BFC66" i="7"/>
  <c r="BFE66" i="7"/>
  <c r="BFG66" i="7"/>
  <c r="BFI66" i="7"/>
  <c r="BFK66" i="7"/>
  <c r="BFM66" i="7"/>
  <c r="BFO66" i="7"/>
  <c r="BFQ66" i="7"/>
  <c r="BFS66" i="7"/>
  <c r="BFU66" i="7"/>
  <c r="BFW66" i="7"/>
  <c r="BFY66" i="7"/>
  <c r="BGA66" i="7"/>
  <c r="BGC66" i="7"/>
  <c r="BGE66" i="7"/>
  <c r="BGG66" i="7"/>
  <c r="BGI66" i="7"/>
  <c r="BGK66" i="7"/>
  <c r="BGM66" i="7"/>
  <c r="BGO66" i="7"/>
  <c r="BGQ66" i="7"/>
  <c r="BGS66" i="7"/>
  <c r="BGU66" i="7"/>
  <c r="BGW66" i="7"/>
  <c r="BGY66" i="7"/>
  <c r="BHA66" i="7"/>
  <c r="BHC66" i="7"/>
  <c r="BHE66" i="7"/>
  <c r="BHG66" i="7"/>
  <c r="BHI66" i="7"/>
  <c r="BHK66" i="7"/>
  <c r="BHM66" i="7"/>
  <c r="BHO66" i="7"/>
  <c r="BHQ66" i="7"/>
  <c r="BHS66" i="7"/>
  <c r="BHU66" i="7"/>
  <c r="BHW66" i="7"/>
  <c r="BHY66" i="7"/>
  <c r="BIA66" i="7"/>
  <c r="BIC66" i="7"/>
  <c r="BIE66" i="7"/>
  <c r="BIG66" i="7"/>
  <c r="BII66" i="7"/>
  <c r="BIK66" i="7"/>
  <c r="BIM66" i="7"/>
  <c r="BIO66" i="7"/>
  <c r="BIQ66" i="7"/>
  <c r="BIS66" i="7"/>
  <c r="BIU66" i="7"/>
  <c r="BIW66" i="7"/>
  <c r="BIY66" i="7"/>
  <c r="BJA66" i="7"/>
  <c r="BJC66" i="7"/>
  <c r="BJE66" i="7"/>
  <c r="BJG66" i="7"/>
  <c r="BJI66" i="7"/>
  <c r="BJK66" i="7"/>
  <c r="BJM66" i="7"/>
  <c r="BJO66" i="7"/>
  <c r="BJQ66" i="7"/>
  <c r="BJS66" i="7"/>
  <c r="BJU66" i="7"/>
  <c r="BJW66" i="7"/>
  <c r="BJY66" i="7"/>
  <c r="BKA66" i="7"/>
  <c r="BKC66" i="7"/>
  <c r="BKE66" i="7"/>
  <c r="BKG66" i="7"/>
  <c r="BKI66" i="7"/>
  <c r="BKK66" i="7"/>
  <c r="BKM66" i="7"/>
  <c r="BKO66" i="7"/>
  <c r="BKQ66" i="7"/>
  <c r="BKS66" i="7"/>
  <c r="BKU66" i="7"/>
  <c r="BKW66" i="7"/>
  <c r="BKY66" i="7"/>
  <c r="BLA66" i="7"/>
  <c r="BLC66" i="7"/>
  <c r="BLE66" i="7"/>
  <c r="BLG66" i="7"/>
  <c r="BLI66" i="7"/>
  <c r="BLK66" i="7"/>
  <c r="BLM66" i="7"/>
  <c r="BLO66" i="7"/>
  <c r="BLQ66" i="7"/>
  <c r="BLS66" i="7"/>
  <c r="BLU66" i="7"/>
  <c r="BLW66" i="7"/>
  <c r="BLY66" i="7"/>
  <c r="BMA66" i="7"/>
  <c r="BMC66" i="7"/>
  <c r="BME66" i="7"/>
  <c r="BMG66" i="7"/>
  <c r="BMI66" i="7"/>
  <c r="BMK66" i="7"/>
  <c r="BMM66" i="7"/>
  <c r="BMO66" i="7"/>
  <c r="BMQ66" i="7"/>
  <c r="BMS66" i="7"/>
  <c r="BMU66" i="7"/>
  <c r="BMW66" i="7"/>
  <c r="BMY66" i="7"/>
  <c r="BNA66" i="7"/>
  <c r="BNC66" i="7"/>
  <c r="BNE66" i="7"/>
  <c r="BNG66" i="7"/>
  <c r="BNI66" i="7"/>
  <c r="BNK66" i="7"/>
  <c r="BNM66" i="7"/>
  <c r="BNO66" i="7"/>
  <c r="BNQ66" i="7"/>
  <c r="BNS66" i="7"/>
  <c r="BNU66" i="7"/>
  <c r="BNW66" i="7"/>
  <c r="BNY66" i="7"/>
  <c r="BOA66" i="7"/>
  <c r="BOC66" i="7"/>
  <c r="BOE66" i="7"/>
  <c r="BOG66" i="7"/>
  <c r="BOI66" i="7"/>
  <c r="BOK66" i="7"/>
  <c r="BOM66" i="7"/>
  <c r="BOO66" i="7"/>
  <c r="BOQ66" i="7"/>
  <c r="BOS66" i="7"/>
  <c r="BOU66" i="7"/>
  <c r="BOW66" i="7"/>
  <c r="BOY66" i="7"/>
  <c r="BPA66" i="7"/>
  <c r="BPC66" i="7"/>
  <c r="BPE66" i="7"/>
  <c r="BPG66" i="7"/>
  <c r="BPI66" i="7"/>
  <c r="BPK66" i="7"/>
  <c r="BPM66" i="7"/>
  <c r="BPO66" i="7"/>
  <c r="BPQ66" i="7"/>
  <c r="BPS66" i="7"/>
  <c r="BPU66" i="7"/>
  <c r="BPW66" i="7"/>
  <c r="BPY66" i="7"/>
  <c r="BQA66" i="7"/>
  <c r="BQC66" i="7"/>
  <c r="BQE66" i="7"/>
  <c r="BQG66" i="7"/>
  <c r="BQI66" i="7"/>
  <c r="BQK66" i="7"/>
  <c r="BQM66" i="7"/>
  <c r="BQO66" i="7"/>
  <c r="BQQ66" i="7"/>
  <c r="BQS66" i="7"/>
  <c r="BQU66" i="7"/>
  <c r="BQW66" i="7"/>
  <c r="BQY66" i="7"/>
  <c r="BRA66" i="7"/>
  <c r="BRC66" i="7"/>
  <c r="BRE66" i="7"/>
  <c r="BRG66" i="7"/>
  <c r="BRI66" i="7"/>
  <c r="BRK66" i="7"/>
  <c r="BRM66" i="7"/>
  <c r="BRO66" i="7"/>
  <c r="BRQ66" i="7"/>
  <c r="BRS66" i="7"/>
  <c r="BRU66" i="7"/>
  <c r="BRW66" i="7"/>
  <c r="BRY66" i="7"/>
  <c r="BSA66" i="7"/>
  <c r="BSC66" i="7"/>
  <c r="BSE66" i="7"/>
  <c r="BSG66" i="7"/>
  <c r="BSI66" i="7"/>
  <c r="BSK66" i="7"/>
  <c r="BSM66" i="7"/>
  <c r="BSO66" i="7"/>
  <c r="BSQ66" i="7"/>
  <c r="BSS66" i="7"/>
  <c r="BSU66" i="7"/>
  <c r="BSW66" i="7"/>
  <c r="BSY66" i="7"/>
  <c r="BTA66" i="7"/>
  <c r="BTC66" i="7"/>
  <c r="BTE66" i="7"/>
  <c r="BTG66" i="7"/>
  <c r="BTI66" i="7"/>
  <c r="BTK66" i="7"/>
  <c r="BTM66" i="7"/>
  <c r="BTO66" i="7"/>
  <c r="BTQ66" i="7"/>
  <c r="BTS66" i="7"/>
  <c r="BTU66" i="7"/>
  <c r="BTW66" i="7"/>
  <c r="BTY66" i="7"/>
  <c r="BUA66" i="7"/>
  <c r="BUC66" i="7"/>
  <c r="BUE66" i="7"/>
  <c r="BUG66" i="7"/>
  <c r="BUI66" i="7"/>
  <c r="BUK66" i="7"/>
  <c r="BUM66" i="7"/>
  <c r="BUO66" i="7"/>
  <c r="BUQ66" i="7"/>
  <c r="BUS66" i="7"/>
  <c r="BUU66" i="7"/>
  <c r="BUW66" i="7"/>
  <c r="BUY66" i="7"/>
  <c r="BVA66" i="7"/>
  <c r="BVC66" i="7"/>
  <c r="BVE66" i="7"/>
  <c r="BVG66" i="7"/>
  <c r="BVI66" i="7"/>
  <c r="BVK66" i="7"/>
  <c r="BVM66" i="7"/>
  <c r="BVO66" i="7"/>
  <c r="BVQ66" i="7"/>
  <c r="BVS66" i="7"/>
  <c r="BVU66" i="7"/>
  <c r="BVW66" i="7"/>
  <c r="BVY66" i="7"/>
  <c r="BWA66" i="7"/>
  <c r="BWC66" i="7"/>
  <c r="BWE66" i="7"/>
  <c r="BWG66" i="7"/>
  <c r="BWI66" i="7"/>
  <c r="BWK66" i="7"/>
  <c r="BWM66" i="7"/>
  <c r="BWO66" i="7"/>
  <c r="BWQ66" i="7"/>
  <c r="BWS66" i="7"/>
  <c r="BWU66" i="7"/>
  <c r="BWW66" i="7"/>
  <c r="BWY66" i="7"/>
  <c r="BXA66" i="7"/>
  <c r="BXC66" i="7"/>
  <c r="BXE66" i="7"/>
  <c r="BXG66" i="7"/>
  <c r="BXI66" i="7"/>
  <c r="BXK66" i="7"/>
  <c r="BXM66" i="7"/>
  <c r="BXO66" i="7"/>
  <c r="BXQ66" i="7"/>
  <c r="BXS66" i="7"/>
  <c r="BXU66" i="7"/>
  <c r="BXW66" i="7"/>
  <c r="BXY66" i="7"/>
  <c r="BYA66" i="7"/>
  <c r="BYC66" i="7"/>
  <c r="BYE66" i="7"/>
  <c r="BYG66" i="7"/>
  <c r="BYI66" i="7"/>
  <c r="BYK66" i="7"/>
  <c r="BYM66" i="7"/>
  <c r="BYO66" i="7"/>
  <c r="BYQ66" i="7"/>
  <c r="BYS66" i="7"/>
  <c r="BYU66" i="7"/>
  <c r="BYW66" i="7"/>
  <c r="BYY66" i="7"/>
  <c r="BZA66" i="7"/>
  <c r="BZC66" i="7"/>
  <c r="BZE66" i="7"/>
  <c r="BZG66" i="7"/>
  <c r="BZI66" i="7"/>
  <c r="BZK66" i="7"/>
  <c r="BZM66" i="7"/>
  <c r="BZO66" i="7"/>
  <c r="BZQ66" i="7"/>
  <c r="BZS66" i="7"/>
  <c r="BZU66" i="7"/>
  <c r="BZW66" i="7"/>
  <c r="BZY66" i="7"/>
  <c r="CAA66" i="7"/>
  <c r="CAC66" i="7"/>
  <c r="CAE66" i="7"/>
  <c r="CAG66" i="7"/>
  <c r="CAI66" i="7"/>
  <c r="CAK66" i="7"/>
  <c r="CAM66" i="7"/>
  <c r="CAO66" i="7"/>
  <c r="CAQ66" i="7"/>
  <c r="CAS66" i="7"/>
  <c r="CAU66" i="7"/>
  <c r="CAW66" i="7"/>
  <c r="CAY66" i="7"/>
  <c r="CBA66" i="7"/>
  <c r="CBC66" i="7"/>
  <c r="CBE66" i="7"/>
  <c r="CBG66" i="7"/>
  <c r="CBI66" i="7"/>
  <c r="CBK66" i="7"/>
  <c r="CBM66" i="7"/>
  <c r="CBO66" i="7"/>
  <c r="CBQ66" i="7"/>
  <c r="CBS66" i="7"/>
  <c r="CBU66" i="7"/>
  <c r="CBW66" i="7"/>
  <c r="CBY66" i="7"/>
  <c r="CCA66" i="7"/>
  <c r="CCC66" i="7"/>
  <c r="CCE66" i="7"/>
  <c r="CCG66" i="7"/>
  <c r="CCI66" i="7"/>
  <c r="CCK66" i="7"/>
  <c r="CCM66" i="7"/>
  <c r="CCO66" i="7"/>
  <c r="CCQ66" i="7"/>
  <c r="CCS66" i="7"/>
  <c r="CCU66" i="7"/>
  <c r="CCW66" i="7"/>
  <c r="CCY66" i="7"/>
  <c r="CDA66" i="7"/>
  <c r="CDC66" i="7"/>
  <c r="CDE66" i="7"/>
  <c r="CDG66" i="7"/>
  <c r="CDI66" i="7"/>
  <c r="CDK66" i="7"/>
  <c r="CDM66" i="7"/>
  <c r="CDO66" i="7"/>
  <c r="CDQ66" i="7"/>
  <c r="CDS66" i="7"/>
  <c r="CDU66" i="7"/>
  <c r="CDW66" i="7"/>
  <c r="CDY66" i="7"/>
  <c r="CEA66" i="7"/>
  <c r="CEC66" i="7"/>
  <c r="CEE66" i="7"/>
  <c r="CEG66" i="7"/>
  <c r="CEI66" i="7"/>
  <c r="CEK66" i="7"/>
  <c r="CEM66" i="7"/>
  <c r="CEO66" i="7"/>
  <c r="CEQ66" i="7"/>
  <c r="CES66" i="7"/>
  <c r="CEU66" i="7"/>
  <c r="CEW66" i="7"/>
  <c r="CEY66" i="7"/>
  <c r="CFA66" i="7"/>
  <c r="CFC66" i="7"/>
  <c r="CFE66" i="7"/>
  <c r="CFG66" i="7"/>
  <c r="CFI66" i="7"/>
  <c r="CFK66" i="7"/>
  <c r="CFM66" i="7"/>
  <c r="CFO66" i="7"/>
  <c r="CFQ66" i="7"/>
  <c r="CFS66" i="7"/>
  <c r="CFU66" i="7"/>
  <c r="CFW66" i="7"/>
  <c r="CFY66" i="7"/>
  <c r="CGA66" i="7"/>
  <c r="CGC66" i="7"/>
  <c r="CGE66" i="7"/>
  <c r="CGG66" i="7"/>
  <c r="CGI66" i="7"/>
  <c r="CGK66" i="7"/>
  <c r="CGM66" i="7"/>
  <c r="CGO66" i="7"/>
  <c r="CGQ66" i="7"/>
  <c r="CGS66" i="7"/>
  <c r="CGU66" i="7"/>
  <c r="CGW66" i="7"/>
  <c r="CGY66" i="7"/>
  <c r="CHA66" i="7"/>
  <c r="CHC66" i="7"/>
  <c r="CHE66" i="7"/>
  <c r="CHG66" i="7"/>
  <c r="CHI66" i="7"/>
  <c r="CHK66" i="7"/>
  <c r="CHM66" i="7"/>
  <c r="CHO66" i="7"/>
  <c r="CHQ66" i="7"/>
  <c r="CHS66" i="7"/>
  <c r="CHU66" i="7"/>
  <c r="CHW66" i="7"/>
  <c r="CHY66" i="7"/>
  <c r="CIA66" i="7"/>
  <c r="CIC66" i="7"/>
  <c r="CIE66" i="7"/>
  <c r="CIG66" i="7"/>
  <c r="CII66" i="7"/>
  <c r="CIK66" i="7"/>
  <c r="CIM66" i="7"/>
  <c r="CIO66" i="7"/>
  <c r="CIQ66" i="7"/>
  <c r="CIS66" i="7"/>
  <c r="CIU66" i="7"/>
  <c r="CIW66" i="7"/>
  <c r="CIY66" i="7"/>
  <c r="CJA66" i="7"/>
  <c r="CJC66" i="7"/>
  <c r="CJE66" i="7"/>
  <c r="CJG66" i="7"/>
  <c r="CJI66" i="7"/>
  <c r="CJK66" i="7"/>
  <c r="CJM66" i="7"/>
  <c r="CJO66" i="7"/>
  <c r="CJQ66" i="7"/>
  <c r="CJS66" i="7"/>
  <c r="CJU66" i="7"/>
  <c r="CJW66" i="7"/>
  <c r="CJY66" i="7"/>
  <c r="CKA66" i="7"/>
  <c r="CKC66" i="7"/>
  <c r="CKE66" i="7"/>
  <c r="CKG66" i="7"/>
  <c r="CKI66" i="7"/>
  <c r="CKK66" i="7"/>
  <c r="CKM66" i="7"/>
  <c r="CKO66" i="7"/>
  <c r="CKQ66" i="7"/>
  <c r="CKS66" i="7"/>
  <c r="CKU66" i="7"/>
  <c r="CKW66" i="7"/>
  <c r="CKY66" i="7"/>
  <c r="CLA66" i="7"/>
  <c r="CLC66" i="7"/>
  <c r="CLE66" i="7"/>
  <c r="CLG66" i="7"/>
  <c r="CLI66" i="7"/>
  <c r="CLK66" i="7"/>
  <c r="CLM66" i="7"/>
  <c r="CLO66" i="7"/>
  <c r="CLQ66" i="7"/>
  <c r="CLS66" i="7"/>
  <c r="CLU66" i="7"/>
  <c r="CLW66" i="7"/>
  <c r="CLY66" i="7"/>
  <c r="CMA66" i="7"/>
  <c r="CMC66" i="7"/>
  <c r="CME66" i="7"/>
  <c r="CMG66" i="7"/>
  <c r="CMI66" i="7"/>
  <c r="CMK66" i="7"/>
  <c r="CMM66" i="7"/>
  <c r="CMO66" i="7"/>
  <c r="CMQ66" i="7"/>
  <c r="CMS66" i="7"/>
  <c r="CMU66" i="7"/>
  <c r="CMW66" i="7"/>
  <c r="CMY66" i="7"/>
  <c r="CNA66" i="7"/>
  <c r="CNC66" i="7"/>
  <c r="CNE66" i="7"/>
  <c r="CNG66" i="7"/>
  <c r="CNI66" i="7"/>
  <c r="CNK66" i="7"/>
  <c r="CNM66" i="7"/>
  <c r="CNO66" i="7"/>
  <c r="CNQ66" i="7"/>
  <c r="CNS66" i="7"/>
  <c r="CNU66" i="7"/>
  <c r="CNW66" i="7"/>
  <c r="CNY66" i="7"/>
  <c r="COA66" i="7"/>
  <c r="COC66" i="7"/>
  <c r="COE66" i="7"/>
  <c r="COG66" i="7"/>
  <c r="COI66" i="7"/>
  <c r="COK66" i="7"/>
  <c r="COM66" i="7"/>
  <c r="COO66" i="7"/>
  <c r="COQ66" i="7"/>
  <c r="COS66" i="7"/>
  <c r="COU66" i="7"/>
  <c r="COW66" i="7"/>
  <c r="COY66" i="7"/>
  <c r="CPA66" i="7"/>
  <c r="CPC66" i="7"/>
  <c r="CPE66" i="7"/>
  <c r="CPG66" i="7"/>
  <c r="CPI66" i="7"/>
  <c r="CPK66" i="7"/>
  <c r="CPM66" i="7"/>
  <c r="CPO66" i="7"/>
  <c r="CPQ66" i="7"/>
  <c r="CPS66" i="7"/>
  <c r="CPU66" i="7"/>
  <c r="CPW66" i="7"/>
  <c r="CPY66" i="7"/>
  <c r="CQA66" i="7"/>
  <c r="CQC66" i="7"/>
  <c r="CQE66" i="7"/>
  <c r="CQG66" i="7"/>
  <c r="CQI66" i="7"/>
  <c r="CQK66" i="7"/>
  <c r="CQM66" i="7"/>
  <c r="CQO66" i="7"/>
  <c r="CQQ66" i="7"/>
  <c r="CQS66" i="7"/>
  <c r="CQU66" i="7"/>
  <c r="CQW66" i="7"/>
  <c r="CQY66" i="7"/>
  <c r="CRA66" i="7"/>
  <c r="CRC66" i="7"/>
  <c r="CRE66" i="7"/>
  <c r="CRG66" i="7"/>
  <c r="CRI66" i="7"/>
  <c r="CRK66" i="7"/>
  <c r="CRM66" i="7"/>
  <c r="CRO66" i="7"/>
  <c r="CRQ66" i="7"/>
  <c r="CRS66" i="7"/>
  <c r="CRU66" i="7"/>
  <c r="CRW66" i="7"/>
  <c r="CRY66" i="7"/>
  <c r="CSA66" i="7"/>
  <c r="CSC66" i="7"/>
  <c r="CSE66" i="7"/>
  <c r="CSG66" i="7"/>
  <c r="CSI66" i="7"/>
  <c r="CSK66" i="7"/>
  <c r="CSM66" i="7"/>
  <c r="CSO66" i="7"/>
  <c r="CSQ66" i="7"/>
  <c r="CSS66" i="7"/>
  <c r="CSU66" i="7"/>
  <c r="CSW66" i="7"/>
  <c r="CSY66" i="7"/>
  <c r="CTA66" i="7"/>
  <c r="CTC66" i="7"/>
  <c r="CTE66" i="7"/>
  <c r="CTG66" i="7"/>
  <c r="CTI66" i="7"/>
  <c r="CTK66" i="7"/>
  <c r="CTM66" i="7"/>
  <c r="CTO66" i="7"/>
  <c r="CTQ66" i="7"/>
  <c r="CTS66" i="7"/>
  <c r="CTU66" i="7"/>
  <c r="CTW66" i="7"/>
  <c r="CTY66" i="7"/>
  <c r="CUA66" i="7"/>
  <c r="CUC66" i="7"/>
  <c r="CUE66" i="7"/>
  <c r="CUG66" i="7"/>
  <c r="CUI66" i="7"/>
  <c r="CUK66" i="7"/>
  <c r="CUM66" i="7"/>
  <c r="CUO66" i="7"/>
  <c r="CUQ66" i="7"/>
  <c r="CUS66" i="7"/>
  <c r="CUU66" i="7"/>
  <c r="CUW66" i="7"/>
  <c r="CUY66" i="7"/>
  <c r="CVA66" i="7"/>
  <c r="CVC66" i="7"/>
  <c r="CVE66" i="7"/>
  <c r="CVG66" i="7"/>
  <c r="CVI66" i="7"/>
  <c r="CVK66" i="7"/>
  <c r="CVM66" i="7"/>
  <c r="CVO66" i="7"/>
  <c r="CVQ66" i="7"/>
  <c r="CVS66" i="7"/>
  <c r="CVU66" i="7"/>
  <c r="CVW66" i="7"/>
  <c r="CVY66" i="7"/>
  <c r="CWA66" i="7"/>
  <c r="CWC66" i="7"/>
  <c r="CWE66" i="7"/>
  <c r="CWG66" i="7"/>
  <c r="CWI66" i="7"/>
  <c r="CWK66" i="7"/>
  <c r="CWM66" i="7"/>
  <c r="CWO66" i="7"/>
  <c r="CWQ66" i="7"/>
  <c r="CWS66" i="7"/>
  <c r="CWU66" i="7"/>
  <c r="CWW66" i="7"/>
  <c r="CWY66" i="7"/>
  <c r="CXA66" i="7"/>
  <c r="CXC66" i="7"/>
  <c r="CXE66" i="7"/>
  <c r="CXG66" i="7"/>
  <c r="CXI66" i="7"/>
  <c r="CXK66" i="7"/>
  <c r="CXM66" i="7"/>
  <c r="CXO66" i="7"/>
  <c r="CXQ66" i="7"/>
  <c r="CXS66" i="7"/>
  <c r="CXU66" i="7"/>
  <c r="CXW66" i="7"/>
  <c r="CXY66" i="7"/>
  <c r="CYA66" i="7"/>
  <c r="CYC66" i="7"/>
  <c r="CYE66" i="7"/>
  <c r="CYG66" i="7"/>
  <c r="CYI66" i="7"/>
  <c r="CYK66" i="7"/>
  <c r="CYM66" i="7"/>
  <c r="CYO66" i="7"/>
  <c r="CYQ66" i="7"/>
  <c r="CYS66" i="7"/>
  <c r="CYU66" i="7"/>
  <c r="CYW66" i="7"/>
  <c r="CYY66" i="7"/>
  <c r="CZA66" i="7"/>
  <c r="CZC66" i="7"/>
  <c r="CZE66" i="7"/>
  <c r="CZG66" i="7"/>
  <c r="CZI66" i="7"/>
  <c r="CZK66" i="7"/>
  <c r="CZM66" i="7"/>
  <c r="CZO66" i="7"/>
  <c r="CZQ66" i="7"/>
  <c r="CZS66" i="7"/>
  <c r="CZU66" i="7"/>
  <c r="CZW66" i="7"/>
  <c r="CZY66" i="7"/>
  <c r="DAA66" i="7"/>
  <c r="DAC66" i="7"/>
  <c r="DAE66" i="7"/>
  <c r="DAG66" i="7"/>
  <c r="DAI66" i="7"/>
  <c r="DAK66" i="7"/>
  <c r="DAM66" i="7"/>
  <c r="DAO66" i="7"/>
  <c r="DAQ66" i="7"/>
  <c r="DAS66" i="7"/>
  <c r="DAU66" i="7"/>
  <c r="DAW66" i="7"/>
  <c r="DAY66" i="7"/>
  <c r="DBA66" i="7"/>
  <c r="DBC66" i="7"/>
  <c r="DBE66" i="7"/>
  <c r="DBG66" i="7"/>
  <c r="DBI66" i="7"/>
  <c r="DBK66" i="7"/>
  <c r="DBM66" i="7"/>
  <c r="DBO66" i="7"/>
  <c r="DBQ66" i="7"/>
  <c r="DBS66" i="7"/>
  <c r="DBU66" i="7"/>
  <c r="DBW66" i="7"/>
  <c r="DBY66" i="7"/>
  <c r="DCA66" i="7"/>
  <c r="DCC66" i="7"/>
  <c r="DCE66" i="7"/>
  <c r="DCG66" i="7"/>
  <c r="DCI66" i="7"/>
  <c r="DCK66" i="7"/>
  <c r="DCM66" i="7"/>
  <c r="DCO66" i="7"/>
  <c r="DCQ66" i="7"/>
  <c r="DCS66" i="7"/>
  <c r="DCU66" i="7"/>
  <c r="DCW66" i="7"/>
  <c r="DCY66" i="7"/>
  <c r="DDA66" i="7"/>
  <c r="DDC66" i="7"/>
  <c r="DDE66" i="7"/>
  <c r="DDG66" i="7"/>
  <c r="DDI66" i="7"/>
  <c r="DDK66" i="7"/>
  <c r="DDM66" i="7"/>
  <c r="DDO66" i="7"/>
  <c r="DDQ66" i="7"/>
  <c r="DDS66" i="7"/>
  <c r="DDU66" i="7"/>
  <c r="DDW66" i="7"/>
  <c r="DDY66" i="7"/>
  <c r="DEA66" i="7"/>
  <c r="DEC66" i="7"/>
  <c r="DEE66" i="7"/>
  <c r="DEG66" i="7"/>
  <c r="DEI66" i="7"/>
  <c r="DEK66" i="7"/>
  <c r="DEM66" i="7"/>
  <c r="DEO66" i="7"/>
  <c r="DEQ66" i="7"/>
  <c r="DES66" i="7"/>
  <c r="DEU66" i="7"/>
  <c r="DEW66" i="7"/>
  <c r="DEY66" i="7"/>
  <c r="DFA66" i="7"/>
  <c r="DFC66" i="7"/>
  <c r="DFE66" i="7"/>
  <c r="DFG66" i="7"/>
  <c r="DFI66" i="7"/>
  <c r="DFK66" i="7"/>
  <c r="DFM66" i="7"/>
  <c r="DFO66" i="7"/>
  <c r="DFQ66" i="7"/>
  <c r="DFS66" i="7"/>
  <c r="DFU66" i="7"/>
  <c r="DFW66" i="7"/>
  <c r="DFY66" i="7"/>
  <c r="DGA66" i="7"/>
  <c r="DGC66" i="7"/>
  <c r="DGE66" i="7"/>
  <c r="DGG66" i="7"/>
  <c r="DGI66" i="7"/>
  <c r="DGK66" i="7"/>
  <c r="DGM66" i="7"/>
  <c r="DGO66" i="7"/>
  <c r="DGQ66" i="7"/>
  <c r="DGS66" i="7"/>
  <c r="DGU66" i="7"/>
  <c r="DGW66" i="7"/>
  <c r="DGY66" i="7"/>
  <c r="DHA66" i="7"/>
  <c r="DHC66" i="7"/>
  <c r="DHE66" i="7"/>
  <c r="DHG66" i="7"/>
  <c r="DHI66" i="7"/>
  <c r="DHK66" i="7"/>
  <c r="DHM66" i="7"/>
  <c r="DHO66" i="7"/>
  <c r="DHQ66" i="7"/>
  <c r="DHS66" i="7"/>
  <c r="DHU66" i="7"/>
  <c r="DHW66" i="7"/>
  <c r="DHY66" i="7"/>
  <c r="DIA66" i="7"/>
  <c r="DIC66" i="7"/>
  <c r="DIE66" i="7"/>
  <c r="DIG66" i="7"/>
  <c r="DII66" i="7"/>
  <c r="DIK66" i="7"/>
  <c r="DIM66" i="7"/>
  <c r="DIO66" i="7"/>
  <c r="DIQ66" i="7"/>
  <c r="DIS66" i="7"/>
  <c r="DIU66" i="7"/>
  <c r="DIW66" i="7"/>
  <c r="DIY66" i="7"/>
  <c r="DJA66" i="7"/>
  <c r="DJC66" i="7"/>
  <c r="DJE66" i="7"/>
  <c r="DJG66" i="7"/>
  <c r="DJI66" i="7"/>
  <c r="DJK66" i="7"/>
  <c r="DJM66" i="7"/>
  <c r="DJO66" i="7"/>
  <c r="DJQ66" i="7"/>
  <c r="DJS66" i="7"/>
  <c r="DJU66" i="7"/>
  <c r="DJW66" i="7"/>
  <c r="DJY66" i="7"/>
  <c r="DKA66" i="7"/>
  <c r="DKC66" i="7"/>
  <c r="DKE66" i="7"/>
  <c r="DKG66" i="7"/>
  <c r="DKI66" i="7"/>
  <c r="DKK66" i="7"/>
  <c r="DKM66" i="7"/>
  <c r="DKO66" i="7"/>
  <c r="DKQ66" i="7"/>
  <c r="DKS66" i="7"/>
  <c r="DKU66" i="7"/>
  <c r="DKW66" i="7"/>
  <c r="DKY66" i="7"/>
  <c r="DLA66" i="7"/>
  <c r="DLC66" i="7"/>
  <c r="DLE66" i="7"/>
  <c r="DLG66" i="7"/>
  <c r="DLI66" i="7"/>
  <c r="DLK66" i="7"/>
  <c r="DLM66" i="7"/>
  <c r="DLO66" i="7"/>
  <c r="DLQ66" i="7"/>
  <c r="DLS66" i="7"/>
  <c r="DLU66" i="7"/>
  <c r="DLW66" i="7"/>
  <c r="DLY66" i="7"/>
  <c r="DMA66" i="7"/>
  <c r="DMC66" i="7"/>
  <c r="DME66" i="7"/>
  <c r="DMG66" i="7"/>
  <c r="DMI66" i="7"/>
  <c r="DMK66" i="7"/>
  <c r="DMM66" i="7"/>
  <c r="DMO66" i="7"/>
  <c r="DMQ66" i="7"/>
  <c r="DMS66" i="7"/>
  <c r="DMU66" i="7"/>
  <c r="DMW66" i="7"/>
  <c r="DMY66" i="7"/>
  <c r="DNA66" i="7"/>
  <c r="DNC66" i="7"/>
  <c r="DNE66" i="7"/>
  <c r="DNG66" i="7"/>
  <c r="DNI66" i="7"/>
  <c r="DNK66" i="7"/>
  <c r="DNM66" i="7"/>
  <c r="DNO66" i="7"/>
  <c r="DNQ66" i="7"/>
  <c r="DNS66" i="7"/>
  <c r="DNU66" i="7"/>
  <c r="DNW66" i="7"/>
  <c r="DNY66" i="7"/>
  <c r="DOA66" i="7"/>
  <c r="DOC66" i="7"/>
  <c r="DOE66" i="7"/>
  <c r="DOG66" i="7"/>
  <c r="DOI66" i="7"/>
  <c r="DOK66" i="7"/>
  <c r="DOM66" i="7"/>
  <c r="DOO66" i="7"/>
  <c r="DOQ66" i="7"/>
  <c r="DOS66" i="7"/>
  <c r="DOU66" i="7"/>
  <c r="DOW66" i="7"/>
  <c r="DOY66" i="7"/>
  <c r="DPA66" i="7"/>
  <c r="DPC66" i="7"/>
  <c r="DPE66" i="7"/>
  <c r="DPG66" i="7"/>
  <c r="DPI66" i="7"/>
  <c r="DPK66" i="7"/>
  <c r="DPM66" i="7"/>
  <c r="DPO66" i="7"/>
  <c r="DPQ66" i="7"/>
  <c r="DPS66" i="7"/>
  <c r="DPU66" i="7"/>
  <c r="DPW66" i="7"/>
  <c r="DPY66" i="7"/>
  <c r="DQA66" i="7"/>
  <c r="DQC66" i="7"/>
  <c r="DQE66" i="7"/>
  <c r="DQG66" i="7"/>
  <c r="DQI66" i="7"/>
  <c r="DQK66" i="7"/>
  <c r="DQM66" i="7"/>
  <c r="DQO66" i="7"/>
  <c r="DQQ66" i="7"/>
  <c r="DQS66" i="7"/>
  <c r="DQU66" i="7"/>
  <c r="DQW66" i="7"/>
  <c r="DQY66" i="7"/>
  <c r="DRA66" i="7"/>
  <c r="DRC66" i="7"/>
  <c r="DRE66" i="7"/>
  <c r="DRG66" i="7"/>
  <c r="DRI66" i="7"/>
  <c r="DRK66" i="7"/>
  <c r="DRM66" i="7"/>
  <c r="DRO66" i="7"/>
  <c r="DRQ66" i="7"/>
  <c r="DRS66" i="7"/>
  <c r="DRU66" i="7"/>
  <c r="DRW66" i="7"/>
  <c r="DRY66" i="7"/>
  <c r="DSA66" i="7"/>
  <c r="DSC66" i="7"/>
  <c r="DSE66" i="7"/>
  <c r="DSG66" i="7"/>
  <c r="DSI66" i="7"/>
  <c r="DSK66" i="7"/>
  <c r="DSM66" i="7"/>
  <c r="DSO66" i="7"/>
  <c r="DSQ66" i="7"/>
  <c r="DSS66" i="7"/>
  <c r="DSU66" i="7"/>
  <c r="DSW66" i="7"/>
  <c r="DSY66" i="7"/>
  <c r="DTA66" i="7"/>
  <c r="DTC66" i="7"/>
  <c r="DTE66" i="7"/>
  <c r="DTG66" i="7"/>
  <c r="DTI66" i="7"/>
  <c r="DTK66" i="7"/>
  <c r="DTM66" i="7"/>
  <c r="DTO66" i="7"/>
  <c r="DTQ66" i="7"/>
  <c r="DTS66" i="7"/>
  <c r="DTU66" i="7"/>
  <c r="DTW66" i="7"/>
  <c r="DTY66" i="7"/>
  <c r="DUA66" i="7"/>
  <c r="DUC66" i="7"/>
  <c r="DUE66" i="7"/>
  <c r="DUG66" i="7"/>
  <c r="DUI66" i="7"/>
  <c r="DUK66" i="7"/>
  <c r="DUM66" i="7"/>
  <c r="DUO66" i="7"/>
  <c r="DUQ66" i="7"/>
  <c r="DUS66" i="7"/>
  <c r="DUU66" i="7"/>
  <c r="DUW66" i="7"/>
  <c r="DUY66" i="7"/>
  <c r="DVA66" i="7"/>
  <c r="DVC66" i="7"/>
  <c r="DVE66" i="7"/>
  <c r="DVG66" i="7"/>
  <c r="DVI66" i="7"/>
  <c r="DVK66" i="7"/>
  <c r="DVM66" i="7"/>
  <c r="DVO66" i="7"/>
  <c r="DVQ66" i="7"/>
  <c r="DVS66" i="7"/>
  <c r="DVU66" i="7"/>
  <c r="DVW66" i="7"/>
  <c r="DVY66" i="7"/>
  <c r="DWA66" i="7"/>
  <c r="DWC66" i="7"/>
  <c r="DWE66" i="7"/>
  <c r="DWG66" i="7"/>
  <c r="DWI66" i="7"/>
  <c r="DWK66" i="7"/>
  <c r="DWM66" i="7"/>
  <c r="DWO66" i="7"/>
  <c r="DWQ66" i="7"/>
  <c r="DWS66" i="7"/>
  <c r="DWU66" i="7"/>
  <c r="DWW66" i="7"/>
  <c r="DWY66" i="7"/>
  <c r="DXA66" i="7"/>
  <c r="DXC66" i="7"/>
  <c r="DXE66" i="7"/>
  <c r="DXG66" i="7"/>
  <c r="DXI66" i="7"/>
  <c r="DXK66" i="7"/>
  <c r="DXM66" i="7"/>
  <c r="DXO66" i="7"/>
  <c r="DXQ66" i="7"/>
  <c r="DXS66" i="7"/>
  <c r="DXU66" i="7"/>
  <c r="DXW66" i="7"/>
  <c r="DXY66" i="7"/>
  <c r="DYA66" i="7"/>
  <c r="DYC66" i="7"/>
  <c r="DYE66" i="7"/>
  <c r="DYG66" i="7"/>
  <c r="DYI66" i="7"/>
  <c r="DYK66" i="7"/>
  <c r="DYM66" i="7"/>
  <c r="DYO66" i="7"/>
  <c r="DYQ66" i="7"/>
  <c r="DYS66" i="7"/>
  <c r="DYU66" i="7"/>
  <c r="DYW66" i="7"/>
  <c r="DYY66" i="7"/>
  <c r="DZA66" i="7"/>
  <c r="DZC66" i="7"/>
  <c r="DZE66" i="7"/>
  <c r="DZG66" i="7"/>
  <c r="DZI66" i="7"/>
  <c r="DZK66" i="7"/>
  <c r="DZM66" i="7"/>
  <c r="DZO66" i="7"/>
  <c r="DZQ66" i="7"/>
  <c r="DZS66" i="7"/>
  <c r="DZU66" i="7"/>
  <c r="DZW66" i="7"/>
  <c r="DZY66" i="7"/>
  <c r="EAA66" i="7"/>
  <c r="EAC66" i="7"/>
  <c r="EAE66" i="7"/>
  <c r="EAG66" i="7"/>
  <c r="EAI66" i="7"/>
  <c r="EAK66" i="7"/>
  <c r="EAM66" i="7"/>
  <c r="EAO66" i="7"/>
  <c r="EAQ66" i="7"/>
  <c r="EAS66" i="7"/>
  <c r="EAU66" i="7"/>
  <c r="EAW66" i="7"/>
  <c r="EAY66" i="7"/>
  <c r="EBA66" i="7"/>
  <c r="EBC66" i="7"/>
  <c r="EBE66" i="7"/>
  <c r="EBG66" i="7"/>
  <c r="EBI66" i="7"/>
  <c r="EBK66" i="7"/>
  <c r="EBM66" i="7"/>
  <c r="EBO66" i="7"/>
  <c r="EBQ66" i="7"/>
  <c r="EBS66" i="7"/>
  <c r="EBU66" i="7"/>
  <c r="EBW66" i="7"/>
  <c r="EBY66" i="7"/>
  <c r="ECA66" i="7"/>
  <c r="ECC66" i="7"/>
  <c r="ECE66" i="7"/>
  <c r="ECG66" i="7"/>
  <c r="ECI66" i="7"/>
  <c r="ECK66" i="7"/>
  <c r="ECM66" i="7"/>
  <c r="ECO66" i="7"/>
  <c r="ECQ66" i="7"/>
  <c r="ECS66" i="7"/>
  <c r="ECU66" i="7"/>
  <c r="ECW66" i="7"/>
  <c r="ECY66" i="7"/>
  <c r="EDA66" i="7"/>
  <c r="EDC66" i="7"/>
  <c r="EDE66" i="7"/>
  <c r="EDG66" i="7"/>
  <c r="EDI66" i="7"/>
  <c r="EDK66" i="7"/>
  <c r="EDM66" i="7"/>
  <c r="EDO66" i="7"/>
  <c r="EDQ66" i="7"/>
  <c r="EDS66" i="7"/>
  <c r="EDU66" i="7"/>
  <c r="EDW66" i="7"/>
  <c r="EDY66" i="7"/>
  <c r="EEA66" i="7"/>
  <c r="EEC66" i="7"/>
  <c r="EEE66" i="7"/>
  <c r="EEG66" i="7"/>
  <c r="EEI66" i="7"/>
  <c r="EEK66" i="7"/>
  <c r="EEM66" i="7"/>
  <c r="EEO66" i="7"/>
  <c r="EEQ66" i="7"/>
  <c r="EES66" i="7"/>
  <c r="EEU66" i="7"/>
  <c r="EEW66" i="7"/>
  <c r="EEY66" i="7"/>
  <c r="EFA66" i="7"/>
  <c r="EFC66" i="7"/>
  <c r="EFE66" i="7"/>
  <c r="EFG66" i="7"/>
  <c r="EFI66" i="7"/>
  <c r="EFK66" i="7"/>
  <c r="EFM66" i="7"/>
  <c r="EFO66" i="7"/>
  <c r="EFQ66" i="7"/>
  <c r="EFS66" i="7"/>
  <c r="EFU66" i="7"/>
  <c r="EFW66" i="7"/>
  <c r="EFY66" i="7"/>
  <c r="EGA66" i="7"/>
  <c r="EGC66" i="7"/>
  <c r="EGE66" i="7"/>
  <c r="EGG66" i="7"/>
  <c r="EGI66" i="7"/>
  <c r="EGK66" i="7"/>
  <c r="EGM66" i="7"/>
  <c r="EGO66" i="7"/>
  <c r="EGQ66" i="7"/>
  <c r="EGS66" i="7"/>
  <c r="EGU66" i="7"/>
  <c r="EGW66" i="7"/>
  <c r="EGY66" i="7"/>
  <c r="EHA66" i="7"/>
  <c r="EHC66" i="7"/>
  <c r="EHE66" i="7"/>
  <c r="EHG66" i="7"/>
  <c r="EHI66" i="7"/>
  <c r="EHK66" i="7"/>
  <c r="EHM66" i="7"/>
  <c r="EHO66" i="7"/>
  <c r="EHQ66" i="7"/>
  <c r="EHS66" i="7"/>
  <c r="EHU66" i="7"/>
  <c r="EHW66" i="7"/>
  <c r="EHY66" i="7"/>
  <c r="EIA66" i="7"/>
  <c r="EIC66" i="7"/>
  <c r="EIE66" i="7"/>
  <c r="EIG66" i="7"/>
  <c r="EII66" i="7"/>
  <c r="EIK66" i="7"/>
  <c r="EIM66" i="7"/>
  <c r="EIO66" i="7"/>
  <c r="EIQ66" i="7"/>
  <c r="EIS66" i="7"/>
  <c r="EIU66" i="7"/>
  <c r="EIW66" i="7"/>
  <c r="EIY66" i="7"/>
  <c r="EJA66" i="7"/>
  <c r="EJC66" i="7"/>
  <c r="EJE66" i="7"/>
  <c r="EJG66" i="7"/>
  <c r="EJI66" i="7"/>
  <c r="EJK66" i="7"/>
  <c r="EJM66" i="7"/>
  <c r="EJO66" i="7"/>
  <c r="EJQ66" i="7"/>
  <c r="EJS66" i="7"/>
  <c r="EJU66" i="7"/>
  <c r="EJW66" i="7"/>
  <c r="EJY66" i="7"/>
  <c r="EKA66" i="7"/>
  <c r="EKC66" i="7"/>
  <c r="EKE66" i="7"/>
  <c r="EKG66" i="7"/>
  <c r="EKI66" i="7"/>
  <c r="EKK66" i="7"/>
  <c r="EKM66" i="7"/>
  <c r="EKO66" i="7"/>
  <c r="EKQ66" i="7"/>
  <c r="EKS66" i="7"/>
  <c r="EKU66" i="7"/>
  <c r="EKW66" i="7"/>
  <c r="EKY66" i="7"/>
  <c r="ELA66" i="7"/>
  <c r="ELC66" i="7"/>
  <c r="ELE66" i="7"/>
  <c r="ELG66" i="7"/>
  <c r="ELI66" i="7"/>
  <c r="ELK66" i="7"/>
  <c r="ELM66" i="7"/>
  <c r="ELO66" i="7"/>
  <c r="ELQ66" i="7"/>
  <c r="ELS66" i="7"/>
  <c r="ELU66" i="7"/>
  <c r="ELW66" i="7"/>
  <c r="ELY66" i="7"/>
  <c r="EMA66" i="7"/>
  <c r="EMC66" i="7"/>
  <c r="EME66" i="7"/>
  <c r="EMG66" i="7"/>
  <c r="EMI66" i="7"/>
  <c r="EMK66" i="7"/>
  <c r="EMM66" i="7"/>
  <c r="EMO66" i="7"/>
  <c r="EMQ66" i="7"/>
  <c r="EMS66" i="7"/>
  <c r="EMU66" i="7"/>
  <c r="EMW66" i="7"/>
  <c r="EMY66" i="7"/>
  <c r="ENA66" i="7"/>
  <c r="ENC66" i="7"/>
  <c r="ENE66" i="7"/>
  <c r="ENG66" i="7"/>
  <c r="ENI66" i="7"/>
  <c r="ENK66" i="7"/>
  <c r="ENM66" i="7"/>
  <c r="ENO66" i="7"/>
  <c r="ENQ66" i="7"/>
  <c r="ENS66" i="7"/>
  <c r="ENU66" i="7"/>
  <c r="ENW66" i="7"/>
  <c r="ENY66" i="7"/>
  <c r="EOA66" i="7"/>
  <c r="EOC66" i="7"/>
  <c r="EOE66" i="7"/>
  <c r="EOG66" i="7"/>
  <c r="EOI66" i="7"/>
  <c r="EOK66" i="7"/>
  <c r="EOM66" i="7"/>
  <c r="EOO66" i="7"/>
  <c r="EOQ66" i="7"/>
  <c r="EOS66" i="7"/>
  <c r="EOU66" i="7"/>
  <c r="EOW66" i="7"/>
  <c r="EOY66" i="7"/>
  <c r="EPA66" i="7"/>
  <c r="EPC66" i="7"/>
  <c r="EPE66" i="7"/>
  <c r="EPG66" i="7"/>
  <c r="EPI66" i="7"/>
  <c r="EPK66" i="7"/>
  <c r="EPM66" i="7"/>
  <c r="EPO66" i="7"/>
  <c r="EPQ66" i="7"/>
  <c r="EPS66" i="7"/>
  <c r="EPU66" i="7"/>
  <c r="EPW66" i="7"/>
  <c r="EPY66" i="7"/>
  <c r="EQA66" i="7"/>
  <c r="EQC66" i="7"/>
  <c r="EQE66" i="7"/>
  <c r="EQG66" i="7"/>
  <c r="EQI66" i="7"/>
  <c r="EQK66" i="7"/>
  <c r="EQM66" i="7"/>
  <c r="EQO66" i="7"/>
  <c r="EQQ66" i="7"/>
  <c r="EQS66" i="7"/>
  <c r="EQU66" i="7"/>
  <c r="EQW66" i="7"/>
  <c r="EQY66" i="7"/>
  <c r="ERA66" i="7"/>
  <c r="ERC66" i="7"/>
  <c r="ERE66" i="7"/>
  <c r="ERG66" i="7"/>
  <c r="ERI66" i="7"/>
  <c r="ERK66" i="7"/>
  <c r="ERM66" i="7"/>
  <c r="ERO66" i="7"/>
  <c r="ERQ66" i="7"/>
  <c r="ERS66" i="7"/>
  <c r="ERU66" i="7"/>
  <c r="ERW66" i="7"/>
  <c r="ERY66" i="7"/>
  <c r="ESA66" i="7"/>
  <c r="ESC66" i="7"/>
  <c r="ESE66" i="7"/>
  <c r="ESG66" i="7"/>
  <c r="ESI66" i="7"/>
  <c r="ESK66" i="7"/>
  <c r="ESM66" i="7"/>
  <c r="ESO66" i="7"/>
  <c r="ESQ66" i="7"/>
  <c r="ESS66" i="7"/>
  <c r="ESU66" i="7"/>
  <c r="ESW66" i="7"/>
  <c r="ESY66" i="7"/>
  <c r="ETA66" i="7"/>
  <c r="ETC66" i="7"/>
  <c r="ETE66" i="7"/>
  <c r="ETG66" i="7"/>
  <c r="ETI66" i="7"/>
  <c r="ETK66" i="7"/>
  <c r="ETM66" i="7"/>
  <c r="ETO66" i="7"/>
  <c r="ETQ66" i="7"/>
  <c r="ETS66" i="7"/>
  <c r="ETU66" i="7"/>
  <c r="ETW66" i="7"/>
  <c r="ETY66" i="7"/>
  <c r="EUA66" i="7"/>
  <c r="EUC66" i="7"/>
  <c r="EUE66" i="7"/>
  <c r="EUG66" i="7"/>
  <c r="EUI66" i="7"/>
  <c r="EUK66" i="7"/>
  <c r="EUM66" i="7"/>
  <c r="EUO66" i="7"/>
  <c r="EUQ66" i="7"/>
  <c r="EUS66" i="7"/>
  <c r="EUU66" i="7"/>
  <c r="EUW66" i="7"/>
  <c r="EUY66" i="7"/>
  <c r="EVA66" i="7"/>
  <c r="EVC66" i="7"/>
  <c r="EVE66" i="7"/>
  <c r="EVG66" i="7"/>
  <c r="EVI66" i="7"/>
  <c r="EVK66" i="7"/>
  <c r="EVM66" i="7"/>
  <c r="EVO66" i="7"/>
  <c r="EVQ66" i="7"/>
  <c r="EVS66" i="7"/>
  <c r="EVU66" i="7"/>
  <c r="EVW66" i="7"/>
  <c r="EVY66" i="7"/>
  <c r="EWA66" i="7"/>
  <c r="EWC66" i="7"/>
  <c r="EWE66" i="7"/>
  <c r="EWG66" i="7"/>
  <c r="EWI66" i="7"/>
  <c r="EWK66" i="7"/>
  <c r="EWM66" i="7"/>
  <c r="EWO66" i="7"/>
  <c r="EWQ66" i="7"/>
  <c r="EWS66" i="7"/>
  <c r="EWU66" i="7"/>
  <c r="EWW66" i="7"/>
  <c r="EWY66" i="7"/>
  <c r="EXA66" i="7"/>
  <c r="EXC66" i="7"/>
  <c r="EXE66" i="7"/>
  <c r="EXG66" i="7"/>
  <c r="EXI66" i="7"/>
  <c r="EXK66" i="7"/>
  <c r="EXM66" i="7"/>
  <c r="EXO66" i="7"/>
  <c r="EXQ66" i="7"/>
  <c r="EXS66" i="7"/>
  <c r="EXU66" i="7"/>
  <c r="EXW66" i="7"/>
  <c r="EXY66" i="7"/>
  <c r="EYA66" i="7"/>
  <c r="EYC66" i="7"/>
  <c r="EYE66" i="7"/>
  <c r="EYG66" i="7"/>
  <c r="EYI66" i="7"/>
  <c r="EYK66" i="7"/>
  <c r="EYM66" i="7"/>
  <c r="EYO66" i="7"/>
  <c r="EYQ66" i="7"/>
  <c r="EYS66" i="7"/>
  <c r="EYU66" i="7"/>
  <c r="EYW66" i="7"/>
  <c r="EYY66" i="7"/>
  <c r="EZA66" i="7"/>
  <c r="EZC66" i="7"/>
  <c r="EZE66" i="7"/>
  <c r="EZG66" i="7"/>
  <c r="EZI66" i="7"/>
  <c r="EZK66" i="7"/>
  <c r="EZM66" i="7"/>
  <c r="EZO66" i="7"/>
  <c r="EZQ66" i="7"/>
  <c r="EZS66" i="7"/>
  <c r="EZU66" i="7"/>
  <c r="EZW66" i="7"/>
  <c r="EZY66" i="7"/>
  <c r="FAA66" i="7"/>
  <c r="FAC66" i="7"/>
  <c r="FAE66" i="7"/>
  <c r="FAG66" i="7"/>
  <c r="FAI66" i="7"/>
  <c r="FAK66" i="7"/>
  <c r="FAM66" i="7"/>
  <c r="FAO66" i="7"/>
  <c r="FAQ66" i="7"/>
  <c r="FAS66" i="7"/>
  <c r="FAU66" i="7"/>
  <c r="FAW66" i="7"/>
  <c r="FAY66" i="7"/>
  <c r="FBA66" i="7"/>
  <c r="FBC66" i="7"/>
  <c r="FBE66" i="7"/>
  <c r="FBG66" i="7"/>
  <c r="FBI66" i="7"/>
  <c r="FBK66" i="7"/>
  <c r="FBM66" i="7"/>
  <c r="FBO66" i="7"/>
  <c r="FBQ66" i="7"/>
  <c r="FBS66" i="7"/>
  <c r="FBU66" i="7"/>
  <c r="FBW66" i="7"/>
  <c r="FBY66" i="7"/>
  <c r="FCA66" i="7"/>
  <c r="FCC66" i="7"/>
  <c r="FCE66" i="7"/>
  <c r="FCG66" i="7"/>
  <c r="FCI66" i="7"/>
  <c r="FCK66" i="7"/>
  <c r="FCM66" i="7"/>
  <c r="FCO66" i="7"/>
  <c r="FCQ66" i="7"/>
  <c r="FCS66" i="7"/>
  <c r="FCU66" i="7"/>
  <c r="FCW66" i="7"/>
  <c r="FCY66" i="7"/>
  <c r="FDA66" i="7"/>
  <c r="FDC66" i="7"/>
  <c r="FDE66" i="7"/>
  <c r="FDG66" i="7"/>
  <c r="FDI66" i="7"/>
  <c r="FDK66" i="7"/>
  <c r="FDM66" i="7"/>
  <c r="FDO66" i="7"/>
  <c r="FDQ66" i="7"/>
  <c r="FDS66" i="7"/>
  <c r="FDU66" i="7"/>
  <c r="FDW66" i="7"/>
  <c r="FDY66" i="7"/>
  <c r="FEA66" i="7"/>
  <c r="FEC66" i="7"/>
  <c r="FEE66" i="7"/>
  <c r="FEG66" i="7"/>
  <c r="FEI66" i="7"/>
  <c r="FEK66" i="7"/>
  <c r="FEM66" i="7"/>
  <c r="FEO66" i="7"/>
  <c r="FEQ66" i="7"/>
  <c r="FES66" i="7"/>
  <c r="FEU66" i="7"/>
  <c r="FEW66" i="7"/>
  <c r="FEY66" i="7"/>
  <c r="FFA66" i="7"/>
  <c r="FFC66" i="7"/>
  <c r="FFE66" i="7"/>
  <c r="FFG66" i="7"/>
  <c r="FFI66" i="7"/>
  <c r="FFK66" i="7"/>
  <c r="FFM66" i="7"/>
  <c r="FFO66" i="7"/>
  <c r="FFQ66" i="7"/>
  <c r="FFS66" i="7"/>
  <c r="FFU66" i="7"/>
  <c r="FFW66" i="7"/>
  <c r="FFY66" i="7"/>
  <c r="FGA66" i="7"/>
  <c r="FGC66" i="7"/>
  <c r="FGE66" i="7"/>
  <c r="FGG66" i="7"/>
  <c r="FGI66" i="7"/>
  <c r="FGK66" i="7"/>
  <c r="FGM66" i="7"/>
  <c r="FGO66" i="7"/>
  <c r="FGQ66" i="7"/>
  <c r="FGS66" i="7"/>
  <c r="FGU66" i="7"/>
  <c r="FGW66" i="7"/>
  <c r="FGY66" i="7"/>
  <c r="FHA66" i="7"/>
  <c r="FHC66" i="7"/>
  <c r="FHE66" i="7"/>
  <c r="FHG66" i="7"/>
  <c r="FHI66" i="7"/>
  <c r="FHK66" i="7"/>
  <c r="FHM66" i="7"/>
  <c r="FHO66" i="7"/>
  <c r="FHQ66" i="7"/>
  <c r="FHS66" i="7"/>
  <c r="FHU66" i="7"/>
  <c r="FHW66" i="7"/>
  <c r="FHY66" i="7"/>
  <c r="FIA66" i="7"/>
  <c r="FIC66" i="7"/>
  <c r="FIE66" i="7"/>
  <c r="FIG66" i="7"/>
  <c r="FII66" i="7"/>
  <c r="FIK66" i="7"/>
  <c r="FIM66" i="7"/>
  <c r="FIO66" i="7"/>
  <c r="FIQ66" i="7"/>
  <c r="FIS66" i="7"/>
  <c r="FIU66" i="7"/>
  <c r="FIW66" i="7"/>
  <c r="FIY66" i="7"/>
  <c r="FJA66" i="7"/>
  <c r="FJC66" i="7"/>
  <c r="FJE66" i="7"/>
  <c r="FJG66" i="7"/>
  <c r="FJI66" i="7"/>
  <c r="FJK66" i="7"/>
  <c r="FJM66" i="7"/>
  <c r="FJO66" i="7"/>
  <c r="FJQ66" i="7"/>
  <c r="FJS66" i="7"/>
  <c r="FJU66" i="7"/>
  <c r="FJW66" i="7"/>
  <c r="FJY66" i="7"/>
  <c r="FKA66" i="7"/>
  <c r="FKC66" i="7"/>
  <c r="FKE66" i="7"/>
  <c r="FKG66" i="7"/>
  <c r="FKI66" i="7"/>
  <c r="FKK66" i="7"/>
  <c r="FKM66" i="7"/>
  <c r="FKO66" i="7"/>
  <c r="FKQ66" i="7"/>
  <c r="FKS66" i="7"/>
  <c r="FKU66" i="7"/>
  <c r="FKW66" i="7"/>
  <c r="FKY66" i="7"/>
  <c r="FLA66" i="7"/>
  <c r="FLC66" i="7"/>
  <c r="FLE66" i="7"/>
  <c r="FLG66" i="7"/>
  <c r="FLI66" i="7"/>
  <c r="FLK66" i="7"/>
  <c r="FLM66" i="7"/>
  <c r="FLO66" i="7"/>
  <c r="FLQ66" i="7"/>
  <c r="FLS66" i="7"/>
  <c r="FLU66" i="7"/>
  <c r="FLW66" i="7"/>
  <c r="FLY66" i="7"/>
  <c r="FMA66" i="7"/>
  <c r="FMC66" i="7"/>
  <c r="FME66" i="7"/>
  <c r="FMG66" i="7"/>
  <c r="FMI66" i="7"/>
  <c r="FMK66" i="7"/>
  <c r="FMM66" i="7"/>
  <c r="FMO66" i="7"/>
  <c r="FMQ66" i="7"/>
  <c r="FMS66" i="7"/>
  <c r="FMU66" i="7"/>
  <c r="FMW66" i="7"/>
  <c r="FMY66" i="7"/>
  <c r="FNA66" i="7"/>
  <c r="FNC66" i="7"/>
  <c r="FNE66" i="7"/>
  <c r="FNG66" i="7"/>
  <c r="FNI66" i="7"/>
  <c r="FNK66" i="7"/>
  <c r="FNM66" i="7"/>
  <c r="FNO66" i="7"/>
  <c r="FNQ66" i="7"/>
  <c r="FNS66" i="7"/>
  <c r="FNU66" i="7"/>
  <c r="FNW66" i="7"/>
  <c r="FNY66" i="7"/>
  <c r="FOA66" i="7"/>
  <c r="FOC66" i="7"/>
  <c r="FOE66" i="7"/>
  <c r="FOG66" i="7"/>
  <c r="FOI66" i="7"/>
  <c r="FOK66" i="7"/>
  <c r="FOM66" i="7"/>
  <c r="FOO66" i="7"/>
  <c r="FOQ66" i="7"/>
  <c r="FOS66" i="7"/>
  <c r="FOU66" i="7"/>
  <c r="FOW66" i="7"/>
  <c r="FOY66" i="7"/>
  <c r="FPA66" i="7"/>
  <c r="FPC66" i="7"/>
  <c r="FPE66" i="7"/>
  <c r="FPG66" i="7"/>
  <c r="FPI66" i="7"/>
  <c r="FPK66" i="7"/>
  <c r="FPM66" i="7"/>
  <c r="FPO66" i="7"/>
  <c r="FPQ66" i="7"/>
  <c r="FPS66" i="7"/>
  <c r="FPU66" i="7"/>
  <c r="FPW66" i="7"/>
  <c r="FPY66" i="7"/>
  <c r="FQA66" i="7"/>
  <c r="FQC66" i="7"/>
  <c r="FQE66" i="7"/>
  <c r="FQG66" i="7"/>
  <c r="FQI66" i="7"/>
  <c r="FQK66" i="7"/>
  <c r="FQM66" i="7"/>
  <c r="FQO66" i="7"/>
  <c r="FQQ66" i="7"/>
  <c r="FQS66" i="7"/>
  <c r="FQU66" i="7"/>
  <c r="FQW66" i="7"/>
  <c r="FQY66" i="7"/>
  <c r="FRA66" i="7"/>
  <c r="FRC66" i="7"/>
  <c r="FRE66" i="7"/>
  <c r="FRG66" i="7"/>
  <c r="FRI66" i="7"/>
  <c r="FRK66" i="7"/>
  <c r="FRM66" i="7"/>
  <c r="FRO66" i="7"/>
  <c r="FRQ66" i="7"/>
  <c r="FRS66" i="7"/>
  <c r="FRU66" i="7"/>
  <c r="FRW66" i="7"/>
  <c r="FRY66" i="7"/>
  <c r="FSA66" i="7"/>
  <c r="FSC66" i="7"/>
  <c r="FSE66" i="7"/>
  <c r="FSG66" i="7"/>
  <c r="FSI66" i="7"/>
  <c r="FSK66" i="7"/>
  <c r="FSM66" i="7"/>
  <c r="FSO66" i="7"/>
  <c r="FSQ66" i="7"/>
  <c r="FSS66" i="7"/>
  <c r="FSU66" i="7"/>
  <c r="FSW66" i="7"/>
  <c r="FSY66" i="7"/>
  <c r="FTA66" i="7"/>
  <c r="FTC66" i="7"/>
  <c r="FTE66" i="7"/>
  <c r="FTG66" i="7"/>
  <c r="FTI66" i="7"/>
  <c r="FTK66" i="7"/>
  <c r="FTM66" i="7"/>
  <c r="FTO66" i="7"/>
  <c r="FTQ66" i="7"/>
  <c r="FTS66" i="7"/>
  <c r="FTU66" i="7"/>
  <c r="FTW66" i="7"/>
  <c r="FTY66" i="7"/>
  <c r="FUA66" i="7"/>
  <c r="FUC66" i="7"/>
  <c r="FUE66" i="7"/>
  <c r="FUG66" i="7"/>
  <c r="FUI66" i="7"/>
  <c r="FUK66" i="7"/>
  <c r="FUM66" i="7"/>
  <c r="FUO66" i="7"/>
  <c r="FUQ66" i="7"/>
  <c r="FUS66" i="7"/>
  <c r="FUU66" i="7"/>
  <c r="FUW66" i="7"/>
  <c r="FUY66" i="7"/>
  <c r="FVA66" i="7"/>
  <c r="FVC66" i="7"/>
  <c r="FVE66" i="7"/>
  <c r="FVG66" i="7"/>
  <c r="FVI66" i="7"/>
  <c r="FVK66" i="7"/>
  <c r="FVM66" i="7"/>
  <c r="FVO66" i="7"/>
  <c r="FVQ66" i="7"/>
  <c r="FVS66" i="7"/>
  <c r="FVU66" i="7"/>
  <c r="FVW66" i="7"/>
  <c r="FVY66" i="7"/>
  <c r="FWA66" i="7"/>
  <c r="FWC66" i="7"/>
  <c r="FWE66" i="7"/>
  <c r="FWG66" i="7"/>
  <c r="FWI66" i="7"/>
  <c r="FWK66" i="7"/>
  <c r="FWM66" i="7"/>
  <c r="FWO66" i="7"/>
  <c r="FWQ66" i="7"/>
  <c r="FWS66" i="7"/>
  <c r="FWU66" i="7"/>
  <c r="FWW66" i="7"/>
  <c r="FWY66" i="7"/>
  <c r="FXA66" i="7"/>
  <c r="FXC66" i="7"/>
  <c r="FXE66" i="7"/>
  <c r="FXG66" i="7"/>
  <c r="FXI66" i="7"/>
  <c r="FXK66" i="7"/>
  <c r="FXM66" i="7"/>
  <c r="FXO66" i="7"/>
  <c r="FXQ66" i="7"/>
  <c r="FXS66" i="7"/>
  <c r="FXU66" i="7"/>
  <c r="FXW66" i="7"/>
  <c r="FXY66" i="7"/>
  <c r="FYA66" i="7"/>
  <c r="FYC66" i="7"/>
  <c r="FYE66" i="7"/>
  <c r="FYG66" i="7"/>
  <c r="FYI66" i="7"/>
  <c r="FYK66" i="7"/>
  <c r="FYM66" i="7"/>
  <c r="FYO66" i="7"/>
  <c r="FYQ66" i="7"/>
  <c r="FYS66" i="7"/>
  <c r="FYU66" i="7"/>
  <c r="FYW66" i="7"/>
  <c r="FYY66" i="7"/>
  <c r="FZA66" i="7"/>
  <c r="FZC66" i="7"/>
  <c r="FZE66" i="7"/>
  <c r="FZG66" i="7"/>
  <c r="FZI66" i="7"/>
  <c r="FZK66" i="7"/>
  <c r="FZM66" i="7"/>
  <c r="FZO66" i="7"/>
  <c r="FZQ66" i="7"/>
  <c r="FZS66" i="7"/>
  <c r="FZU66" i="7"/>
  <c r="FZW66" i="7"/>
  <c r="FZY66" i="7"/>
  <c r="GAA66" i="7"/>
  <c r="GAC66" i="7"/>
  <c r="GAE66" i="7"/>
  <c r="GAG66" i="7"/>
  <c r="GAI66" i="7"/>
  <c r="GAK66" i="7"/>
  <c r="GAM66" i="7"/>
  <c r="GAO66" i="7"/>
  <c r="GAQ66" i="7"/>
  <c r="GAS66" i="7"/>
  <c r="GAU66" i="7"/>
  <c r="GAW66" i="7"/>
  <c r="GAY66" i="7"/>
  <c r="GBA66" i="7"/>
  <c r="GBC66" i="7"/>
  <c r="GBE66" i="7"/>
  <c r="GBG66" i="7"/>
  <c r="GBI66" i="7"/>
  <c r="GBK66" i="7"/>
  <c r="GBM66" i="7"/>
  <c r="GBO66" i="7"/>
  <c r="GBQ66" i="7"/>
  <c r="GBS66" i="7"/>
  <c r="GBU66" i="7"/>
  <c r="GBW66" i="7"/>
  <c r="GBY66" i="7"/>
  <c r="GCA66" i="7"/>
  <c r="GCC66" i="7"/>
  <c r="GCE66" i="7"/>
  <c r="GCG66" i="7"/>
  <c r="GCI66" i="7"/>
  <c r="GCK66" i="7"/>
  <c r="GCM66" i="7"/>
  <c r="GCO66" i="7"/>
  <c r="GCQ66" i="7"/>
  <c r="GCS66" i="7"/>
  <c r="GCU66" i="7"/>
  <c r="GCW66" i="7"/>
  <c r="GCY66" i="7"/>
  <c r="GDA66" i="7"/>
  <c r="GDC66" i="7"/>
  <c r="GDE66" i="7"/>
  <c r="GDG66" i="7"/>
  <c r="GDI66" i="7"/>
  <c r="GDK66" i="7"/>
  <c r="GDM66" i="7"/>
  <c r="GDO66" i="7"/>
  <c r="GDQ66" i="7"/>
  <c r="GDS66" i="7"/>
  <c r="GDU66" i="7"/>
  <c r="GDW66" i="7"/>
  <c r="GDY66" i="7"/>
  <c r="GEA66" i="7"/>
  <c r="GEC66" i="7"/>
  <c r="GEE66" i="7"/>
  <c r="GEG66" i="7"/>
  <c r="GEI66" i="7"/>
  <c r="GEK66" i="7"/>
  <c r="GEM66" i="7"/>
  <c r="GEO66" i="7"/>
  <c r="GEQ66" i="7"/>
  <c r="GES66" i="7"/>
  <c r="GEU66" i="7"/>
  <c r="GEW66" i="7"/>
  <c r="GEY66" i="7"/>
  <c r="GFA66" i="7"/>
  <c r="GFC66" i="7"/>
  <c r="GFE66" i="7"/>
  <c r="GFG66" i="7"/>
  <c r="GFI66" i="7"/>
  <c r="GFK66" i="7"/>
  <c r="GFM66" i="7"/>
  <c r="GFO66" i="7"/>
  <c r="GFQ66" i="7"/>
  <c r="GFS66" i="7"/>
  <c r="GFU66" i="7"/>
  <c r="GFW66" i="7"/>
  <c r="GFY66" i="7"/>
  <c r="GGA66" i="7"/>
  <c r="GGC66" i="7"/>
  <c r="GGE66" i="7"/>
  <c r="GGG66" i="7"/>
  <c r="GGI66" i="7"/>
  <c r="GGK66" i="7"/>
  <c r="GGM66" i="7"/>
  <c r="GGO66" i="7"/>
  <c r="GGQ66" i="7"/>
  <c r="GGS66" i="7"/>
  <c r="GGU66" i="7"/>
  <c r="GGW66" i="7"/>
  <c r="GGY66" i="7"/>
  <c r="GHA66" i="7"/>
  <c r="GHC66" i="7"/>
  <c r="GHE66" i="7"/>
  <c r="GHG66" i="7"/>
  <c r="GHI66" i="7"/>
  <c r="GHK66" i="7"/>
  <c r="GHM66" i="7"/>
  <c r="GHO66" i="7"/>
  <c r="GHQ66" i="7"/>
  <c r="GHS66" i="7"/>
  <c r="GHU66" i="7"/>
  <c r="GHW66" i="7"/>
  <c r="GHY66" i="7"/>
  <c r="GIA66" i="7"/>
  <c r="GIC66" i="7"/>
  <c r="GIE66" i="7"/>
  <c r="GIG66" i="7"/>
  <c r="GII66" i="7"/>
  <c r="GIK66" i="7"/>
  <c r="GIM66" i="7"/>
  <c r="GIO66" i="7"/>
  <c r="GIQ66" i="7"/>
  <c r="GIS66" i="7"/>
  <c r="GIU66" i="7"/>
  <c r="GIW66" i="7"/>
  <c r="GIY66" i="7"/>
  <c r="GJA66" i="7"/>
  <c r="GJC66" i="7"/>
  <c r="GJE66" i="7"/>
  <c r="GJG66" i="7"/>
  <c r="GJI66" i="7"/>
  <c r="GJK66" i="7"/>
  <c r="GJM66" i="7"/>
  <c r="GJO66" i="7"/>
  <c r="GJQ66" i="7"/>
  <c r="GJS66" i="7"/>
  <c r="GJU66" i="7"/>
  <c r="GJW66" i="7"/>
  <c r="GJY66" i="7"/>
  <c r="GKA66" i="7"/>
  <c r="GKC66" i="7"/>
  <c r="GKE66" i="7"/>
  <c r="GKG66" i="7"/>
  <c r="GKI66" i="7"/>
  <c r="GKK66" i="7"/>
  <c r="GKM66" i="7"/>
  <c r="GKO66" i="7"/>
  <c r="GKQ66" i="7"/>
  <c r="GKS66" i="7"/>
  <c r="GKU66" i="7"/>
  <c r="GKW66" i="7"/>
  <c r="GKY66" i="7"/>
  <c r="GLA66" i="7"/>
  <c r="GLC66" i="7"/>
  <c r="GLE66" i="7"/>
  <c r="GLG66" i="7"/>
  <c r="GLI66" i="7"/>
  <c r="GLK66" i="7"/>
  <c r="GLM66" i="7"/>
  <c r="GLO66" i="7"/>
  <c r="GLQ66" i="7"/>
  <c r="GLS66" i="7"/>
  <c r="GLU66" i="7"/>
  <c r="GLW66" i="7"/>
  <c r="GLY66" i="7"/>
  <c r="GMA66" i="7"/>
  <c r="GMC66" i="7"/>
  <c r="GME66" i="7"/>
  <c r="GMG66" i="7"/>
  <c r="GMI66" i="7"/>
  <c r="GMK66" i="7"/>
  <c r="GMM66" i="7"/>
  <c r="GMO66" i="7"/>
  <c r="GMQ66" i="7"/>
  <c r="GMS66" i="7"/>
  <c r="GMU66" i="7"/>
  <c r="GMW66" i="7"/>
  <c r="GMY66" i="7"/>
  <c r="GNA66" i="7"/>
  <c r="GNC66" i="7"/>
  <c r="GNE66" i="7"/>
  <c r="GNG66" i="7"/>
  <c r="GNI66" i="7"/>
  <c r="GNK66" i="7"/>
  <c r="GNM66" i="7"/>
  <c r="GNO66" i="7"/>
  <c r="GNQ66" i="7"/>
  <c r="GNS66" i="7"/>
  <c r="GNU66" i="7"/>
  <c r="GNW66" i="7"/>
  <c r="GNY66" i="7"/>
  <c r="GOA66" i="7"/>
  <c r="GOC66" i="7"/>
  <c r="GOE66" i="7"/>
  <c r="GOG66" i="7"/>
  <c r="GOI66" i="7"/>
  <c r="GOK66" i="7"/>
  <c r="GOM66" i="7"/>
  <c r="GOO66" i="7"/>
  <c r="GOQ66" i="7"/>
  <c r="GOS66" i="7"/>
  <c r="GOU66" i="7"/>
  <c r="GOW66" i="7"/>
  <c r="GOY66" i="7"/>
  <c r="GPA66" i="7"/>
  <c r="GPC66" i="7"/>
  <c r="GPE66" i="7"/>
  <c r="GPG66" i="7"/>
  <c r="GPI66" i="7"/>
  <c r="GPK66" i="7"/>
  <c r="GPM66" i="7"/>
  <c r="GPO66" i="7"/>
  <c r="GPQ66" i="7"/>
  <c r="GPS66" i="7"/>
  <c r="GPU66" i="7"/>
  <c r="GPW66" i="7"/>
  <c r="GPY66" i="7"/>
  <c r="GQA66" i="7"/>
  <c r="GQC66" i="7"/>
  <c r="GQE66" i="7"/>
  <c r="GQG66" i="7"/>
  <c r="GQI66" i="7"/>
  <c r="GQK66" i="7"/>
  <c r="GQM66" i="7"/>
  <c r="GQO66" i="7"/>
  <c r="GQQ66" i="7"/>
  <c r="GQS66" i="7"/>
  <c r="GQU66" i="7"/>
  <c r="GQW66" i="7"/>
  <c r="GQY66" i="7"/>
  <c r="GRA66" i="7"/>
  <c r="GRC66" i="7"/>
  <c r="GRE66" i="7"/>
  <c r="GRG66" i="7"/>
  <c r="GRI66" i="7"/>
  <c r="GRK66" i="7"/>
  <c r="GRM66" i="7"/>
  <c r="GRO66" i="7"/>
  <c r="GRQ66" i="7"/>
  <c r="GRS66" i="7"/>
  <c r="GRU66" i="7"/>
  <c r="GRW66" i="7"/>
  <c r="GRY66" i="7"/>
  <c r="GSA66" i="7"/>
  <c r="GSC66" i="7"/>
  <c r="GSE66" i="7"/>
  <c r="GSG66" i="7"/>
  <c r="GSI66" i="7"/>
  <c r="GSK66" i="7"/>
  <c r="GSM66" i="7"/>
  <c r="GSO66" i="7"/>
  <c r="GSQ66" i="7"/>
  <c r="GSS66" i="7"/>
  <c r="GSU66" i="7"/>
  <c r="GSW66" i="7"/>
  <c r="GSY66" i="7"/>
  <c r="GTA66" i="7"/>
  <c r="GTC66" i="7"/>
  <c r="GTE66" i="7"/>
  <c r="GTG66" i="7"/>
  <c r="GTI66" i="7"/>
  <c r="GTK66" i="7"/>
  <c r="GTM66" i="7"/>
  <c r="GTO66" i="7"/>
  <c r="GTQ66" i="7"/>
  <c r="GTS66" i="7"/>
  <c r="GTU66" i="7"/>
  <c r="GTW66" i="7"/>
  <c r="GTY66" i="7"/>
  <c r="GUA66" i="7"/>
  <c r="GUC66" i="7"/>
  <c r="GUE66" i="7"/>
  <c r="GUG66" i="7"/>
  <c r="GUI66" i="7"/>
  <c r="GUK66" i="7"/>
  <c r="GUM66" i="7"/>
  <c r="GUO66" i="7"/>
  <c r="GUQ66" i="7"/>
  <c r="GUS66" i="7"/>
  <c r="GUU66" i="7"/>
  <c r="GUW66" i="7"/>
  <c r="GUY66" i="7"/>
  <c r="GVA66" i="7"/>
  <c r="GVC66" i="7"/>
  <c r="GVE66" i="7"/>
  <c r="GVG66" i="7"/>
  <c r="GVI66" i="7"/>
  <c r="GVK66" i="7"/>
  <c r="GVM66" i="7"/>
  <c r="GVO66" i="7"/>
  <c r="GVQ66" i="7"/>
  <c r="GVS66" i="7"/>
  <c r="GVU66" i="7"/>
  <c r="GVW66" i="7"/>
  <c r="GVY66" i="7"/>
  <c r="GWA66" i="7"/>
  <c r="GWC66" i="7"/>
  <c r="GWE66" i="7"/>
  <c r="GWG66" i="7"/>
  <c r="GWI66" i="7"/>
  <c r="GWK66" i="7"/>
  <c r="GWM66" i="7"/>
  <c r="GWO66" i="7"/>
  <c r="GWQ66" i="7"/>
  <c r="GWS66" i="7"/>
  <c r="GWU66" i="7"/>
  <c r="GWW66" i="7"/>
  <c r="GWY66" i="7"/>
  <c r="GXA66" i="7"/>
  <c r="GXC66" i="7"/>
  <c r="GXE66" i="7"/>
  <c r="GXG66" i="7"/>
  <c r="GXI66" i="7"/>
  <c r="GXK66" i="7"/>
  <c r="GXM66" i="7"/>
  <c r="GXO66" i="7"/>
  <c r="GXQ66" i="7"/>
  <c r="GXS66" i="7"/>
  <c r="GXU66" i="7"/>
  <c r="GXW66" i="7"/>
  <c r="GXY66" i="7"/>
  <c r="GYA66" i="7"/>
  <c r="GYC66" i="7"/>
  <c r="GYE66" i="7"/>
  <c r="GYG66" i="7"/>
  <c r="GYI66" i="7"/>
  <c r="GYK66" i="7"/>
  <c r="GYM66" i="7"/>
  <c r="GYO66" i="7"/>
  <c r="GYQ66" i="7"/>
  <c r="GYS66" i="7"/>
  <c r="GYU66" i="7"/>
  <c r="GYW66" i="7"/>
  <c r="GYY66" i="7"/>
  <c r="GZA66" i="7"/>
  <c r="GZC66" i="7"/>
  <c r="GZE66" i="7"/>
  <c r="GZG66" i="7"/>
  <c r="GZI66" i="7"/>
  <c r="GZK66" i="7"/>
  <c r="GZM66" i="7"/>
  <c r="GZO66" i="7"/>
  <c r="GZQ66" i="7"/>
  <c r="GZS66" i="7"/>
  <c r="GZU66" i="7"/>
  <c r="GZW66" i="7"/>
  <c r="GZY66" i="7"/>
  <c r="HAA66" i="7"/>
  <c r="HAC66" i="7"/>
  <c r="HAE66" i="7"/>
  <c r="HAG66" i="7"/>
  <c r="HAI66" i="7"/>
  <c r="HAK66" i="7"/>
  <c r="HAM66" i="7"/>
  <c r="HAO66" i="7"/>
  <c r="HAQ66" i="7"/>
  <c r="HAS66" i="7"/>
  <c r="HAU66" i="7"/>
  <c r="HAW66" i="7"/>
  <c r="HAY66" i="7"/>
  <c r="HBA66" i="7"/>
  <c r="HBC66" i="7"/>
  <c r="HBE66" i="7"/>
  <c r="HBG66" i="7"/>
  <c r="HBI66" i="7"/>
  <c r="HBK66" i="7"/>
  <c r="HBM66" i="7"/>
  <c r="HBO66" i="7"/>
  <c r="HBQ66" i="7"/>
  <c r="HBS66" i="7"/>
  <c r="HBU66" i="7"/>
  <c r="HBW66" i="7"/>
  <c r="HBY66" i="7"/>
  <c r="HCA66" i="7"/>
  <c r="HCC66" i="7"/>
  <c r="HCE66" i="7"/>
  <c r="HCG66" i="7"/>
  <c r="HCI66" i="7"/>
  <c r="HCK66" i="7"/>
  <c r="HCM66" i="7"/>
  <c r="HCO66" i="7"/>
  <c r="HCQ66" i="7"/>
  <c r="HCS66" i="7"/>
  <c r="HCU66" i="7"/>
  <c r="HCW66" i="7"/>
  <c r="HCY66" i="7"/>
  <c r="HDA66" i="7"/>
  <c r="HDC66" i="7"/>
  <c r="HDE66" i="7"/>
  <c r="HDG66" i="7"/>
  <c r="HDI66" i="7"/>
  <c r="HDK66" i="7"/>
  <c r="HDM66" i="7"/>
  <c r="HDO66" i="7"/>
  <c r="HDQ66" i="7"/>
  <c r="HDS66" i="7"/>
  <c r="HDU66" i="7"/>
  <c r="HDW66" i="7"/>
  <c r="HDY66" i="7"/>
  <c r="HEA66" i="7"/>
  <c r="HEC66" i="7"/>
  <c r="HEE66" i="7"/>
  <c r="HEG66" i="7"/>
  <c r="HEI66" i="7"/>
  <c r="HEK66" i="7"/>
  <c r="HEM66" i="7"/>
  <c r="HEO66" i="7"/>
  <c r="HEQ66" i="7"/>
  <c r="HES66" i="7"/>
  <c r="HEU66" i="7"/>
  <c r="HEW66" i="7"/>
  <c r="HEY66" i="7"/>
  <c r="HFA66" i="7"/>
  <c r="HFC66" i="7"/>
  <c r="HFE66" i="7"/>
  <c r="HFG66" i="7"/>
  <c r="HFI66" i="7"/>
  <c r="HFK66" i="7"/>
  <c r="HFM66" i="7"/>
  <c r="HFO66" i="7"/>
  <c r="HFQ66" i="7"/>
  <c r="HFS66" i="7"/>
  <c r="HFU66" i="7"/>
  <c r="HFW66" i="7"/>
  <c r="HFY66" i="7"/>
  <c r="HGA66" i="7"/>
  <c r="HGC66" i="7"/>
  <c r="HGE66" i="7"/>
  <c r="HGG66" i="7"/>
  <c r="HGI66" i="7"/>
  <c r="HGK66" i="7"/>
  <c r="HGM66" i="7"/>
  <c r="HGO66" i="7"/>
  <c r="HGQ66" i="7"/>
  <c r="HGS66" i="7"/>
  <c r="HGU66" i="7"/>
  <c r="HGW66" i="7"/>
  <c r="HGY66" i="7"/>
  <c r="HHA66" i="7"/>
  <c r="HHC66" i="7"/>
  <c r="HHE66" i="7"/>
  <c r="HHG66" i="7"/>
  <c r="HHI66" i="7"/>
  <c r="HHK66" i="7"/>
  <c r="HHM66" i="7"/>
  <c r="HHO66" i="7"/>
  <c r="HHQ66" i="7"/>
  <c r="HHS66" i="7"/>
  <c r="HHU66" i="7"/>
  <c r="HHW66" i="7"/>
  <c r="HHY66" i="7"/>
  <c r="HIA66" i="7"/>
  <c r="HIC66" i="7"/>
  <c r="HIE66" i="7"/>
  <c r="HIG66" i="7"/>
  <c r="HII66" i="7"/>
  <c r="HIK66" i="7"/>
  <c r="HIM66" i="7"/>
  <c r="HIO66" i="7"/>
  <c r="HIQ66" i="7"/>
  <c r="HIS66" i="7"/>
  <c r="HIU66" i="7"/>
  <c r="HIW66" i="7"/>
  <c r="HIY66" i="7"/>
  <c r="HJA66" i="7"/>
  <c r="HJC66" i="7"/>
  <c r="HJE66" i="7"/>
  <c r="HJG66" i="7"/>
  <c r="HJI66" i="7"/>
  <c r="HJK66" i="7"/>
  <c r="HJM66" i="7"/>
  <c r="HJO66" i="7"/>
  <c r="HJQ66" i="7"/>
  <c r="HJS66" i="7"/>
  <c r="HJU66" i="7"/>
  <c r="HJW66" i="7"/>
  <c r="HJY66" i="7"/>
  <c r="HKA66" i="7"/>
  <c r="HKC66" i="7"/>
  <c r="HKE66" i="7"/>
  <c r="HKG66" i="7"/>
  <c r="HKI66" i="7"/>
  <c r="HKK66" i="7"/>
  <c r="HKM66" i="7"/>
  <c r="HKO66" i="7"/>
  <c r="HKQ66" i="7"/>
  <c r="HKS66" i="7"/>
  <c r="HKU66" i="7"/>
  <c r="HKW66" i="7"/>
  <c r="HKY66" i="7"/>
  <c r="HLA66" i="7"/>
  <c r="HLC66" i="7"/>
  <c r="HLE66" i="7"/>
  <c r="HLG66" i="7"/>
  <c r="HLI66" i="7"/>
  <c r="HLK66" i="7"/>
  <c r="HLM66" i="7"/>
  <c r="HLO66" i="7"/>
  <c r="HLQ66" i="7"/>
  <c r="HLS66" i="7"/>
  <c r="HLU66" i="7"/>
  <c r="HLW66" i="7"/>
  <c r="HLY66" i="7"/>
  <c r="HMA66" i="7"/>
  <c r="HMC66" i="7"/>
  <c r="HME66" i="7"/>
  <c r="HMG66" i="7"/>
  <c r="HMI66" i="7"/>
  <c r="HMK66" i="7"/>
  <c r="HMM66" i="7"/>
  <c r="HMO66" i="7"/>
  <c r="HMQ66" i="7"/>
  <c r="HMS66" i="7"/>
  <c r="HMU66" i="7"/>
  <c r="HMW66" i="7"/>
  <c r="HMY66" i="7"/>
  <c r="HNA66" i="7"/>
  <c r="HNC66" i="7"/>
  <c r="HNE66" i="7"/>
  <c r="HNG66" i="7"/>
  <c r="HNI66" i="7"/>
  <c r="HNK66" i="7"/>
  <c r="HNM66" i="7"/>
  <c r="HNO66" i="7"/>
  <c r="HNQ66" i="7"/>
  <c r="HNS66" i="7"/>
  <c r="HNU66" i="7"/>
  <c r="HNW66" i="7"/>
  <c r="HNY66" i="7"/>
  <c r="HOA66" i="7"/>
  <c r="HOC66" i="7"/>
  <c r="HOE66" i="7"/>
  <c r="HOG66" i="7"/>
  <c r="HOI66" i="7"/>
  <c r="HOK66" i="7"/>
  <c r="HOM66" i="7"/>
  <c r="HOO66" i="7"/>
  <c r="HOQ66" i="7"/>
  <c r="HOS66" i="7"/>
  <c r="HOU66" i="7"/>
  <c r="HOW66" i="7"/>
  <c r="HOY66" i="7"/>
  <c r="HPA66" i="7"/>
  <c r="HPC66" i="7"/>
  <c r="HPE66" i="7"/>
  <c r="HPG66" i="7"/>
  <c r="HPI66" i="7"/>
  <c r="HPK66" i="7"/>
  <c r="HPM66" i="7"/>
  <c r="HPO66" i="7"/>
  <c r="HPQ66" i="7"/>
  <c r="HPS66" i="7"/>
  <c r="HPU66" i="7"/>
  <c r="HPW66" i="7"/>
  <c r="HPY66" i="7"/>
  <c r="HQA66" i="7"/>
  <c r="HQC66" i="7"/>
  <c r="HQE66" i="7"/>
  <c r="HQG66" i="7"/>
  <c r="HQI66" i="7"/>
  <c r="HQK66" i="7"/>
  <c r="HQM66" i="7"/>
  <c r="HQO66" i="7"/>
  <c r="HQQ66" i="7"/>
  <c r="HQS66" i="7"/>
  <c r="HQU66" i="7"/>
  <c r="HQW66" i="7"/>
  <c r="HQY66" i="7"/>
  <c r="HRA66" i="7"/>
  <c r="HRC66" i="7"/>
  <c r="HRE66" i="7"/>
  <c r="HRG66" i="7"/>
  <c r="HRI66" i="7"/>
  <c r="HRK66" i="7"/>
  <c r="HRM66" i="7"/>
  <c r="HRO66" i="7"/>
  <c r="HRQ66" i="7"/>
  <c r="HRS66" i="7"/>
  <c r="HRU66" i="7"/>
  <c r="HRW66" i="7"/>
  <c r="HRY66" i="7"/>
  <c r="HSA66" i="7"/>
  <c r="HSC66" i="7"/>
  <c r="HSE66" i="7"/>
  <c r="HSG66" i="7"/>
  <c r="HSI66" i="7"/>
  <c r="HSK66" i="7"/>
  <c r="HSM66" i="7"/>
  <c r="HSO66" i="7"/>
  <c r="HSQ66" i="7"/>
  <c r="HSS66" i="7"/>
  <c r="HSU66" i="7"/>
  <c r="HSW66" i="7"/>
  <c r="HSY66" i="7"/>
  <c r="HTA66" i="7"/>
  <c r="HTC66" i="7"/>
  <c r="HTE66" i="7"/>
  <c r="HTG66" i="7"/>
  <c r="HTI66" i="7"/>
  <c r="HTK66" i="7"/>
  <c r="HTM66" i="7"/>
  <c r="HTO66" i="7"/>
  <c r="HTQ66" i="7"/>
  <c r="HTS66" i="7"/>
  <c r="HTU66" i="7"/>
  <c r="HTW66" i="7"/>
  <c r="HTY66" i="7"/>
  <c r="HUA66" i="7"/>
  <c r="HUC66" i="7"/>
  <c r="HUE66" i="7"/>
  <c r="HUG66" i="7"/>
  <c r="HUI66" i="7"/>
  <c r="HUK66" i="7"/>
  <c r="HUM66" i="7"/>
  <c r="HUO66" i="7"/>
  <c r="HUQ66" i="7"/>
  <c r="HUS66" i="7"/>
  <c r="HUU66" i="7"/>
  <c r="HUW66" i="7"/>
  <c r="HUY66" i="7"/>
  <c r="HVA66" i="7"/>
  <c r="HVC66" i="7"/>
  <c r="HVE66" i="7"/>
  <c r="HVG66" i="7"/>
  <c r="HVI66" i="7"/>
  <c r="HVK66" i="7"/>
  <c r="HVM66" i="7"/>
  <c r="HVO66" i="7"/>
  <c r="HVQ66" i="7"/>
  <c r="HVS66" i="7"/>
  <c r="HVU66" i="7"/>
  <c r="HVW66" i="7"/>
  <c r="HVY66" i="7"/>
  <c r="HWA66" i="7"/>
  <c r="HWC66" i="7"/>
  <c r="HWE66" i="7"/>
  <c r="HWG66" i="7"/>
  <c r="HWI66" i="7"/>
  <c r="HWK66" i="7"/>
  <c r="HWM66" i="7"/>
  <c r="HWO66" i="7"/>
  <c r="HWQ66" i="7"/>
  <c r="HWS66" i="7"/>
  <c r="HWU66" i="7"/>
  <c r="HWW66" i="7"/>
  <c r="HWY66" i="7"/>
  <c r="HXA66" i="7"/>
  <c r="HXC66" i="7"/>
  <c r="HXE66" i="7"/>
  <c r="HXG66" i="7"/>
  <c r="HXI66" i="7"/>
  <c r="HXK66" i="7"/>
  <c r="HXM66" i="7"/>
  <c r="HXO66" i="7"/>
  <c r="HXQ66" i="7"/>
  <c r="HXS66" i="7"/>
  <c r="HXU66" i="7"/>
  <c r="HXW66" i="7"/>
  <c r="HXY66" i="7"/>
  <c r="HYA66" i="7"/>
  <c r="HYC66" i="7"/>
  <c r="HYE66" i="7"/>
  <c r="HYG66" i="7"/>
  <c r="HYI66" i="7"/>
  <c r="HYK66" i="7"/>
  <c r="HYM66" i="7"/>
  <c r="HYO66" i="7"/>
  <c r="HYQ66" i="7"/>
  <c r="HYS66" i="7"/>
  <c r="HYU66" i="7"/>
  <c r="HYW66" i="7"/>
  <c r="HYY66" i="7"/>
  <c r="HZA66" i="7"/>
  <c r="HZC66" i="7"/>
  <c r="HZE66" i="7"/>
  <c r="HZG66" i="7"/>
  <c r="HZI66" i="7"/>
  <c r="HZK66" i="7"/>
  <c r="HZM66" i="7"/>
  <c r="HZO66" i="7"/>
  <c r="HZQ66" i="7"/>
  <c r="HZS66" i="7"/>
  <c r="HZU66" i="7"/>
  <c r="HZW66" i="7"/>
  <c r="HZY66" i="7"/>
  <c r="IAA66" i="7"/>
  <c r="IAC66" i="7"/>
  <c r="IAE66" i="7"/>
  <c r="IAG66" i="7"/>
  <c r="IAI66" i="7"/>
  <c r="IAK66" i="7"/>
  <c r="IAM66" i="7"/>
  <c r="IAO66" i="7"/>
  <c r="IAQ66" i="7"/>
  <c r="IAS66" i="7"/>
  <c r="IAU66" i="7"/>
  <c r="IAW66" i="7"/>
  <c r="IAY66" i="7"/>
  <c r="IBA66" i="7"/>
  <c r="IBC66" i="7"/>
  <c r="IBE66" i="7"/>
  <c r="IBG66" i="7"/>
  <c r="IBI66" i="7"/>
  <c r="IBK66" i="7"/>
  <c r="IBM66" i="7"/>
  <c r="IBO66" i="7"/>
  <c r="IBQ66" i="7"/>
  <c r="IBS66" i="7"/>
  <c r="IBU66" i="7"/>
  <c r="IBW66" i="7"/>
  <c r="IBY66" i="7"/>
  <c r="ICA66" i="7"/>
  <c r="ICC66" i="7"/>
  <c r="ICE66" i="7"/>
  <c r="ICG66" i="7"/>
  <c r="ICI66" i="7"/>
  <c r="ICK66" i="7"/>
  <c r="ICM66" i="7"/>
  <c r="ICO66" i="7"/>
  <c r="ICQ66" i="7"/>
  <c r="ICS66" i="7"/>
  <c r="ICU66" i="7"/>
  <c r="ICW66" i="7"/>
  <c r="ICY66" i="7"/>
  <c r="IDA66" i="7"/>
  <c r="IDC66" i="7"/>
  <c r="IDE66" i="7"/>
  <c r="IDG66" i="7"/>
  <c r="IDI66" i="7"/>
  <c r="IDK66" i="7"/>
  <c r="IDM66" i="7"/>
  <c r="IDO66" i="7"/>
  <c r="IDQ66" i="7"/>
  <c r="IDS66" i="7"/>
  <c r="IDU66" i="7"/>
  <c r="IDW66" i="7"/>
  <c r="IDY66" i="7"/>
  <c r="IEA66" i="7"/>
  <c r="IEC66" i="7"/>
  <c r="IEE66" i="7"/>
  <c r="IEG66" i="7"/>
  <c r="IEI66" i="7"/>
  <c r="IEK66" i="7"/>
  <c r="IEM66" i="7"/>
  <c r="IEO66" i="7"/>
  <c r="IEQ66" i="7"/>
  <c r="IES66" i="7"/>
  <c r="IEU66" i="7"/>
  <c r="IEW66" i="7"/>
  <c r="IEY66" i="7"/>
  <c r="IFA66" i="7"/>
  <c r="IFC66" i="7"/>
  <c r="IFE66" i="7"/>
  <c r="IFG66" i="7"/>
  <c r="IFI66" i="7"/>
  <c r="IFK66" i="7"/>
  <c r="IFM66" i="7"/>
  <c r="IFO66" i="7"/>
  <c r="IFQ66" i="7"/>
  <c r="IFS66" i="7"/>
  <c r="IFU66" i="7"/>
  <c r="IFW66" i="7"/>
  <c r="IFY66" i="7"/>
  <c r="IGA66" i="7"/>
  <c r="IGC66" i="7"/>
  <c r="IGE66" i="7"/>
  <c r="IGG66" i="7"/>
  <c r="IGI66" i="7"/>
  <c r="IGK66" i="7"/>
  <c r="IGM66" i="7"/>
  <c r="IGO66" i="7"/>
  <c r="IGQ66" i="7"/>
  <c r="IGS66" i="7"/>
  <c r="IGU66" i="7"/>
  <c r="IGW66" i="7"/>
  <c r="IGY66" i="7"/>
  <c r="IHA66" i="7"/>
  <c r="IHC66" i="7"/>
  <c r="IHE66" i="7"/>
  <c r="IHG66" i="7"/>
  <c r="IHI66" i="7"/>
  <c r="IHK66" i="7"/>
  <c r="IHM66" i="7"/>
  <c r="IHO66" i="7"/>
  <c r="IHQ66" i="7"/>
  <c r="IHS66" i="7"/>
  <c r="IHU66" i="7"/>
  <c r="IHW66" i="7"/>
  <c r="IHY66" i="7"/>
  <c r="IIA66" i="7"/>
  <c r="IIC66" i="7"/>
  <c r="IIE66" i="7"/>
  <c r="IIG66" i="7"/>
  <c r="III66" i="7"/>
  <c r="IIK66" i="7"/>
  <c r="IIM66" i="7"/>
  <c r="IIO66" i="7"/>
  <c r="IIQ66" i="7"/>
  <c r="IIS66" i="7"/>
  <c r="IIU66" i="7"/>
  <c r="IIW66" i="7"/>
  <c r="IIY66" i="7"/>
  <c r="IJA66" i="7"/>
  <c r="IJC66" i="7"/>
  <c r="IJE66" i="7"/>
  <c r="IJG66" i="7"/>
  <c r="IJI66" i="7"/>
  <c r="IJK66" i="7"/>
  <c r="IJM66" i="7"/>
  <c r="IJO66" i="7"/>
  <c r="IJQ66" i="7"/>
  <c r="IJS66" i="7"/>
  <c r="IJU66" i="7"/>
  <c r="IJW66" i="7"/>
  <c r="IJY66" i="7"/>
  <c r="IKA66" i="7"/>
  <c r="IKC66" i="7"/>
  <c r="IKE66" i="7"/>
  <c r="IKG66" i="7"/>
  <c r="IKI66" i="7"/>
  <c r="IKK66" i="7"/>
  <c r="IKM66" i="7"/>
  <c r="IKO66" i="7"/>
  <c r="IKQ66" i="7"/>
  <c r="IKS66" i="7"/>
  <c r="IKU66" i="7"/>
  <c r="IKW66" i="7"/>
  <c r="IKY66" i="7"/>
  <c r="ILA66" i="7"/>
  <c r="ILC66" i="7"/>
  <c r="ILE66" i="7"/>
  <c r="ILG66" i="7"/>
  <c r="ILI66" i="7"/>
  <c r="ILK66" i="7"/>
  <c r="ILM66" i="7"/>
  <c r="ILO66" i="7"/>
  <c r="ILQ66" i="7"/>
  <c r="ILS66" i="7"/>
  <c r="ILU66" i="7"/>
  <c r="ILW66" i="7"/>
  <c r="ILY66" i="7"/>
  <c r="IMA66" i="7"/>
  <c r="IMC66" i="7"/>
  <c r="IME66" i="7"/>
  <c r="IMG66" i="7"/>
  <c r="IMI66" i="7"/>
  <c r="IMK66" i="7"/>
  <c r="IMM66" i="7"/>
  <c r="IMO66" i="7"/>
  <c r="IMQ66" i="7"/>
  <c r="IMS66" i="7"/>
  <c r="IMU66" i="7"/>
  <c r="IMW66" i="7"/>
  <c r="IMY66" i="7"/>
  <c r="INA66" i="7"/>
  <c r="INC66" i="7"/>
  <c r="INE66" i="7"/>
  <c r="ING66" i="7"/>
  <c r="INI66" i="7"/>
  <c r="INK66" i="7"/>
  <c r="INM66" i="7"/>
  <c r="INO66" i="7"/>
  <c r="INQ66" i="7"/>
  <c r="INS66" i="7"/>
  <c r="INU66" i="7"/>
  <c r="INW66" i="7"/>
  <c r="INY66" i="7"/>
  <c r="IOA66" i="7"/>
  <c r="IOC66" i="7"/>
  <c r="IOE66" i="7"/>
  <c r="IOG66" i="7"/>
  <c r="IOI66" i="7"/>
  <c r="IOK66" i="7"/>
  <c r="IOM66" i="7"/>
  <c r="IOO66" i="7"/>
  <c r="IOQ66" i="7"/>
  <c r="IOS66" i="7"/>
  <c r="IOU66" i="7"/>
  <c r="IOW66" i="7"/>
  <c r="IOY66" i="7"/>
  <c r="IPA66" i="7"/>
  <c r="IPC66" i="7"/>
  <c r="IPE66" i="7"/>
  <c r="IPG66" i="7"/>
  <c r="IPI66" i="7"/>
  <c r="IPK66" i="7"/>
  <c r="IPM66" i="7"/>
  <c r="IPO66" i="7"/>
  <c r="IPQ66" i="7"/>
  <c r="IPS66" i="7"/>
  <c r="IPU66" i="7"/>
  <c r="IPW66" i="7"/>
  <c r="IPY66" i="7"/>
  <c r="IQA66" i="7"/>
  <c r="IQC66" i="7"/>
  <c r="IQE66" i="7"/>
  <c r="IQG66" i="7"/>
  <c r="IQI66" i="7"/>
  <c r="IQK66" i="7"/>
  <c r="IQM66" i="7"/>
  <c r="IQO66" i="7"/>
  <c r="IQQ66" i="7"/>
  <c r="IQS66" i="7"/>
  <c r="IQU66" i="7"/>
  <c r="IQW66" i="7"/>
  <c r="IQY66" i="7"/>
  <c r="IRA66" i="7"/>
  <c r="IRC66" i="7"/>
  <c r="IRE66" i="7"/>
  <c r="IRG66" i="7"/>
  <c r="IRI66" i="7"/>
  <c r="IRK66" i="7"/>
  <c r="IRM66" i="7"/>
  <c r="IRO66" i="7"/>
  <c r="IRQ66" i="7"/>
  <c r="IRS66" i="7"/>
  <c r="IRU66" i="7"/>
  <c r="IRW66" i="7"/>
  <c r="IRY66" i="7"/>
  <c r="ISA66" i="7"/>
  <c r="ISC66" i="7"/>
  <c r="ISE66" i="7"/>
  <c r="ISG66" i="7"/>
  <c r="ISI66" i="7"/>
  <c r="ISK66" i="7"/>
  <c r="ISM66" i="7"/>
  <c r="ISO66" i="7"/>
  <c r="ISQ66" i="7"/>
  <c r="ISS66" i="7"/>
  <c r="ISU66" i="7"/>
  <c r="ISW66" i="7"/>
  <c r="ISY66" i="7"/>
  <c r="ITA66" i="7"/>
  <c r="ITC66" i="7"/>
  <c r="ITE66" i="7"/>
  <c r="ITG66" i="7"/>
  <c r="ITI66" i="7"/>
  <c r="ITK66" i="7"/>
  <c r="ITM66" i="7"/>
  <c r="ITO66" i="7"/>
  <c r="ITQ66" i="7"/>
  <c r="ITS66" i="7"/>
  <c r="ITU66" i="7"/>
  <c r="ITW66" i="7"/>
  <c r="ITY66" i="7"/>
  <c r="IUA66" i="7"/>
  <c r="IUC66" i="7"/>
  <c r="IUE66" i="7"/>
  <c r="IUG66" i="7"/>
  <c r="IUI66" i="7"/>
  <c r="IUK66" i="7"/>
  <c r="IUM66" i="7"/>
  <c r="IUO66" i="7"/>
  <c r="IUQ66" i="7"/>
  <c r="IUS66" i="7"/>
  <c r="IUU66" i="7"/>
  <c r="IUW66" i="7"/>
  <c r="IUY66" i="7"/>
  <c r="IVA66" i="7"/>
  <c r="IVC66" i="7"/>
  <c r="IVE66" i="7"/>
  <c r="IVG66" i="7"/>
  <c r="IVI66" i="7"/>
  <c r="IVK66" i="7"/>
  <c r="IVM66" i="7"/>
  <c r="IVO66" i="7"/>
  <c r="IVQ66" i="7"/>
  <c r="IVS66" i="7"/>
  <c r="IVU66" i="7"/>
  <c r="IVW66" i="7"/>
  <c r="IVY66" i="7"/>
  <c r="IWA66" i="7"/>
  <c r="IWC66" i="7"/>
  <c r="IWE66" i="7"/>
  <c r="IWG66" i="7"/>
  <c r="IWI66" i="7"/>
  <c r="IWK66" i="7"/>
  <c r="IWM66" i="7"/>
  <c r="IWO66" i="7"/>
  <c r="IWQ66" i="7"/>
  <c r="IWS66" i="7"/>
  <c r="IWU66" i="7"/>
  <c r="IWW66" i="7"/>
  <c r="IWY66" i="7"/>
  <c r="IXA66" i="7"/>
  <c r="IXC66" i="7"/>
  <c r="IXE66" i="7"/>
  <c r="IXG66" i="7"/>
  <c r="IXI66" i="7"/>
  <c r="IXK66" i="7"/>
  <c r="IXM66" i="7"/>
  <c r="IXO66" i="7"/>
  <c r="IXQ66" i="7"/>
  <c r="IXS66" i="7"/>
  <c r="IXU66" i="7"/>
  <c r="IXW66" i="7"/>
  <c r="IXY66" i="7"/>
  <c r="IYA66" i="7"/>
  <c r="IYC66" i="7"/>
  <c r="IYE66" i="7"/>
  <c r="IYG66" i="7"/>
  <c r="IYI66" i="7"/>
  <c r="IYK66" i="7"/>
  <c r="IYM66" i="7"/>
  <c r="IYO66" i="7"/>
  <c r="IYQ66" i="7"/>
  <c r="IYS66" i="7"/>
  <c r="IYU66" i="7"/>
  <c r="IYW66" i="7"/>
  <c r="IYY66" i="7"/>
  <c r="IZA66" i="7"/>
  <c r="IZC66" i="7"/>
  <c r="IZE66" i="7"/>
  <c r="IZG66" i="7"/>
  <c r="IZI66" i="7"/>
  <c r="IZK66" i="7"/>
  <c r="IZM66" i="7"/>
  <c r="IZO66" i="7"/>
  <c r="IZQ66" i="7"/>
  <c r="IZS66" i="7"/>
  <c r="IZU66" i="7"/>
  <c r="IZW66" i="7"/>
  <c r="IZY66" i="7"/>
  <c r="JAA66" i="7"/>
  <c r="JAC66" i="7"/>
  <c r="JAE66" i="7"/>
  <c r="JAG66" i="7"/>
  <c r="JAI66" i="7"/>
  <c r="JAK66" i="7"/>
  <c r="JAM66" i="7"/>
  <c r="JAO66" i="7"/>
  <c r="JAQ66" i="7"/>
  <c r="JAS66" i="7"/>
  <c r="JAU66" i="7"/>
  <c r="JAW66" i="7"/>
  <c r="JAY66" i="7"/>
  <c r="JBA66" i="7"/>
  <c r="JBC66" i="7"/>
  <c r="JBE66" i="7"/>
  <c r="JBG66" i="7"/>
  <c r="JBI66" i="7"/>
  <c r="JBK66" i="7"/>
  <c r="JBM66" i="7"/>
  <c r="JBO66" i="7"/>
  <c r="JBQ66" i="7"/>
  <c r="JBS66" i="7"/>
  <c r="JBU66" i="7"/>
  <c r="JBW66" i="7"/>
  <c r="JBY66" i="7"/>
  <c r="JCA66" i="7"/>
  <c r="JCC66" i="7"/>
  <c r="JCE66" i="7"/>
  <c r="JCG66" i="7"/>
  <c r="JCI66" i="7"/>
  <c r="JCK66" i="7"/>
  <c r="JCM66" i="7"/>
  <c r="JCO66" i="7"/>
  <c r="JCQ66" i="7"/>
  <c r="JCS66" i="7"/>
  <c r="JCU66" i="7"/>
  <c r="JCW66" i="7"/>
  <c r="JCY66" i="7"/>
  <c r="JDA66" i="7"/>
  <c r="JDC66" i="7"/>
  <c r="JDE66" i="7"/>
  <c r="JDG66" i="7"/>
  <c r="JDI66" i="7"/>
  <c r="JDK66" i="7"/>
  <c r="JDM66" i="7"/>
  <c r="JDO66" i="7"/>
  <c r="JDQ66" i="7"/>
  <c r="JDS66" i="7"/>
  <c r="JDU66" i="7"/>
  <c r="JDW66" i="7"/>
  <c r="JDY66" i="7"/>
  <c r="JEA66" i="7"/>
  <c r="JEC66" i="7"/>
  <c r="JEE66" i="7"/>
  <c r="JEG66" i="7"/>
  <c r="JEI66" i="7"/>
  <c r="JEK66" i="7"/>
  <c r="JEM66" i="7"/>
  <c r="JEO66" i="7"/>
  <c r="JEQ66" i="7"/>
  <c r="JES66" i="7"/>
  <c r="JEU66" i="7"/>
  <c r="JEW66" i="7"/>
  <c r="JEY66" i="7"/>
  <c r="JFA66" i="7"/>
  <c r="JFC66" i="7"/>
  <c r="JFE66" i="7"/>
  <c r="JFG66" i="7"/>
  <c r="JFI66" i="7"/>
  <c r="JFK66" i="7"/>
  <c r="JFM66" i="7"/>
  <c r="JFO66" i="7"/>
  <c r="JFQ66" i="7"/>
  <c r="JFS66" i="7"/>
  <c r="JFU66" i="7"/>
  <c r="JFW66" i="7"/>
  <c r="JFY66" i="7"/>
  <c r="JGA66" i="7"/>
  <c r="JGC66" i="7"/>
  <c r="JGE66" i="7"/>
  <c r="JGG66" i="7"/>
  <c r="JGI66" i="7"/>
  <c r="JGK66" i="7"/>
  <c r="JGM66" i="7"/>
  <c r="JGO66" i="7"/>
  <c r="JGQ66" i="7"/>
  <c r="JGS66" i="7"/>
  <c r="JGU66" i="7"/>
  <c r="JGW66" i="7"/>
  <c r="JGY66" i="7"/>
  <c r="JHA66" i="7"/>
  <c r="JHC66" i="7"/>
  <c r="JHE66" i="7"/>
  <c r="JHG66" i="7"/>
  <c r="JHI66" i="7"/>
  <c r="JHK66" i="7"/>
  <c r="JHM66" i="7"/>
  <c r="JHO66" i="7"/>
  <c r="JHQ66" i="7"/>
  <c r="JHS66" i="7"/>
  <c r="JHU66" i="7"/>
  <c r="JHW66" i="7"/>
  <c r="JHY66" i="7"/>
  <c r="JIA66" i="7"/>
  <c r="JIC66" i="7"/>
  <c r="JIE66" i="7"/>
  <c r="JIG66" i="7"/>
  <c r="JII66" i="7"/>
  <c r="JIK66" i="7"/>
  <c r="JIM66" i="7"/>
  <c r="JIO66" i="7"/>
  <c r="JIQ66" i="7"/>
  <c r="JIS66" i="7"/>
  <c r="JIU66" i="7"/>
  <c r="JIW66" i="7"/>
  <c r="JIY66" i="7"/>
  <c r="JJA66" i="7"/>
  <c r="JJC66" i="7"/>
  <c r="JJE66" i="7"/>
  <c r="JJG66" i="7"/>
  <c r="JJI66" i="7"/>
  <c r="JJK66" i="7"/>
  <c r="JJM66" i="7"/>
  <c r="JJO66" i="7"/>
  <c r="JJQ66" i="7"/>
  <c r="JJS66" i="7"/>
  <c r="JJU66" i="7"/>
  <c r="JJW66" i="7"/>
  <c r="JJY66" i="7"/>
  <c r="JKA66" i="7"/>
  <c r="JKC66" i="7"/>
  <c r="JKE66" i="7"/>
  <c r="JKG66" i="7"/>
  <c r="JKI66" i="7"/>
  <c r="JKK66" i="7"/>
  <c r="JKM66" i="7"/>
  <c r="JKO66" i="7"/>
  <c r="JKQ66" i="7"/>
  <c r="JKS66" i="7"/>
  <c r="JKU66" i="7"/>
  <c r="JKW66" i="7"/>
  <c r="JKY66" i="7"/>
  <c r="JLA66" i="7"/>
  <c r="JLC66" i="7"/>
  <c r="JLE66" i="7"/>
  <c r="JLG66" i="7"/>
  <c r="JLI66" i="7"/>
  <c r="JLK66" i="7"/>
  <c r="JLM66" i="7"/>
  <c r="JLO66" i="7"/>
  <c r="JLQ66" i="7"/>
  <c r="JLS66" i="7"/>
  <c r="JLU66" i="7"/>
  <c r="JLW66" i="7"/>
  <c r="JLY66" i="7"/>
  <c r="JMA66" i="7"/>
  <c r="JMC66" i="7"/>
  <c r="JME66" i="7"/>
  <c r="JMG66" i="7"/>
  <c r="JMI66" i="7"/>
  <c r="JMK66" i="7"/>
  <c r="JMM66" i="7"/>
  <c r="JMO66" i="7"/>
  <c r="JMQ66" i="7"/>
  <c r="JMS66" i="7"/>
  <c r="JMU66" i="7"/>
  <c r="JMW66" i="7"/>
  <c r="JMY66" i="7"/>
  <c r="JNA66" i="7"/>
  <c r="JNC66" i="7"/>
  <c r="JNE66" i="7"/>
  <c r="JNG66" i="7"/>
  <c r="JNI66" i="7"/>
  <c r="JNK66" i="7"/>
  <c r="JNM66" i="7"/>
  <c r="JNO66" i="7"/>
  <c r="JNQ66" i="7"/>
  <c r="JNS66" i="7"/>
  <c r="JNU66" i="7"/>
  <c r="JNW66" i="7"/>
  <c r="JNY66" i="7"/>
  <c r="JOA66" i="7"/>
  <c r="JOC66" i="7"/>
  <c r="JOE66" i="7"/>
  <c r="JOG66" i="7"/>
  <c r="JOI66" i="7"/>
  <c r="JOK66" i="7"/>
  <c r="JOM66" i="7"/>
  <c r="JOO66" i="7"/>
  <c r="JOQ66" i="7"/>
  <c r="JOS66" i="7"/>
  <c r="JOU66" i="7"/>
  <c r="JOW66" i="7"/>
  <c r="JOY66" i="7"/>
  <c r="JPA66" i="7"/>
  <c r="JPC66" i="7"/>
  <c r="JPE66" i="7"/>
  <c r="JPG66" i="7"/>
  <c r="JPI66" i="7"/>
  <c r="JPK66" i="7"/>
  <c r="JPM66" i="7"/>
  <c r="JPO66" i="7"/>
  <c r="JPQ66" i="7"/>
  <c r="JPS66" i="7"/>
  <c r="JPU66" i="7"/>
  <c r="JPW66" i="7"/>
  <c r="JPY66" i="7"/>
  <c r="JQA66" i="7"/>
  <c r="JQC66" i="7"/>
  <c r="JQE66" i="7"/>
  <c r="JQG66" i="7"/>
  <c r="JQI66" i="7"/>
  <c r="JQK66" i="7"/>
  <c r="JQM66" i="7"/>
  <c r="JQO66" i="7"/>
  <c r="JQQ66" i="7"/>
  <c r="JQS66" i="7"/>
  <c r="JQU66" i="7"/>
  <c r="JQW66" i="7"/>
  <c r="JQY66" i="7"/>
  <c r="JRA66" i="7"/>
  <c r="JRC66" i="7"/>
  <c r="JRE66" i="7"/>
  <c r="JRG66" i="7"/>
  <c r="JRI66" i="7"/>
  <c r="JRK66" i="7"/>
  <c r="JRM66" i="7"/>
  <c r="JRO66" i="7"/>
  <c r="JRQ66" i="7"/>
  <c r="JRS66" i="7"/>
  <c r="JRU66" i="7"/>
  <c r="JRW66" i="7"/>
  <c r="JRY66" i="7"/>
  <c r="JSA66" i="7"/>
  <c r="JSC66" i="7"/>
  <c r="JSE66" i="7"/>
  <c r="JSG66" i="7"/>
  <c r="JSI66" i="7"/>
  <c r="JSK66" i="7"/>
  <c r="JSM66" i="7"/>
  <c r="JSO66" i="7"/>
  <c r="JSQ66" i="7"/>
  <c r="JSS66" i="7"/>
  <c r="JSU66" i="7"/>
  <c r="JSW66" i="7"/>
  <c r="JSY66" i="7"/>
  <c r="JTA66" i="7"/>
  <c r="JTC66" i="7"/>
  <c r="JTE66" i="7"/>
  <c r="JTG66" i="7"/>
  <c r="JTI66" i="7"/>
  <c r="JTK66" i="7"/>
  <c r="JTM66" i="7"/>
  <c r="JTO66" i="7"/>
  <c r="JTQ66" i="7"/>
  <c r="JTS66" i="7"/>
  <c r="JTU66" i="7"/>
  <c r="JTW66" i="7"/>
  <c r="JTY66" i="7"/>
  <c r="JUA66" i="7"/>
  <c r="JUC66" i="7"/>
  <c r="JUE66" i="7"/>
  <c r="JUG66" i="7"/>
  <c r="JUI66" i="7"/>
  <c r="JUK66" i="7"/>
  <c r="JUM66" i="7"/>
  <c r="JUO66" i="7"/>
  <c r="JUQ66" i="7"/>
  <c r="JUS66" i="7"/>
  <c r="JUU66" i="7"/>
  <c r="JUW66" i="7"/>
  <c r="JUY66" i="7"/>
  <c r="JVA66" i="7"/>
  <c r="JVC66" i="7"/>
  <c r="JVE66" i="7"/>
  <c r="JVG66" i="7"/>
  <c r="JVI66" i="7"/>
  <c r="JVK66" i="7"/>
  <c r="JVM66" i="7"/>
  <c r="JVO66" i="7"/>
  <c r="JVQ66" i="7"/>
  <c r="JVS66" i="7"/>
  <c r="JVU66" i="7"/>
  <c r="JVW66" i="7"/>
  <c r="JVY66" i="7"/>
  <c r="JWA66" i="7"/>
  <c r="JWC66" i="7"/>
  <c r="JWE66" i="7"/>
  <c r="JWG66" i="7"/>
  <c r="JWI66" i="7"/>
  <c r="JWK66" i="7"/>
  <c r="JWM66" i="7"/>
  <c r="JWO66" i="7"/>
  <c r="JWQ66" i="7"/>
  <c r="JWS66" i="7"/>
  <c r="JWU66" i="7"/>
  <c r="JWW66" i="7"/>
  <c r="JWY66" i="7"/>
  <c r="JXA66" i="7"/>
  <c r="JXC66" i="7"/>
  <c r="JXE66" i="7"/>
  <c r="JXG66" i="7"/>
  <c r="JXI66" i="7"/>
  <c r="JXK66" i="7"/>
  <c r="JXM66" i="7"/>
  <c r="JXO66" i="7"/>
  <c r="JXQ66" i="7"/>
  <c r="JXS66" i="7"/>
  <c r="JXU66" i="7"/>
  <c r="JXW66" i="7"/>
  <c r="JXY66" i="7"/>
  <c r="JYA66" i="7"/>
  <c r="JYC66" i="7"/>
  <c r="JYE66" i="7"/>
  <c r="JYG66" i="7"/>
  <c r="JYI66" i="7"/>
  <c r="JYK66" i="7"/>
  <c r="JYM66" i="7"/>
  <c r="JYO66" i="7"/>
  <c r="JYQ66" i="7"/>
  <c r="JYS66" i="7"/>
  <c r="JYU66" i="7"/>
  <c r="JYW66" i="7"/>
  <c r="JYY66" i="7"/>
  <c r="JZA66" i="7"/>
  <c r="JZC66" i="7"/>
  <c r="JZE66" i="7"/>
  <c r="JZG66" i="7"/>
  <c r="JZI66" i="7"/>
  <c r="JZK66" i="7"/>
  <c r="JZM66" i="7"/>
  <c r="JZO66" i="7"/>
  <c r="JZQ66" i="7"/>
  <c r="JZS66" i="7"/>
  <c r="JZU66" i="7"/>
  <c r="JZW66" i="7"/>
  <c r="JZY66" i="7"/>
  <c r="KAA66" i="7"/>
  <c r="KAC66" i="7"/>
  <c r="KAE66" i="7"/>
  <c r="KAG66" i="7"/>
  <c r="KAI66" i="7"/>
  <c r="KAK66" i="7"/>
  <c r="KAM66" i="7"/>
  <c r="KAO66" i="7"/>
  <c r="KAQ66" i="7"/>
  <c r="KAS66" i="7"/>
  <c r="KAU66" i="7"/>
  <c r="KAW66" i="7"/>
  <c r="KAY66" i="7"/>
  <c r="KBA66" i="7"/>
  <c r="KBC66" i="7"/>
  <c r="KBE66" i="7"/>
  <c r="KBG66" i="7"/>
  <c r="KBI66" i="7"/>
  <c r="KBK66" i="7"/>
  <c r="KBM66" i="7"/>
  <c r="KBO66" i="7"/>
  <c r="KBQ66" i="7"/>
  <c r="KBS66" i="7"/>
  <c r="KBU66" i="7"/>
  <c r="KBW66" i="7"/>
  <c r="KBY66" i="7"/>
  <c r="KCA66" i="7"/>
  <c r="KCC66" i="7"/>
  <c r="KCE66" i="7"/>
  <c r="KCG66" i="7"/>
  <c r="KCI66" i="7"/>
  <c r="KCK66" i="7"/>
  <c r="KCM66" i="7"/>
  <c r="KCO66" i="7"/>
  <c r="KCQ66" i="7"/>
  <c r="KCS66" i="7"/>
  <c r="KCU66" i="7"/>
  <c r="KCW66" i="7"/>
  <c r="KCY66" i="7"/>
  <c r="KDA66" i="7"/>
  <c r="KDC66" i="7"/>
  <c r="KDE66" i="7"/>
  <c r="KDG66" i="7"/>
  <c r="KDI66" i="7"/>
  <c r="KDK66" i="7"/>
  <c r="KDM66" i="7"/>
  <c r="KDO66" i="7"/>
  <c r="KDQ66" i="7"/>
  <c r="KDS66" i="7"/>
  <c r="KDU66" i="7"/>
  <c r="KDW66" i="7"/>
  <c r="KDY66" i="7"/>
  <c r="KEA66" i="7"/>
  <c r="KEC66" i="7"/>
  <c r="KEE66" i="7"/>
  <c r="KEG66" i="7"/>
  <c r="KEI66" i="7"/>
  <c r="KEK66" i="7"/>
  <c r="KEM66" i="7"/>
  <c r="KEO66" i="7"/>
  <c r="KEQ66" i="7"/>
  <c r="KES66" i="7"/>
  <c r="KEU66" i="7"/>
  <c r="KEW66" i="7"/>
  <c r="KEY66" i="7"/>
  <c r="KFA66" i="7"/>
  <c r="KFC66" i="7"/>
  <c r="KFE66" i="7"/>
  <c r="KFG66" i="7"/>
  <c r="KFI66" i="7"/>
  <c r="KFK66" i="7"/>
  <c r="KFM66" i="7"/>
  <c r="KFO66" i="7"/>
  <c r="KFQ66" i="7"/>
  <c r="KFS66" i="7"/>
  <c r="KFU66" i="7"/>
  <c r="KFW66" i="7"/>
  <c r="KFY66" i="7"/>
  <c r="KGA66" i="7"/>
  <c r="KGC66" i="7"/>
  <c r="KGE66" i="7"/>
  <c r="KGG66" i="7"/>
  <c r="KGI66" i="7"/>
  <c r="KGK66" i="7"/>
  <c r="KGM66" i="7"/>
  <c r="KGO66" i="7"/>
  <c r="KGQ66" i="7"/>
  <c r="KGS66" i="7"/>
  <c r="KGU66" i="7"/>
  <c r="KGW66" i="7"/>
  <c r="KGY66" i="7"/>
  <c r="KHA66" i="7"/>
  <c r="KHC66" i="7"/>
  <c r="KHE66" i="7"/>
  <c r="KHG66" i="7"/>
  <c r="KHI66" i="7"/>
  <c r="KHK66" i="7"/>
  <c r="KHM66" i="7"/>
  <c r="KHO66" i="7"/>
  <c r="KHQ66" i="7"/>
  <c r="KHS66" i="7"/>
  <c r="KHU66" i="7"/>
  <c r="KHW66" i="7"/>
  <c r="KHY66" i="7"/>
  <c r="KIA66" i="7"/>
  <c r="KIC66" i="7"/>
  <c r="KIE66" i="7"/>
  <c r="KIG66" i="7"/>
  <c r="KII66" i="7"/>
  <c r="KIK66" i="7"/>
  <c r="KIM66" i="7"/>
  <c r="KIO66" i="7"/>
  <c r="KIQ66" i="7"/>
  <c r="KIS66" i="7"/>
  <c r="KIU66" i="7"/>
  <c r="KIW66" i="7"/>
  <c r="KIY66" i="7"/>
  <c r="KJA66" i="7"/>
  <c r="KJC66" i="7"/>
  <c r="KJE66" i="7"/>
  <c r="KJG66" i="7"/>
  <c r="KJI66" i="7"/>
  <c r="KJK66" i="7"/>
  <c r="KJM66" i="7"/>
  <c r="KJO66" i="7"/>
  <c r="KJQ66" i="7"/>
  <c r="KJS66" i="7"/>
  <c r="KJU66" i="7"/>
  <c r="KJW66" i="7"/>
  <c r="KJY66" i="7"/>
  <c r="KKA66" i="7"/>
  <c r="KKC66" i="7"/>
  <c r="KKE66" i="7"/>
  <c r="KKG66" i="7"/>
  <c r="KKI66" i="7"/>
  <c r="KKK66" i="7"/>
  <c r="KKM66" i="7"/>
  <c r="KKO66" i="7"/>
  <c r="KKQ66" i="7"/>
  <c r="KKS66" i="7"/>
  <c r="KKU66" i="7"/>
  <c r="KKW66" i="7"/>
  <c r="KKY66" i="7"/>
  <c r="KLA66" i="7"/>
  <c r="KLC66" i="7"/>
  <c r="KLE66" i="7"/>
  <c r="KLG66" i="7"/>
  <c r="KLI66" i="7"/>
  <c r="KLK66" i="7"/>
  <c r="KLM66" i="7"/>
  <c r="KLO66" i="7"/>
  <c r="KLQ66" i="7"/>
  <c r="KLS66" i="7"/>
  <c r="KLU66" i="7"/>
  <c r="KLW66" i="7"/>
  <c r="KLY66" i="7"/>
  <c r="KMA66" i="7"/>
  <c r="KMC66" i="7"/>
  <c r="KME66" i="7"/>
  <c r="KMG66" i="7"/>
  <c r="KMI66" i="7"/>
  <c r="KMK66" i="7"/>
  <c r="KMM66" i="7"/>
  <c r="KMO66" i="7"/>
  <c r="KMQ66" i="7"/>
  <c r="KMS66" i="7"/>
  <c r="KMU66" i="7"/>
  <c r="KMW66" i="7"/>
  <c r="KMY66" i="7"/>
  <c r="KNA66" i="7"/>
  <c r="KNC66" i="7"/>
  <c r="KNE66" i="7"/>
  <c r="KNG66" i="7"/>
  <c r="KNI66" i="7"/>
  <c r="KNK66" i="7"/>
  <c r="KNM66" i="7"/>
  <c r="KNO66" i="7"/>
  <c r="KNQ66" i="7"/>
  <c r="KNS66" i="7"/>
  <c r="KNU66" i="7"/>
  <c r="KNW66" i="7"/>
  <c r="KNY66" i="7"/>
  <c r="KOA66" i="7"/>
  <c r="KOC66" i="7"/>
  <c r="KOE66" i="7"/>
  <c r="KOG66" i="7"/>
  <c r="KOI66" i="7"/>
  <c r="KOK66" i="7"/>
  <c r="KOM66" i="7"/>
  <c r="KOO66" i="7"/>
  <c r="KOQ66" i="7"/>
  <c r="KOS66" i="7"/>
  <c r="KOU66" i="7"/>
  <c r="KOW66" i="7"/>
  <c r="KOY66" i="7"/>
  <c r="KPA66" i="7"/>
  <c r="KPC66" i="7"/>
  <c r="KPE66" i="7"/>
  <c r="KPG66" i="7"/>
  <c r="KPI66" i="7"/>
  <c r="KPK66" i="7"/>
  <c r="KPM66" i="7"/>
  <c r="KPO66" i="7"/>
  <c r="KPQ66" i="7"/>
  <c r="KPS66" i="7"/>
  <c r="KPU66" i="7"/>
  <c r="KPW66" i="7"/>
  <c r="KPY66" i="7"/>
  <c r="KQA66" i="7"/>
  <c r="KQC66" i="7"/>
  <c r="KQE66" i="7"/>
  <c r="KQG66" i="7"/>
  <c r="KQI66" i="7"/>
  <c r="KQK66" i="7"/>
  <c r="KQM66" i="7"/>
  <c r="KQO66" i="7"/>
  <c r="KQQ66" i="7"/>
  <c r="KQS66" i="7"/>
  <c r="KQU66" i="7"/>
  <c r="KQW66" i="7"/>
  <c r="KQY66" i="7"/>
  <c r="KRA66" i="7"/>
  <c r="KRC66" i="7"/>
  <c r="KRE66" i="7"/>
  <c r="KRG66" i="7"/>
  <c r="KRI66" i="7"/>
  <c r="KRK66" i="7"/>
  <c r="KRM66" i="7"/>
  <c r="KRO66" i="7"/>
  <c r="KRQ66" i="7"/>
  <c r="KRS66" i="7"/>
  <c r="KRU66" i="7"/>
  <c r="KRW66" i="7"/>
  <c r="KRY66" i="7"/>
  <c r="KSA66" i="7"/>
  <c r="KSC66" i="7"/>
  <c r="KSE66" i="7"/>
  <c r="KSG66" i="7"/>
  <c r="KSI66" i="7"/>
  <c r="KSK66" i="7"/>
  <c r="KSM66" i="7"/>
  <c r="KSO66" i="7"/>
  <c r="KSQ66" i="7"/>
  <c r="KSS66" i="7"/>
  <c r="KSU66" i="7"/>
  <c r="KSW66" i="7"/>
  <c r="KSY66" i="7"/>
  <c r="KTA66" i="7"/>
  <c r="KTC66" i="7"/>
  <c r="KTE66" i="7"/>
  <c r="KTG66" i="7"/>
  <c r="KTI66" i="7"/>
  <c r="KTK66" i="7"/>
  <c r="KTM66" i="7"/>
  <c r="KTO66" i="7"/>
  <c r="KTQ66" i="7"/>
  <c r="KTS66" i="7"/>
  <c r="KTU66" i="7"/>
  <c r="KTW66" i="7"/>
  <c r="KTY66" i="7"/>
  <c r="KUA66" i="7"/>
  <c r="KUC66" i="7"/>
  <c r="KUE66" i="7"/>
  <c r="KUG66" i="7"/>
  <c r="KUI66" i="7"/>
  <c r="KUK66" i="7"/>
  <c r="KUM66" i="7"/>
  <c r="KUO66" i="7"/>
  <c r="KUQ66" i="7"/>
  <c r="KUS66" i="7"/>
  <c r="KUU66" i="7"/>
  <c r="KUW66" i="7"/>
  <c r="KUY66" i="7"/>
  <c r="KVA66" i="7"/>
  <c r="KVC66" i="7"/>
  <c r="KVE66" i="7"/>
  <c r="KVG66" i="7"/>
  <c r="KVI66" i="7"/>
  <c r="KVK66" i="7"/>
  <c r="KVM66" i="7"/>
  <c r="KVO66" i="7"/>
  <c r="KVQ66" i="7"/>
  <c r="KVS66" i="7"/>
  <c r="KVU66" i="7"/>
  <c r="KVW66" i="7"/>
  <c r="KVY66" i="7"/>
  <c r="KWA66" i="7"/>
  <c r="KWC66" i="7"/>
  <c r="KWE66" i="7"/>
  <c r="KWG66" i="7"/>
  <c r="KWI66" i="7"/>
  <c r="KWK66" i="7"/>
  <c r="KWM66" i="7"/>
  <c r="KWO66" i="7"/>
  <c r="KWQ66" i="7"/>
  <c r="KWS66" i="7"/>
  <c r="KWU66" i="7"/>
  <c r="KWW66" i="7"/>
  <c r="KWY66" i="7"/>
  <c r="KXA66" i="7"/>
  <c r="KXC66" i="7"/>
  <c r="KXE66" i="7"/>
  <c r="KXG66" i="7"/>
  <c r="KXI66" i="7"/>
  <c r="KXK66" i="7"/>
  <c r="KXM66" i="7"/>
  <c r="KXO66" i="7"/>
  <c r="KXQ66" i="7"/>
  <c r="KXS66" i="7"/>
  <c r="KXU66" i="7"/>
  <c r="KXW66" i="7"/>
  <c r="KXY66" i="7"/>
  <c r="KYA66" i="7"/>
  <c r="KYC66" i="7"/>
  <c r="KYE66" i="7"/>
  <c r="KYG66" i="7"/>
  <c r="KYI66" i="7"/>
  <c r="KYK66" i="7"/>
  <c r="KYM66" i="7"/>
  <c r="KYO66" i="7"/>
  <c r="KYQ66" i="7"/>
  <c r="KYS66" i="7"/>
  <c r="KYU66" i="7"/>
  <c r="KYW66" i="7"/>
  <c r="KYY66" i="7"/>
  <c r="KZA66" i="7"/>
  <c r="KZC66" i="7"/>
  <c r="KZE66" i="7"/>
  <c r="KZG66" i="7"/>
  <c r="KZI66" i="7"/>
  <c r="KZK66" i="7"/>
  <c r="KZM66" i="7"/>
  <c r="KZO66" i="7"/>
  <c r="KZQ66" i="7"/>
  <c r="KZS66" i="7"/>
  <c r="KZU66" i="7"/>
  <c r="KZW66" i="7"/>
  <c r="KZY66" i="7"/>
  <c r="LAA66" i="7"/>
  <c r="LAC66" i="7"/>
  <c r="LAE66" i="7"/>
  <c r="LAG66" i="7"/>
  <c r="LAI66" i="7"/>
  <c r="LAK66" i="7"/>
  <c r="LAM66" i="7"/>
  <c r="LAO66" i="7"/>
  <c r="LAQ66" i="7"/>
  <c r="LAS66" i="7"/>
  <c r="LAU66" i="7"/>
  <c r="LAW66" i="7"/>
  <c r="LAY66" i="7"/>
  <c r="LBA66" i="7"/>
  <c r="LBC66" i="7"/>
  <c r="LBE66" i="7"/>
  <c r="LBG66" i="7"/>
  <c r="LBI66" i="7"/>
  <c r="LBK66" i="7"/>
  <c r="LBM66" i="7"/>
  <c r="LBO66" i="7"/>
  <c r="LBQ66" i="7"/>
  <c r="LBS66" i="7"/>
  <c r="LBU66" i="7"/>
  <c r="LBW66" i="7"/>
  <c r="LBY66" i="7"/>
  <c r="LCA66" i="7"/>
  <c r="LCC66" i="7"/>
  <c r="LCE66" i="7"/>
  <c r="LCG66" i="7"/>
  <c r="LCI66" i="7"/>
  <c r="LCK66" i="7"/>
  <c r="LCM66" i="7"/>
  <c r="LCO66" i="7"/>
  <c r="LCQ66" i="7"/>
  <c r="LCS66" i="7"/>
  <c r="LCU66" i="7"/>
  <c r="LCW66" i="7"/>
  <c r="LCY66" i="7"/>
  <c r="LDA66" i="7"/>
  <c r="LDC66" i="7"/>
  <c r="LDE66" i="7"/>
  <c r="LDG66" i="7"/>
  <c r="LDI66" i="7"/>
  <c r="LDK66" i="7"/>
  <c r="LDM66" i="7"/>
  <c r="LDO66" i="7"/>
  <c r="LDQ66" i="7"/>
  <c r="LDS66" i="7"/>
  <c r="LDU66" i="7"/>
  <c r="LDW66" i="7"/>
  <c r="LDY66" i="7"/>
  <c r="LEA66" i="7"/>
  <c r="LEC66" i="7"/>
  <c r="LEE66" i="7"/>
  <c r="LEG66" i="7"/>
  <c r="LEI66" i="7"/>
  <c r="LEK66" i="7"/>
  <c r="LEM66" i="7"/>
  <c r="LEO66" i="7"/>
  <c r="LEQ66" i="7"/>
  <c r="LES66" i="7"/>
  <c r="LEU66" i="7"/>
  <c r="LEW66" i="7"/>
  <c r="LEY66" i="7"/>
  <c r="LFA66" i="7"/>
  <c r="LFC66" i="7"/>
  <c r="LFE66" i="7"/>
  <c r="LFG66" i="7"/>
  <c r="LFI66" i="7"/>
  <c r="LFK66" i="7"/>
  <c r="LFM66" i="7"/>
  <c r="LFO66" i="7"/>
  <c r="LFQ66" i="7"/>
  <c r="LFS66" i="7"/>
  <c r="LFU66" i="7"/>
  <c r="LFW66" i="7"/>
  <c r="LFY66" i="7"/>
  <c r="LGA66" i="7"/>
  <c r="LGC66" i="7"/>
  <c r="LGE66" i="7"/>
  <c r="LGG66" i="7"/>
  <c r="LGI66" i="7"/>
  <c r="LGK66" i="7"/>
  <c r="LGM66" i="7"/>
  <c r="LGO66" i="7"/>
  <c r="LGQ66" i="7"/>
  <c r="LGS66" i="7"/>
  <c r="LGU66" i="7"/>
  <c r="LGW66" i="7"/>
  <c r="LGY66" i="7"/>
  <c r="LHA66" i="7"/>
  <c r="LHC66" i="7"/>
  <c r="LHE66" i="7"/>
  <c r="LHG66" i="7"/>
  <c r="LHI66" i="7"/>
  <c r="LHK66" i="7"/>
  <c r="LHM66" i="7"/>
  <c r="LHO66" i="7"/>
  <c r="LHQ66" i="7"/>
  <c r="LHS66" i="7"/>
  <c r="LHU66" i="7"/>
  <c r="LHW66" i="7"/>
  <c r="LHY66" i="7"/>
  <c r="LIA66" i="7"/>
  <c r="LIC66" i="7"/>
  <c r="LIE66" i="7"/>
  <c r="LIG66" i="7"/>
  <c r="LII66" i="7"/>
  <c r="LIK66" i="7"/>
  <c r="LIM66" i="7"/>
  <c r="LIO66" i="7"/>
  <c r="LIQ66" i="7"/>
  <c r="LIS66" i="7"/>
  <c r="LIU66" i="7"/>
  <c r="LIW66" i="7"/>
  <c r="LIY66" i="7"/>
  <c r="LJA66" i="7"/>
  <c r="LJC66" i="7"/>
  <c r="LJE66" i="7"/>
  <c r="LJG66" i="7"/>
  <c r="LJI66" i="7"/>
  <c r="LJK66" i="7"/>
  <c r="LJM66" i="7"/>
  <c r="LJO66" i="7"/>
  <c r="LJQ66" i="7"/>
  <c r="LJS66" i="7"/>
  <c r="LJU66" i="7"/>
  <c r="LJW66" i="7"/>
  <c r="LJY66" i="7"/>
  <c r="LKA66" i="7"/>
  <c r="LKC66" i="7"/>
  <c r="LKE66" i="7"/>
  <c r="LKG66" i="7"/>
  <c r="LKI66" i="7"/>
  <c r="LKK66" i="7"/>
  <c r="LKM66" i="7"/>
  <c r="LKO66" i="7"/>
  <c r="LKQ66" i="7"/>
  <c r="LKS66" i="7"/>
  <c r="LKU66" i="7"/>
  <c r="LKW66" i="7"/>
  <c r="LKY66" i="7"/>
  <c r="LLA66" i="7"/>
  <c r="LLC66" i="7"/>
  <c r="LLE66" i="7"/>
  <c r="LLG66" i="7"/>
  <c r="LLI66" i="7"/>
  <c r="LLK66" i="7"/>
  <c r="LLM66" i="7"/>
  <c r="LLO66" i="7"/>
  <c r="LLQ66" i="7"/>
  <c r="LLS66" i="7"/>
  <c r="LLU66" i="7"/>
  <c r="LLW66" i="7"/>
  <c r="LLY66" i="7"/>
  <c r="LMA66" i="7"/>
  <c r="LMC66" i="7"/>
  <c r="LME66" i="7"/>
  <c r="LMG66" i="7"/>
  <c r="LMI66" i="7"/>
  <c r="LMK66" i="7"/>
  <c r="LMM66" i="7"/>
  <c r="LMO66" i="7"/>
  <c r="LMQ66" i="7"/>
  <c r="LMS66" i="7"/>
  <c r="LMU66" i="7"/>
  <c r="LMW66" i="7"/>
  <c r="LMY66" i="7"/>
  <c r="LNA66" i="7"/>
  <c r="LNC66" i="7"/>
  <c r="LNE66" i="7"/>
  <c r="LNG66" i="7"/>
  <c r="LNI66" i="7"/>
  <c r="LNK66" i="7"/>
  <c r="LNM66" i="7"/>
  <c r="LNO66" i="7"/>
  <c r="LNQ66" i="7"/>
  <c r="LNS66" i="7"/>
  <c r="LNU66" i="7"/>
  <c r="LNW66" i="7"/>
  <c r="LNY66" i="7"/>
  <c r="LOA66" i="7"/>
  <c r="LOC66" i="7"/>
  <c r="LOE66" i="7"/>
  <c r="LOG66" i="7"/>
  <c r="LOI66" i="7"/>
  <c r="LOK66" i="7"/>
  <c r="LOM66" i="7"/>
  <c r="LOO66" i="7"/>
  <c r="LOQ66" i="7"/>
  <c r="LOS66" i="7"/>
  <c r="LOU66" i="7"/>
  <c r="LOW66" i="7"/>
  <c r="LOY66" i="7"/>
  <c r="LPA66" i="7"/>
  <c r="LPC66" i="7"/>
  <c r="LPE66" i="7"/>
  <c r="LPG66" i="7"/>
  <c r="LPI66" i="7"/>
  <c r="LPK66" i="7"/>
  <c r="LPM66" i="7"/>
  <c r="LPO66" i="7"/>
  <c r="LPQ66" i="7"/>
  <c r="LPS66" i="7"/>
  <c r="LPU66" i="7"/>
  <c r="LPW66" i="7"/>
  <c r="LPY66" i="7"/>
  <c r="LQA66" i="7"/>
  <c r="LQC66" i="7"/>
  <c r="LQE66" i="7"/>
  <c r="LQG66" i="7"/>
  <c r="LQI66" i="7"/>
  <c r="LQK66" i="7"/>
  <c r="LQM66" i="7"/>
  <c r="LQO66" i="7"/>
  <c r="LQQ66" i="7"/>
  <c r="LQS66" i="7"/>
  <c r="LQU66" i="7"/>
  <c r="LQW66" i="7"/>
  <c r="LQY66" i="7"/>
  <c r="LRA66" i="7"/>
  <c r="LRC66" i="7"/>
  <c r="LRE66" i="7"/>
  <c r="LRG66" i="7"/>
  <c r="LRI66" i="7"/>
  <c r="LRK66" i="7"/>
  <c r="LRM66" i="7"/>
  <c r="LRO66" i="7"/>
  <c r="LRQ66" i="7"/>
  <c r="LRS66" i="7"/>
  <c r="LRU66" i="7"/>
  <c r="LRW66" i="7"/>
  <c r="LRY66" i="7"/>
  <c r="LSA66" i="7"/>
  <c r="LSC66" i="7"/>
  <c r="LSE66" i="7"/>
  <c r="LSG66" i="7"/>
  <c r="LSI66" i="7"/>
  <c r="LSK66" i="7"/>
  <c r="LSM66" i="7"/>
  <c r="LSO66" i="7"/>
  <c r="LSQ66" i="7"/>
  <c r="LSS66" i="7"/>
  <c r="LSU66" i="7"/>
  <c r="LSW66" i="7"/>
  <c r="LSY66" i="7"/>
  <c r="LTA66" i="7"/>
  <c r="LTC66" i="7"/>
  <c r="LTE66" i="7"/>
  <c r="LTG66" i="7"/>
  <c r="LTI66" i="7"/>
  <c r="LTK66" i="7"/>
  <c r="LTM66" i="7"/>
  <c r="LTO66" i="7"/>
  <c r="LTQ66" i="7"/>
  <c r="LTS66" i="7"/>
  <c r="LTU66" i="7"/>
  <c r="LTW66" i="7"/>
  <c r="LTY66" i="7"/>
  <c r="LUA66" i="7"/>
  <c r="LUC66" i="7"/>
  <c r="LUE66" i="7"/>
  <c r="LUG66" i="7"/>
  <c r="LUI66" i="7"/>
  <c r="LUK66" i="7"/>
  <c r="LUM66" i="7"/>
  <c r="LUO66" i="7"/>
  <c r="LUQ66" i="7"/>
  <c r="LUS66" i="7"/>
  <c r="LUU66" i="7"/>
  <c r="LUW66" i="7"/>
  <c r="LUY66" i="7"/>
  <c r="LVA66" i="7"/>
  <c r="LVC66" i="7"/>
  <c r="LVE66" i="7"/>
  <c r="LVG66" i="7"/>
  <c r="LVI66" i="7"/>
  <c r="LVK66" i="7"/>
  <c r="LVM66" i="7"/>
  <c r="LVO66" i="7"/>
  <c r="LVQ66" i="7"/>
  <c r="LVS66" i="7"/>
  <c r="LVU66" i="7"/>
  <c r="LVW66" i="7"/>
  <c r="LVY66" i="7"/>
  <c r="LWA66" i="7"/>
  <c r="LWC66" i="7"/>
  <c r="LWE66" i="7"/>
  <c r="LWG66" i="7"/>
  <c r="LWI66" i="7"/>
  <c r="LWK66" i="7"/>
  <c r="LWM66" i="7"/>
  <c r="LWO66" i="7"/>
  <c r="LWQ66" i="7"/>
  <c r="LWS66" i="7"/>
  <c r="LWU66" i="7"/>
  <c r="LWW66" i="7"/>
  <c r="LWY66" i="7"/>
  <c r="LXA66" i="7"/>
  <c r="LXC66" i="7"/>
  <c r="LXE66" i="7"/>
  <c r="LXG66" i="7"/>
  <c r="LXI66" i="7"/>
  <c r="LXK66" i="7"/>
  <c r="LXM66" i="7"/>
  <c r="LXO66" i="7"/>
  <c r="LXQ66" i="7"/>
  <c r="LXS66" i="7"/>
  <c r="LXU66" i="7"/>
  <c r="LXW66" i="7"/>
  <c r="LXY66" i="7"/>
  <c r="LYA66" i="7"/>
  <c r="LYC66" i="7"/>
  <c r="LYE66" i="7"/>
  <c r="LYG66" i="7"/>
  <c r="LYI66" i="7"/>
  <c r="LYK66" i="7"/>
  <c r="LYM66" i="7"/>
  <c r="LYO66" i="7"/>
  <c r="LYQ66" i="7"/>
  <c r="LYS66" i="7"/>
  <c r="LYU66" i="7"/>
  <c r="LYW66" i="7"/>
  <c r="LYY66" i="7"/>
  <c r="LZA66" i="7"/>
  <c r="LZC66" i="7"/>
  <c r="LZE66" i="7"/>
  <c r="LZG66" i="7"/>
  <c r="LZI66" i="7"/>
  <c r="LZK66" i="7"/>
  <c r="LZM66" i="7"/>
  <c r="LZO66" i="7"/>
  <c r="LZQ66" i="7"/>
  <c r="LZS66" i="7"/>
  <c r="LZU66" i="7"/>
  <c r="LZW66" i="7"/>
  <c r="LZY66" i="7"/>
  <c r="MAA66" i="7"/>
  <c r="MAC66" i="7"/>
  <c r="MAE66" i="7"/>
  <c r="MAG66" i="7"/>
  <c r="MAI66" i="7"/>
  <c r="MAK66" i="7"/>
  <c r="MAM66" i="7"/>
  <c r="MAO66" i="7"/>
  <c r="MAQ66" i="7"/>
  <c r="MAS66" i="7"/>
  <c r="MAU66" i="7"/>
  <c r="MAW66" i="7"/>
  <c r="MAY66" i="7"/>
  <c r="MBA66" i="7"/>
  <c r="MBC66" i="7"/>
  <c r="MBE66" i="7"/>
  <c r="MBG66" i="7"/>
  <c r="MBI66" i="7"/>
  <c r="MBK66" i="7"/>
  <c r="MBM66" i="7"/>
  <c r="MBO66" i="7"/>
  <c r="MBQ66" i="7"/>
  <c r="MBS66" i="7"/>
  <c r="MBU66" i="7"/>
  <c r="MBW66" i="7"/>
  <c r="MBY66" i="7"/>
  <c r="MCA66" i="7"/>
  <c r="MCC66" i="7"/>
  <c r="MCE66" i="7"/>
  <c r="MCG66" i="7"/>
  <c r="MCI66" i="7"/>
  <c r="MCK66" i="7"/>
  <c r="MCM66" i="7"/>
  <c r="MCO66" i="7"/>
  <c r="MCQ66" i="7"/>
  <c r="MCS66" i="7"/>
  <c r="MCU66" i="7"/>
  <c r="MCW66" i="7"/>
  <c r="MCY66" i="7"/>
  <c r="MDA66" i="7"/>
  <c r="MDC66" i="7"/>
  <c r="MDE66" i="7"/>
  <c r="MDG66" i="7"/>
  <c r="MDI66" i="7"/>
  <c r="MDK66" i="7"/>
  <c r="MDM66" i="7"/>
  <c r="MDO66" i="7"/>
  <c r="MDQ66" i="7"/>
  <c r="MDS66" i="7"/>
  <c r="MDU66" i="7"/>
  <c r="MDW66" i="7"/>
  <c r="MDY66" i="7"/>
  <c r="MEA66" i="7"/>
  <c r="MEC66" i="7"/>
  <c r="MEE66" i="7"/>
  <c r="MEG66" i="7"/>
  <c r="MEI66" i="7"/>
  <c r="MEK66" i="7"/>
  <c r="MEM66" i="7"/>
  <c r="MEO66" i="7"/>
  <c r="MEQ66" i="7"/>
  <c r="MES66" i="7"/>
  <c r="MEU66" i="7"/>
  <c r="MEW66" i="7"/>
  <c r="MEY66" i="7"/>
  <c r="MFA66" i="7"/>
  <c r="MFC66" i="7"/>
  <c r="MFE66" i="7"/>
  <c r="MFG66" i="7"/>
  <c r="MFI66" i="7"/>
  <c r="MFK66" i="7"/>
  <c r="MFM66" i="7"/>
  <c r="MFO66" i="7"/>
  <c r="MFQ66" i="7"/>
  <c r="MFS66" i="7"/>
  <c r="MFU66" i="7"/>
  <c r="MFW66" i="7"/>
  <c r="MFY66" i="7"/>
  <c r="MGA66" i="7"/>
  <c r="MGC66" i="7"/>
  <c r="MGE66" i="7"/>
  <c r="MGG66" i="7"/>
  <c r="MGI66" i="7"/>
  <c r="MGK66" i="7"/>
  <c r="MGM66" i="7"/>
  <c r="MGO66" i="7"/>
  <c r="MGQ66" i="7"/>
  <c r="MGS66" i="7"/>
  <c r="MGU66" i="7"/>
  <c r="MGW66" i="7"/>
  <c r="MGY66" i="7"/>
  <c r="MHA66" i="7"/>
  <c r="MHC66" i="7"/>
  <c r="MHE66" i="7"/>
  <c r="MHG66" i="7"/>
  <c r="MHI66" i="7"/>
  <c r="MHK66" i="7"/>
  <c r="MHM66" i="7"/>
  <c r="MHO66" i="7"/>
  <c r="MHQ66" i="7"/>
  <c r="MHS66" i="7"/>
  <c r="MHU66" i="7"/>
  <c r="MHW66" i="7"/>
  <c r="MHY66" i="7"/>
  <c r="MIA66" i="7"/>
  <c r="MIC66" i="7"/>
  <c r="MIE66" i="7"/>
  <c r="MIG66" i="7"/>
  <c r="MII66" i="7"/>
  <c r="MIK66" i="7"/>
  <c r="MIM66" i="7"/>
  <c r="MIO66" i="7"/>
  <c r="MIQ66" i="7"/>
  <c r="MIS66" i="7"/>
  <c r="MIU66" i="7"/>
  <c r="MIW66" i="7"/>
  <c r="MIY66" i="7"/>
  <c r="MJA66" i="7"/>
  <c r="MJC66" i="7"/>
  <c r="MJE66" i="7"/>
  <c r="MJG66" i="7"/>
  <c r="MJI66" i="7"/>
  <c r="MJK66" i="7"/>
  <c r="MJM66" i="7"/>
  <c r="MJO66" i="7"/>
  <c r="MJQ66" i="7"/>
  <c r="MJS66" i="7"/>
  <c r="MJU66" i="7"/>
  <c r="MJW66" i="7"/>
  <c r="MJY66" i="7"/>
  <c r="MKA66" i="7"/>
  <c r="MKC66" i="7"/>
  <c r="MKE66" i="7"/>
  <c r="MKG66" i="7"/>
  <c r="MKI66" i="7"/>
  <c r="MKK66" i="7"/>
  <c r="MKM66" i="7"/>
  <c r="MKO66" i="7"/>
  <c r="MKQ66" i="7"/>
  <c r="MKS66" i="7"/>
  <c r="MKU66" i="7"/>
  <c r="MKW66" i="7"/>
  <c r="MKY66" i="7"/>
  <c r="MLA66" i="7"/>
  <c r="MLC66" i="7"/>
  <c r="MLE66" i="7"/>
  <c r="MLG66" i="7"/>
  <c r="MLI66" i="7"/>
  <c r="MLK66" i="7"/>
  <c r="MLM66" i="7"/>
  <c r="MLO66" i="7"/>
  <c r="MLQ66" i="7"/>
  <c r="MLS66" i="7"/>
  <c r="MLU66" i="7"/>
  <c r="MLW66" i="7"/>
  <c r="MLY66" i="7"/>
  <c r="MMA66" i="7"/>
  <c r="MMC66" i="7"/>
  <c r="MME66" i="7"/>
  <c r="MMG66" i="7"/>
  <c r="MMI66" i="7"/>
  <c r="MMK66" i="7"/>
  <c r="MMM66" i="7"/>
  <c r="MMO66" i="7"/>
  <c r="MMQ66" i="7"/>
  <c r="MMS66" i="7"/>
  <c r="MMU66" i="7"/>
  <c r="MMW66" i="7"/>
  <c r="MMY66" i="7"/>
  <c r="MNA66" i="7"/>
  <c r="MNC66" i="7"/>
  <c r="MNE66" i="7"/>
  <c r="MNG66" i="7"/>
  <c r="MNI66" i="7"/>
  <c r="MNK66" i="7"/>
  <c r="MNM66" i="7"/>
  <c r="MNO66" i="7"/>
  <c r="MNQ66" i="7"/>
  <c r="MNS66" i="7"/>
  <c r="MNU66" i="7"/>
  <c r="MNW66" i="7"/>
  <c r="MNY66" i="7"/>
  <c r="MOA66" i="7"/>
  <c r="MOC66" i="7"/>
  <c r="MOE66" i="7"/>
  <c r="MOG66" i="7"/>
  <c r="MOI66" i="7"/>
  <c r="MOK66" i="7"/>
  <c r="MOM66" i="7"/>
  <c r="MOO66" i="7"/>
  <c r="MOQ66" i="7"/>
  <c r="MOS66" i="7"/>
  <c r="MOU66" i="7"/>
  <c r="MOW66" i="7"/>
  <c r="MOY66" i="7"/>
  <c r="MPA66" i="7"/>
  <c r="MPC66" i="7"/>
  <c r="MPE66" i="7"/>
  <c r="MPG66" i="7"/>
  <c r="MPI66" i="7"/>
  <c r="MPK66" i="7"/>
  <c r="MPM66" i="7"/>
  <c r="MPO66" i="7"/>
  <c r="MPQ66" i="7"/>
  <c r="MPS66" i="7"/>
  <c r="MPU66" i="7"/>
  <c r="MPW66" i="7"/>
  <c r="MPY66" i="7"/>
  <c r="MQA66" i="7"/>
  <c r="MQC66" i="7"/>
  <c r="MQE66" i="7"/>
  <c r="MQG66" i="7"/>
  <c r="MQI66" i="7"/>
  <c r="MQK66" i="7"/>
  <c r="MQM66" i="7"/>
  <c r="MQO66" i="7"/>
  <c r="MQQ66" i="7"/>
  <c r="MQS66" i="7"/>
  <c r="MQU66" i="7"/>
  <c r="MQW66" i="7"/>
  <c r="MQY66" i="7"/>
  <c r="MRA66" i="7"/>
  <c r="MRC66" i="7"/>
  <c r="MRE66" i="7"/>
  <c r="MRG66" i="7"/>
  <c r="MRI66" i="7"/>
  <c r="MRK66" i="7"/>
  <c r="MRM66" i="7"/>
  <c r="MRO66" i="7"/>
  <c r="MRQ66" i="7"/>
  <c r="MRS66" i="7"/>
  <c r="MRU66" i="7"/>
  <c r="MRW66" i="7"/>
  <c r="MRY66" i="7"/>
  <c r="MSA66" i="7"/>
  <c r="MSC66" i="7"/>
  <c r="MSE66" i="7"/>
  <c r="MSG66" i="7"/>
  <c r="MSI66" i="7"/>
  <c r="MSK66" i="7"/>
  <c r="MSM66" i="7"/>
  <c r="MSO66" i="7"/>
  <c r="MSQ66" i="7"/>
  <c r="MSS66" i="7"/>
  <c r="MSU66" i="7"/>
  <c r="MSW66" i="7"/>
  <c r="MSY66" i="7"/>
  <c r="MTA66" i="7"/>
  <c r="MTC66" i="7"/>
  <c r="MTE66" i="7"/>
  <c r="MTG66" i="7"/>
  <c r="MTI66" i="7"/>
  <c r="MTK66" i="7"/>
  <c r="MTM66" i="7"/>
  <c r="MTO66" i="7"/>
  <c r="MTQ66" i="7"/>
  <c r="MTS66" i="7"/>
  <c r="MTU66" i="7"/>
  <c r="MTW66" i="7"/>
  <c r="MTY66" i="7"/>
  <c r="MUA66" i="7"/>
  <c r="MUC66" i="7"/>
  <c r="MUE66" i="7"/>
  <c r="MUG66" i="7"/>
  <c r="MUI66" i="7"/>
  <c r="MUK66" i="7"/>
  <c r="MUM66" i="7"/>
  <c r="MUO66" i="7"/>
  <c r="MUQ66" i="7"/>
  <c r="MUS66" i="7"/>
  <c r="MUU66" i="7"/>
  <c r="MUW66" i="7"/>
  <c r="MUY66" i="7"/>
  <c r="MVA66" i="7"/>
  <c r="MVC66" i="7"/>
  <c r="MVE66" i="7"/>
  <c r="MVG66" i="7"/>
  <c r="MVI66" i="7"/>
  <c r="MVK66" i="7"/>
  <c r="MVM66" i="7"/>
  <c r="MVO66" i="7"/>
  <c r="MVQ66" i="7"/>
  <c r="MVS66" i="7"/>
  <c r="MVU66" i="7"/>
  <c r="MVW66" i="7"/>
  <c r="MVY66" i="7"/>
  <c r="MWA66" i="7"/>
  <c r="MWC66" i="7"/>
  <c r="MWE66" i="7"/>
  <c r="MWG66" i="7"/>
  <c r="MWI66" i="7"/>
  <c r="MWK66" i="7"/>
  <c r="MWM66" i="7"/>
  <c r="MWO66" i="7"/>
  <c r="MWQ66" i="7"/>
  <c r="MWS66" i="7"/>
  <c r="MWU66" i="7"/>
  <c r="MWW66" i="7"/>
  <c r="MWY66" i="7"/>
  <c r="MXA66" i="7"/>
  <c r="MXC66" i="7"/>
  <c r="MXE66" i="7"/>
  <c r="MXG66" i="7"/>
  <c r="MXI66" i="7"/>
  <c r="MXK66" i="7"/>
  <c r="MXM66" i="7"/>
  <c r="MXO66" i="7"/>
  <c r="MXQ66" i="7"/>
  <c r="MXS66" i="7"/>
  <c r="MXU66" i="7"/>
  <c r="MXW66" i="7"/>
  <c r="MXY66" i="7"/>
  <c r="MYA66" i="7"/>
  <c r="MYC66" i="7"/>
  <c r="MYE66" i="7"/>
  <c r="MYG66" i="7"/>
  <c r="MYI66" i="7"/>
  <c r="MYK66" i="7"/>
  <c r="MYM66" i="7"/>
  <c r="MYO66" i="7"/>
  <c r="MYQ66" i="7"/>
  <c r="MYS66" i="7"/>
  <c r="MYU66" i="7"/>
  <c r="MYW66" i="7"/>
  <c r="MYY66" i="7"/>
  <c r="MZA66" i="7"/>
  <c r="MZC66" i="7"/>
  <c r="MZE66" i="7"/>
  <c r="MZG66" i="7"/>
  <c r="MZI66" i="7"/>
  <c r="MZK66" i="7"/>
  <c r="MZM66" i="7"/>
  <c r="MZO66" i="7"/>
  <c r="MZQ66" i="7"/>
  <c r="MZS66" i="7"/>
  <c r="MZU66" i="7"/>
  <c r="MZW66" i="7"/>
  <c r="MZY66" i="7"/>
  <c r="NAA66" i="7"/>
  <c r="NAC66" i="7"/>
  <c r="NAE66" i="7"/>
  <c r="NAG66" i="7"/>
  <c r="NAI66" i="7"/>
  <c r="NAK66" i="7"/>
  <c r="NAM66" i="7"/>
  <c r="NAO66" i="7"/>
  <c r="NAQ66" i="7"/>
  <c r="NAS66" i="7"/>
  <c r="NAU66" i="7"/>
  <c r="NAW66" i="7"/>
  <c r="NAY66" i="7"/>
  <c r="NBA66" i="7"/>
  <c r="NBC66" i="7"/>
  <c r="NBE66" i="7"/>
  <c r="NBG66" i="7"/>
  <c r="NBI66" i="7"/>
  <c r="NBK66" i="7"/>
  <c r="NBM66" i="7"/>
  <c r="NBO66" i="7"/>
  <c r="NBQ66" i="7"/>
  <c r="NBS66" i="7"/>
  <c r="NBU66" i="7"/>
  <c r="NBW66" i="7"/>
  <c r="NBY66" i="7"/>
  <c r="NCA66" i="7"/>
  <c r="NCC66" i="7"/>
  <c r="NCE66" i="7"/>
  <c r="NCG66" i="7"/>
  <c r="NCI66" i="7"/>
  <c r="NCK66" i="7"/>
  <c r="NCM66" i="7"/>
  <c r="NCO66" i="7"/>
  <c r="NCQ66" i="7"/>
  <c r="NCS66" i="7"/>
  <c r="NCU66" i="7"/>
  <c r="NCW66" i="7"/>
  <c r="NCY66" i="7"/>
  <c r="NDA66" i="7"/>
  <c r="NDC66" i="7"/>
  <c r="NDE66" i="7"/>
  <c r="NDG66" i="7"/>
  <c r="NDI66" i="7"/>
  <c r="NDK66" i="7"/>
  <c r="NDM66" i="7"/>
  <c r="NDO66" i="7"/>
  <c r="NDQ66" i="7"/>
  <c r="NDS66" i="7"/>
  <c r="NDU66" i="7"/>
  <c r="NDW66" i="7"/>
  <c r="NDY66" i="7"/>
  <c r="NEA66" i="7"/>
  <c r="NEC66" i="7"/>
  <c r="NEE66" i="7"/>
  <c r="NEG66" i="7"/>
  <c r="NEI66" i="7"/>
  <c r="NEK66" i="7"/>
  <c r="NEM66" i="7"/>
  <c r="NEO66" i="7"/>
  <c r="NEQ66" i="7"/>
  <c r="NES66" i="7"/>
  <c r="NEU66" i="7"/>
  <c r="NEW66" i="7"/>
  <c r="NEY66" i="7"/>
  <c r="NFA66" i="7"/>
  <c r="NFC66" i="7"/>
  <c r="NFE66" i="7"/>
  <c r="NFG66" i="7"/>
  <c r="NFI66" i="7"/>
  <c r="NFK66" i="7"/>
  <c r="NFM66" i="7"/>
  <c r="NFO66" i="7"/>
  <c r="NFQ66" i="7"/>
  <c r="NFS66" i="7"/>
  <c r="NFU66" i="7"/>
  <c r="NFW66" i="7"/>
  <c r="NFY66" i="7"/>
  <c r="NGA66" i="7"/>
  <c r="NGC66" i="7"/>
  <c r="NGE66" i="7"/>
  <c r="NGG66" i="7"/>
  <c r="NGI66" i="7"/>
  <c r="NGK66" i="7"/>
  <c r="NGM66" i="7"/>
  <c r="NGO66" i="7"/>
  <c r="NGQ66" i="7"/>
  <c r="NGS66" i="7"/>
  <c r="NGU66" i="7"/>
  <c r="NGW66" i="7"/>
  <c r="NGY66" i="7"/>
  <c r="NHA66" i="7"/>
  <c r="NHC66" i="7"/>
  <c r="NHE66" i="7"/>
  <c r="NHG66" i="7"/>
  <c r="NHI66" i="7"/>
  <c r="NHK66" i="7"/>
  <c r="NHM66" i="7"/>
  <c r="NHO66" i="7"/>
  <c r="NHQ66" i="7"/>
  <c r="NHS66" i="7"/>
  <c r="NHU66" i="7"/>
  <c r="NHW66" i="7"/>
  <c r="NHY66" i="7"/>
  <c r="NIA66" i="7"/>
  <c r="NIC66" i="7"/>
  <c r="NIE66" i="7"/>
  <c r="NIG66" i="7"/>
  <c r="NII66" i="7"/>
  <c r="NIK66" i="7"/>
  <c r="NIM66" i="7"/>
  <c r="NIO66" i="7"/>
  <c r="NIQ66" i="7"/>
  <c r="NIS66" i="7"/>
  <c r="NIU66" i="7"/>
  <c r="NIW66" i="7"/>
  <c r="NIY66" i="7"/>
  <c r="NJA66" i="7"/>
  <c r="NJC66" i="7"/>
  <c r="NJE66" i="7"/>
  <c r="NJG66" i="7"/>
  <c r="NJI66" i="7"/>
  <c r="NJK66" i="7"/>
  <c r="NJM66" i="7"/>
  <c r="NJO66" i="7"/>
  <c r="NJQ66" i="7"/>
  <c r="NJS66" i="7"/>
  <c r="NJU66" i="7"/>
  <c r="NJW66" i="7"/>
  <c r="NJY66" i="7"/>
  <c r="NKA66" i="7"/>
  <c r="NKC66" i="7"/>
  <c r="NKE66" i="7"/>
  <c r="NKG66" i="7"/>
  <c r="NKI66" i="7"/>
  <c r="NKK66" i="7"/>
  <c r="NKM66" i="7"/>
  <c r="NKO66" i="7"/>
  <c r="NKQ66" i="7"/>
  <c r="NKS66" i="7"/>
  <c r="NKU66" i="7"/>
  <c r="NKW66" i="7"/>
  <c r="NKY66" i="7"/>
  <c r="NLA66" i="7"/>
  <c r="NLC66" i="7"/>
  <c r="NLE66" i="7"/>
  <c r="NLG66" i="7"/>
  <c r="NLI66" i="7"/>
  <c r="NLK66" i="7"/>
  <c r="NLM66" i="7"/>
  <c r="NLO66" i="7"/>
  <c r="NLQ66" i="7"/>
  <c r="NLS66" i="7"/>
  <c r="NLU66" i="7"/>
  <c r="NLW66" i="7"/>
  <c r="NLY66" i="7"/>
  <c r="NMA66" i="7"/>
  <c r="NMC66" i="7"/>
  <c r="NME66" i="7"/>
  <c r="NMG66" i="7"/>
  <c r="NMI66" i="7"/>
  <c r="NMK66" i="7"/>
  <c r="NMM66" i="7"/>
  <c r="NMO66" i="7"/>
  <c r="NMQ66" i="7"/>
  <c r="NMS66" i="7"/>
  <c r="NMU66" i="7"/>
  <c r="NMW66" i="7"/>
  <c r="NMY66" i="7"/>
  <c r="NNA66" i="7"/>
  <c r="NNC66" i="7"/>
  <c r="NNE66" i="7"/>
  <c r="NNG66" i="7"/>
  <c r="NNI66" i="7"/>
  <c r="NNK66" i="7"/>
  <c r="NNM66" i="7"/>
  <c r="NNO66" i="7"/>
  <c r="NNQ66" i="7"/>
  <c r="NNS66" i="7"/>
  <c r="NNU66" i="7"/>
  <c r="NNW66" i="7"/>
  <c r="NNY66" i="7"/>
  <c r="NOA66" i="7"/>
  <c r="NOC66" i="7"/>
  <c r="NOE66" i="7"/>
  <c r="NOG66" i="7"/>
  <c r="NOI66" i="7"/>
  <c r="NOK66" i="7"/>
  <c r="NOM66" i="7"/>
  <c r="NOO66" i="7"/>
  <c r="NOQ66" i="7"/>
  <c r="NOS66" i="7"/>
  <c r="NOU66" i="7"/>
  <c r="NOW66" i="7"/>
  <c r="NOY66" i="7"/>
  <c r="NPA66" i="7"/>
  <c r="NPC66" i="7"/>
  <c r="NPE66" i="7"/>
  <c r="NPG66" i="7"/>
  <c r="NPI66" i="7"/>
  <c r="NPK66" i="7"/>
  <c r="NPM66" i="7"/>
  <c r="NPO66" i="7"/>
  <c r="NPQ66" i="7"/>
  <c r="NPS66" i="7"/>
  <c r="NPU66" i="7"/>
  <c r="NPW66" i="7"/>
  <c r="NPY66" i="7"/>
  <c r="NQA66" i="7"/>
  <c r="NQC66" i="7"/>
  <c r="NQE66" i="7"/>
  <c r="NQG66" i="7"/>
  <c r="NQI66" i="7"/>
  <c r="NQK66" i="7"/>
  <c r="NQM66" i="7"/>
  <c r="NQO66" i="7"/>
  <c r="NQQ66" i="7"/>
  <c r="NQS66" i="7"/>
  <c r="NQU66" i="7"/>
  <c r="NQW66" i="7"/>
  <c r="NQY66" i="7"/>
  <c r="NRA66" i="7"/>
  <c r="NRC66" i="7"/>
  <c r="NRE66" i="7"/>
  <c r="NRG66" i="7"/>
  <c r="NRI66" i="7"/>
  <c r="NRK66" i="7"/>
  <c r="NRM66" i="7"/>
  <c r="NRO66" i="7"/>
  <c r="NRQ66" i="7"/>
  <c r="NRS66" i="7"/>
  <c r="NRU66" i="7"/>
  <c r="NRW66" i="7"/>
  <c r="NRY66" i="7"/>
  <c r="NSA66" i="7"/>
  <c r="NSC66" i="7"/>
  <c r="NSE66" i="7"/>
  <c r="NSG66" i="7"/>
  <c r="NSI66" i="7"/>
  <c r="NSK66" i="7"/>
  <c r="NSM66" i="7"/>
  <c r="NSO66" i="7"/>
  <c r="NSQ66" i="7"/>
  <c r="NSS66" i="7"/>
  <c r="NSU66" i="7"/>
  <c r="NSW66" i="7"/>
  <c r="NSY66" i="7"/>
  <c r="NTA66" i="7"/>
  <c r="NTC66" i="7"/>
  <c r="NTE66" i="7"/>
  <c r="NTG66" i="7"/>
  <c r="NTI66" i="7"/>
  <c r="NTK66" i="7"/>
  <c r="NTM66" i="7"/>
  <c r="NTO66" i="7"/>
  <c r="NTQ66" i="7"/>
  <c r="NTS66" i="7"/>
  <c r="NTU66" i="7"/>
  <c r="NTW66" i="7"/>
  <c r="NTY66" i="7"/>
  <c r="NUA66" i="7"/>
  <c r="NUC66" i="7"/>
  <c r="NUE66" i="7"/>
  <c r="NUG66" i="7"/>
  <c r="NUI66" i="7"/>
  <c r="NUK66" i="7"/>
  <c r="NUM66" i="7"/>
  <c r="NUO66" i="7"/>
  <c r="NUQ66" i="7"/>
  <c r="NUS66" i="7"/>
  <c r="NUU66" i="7"/>
  <c r="NUW66" i="7"/>
  <c r="NUY66" i="7"/>
  <c r="NVA66" i="7"/>
  <c r="NVC66" i="7"/>
  <c r="NVE66" i="7"/>
  <c r="NVG66" i="7"/>
  <c r="NVI66" i="7"/>
  <c r="NVK66" i="7"/>
  <c r="NVM66" i="7"/>
  <c r="NVO66" i="7"/>
  <c r="NVQ66" i="7"/>
  <c r="NVS66" i="7"/>
  <c r="NVU66" i="7"/>
  <c r="NVW66" i="7"/>
  <c r="NVY66" i="7"/>
  <c r="NWA66" i="7"/>
  <c r="NWC66" i="7"/>
  <c r="NWE66" i="7"/>
  <c r="NWG66" i="7"/>
  <c r="NWI66" i="7"/>
  <c r="NWK66" i="7"/>
  <c r="NWM66" i="7"/>
  <c r="NWO66" i="7"/>
  <c r="NWQ66" i="7"/>
  <c r="NWS66" i="7"/>
  <c r="NWU66" i="7"/>
  <c r="NWW66" i="7"/>
  <c r="NWY66" i="7"/>
  <c r="NXA66" i="7"/>
  <c r="NXC66" i="7"/>
  <c r="NXE66" i="7"/>
  <c r="NXG66" i="7"/>
  <c r="NXI66" i="7"/>
  <c r="NXK66" i="7"/>
  <c r="NXM66" i="7"/>
  <c r="NXO66" i="7"/>
  <c r="NXQ66" i="7"/>
  <c r="NXS66" i="7"/>
  <c r="NXU66" i="7"/>
  <c r="NXW66" i="7"/>
  <c r="NXY66" i="7"/>
  <c r="NYA66" i="7"/>
  <c r="NYC66" i="7"/>
  <c r="NYE66" i="7"/>
  <c r="NYG66" i="7"/>
  <c r="NYI66" i="7"/>
  <c r="NYK66" i="7"/>
  <c r="NYM66" i="7"/>
  <c r="NYO66" i="7"/>
  <c r="NYQ66" i="7"/>
  <c r="NYS66" i="7"/>
  <c r="NYU66" i="7"/>
  <c r="NYW66" i="7"/>
  <c r="NYY66" i="7"/>
  <c r="NZA66" i="7"/>
  <c r="NZC66" i="7"/>
  <c r="NZE66" i="7"/>
  <c r="NZG66" i="7"/>
  <c r="NZI66" i="7"/>
  <c r="NZK66" i="7"/>
  <c r="NZM66" i="7"/>
  <c r="NZO66" i="7"/>
  <c r="NZQ66" i="7"/>
  <c r="NZS66" i="7"/>
  <c r="NZU66" i="7"/>
  <c r="NZW66" i="7"/>
  <c r="NZY66" i="7"/>
  <c r="OAA66" i="7"/>
  <c r="OAC66" i="7"/>
  <c r="OAE66" i="7"/>
  <c r="OAG66" i="7"/>
  <c r="OAI66" i="7"/>
  <c r="OAK66" i="7"/>
  <c r="OAM66" i="7"/>
  <c r="OAO66" i="7"/>
  <c r="OAQ66" i="7"/>
  <c r="OAS66" i="7"/>
  <c r="OAU66" i="7"/>
  <c r="OAW66" i="7"/>
  <c r="OAY66" i="7"/>
  <c r="OBA66" i="7"/>
  <c r="OBC66" i="7"/>
  <c r="OBE66" i="7"/>
  <c r="OBG66" i="7"/>
  <c r="OBI66" i="7"/>
  <c r="OBK66" i="7"/>
  <c r="OBM66" i="7"/>
  <c r="OBO66" i="7"/>
  <c r="OBQ66" i="7"/>
  <c r="OBS66" i="7"/>
  <c r="OBU66" i="7"/>
  <c r="OBW66" i="7"/>
  <c r="OBY66" i="7"/>
  <c r="OCA66" i="7"/>
  <c r="OCC66" i="7"/>
  <c r="OCE66" i="7"/>
  <c r="OCG66" i="7"/>
  <c r="OCI66" i="7"/>
  <c r="OCK66" i="7"/>
  <c r="OCM66" i="7"/>
  <c r="OCO66" i="7"/>
  <c r="OCQ66" i="7"/>
  <c r="OCS66" i="7"/>
  <c r="OCU66" i="7"/>
  <c r="OCW66" i="7"/>
  <c r="OCY66" i="7"/>
  <c r="ODA66" i="7"/>
  <c r="ODC66" i="7"/>
  <c r="ODE66" i="7"/>
  <c r="ODG66" i="7"/>
  <c r="ODI66" i="7"/>
  <c r="ODK66" i="7"/>
  <c r="ODM66" i="7"/>
  <c r="ODO66" i="7"/>
  <c r="ODQ66" i="7"/>
  <c r="ODS66" i="7"/>
  <c r="ODU66" i="7"/>
  <c r="ODW66" i="7"/>
  <c r="ODY66" i="7"/>
  <c r="OEA66" i="7"/>
  <c r="OEC66" i="7"/>
  <c r="OEE66" i="7"/>
  <c r="OEG66" i="7"/>
  <c r="OEI66" i="7"/>
  <c r="OEK66" i="7"/>
  <c r="OEM66" i="7"/>
  <c r="OEO66" i="7"/>
  <c r="OEQ66" i="7"/>
  <c r="OES66" i="7"/>
  <c r="OEU66" i="7"/>
  <c r="OEW66" i="7"/>
  <c r="OEY66" i="7"/>
  <c r="OFA66" i="7"/>
  <c r="OFC66" i="7"/>
  <c r="OFE66" i="7"/>
  <c r="OFG66" i="7"/>
  <c r="OFI66" i="7"/>
  <c r="OFK66" i="7"/>
  <c r="OFM66" i="7"/>
  <c r="OFO66" i="7"/>
  <c r="OFQ66" i="7"/>
  <c r="OFS66" i="7"/>
  <c r="OFU66" i="7"/>
  <c r="OFW66" i="7"/>
  <c r="OFY66" i="7"/>
  <c r="OGA66" i="7"/>
  <c r="OGC66" i="7"/>
  <c r="OGE66" i="7"/>
  <c r="OGG66" i="7"/>
  <c r="OGI66" i="7"/>
  <c r="OGK66" i="7"/>
  <c r="OGM66" i="7"/>
  <c r="OGO66" i="7"/>
  <c r="OGQ66" i="7"/>
  <c r="OGS66" i="7"/>
  <c r="OGU66" i="7"/>
  <c r="OGW66" i="7"/>
  <c r="OGY66" i="7"/>
  <c r="OHA66" i="7"/>
  <c r="OHC66" i="7"/>
  <c r="OHE66" i="7"/>
  <c r="OHG66" i="7"/>
  <c r="OHI66" i="7"/>
  <c r="OHK66" i="7"/>
  <c r="OHM66" i="7"/>
  <c r="OHO66" i="7"/>
  <c r="OHQ66" i="7"/>
  <c r="OHS66" i="7"/>
  <c r="OHU66" i="7"/>
  <c r="OHW66" i="7"/>
  <c r="OHY66" i="7"/>
  <c r="OIA66" i="7"/>
  <c r="OIC66" i="7"/>
  <c r="OIE66" i="7"/>
  <c r="OIG66" i="7"/>
  <c r="OII66" i="7"/>
  <c r="OIK66" i="7"/>
  <c r="OIM66" i="7"/>
  <c r="OIO66" i="7"/>
  <c r="OIQ66" i="7"/>
  <c r="OIS66" i="7"/>
  <c r="OIU66" i="7"/>
  <c r="OIW66" i="7"/>
  <c r="OIY66" i="7"/>
  <c r="OJA66" i="7"/>
  <c r="OJC66" i="7"/>
  <c r="OJE66" i="7"/>
  <c r="OJG66" i="7"/>
  <c r="OJI66" i="7"/>
  <c r="OJK66" i="7"/>
  <c r="OJM66" i="7"/>
  <c r="OJO66" i="7"/>
  <c r="OJQ66" i="7"/>
  <c r="OJS66" i="7"/>
  <c r="OJU66" i="7"/>
  <c r="OJW66" i="7"/>
  <c r="OJY66" i="7"/>
  <c r="OKA66" i="7"/>
  <c r="OKC66" i="7"/>
  <c r="OKE66" i="7"/>
  <c r="OKG66" i="7"/>
  <c r="OKI66" i="7"/>
  <c r="OKK66" i="7"/>
  <c r="OKM66" i="7"/>
  <c r="OKO66" i="7"/>
  <c r="OKQ66" i="7"/>
  <c r="OKS66" i="7"/>
  <c r="OKU66" i="7"/>
  <c r="OKW66" i="7"/>
  <c r="OKY66" i="7"/>
  <c r="OLA66" i="7"/>
  <c r="OLC66" i="7"/>
  <c r="OLE66" i="7"/>
  <c r="OLG66" i="7"/>
  <c r="OLI66" i="7"/>
  <c r="OLK66" i="7"/>
  <c r="OLM66" i="7"/>
  <c r="OLO66" i="7"/>
  <c r="OLQ66" i="7"/>
  <c r="OLS66" i="7"/>
  <c r="OLU66" i="7"/>
  <c r="OLW66" i="7"/>
  <c r="OLY66" i="7"/>
  <c r="OMA66" i="7"/>
  <c r="OMC66" i="7"/>
  <c r="OME66" i="7"/>
  <c r="OMG66" i="7"/>
  <c r="OMI66" i="7"/>
  <c r="OMK66" i="7"/>
  <c r="OMM66" i="7"/>
  <c r="OMO66" i="7"/>
  <c r="OMQ66" i="7"/>
  <c r="OMS66" i="7"/>
  <c r="OMU66" i="7"/>
  <c r="OMW66" i="7"/>
  <c r="OMY66" i="7"/>
  <c r="ONA66" i="7"/>
  <c r="ONC66" i="7"/>
  <c r="ONE66" i="7"/>
  <c r="ONG66" i="7"/>
  <c r="ONI66" i="7"/>
  <c r="ONK66" i="7"/>
  <c r="ONM66" i="7"/>
  <c r="ONO66" i="7"/>
  <c r="ONQ66" i="7"/>
  <c r="ONS66" i="7"/>
  <c r="ONU66" i="7"/>
  <c r="ONW66" i="7"/>
  <c r="ONY66" i="7"/>
  <c r="OOA66" i="7"/>
  <c r="OOC66" i="7"/>
  <c r="OOE66" i="7"/>
  <c r="OOG66" i="7"/>
  <c r="OOI66" i="7"/>
  <c r="OOK66" i="7"/>
  <c r="OOM66" i="7"/>
  <c r="OOO66" i="7"/>
  <c r="OOQ66" i="7"/>
  <c r="OOS66" i="7"/>
  <c r="OOU66" i="7"/>
  <c r="OOW66" i="7"/>
  <c r="OOY66" i="7"/>
  <c r="OPA66" i="7"/>
  <c r="OPC66" i="7"/>
  <c r="OPE66" i="7"/>
  <c r="OPG66" i="7"/>
  <c r="OPI66" i="7"/>
  <c r="OPK66" i="7"/>
  <c r="OPM66" i="7"/>
  <c r="OPO66" i="7"/>
  <c r="OPQ66" i="7"/>
  <c r="OPS66" i="7"/>
  <c r="OPU66" i="7"/>
  <c r="OPW66" i="7"/>
  <c r="OPY66" i="7"/>
  <c r="OQA66" i="7"/>
  <c r="OQC66" i="7"/>
  <c r="OQE66" i="7"/>
  <c r="OQG66" i="7"/>
  <c r="OQI66" i="7"/>
  <c r="OQK66" i="7"/>
  <c r="OQM66" i="7"/>
  <c r="OQO66" i="7"/>
  <c r="OQQ66" i="7"/>
  <c r="OQS66" i="7"/>
  <c r="OQU66" i="7"/>
  <c r="OQW66" i="7"/>
  <c r="OQY66" i="7"/>
  <c r="ORA66" i="7"/>
  <c r="ORC66" i="7"/>
  <c r="ORE66" i="7"/>
  <c r="ORG66" i="7"/>
  <c r="ORI66" i="7"/>
  <c r="ORK66" i="7"/>
  <c r="ORM66" i="7"/>
  <c r="ORO66" i="7"/>
  <c r="ORQ66" i="7"/>
  <c r="ORS66" i="7"/>
  <c r="ORU66" i="7"/>
  <c r="ORW66" i="7"/>
  <c r="ORY66" i="7"/>
  <c r="OSA66" i="7"/>
  <c r="OSC66" i="7"/>
  <c r="OSE66" i="7"/>
  <c r="OSG66" i="7"/>
  <c r="OSI66" i="7"/>
  <c r="OSK66" i="7"/>
  <c r="OSM66" i="7"/>
  <c r="OSO66" i="7"/>
  <c r="OSQ66" i="7"/>
  <c r="OSS66" i="7"/>
  <c r="OSU66" i="7"/>
  <c r="OSW66" i="7"/>
  <c r="OSY66" i="7"/>
  <c r="OTA66" i="7"/>
  <c r="OTC66" i="7"/>
  <c r="OTE66" i="7"/>
  <c r="OTG66" i="7"/>
  <c r="OTI66" i="7"/>
  <c r="OTK66" i="7"/>
  <c r="OTM66" i="7"/>
  <c r="OTO66" i="7"/>
  <c r="OTQ66" i="7"/>
  <c r="OTS66" i="7"/>
  <c r="OTU66" i="7"/>
  <c r="OTW66" i="7"/>
  <c r="OTY66" i="7"/>
  <c r="OUA66" i="7"/>
  <c r="OUC66" i="7"/>
  <c r="OUE66" i="7"/>
  <c r="OUG66" i="7"/>
  <c r="OUI66" i="7"/>
  <c r="OUK66" i="7"/>
  <c r="OUM66" i="7"/>
  <c r="OUO66" i="7"/>
  <c r="OUQ66" i="7"/>
  <c r="OUS66" i="7"/>
  <c r="OUU66" i="7"/>
  <c r="OUW66" i="7"/>
  <c r="OUY66" i="7"/>
  <c r="OVA66" i="7"/>
  <c r="OVC66" i="7"/>
  <c r="OVE66" i="7"/>
  <c r="OVG66" i="7"/>
  <c r="OVI66" i="7"/>
  <c r="OVK66" i="7"/>
  <c r="OVM66" i="7"/>
  <c r="OVO66" i="7"/>
  <c r="OVQ66" i="7"/>
  <c r="OVS66" i="7"/>
  <c r="OVU66" i="7"/>
  <c r="OVW66" i="7"/>
  <c r="OVY66" i="7"/>
  <c r="OWA66" i="7"/>
  <c r="OWC66" i="7"/>
  <c r="OWE66" i="7"/>
  <c r="OWG66" i="7"/>
  <c r="OWI66" i="7"/>
  <c r="OWK66" i="7"/>
  <c r="OWM66" i="7"/>
  <c r="OWO66" i="7"/>
  <c r="OWQ66" i="7"/>
  <c r="OWS66" i="7"/>
  <c r="OWU66" i="7"/>
  <c r="OWW66" i="7"/>
  <c r="OWY66" i="7"/>
  <c r="OXA66" i="7"/>
  <c r="OXC66" i="7"/>
  <c r="OXE66" i="7"/>
  <c r="OXG66" i="7"/>
  <c r="OXI66" i="7"/>
  <c r="OXK66" i="7"/>
  <c r="OXM66" i="7"/>
  <c r="OXO66" i="7"/>
  <c r="OXQ66" i="7"/>
  <c r="OXS66" i="7"/>
  <c r="OXU66" i="7"/>
  <c r="OXW66" i="7"/>
  <c r="OXY66" i="7"/>
  <c r="OYA66" i="7"/>
  <c r="OYC66" i="7"/>
  <c r="OYE66" i="7"/>
  <c r="OYG66" i="7"/>
  <c r="OYI66" i="7"/>
  <c r="OYK66" i="7"/>
  <c r="OYM66" i="7"/>
  <c r="OYO66" i="7"/>
  <c r="OYQ66" i="7"/>
  <c r="OYS66" i="7"/>
  <c r="OYU66" i="7"/>
  <c r="OYW66" i="7"/>
  <c r="OYY66" i="7"/>
  <c r="OZA66" i="7"/>
  <c r="OZC66" i="7"/>
  <c r="OZE66" i="7"/>
  <c r="OZG66" i="7"/>
  <c r="OZI66" i="7"/>
  <c r="OZK66" i="7"/>
  <c r="OZM66" i="7"/>
  <c r="OZO66" i="7"/>
  <c r="OZQ66" i="7"/>
  <c r="OZS66" i="7"/>
  <c r="OZU66" i="7"/>
  <c r="OZW66" i="7"/>
  <c r="OZY66" i="7"/>
  <c r="PAA66" i="7"/>
  <c r="PAC66" i="7"/>
  <c r="PAE66" i="7"/>
  <c r="PAG66" i="7"/>
  <c r="PAI66" i="7"/>
  <c r="PAK66" i="7"/>
  <c r="PAM66" i="7"/>
  <c r="PAO66" i="7"/>
  <c r="PAQ66" i="7"/>
  <c r="PAS66" i="7"/>
  <c r="PAU66" i="7"/>
  <c r="PAW66" i="7"/>
  <c r="PAY66" i="7"/>
  <c r="PBA66" i="7"/>
  <c r="PBC66" i="7"/>
  <c r="PBE66" i="7"/>
  <c r="PBG66" i="7"/>
  <c r="PBI66" i="7"/>
  <c r="PBK66" i="7"/>
  <c r="PBM66" i="7"/>
  <c r="PBO66" i="7"/>
  <c r="PBQ66" i="7"/>
  <c r="PBS66" i="7"/>
  <c r="PBU66" i="7"/>
  <c r="PBW66" i="7"/>
  <c r="PBY66" i="7"/>
  <c r="PCA66" i="7"/>
  <c r="PCC66" i="7"/>
  <c r="PCE66" i="7"/>
  <c r="PCG66" i="7"/>
  <c r="PCI66" i="7"/>
  <c r="PCK66" i="7"/>
  <c r="PCM66" i="7"/>
  <c r="PCO66" i="7"/>
  <c r="PCQ66" i="7"/>
  <c r="PCS66" i="7"/>
  <c r="PCU66" i="7"/>
  <c r="PCW66" i="7"/>
  <c r="PCY66" i="7"/>
  <c r="PDA66" i="7"/>
  <c r="PDC66" i="7"/>
  <c r="PDE66" i="7"/>
  <c r="PDG66" i="7"/>
  <c r="PDI66" i="7"/>
  <c r="PDK66" i="7"/>
  <c r="PDM66" i="7"/>
  <c r="PDO66" i="7"/>
  <c r="PDQ66" i="7"/>
  <c r="PDS66" i="7"/>
  <c r="PDU66" i="7"/>
  <c r="PDW66" i="7"/>
  <c r="PDY66" i="7"/>
  <c r="PEA66" i="7"/>
  <c r="PEC66" i="7"/>
  <c r="PEE66" i="7"/>
  <c r="PEG66" i="7"/>
  <c r="PEI66" i="7"/>
  <c r="PEK66" i="7"/>
  <c r="PEM66" i="7"/>
  <c r="PEO66" i="7"/>
  <c r="PEQ66" i="7"/>
  <c r="PES66" i="7"/>
  <c r="PEU66" i="7"/>
  <c r="PEW66" i="7"/>
  <c r="PEY66" i="7"/>
  <c r="PFA66" i="7"/>
  <c r="PFC66" i="7"/>
  <c r="PFE66" i="7"/>
  <c r="PFG66" i="7"/>
  <c r="PFI66" i="7"/>
  <c r="PFK66" i="7"/>
  <c r="PFM66" i="7"/>
  <c r="PFO66" i="7"/>
  <c r="PFQ66" i="7"/>
  <c r="PFS66" i="7"/>
  <c r="PFU66" i="7"/>
  <c r="PFW66" i="7"/>
  <c r="PFY66" i="7"/>
  <c r="PGA66" i="7"/>
  <c r="PGC66" i="7"/>
  <c r="PGE66" i="7"/>
  <c r="PGG66" i="7"/>
  <c r="PGI66" i="7"/>
  <c r="PGK66" i="7"/>
  <c r="PGM66" i="7"/>
  <c r="PGO66" i="7"/>
  <c r="PGQ66" i="7"/>
  <c r="PGS66" i="7"/>
  <c r="PGU66" i="7"/>
  <c r="PGW66" i="7"/>
  <c r="PGY66" i="7"/>
  <c r="PHA66" i="7"/>
  <c r="PHC66" i="7"/>
  <c r="PHE66" i="7"/>
  <c r="PHG66" i="7"/>
  <c r="PHI66" i="7"/>
  <c r="PHK66" i="7"/>
  <c r="PHM66" i="7"/>
  <c r="PHO66" i="7"/>
  <c r="PHQ66" i="7"/>
  <c r="PHS66" i="7"/>
  <c r="PHU66" i="7"/>
  <c r="PHW66" i="7"/>
  <c r="PHY66" i="7"/>
  <c r="PIA66" i="7"/>
  <c r="PIC66" i="7"/>
  <c r="PIE66" i="7"/>
  <c r="PIG66" i="7"/>
  <c r="PII66" i="7"/>
  <c r="PIK66" i="7"/>
  <c r="PIM66" i="7"/>
  <c r="PIO66" i="7"/>
  <c r="PIQ66" i="7"/>
  <c r="PIS66" i="7"/>
  <c r="PIU66" i="7"/>
  <c r="PIW66" i="7"/>
  <c r="PIY66" i="7"/>
  <c r="PJA66" i="7"/>
  <c r="PJC66" i="7"/>
  <c r="PJE66" i="7"/>
  <c r="PJG66" i="7"/>
  <c r="PJI66" i="7"/>
  <c r="PJK66" i="7"/>
  <c r="PJM66" i="7"/>
  <c r="PJO66" i="7"/>
  <c r="PJQ66" i="7"/>
  <c r="PJS66" i="7"/>
  <c r="PJU66" i="7"/>
  <c r="PJW66" i="7"/>
  <c r="PJY66" i="7"/>
  <c r="PKA66" i="7"/>
  <c r="PKC66" i="7"/>
  <c r="PKE66" i="7"/>
  <c r="PKG66" i="7"/>
  <c r="PKI66" i="7"/>
  <c r="PKK66" i="7"/>
  <c r="PKM66" i="7"/>
  <c r="PKO66" i="7"/>
  <c r="PKQ66" i="7"/>
  <c r="PKS66" i="7"/>
  <c r="PKU66" i="7"/>
  <c r="PKW66" i="7"/>
  <c r="PKY66" i="7"/>
  <c r="PLA66" i="7"/>
  <c r="PLC66" i="7"/>
  <c r="PLE66" i="7"/>
  <c r="PLG66" i="7"/>
  <c r="PLI66" i="7"/>
  <c r="PLK66" i="7"/>
  <c r="PLM66" i="7"/>
  <c r="PLO66" i="7"/>
  <c r="PLQ66" i="7"/>
  <c r="PLS66" i="7"/>
  <c r="PLU66" i="7"/>
  <c r="PLW66" i="7"/>
  <c r="PLY66" i="7"/>
  <c r="PMA66" i="7"/>
  <c r="PMC66" i="7"/>
  <c r="PME66" i="7"/>
  <c r="PMG66" i="7"/>
  <c r="PMI66" i="7"/>
  <c r="PMK66" i="7"/>
  <c r="PMM66" i="7"/>
  <c r="PMO66" i="7"/>
  <c r="PMQ66" i="7"/>
  <c r="PMS66" i="7"/>
  <c r="PMU66" i="7"/>
  <c r="PMW66" i="7"/>
  <c r="PMY66" i="7"/>
  <c r="PNA66" i="7"/>
  <c r="PNC66" i="7"/>
  <c r="PNE66" i="7"/>
  <c r="PNG66" i="7"/>
  <c r="PNI66" i="7"/>
  <c r="PNK66" i="7"/>
  <c r="PNM66" i="7"/>
  <c r="PNO66" i="7"/>
  <c r="PNQ66" i="7"/>
  <c r="PNS66" i="7"/>
  <c r="PNU66" i="7"/>
  <c r="PNW66" i="7"/>
  <c r="PNY66" i="7"/>
  <c r="POA66" i="7"/>
  <c r="POC66" i="7"/>
  <c r="POE66" i="7"/>
  <c r="POG66" i="7"/>
  <c r="POI66" i="7"/>
  <c r="POK66" i="7"/>
  <c r="POM66" i="7"/>
  <c r="POO66" i="7"/>
  <c r="POQ66" i="7"/>
  <c r="POS66" i="7"/>
  <c r="POU66" i="7"/>
  <c r="POW66" i="7"/>
  <c r="POY66" i="7"/>
  <c r="PPA66" i="7"/>
  <c r="PPC66" i="7"/>
  <c r="PPE66" i="7"/>
  <c r="PPG66" i="7"/>
  <c r="PPI66" i="7"/>
  <c r="PPK66" i="7"/>
  <c r="PPM66" i="7"/>
  <c r="PPO66" i="7"/>
  <c r="PPQ66" i="7"/>
  <c r="PPS66" i="7"/>
  <c r="PPU66" i="7"/>
  <c r="PPW66" i="7"/>
  <c r="PPY66" i="7"/>
  <c r="PQA66" i="7"/>
  <c r="PQC66" i="7"/>
  <c r="PQE66" i="7"/>
  <c r="PQG66" i="7"/>
  <c r="PQI66" i="7"/>
  <c r="PQK66" i="7"/>
  <c r="PQM66" i="7"/>
  <c r="PQO66" i="7"/>
  <c r="PQQ66" i="7"/>
  <c r="PQS66" i="7"/>
  <c r="PQU66" i="7"/>
  <c r="PQW66" i="7"/>
  <c r="PQY66" i="7"/>
  <c r="PRA66" i="7"/>
  <c r="PRC66" i="7"/>
  <c r="PRE66" i="7"/>
  <c r="PRG66" i="7"/>
  <c r="PRI66" i="7"/>
  <c r="PRK66" i="7"/>
  <c r="PRM66" i="7"/>
  <c r="PRO66" i="7"/>
  <c r="PRQ66" i="7"/>
  <c r="PRS66" i="7"/>
  <c r="PRU66" i="7"/>
  <c r="PRW66" i="7"/>
  <c r="PRY66" i="7"/>
  <c r="PSA66" i="7"/>
  <c r="PSC66" i="7"/>
  <c r="PSE66" i="7"/>
  <c r="PSG66" i="7"/>
  <c r="PSI66" i="7"/>
  <c r="PSK66" i="7"/>
  <c r="PSM66" i="7"/>
  <c r="PSO66" i="7"/>
  <c r="PSQ66" i="7"/>
  <c r="PSS66" i="7"/>
  <c r="PSU66" i="7"/>
  <c r="PSW66" i="7"/>
  <c r="PSY66" i="7"/>
  <c r="PTA66" i="7"/>
  <c r="PTC66" i="7"/>
  <c r="PTE66" i="7"/>
  <c r="PTG66" i="7"/>
  <c r="PTI66" i="7"/>
  <c r="PTK66" i="7"/>
  <c r="PTM66" i="7"/>
  <c r="PTO66" i="7"/>
  <c r="PTQ66" i="7"/>
  <c r="PTS66" i="7"/>
  <c r="PTU66" i="7"/>
  <c r="PTW66" i="7"/>
  <c r="PTY66" i="7"/>
  <c r="PUA66" i="7"/>
  <c r="PUC66" i="7"/>
  <c r="PUE66" i="7"/>
  <c r="PUG66" i="7"/>
  <c r="PUI66" i="7"/>
  <c r="PUK66" i="7"/>
  <c r="PUM66" i="7"/>
  <c r="PUO66" i="7"/>
  <c r="PUQ66" i="7"/>
  <c r="PUS66" i="7"/>
  <c r="PUU66" i="7"/>
  <c r="PUW66" i="7"/>
  <c r="PUY66" i="7"/>
  <c r="PVA66" i="7"/>
  <c r="PVC66" i="7"/>
  <c r="PVE66" i="7"/>
  <c r="PVG66" i="7"/>
  <c r="PVI66" i="7"/>
  <c r="PVK66" i="7"/>
  <c r="PVM66" i="7"/>
  <c r="PVO66" i="7"/>
  <c r="PVQ66" i="7"/>
  <c r="PVS66" i="7"/>
  <c r="PVU66" i="7"/>
  <c r="PVW66" i="7"/>
  <c r="PVY66" i="7"/>
  <c r="PWA66" i="7"/>
  <c r="PWC66" i="7"/>
  <c r="PWE66" i="7"/>
  <c r="PWG66" i="7"/>
  <c r="PWI66" i="7"/>
  <c r="PWK66" i="7"/>
  <c r="PWM66" i="7"/>
  <c r="PWO66" i="7"/>
  <c r="PWQ66" i="7"/>
  <c r="PWS66" i="7"/>
  <c r="PWU66" i="7"/>
  <c r="PWW66" i="7"/>
  <c r="PWY66" i="7"/>
  <c r="PXA66" i="7"/>
  <c r="PXC66" i="7"/>
  <c r="PXE66" i="7"/>
  <c r="PXG66" i="7"/>
  <c r="PXI66" i="7"/>
  <c r="PXK66" i="7"/>
  <c r="PXM66" i="7"/>
  <c r="PXO66" i="7"/>
  <c r="PXQ66" i="7"/>
  <c r="PXS66" i="7"/>
  <c r="PXU66" i="7"/>
  <c r="PXW66" i="7"/>
  <c r="PXY66" i="7"/>
  <c r="PYA66" i="7"/>
  <c r="PYC66" i="7"/>
  <c r="PYE66" i="7"/>
  <c r="PYG66" i="7"/>
  <c r="PYI66" i="7"/>
  <c r="PYK66" i="7"/>
  <c r="PYM66" i="7"/>
  <c r="PYO66" i="7"/>
  <c r="PYQ66" i="7"/>
  <c r="PYS66" i="7"/>
  <c r="PYU66" i="7"/>
  <c r="PYW66" i="7"/>
  <c r="PYY66" i="7"/>
  <c r="PZA66" i="7"/>
  <c r="PZC66" i="7"/>
  <c r="PZE66" i="7"/>
  <c r="PZG66" i="7"/>
  <c r="PZI66" i="7"/>
  <c r="PZK66" i="7"/>
  <c r="PZM66" i="7"/>
  <c r="PZO66" i="7"/>
  <c r="PZQ66" i="7"/>
  <c r="PZS66" i="7"/>
  <c r="PZU66" i="7"/>
  <c r="PZW66" i="7"/>
  <c r="PZY66" i="7"/>
  <c r="QAA66" i="7"/>
  <c r="QAC66" i="7"/>
  <c r="QAE66" i="7"/>
  <c r="QAG66" i="7"/>
  <c r="QAI66" i="7"/>
  <c r="QAK66" i="7"/>
  <c r="QAM66" i="7"/>
  <c r="QAO66" i="7"/>
  <c r="QAQ66" i="7"/>
  <c r="QAS66" i="7"/>
  <c r="QAU66" i="7"/>
  <c r="QAW66" i="7"/>
  <c r="QAY66" i="7"/>
  <c r="QBA66" i="7"/>
  <c r="QBC66" i="7"/>
  <c r="QBE66" i="7"/>
  <c r="QBG66" i="7"/>
  <c r="QBI66" i="7"/>
  <c r="QBK66" i="7"/>
  <c r="QBM66" i="7"/>
  <c r="QBO66" i="7"/>
  <c r="QBQ66" i="7"/>
  <c r="QBS66" i="7"/>
  <c r="QBU66" i="7"/>
  <c r="QBW66" i="7"/>
  <c r="QBY66" i="7"/>
  <c r="QCA66" i="7"/>
  <c r="QCC66" i="7"/>
  <c r="QCE66" i="7"/>
  <c r="QCG66" i="7"/>
  <c r="QCI66" i="7"/>
  <c r="QCK66" i="7"/>
  <c r="QCM66" i="7"/>
  <c r="QCO66" i="7"/>
  <c r="QCQ66" i="7"/>
  <c r="QCS66" i="7"/>
  <c r="QCU66" i="7"/>
  <c r="QCW66" i="7"/>
  <c r="QCY66" i="7"/>
  <c r="QDA66" i="7"/>
  <c r="QDC66" i="7"/>
  <c r="QDE66" i="7"/>
  <c r="QDG66" i="7"/>
  <c r="QDI66" i="7"/>
  <c r="QDK66" i="7"/>
  <c r="QDM66" i="7"/>
  <c r="QDO66" i="7"/>
  <c r="QDQ66" i="7"/>
  <c r="QDS66" i="7"/>
  <c r="QDU66" i="7"/>
  <c r="QDW66" i="7"/>
  <c r="QDY66" i="7"/>
  <c r="QEA66" i="7"/>
  <c r="QEC66" i="7"/>
  <c r="QEE66" i="7"/>
  <c r="QEG66" i="7"/>
  <c r="QEI66" i="7"/>
  <c r="QEK66" i="7"/>
  <c r="QEM66" i="7"/>
  <c r="QEO66" i="7"/>
  <c r="QEQ66" i="7"/>
  <c r="QES66" i="7"/>
  <c r="QEU66" i="7"/>
  <c r="QEW66" i="7"/>
  <c r="QEY66" i="7"/>
  <c r="QFA66" i="7"/>
  <c r="QFC66" i="7"/>
  <c r="QFE66" i="7"/>
  <c r="QFG66" i="7"/>
  <c r="QFI66" i="7"/>
  <c r="QFK66" i="7"/>
  <c r="QFM66" i="7"/>
  <c r="QFO66" i="7"/>
  <c r="QFQ66" i="7"/>
  <c r="QFS66" i="7"/>
  <c r="QFU66" i="7"/>
  <c r="QFW66" i="7"/>
  <c r="QFY66" i="7"/>
  <c r="QGA66" i="7"/>
  <c r="QGC66" i="7"/>
  <c r="QGE66" i="7"/>
  <c r="QGG66" i="7"/>
  <c r="QGI66" i="7"/>
  <c r="QGK66" i="7"/>
  <c r="QGM66" i="7"/>
  <c r="QGO66" i="7"/>
  <c r="QGQ66" i="7"/>
  <c r="QGS66" i="7"/>
  <c r="QGU66" i="7"/>
  <c r="QGW66" i="7"/>
  <c r="QGY66" i="7"/>
  <c r="QHA66" i="7"/>
  <c r="QHC66" i="7"/>
  <c r="QHE66" i="7"/>
  <c r="QHG66" i="7"/>
  <c r="QHI66" i="7"/>
  <c r="QHK66" i="7"/>
  <c r="QHM66" i="7"/>
  <c r="QHO66" i="7"/>
  <c r="QHQ66" i="7"/>
  <c r="QHS66" i="7"/>
  <c r="QHU66" i="7"/>
  <c r="QHW66" i="7"/>
  <c r="QHY66" i="7"/>
  <c r="QIA66" i="7"/>
  <c r="QIC66" i="7"/>
  <c r="QIE66" i="7"/>
  <c r="QIG66" i="7"/>
  <c r="QII66" i="7"/>
  <c r="QIK66" i="7"/>
  <c r="QIM66" i="7"/>
  <c r="QIO66" i="7"/>
  <c r="QIQ66" i="7"/>
  <c r="QIS66" i="7"/>
  <c r="QIU66" i="7"/>
  <c r="QIW66" i="7"/>
  <c r="QIY66" i="7"/>
  <c r="QJA66" i="7"/>
  <c r="QJC66" i="7"/>
  <c r="QJE66" i="7"/>
  <c r="QJG66" i="7"/>
  <c r="QJI66" i="7"/>
  <c r="QJK66" i="7"/>
  <c r="QJM66" i="7"/>
  <c r="QJO66" i="7"/>
  <c r="QJQ66" i="7"/>
  <c r="QJS66" i="7"/>
  <c r="QJU66" i="7"/>
  <c r="QJW66" i="7"/>
  <c r="QJY66" i="7"/>
  <c r="QKA66" i="7"/>
  <c r="QKC66" i="7"/>
  <c r="QKE66" i="7"/>
  <c r="QKG66" i="7"/>
  <c r="QKI66" i="7"/>
  <c r="QKK66" i="7"/>
  <c r="QKM66" i="7"/>
  <c r="QKO66" i="7"/>
  <c r="QKQ66" i="7"/>
  <c r="QKS66" i="7"/>
  <c r="QKU66" i="7"/>
  <c r="QKW66" i="7"/>
  <c r="QKY66" i="7"/>
  <c r="QLA66" i="7"/>
  <c r="QLC66" i="7"/>
  <c r="QLE66" i="7"/>
  <c r="QLG66" i="7"/>
  <c r="QLI66" i="7"/>
  <c r="QLK66" i="7"/>
  <c r="QLM66" i="7"/>
  <c r="QLO66" i="7"/>
  <c r="QLQ66" i="7"/>
  <c r="QLS66" i="7"/>
  <c r="QLU66" i="7"/>
  <c r="QLW66" i="7"/>
  <c r="QLY66" i="7"/>
  <c r="QMA66" i="7"/>
  <c r="QMC66" i="7"/>
  <c r="QME66" i="7"/>
  <c r="QMG66" i="7"/>
  <c r="QMI66" i="7"/>
  <c r="QMK66" i="7"/>
  <c r="QMM66" i="7"/>
  <c r="QMO66" i="7"/>
  <c r="QMQ66" i="7"/>
  <c r="QMS66" i="7"/>
  <c r="QMU66" i="7"/>
  <c r="QMW66" i="7"/>
  <c r="QMY66" i="7"/>
  <c r="QNA66" i="7"/>
  <c r="QNC66" i="7"/>
  <c r="QNE66" i="7"/>
  <c r="QNG66" i="7"/>
  <c r="QNI66" i="7"/>
  <c r="QNK66" i="7"/>
  <c r="QNM66" i="7"/>
  <c r="QNO66" i="7"/>
  <c r="QNQ66" i="7"/>
  <c r="QNS66" i="7"/>
  <c r="QNU66" i="7"/>
  <c r="QNW66" i="7"/>
  <c r="QNY66" i="7"/>
  <c r="QOA66" i="7"/>
  <c r="QOC66" i="7"/>
  <c r="QOE66" i="7"/>
  <c r="QOG66" i="7"/>
  <c r="QOI66" i="7"/>
  <c r="QOK66" i="7"/>
  <c r="QOM66" i="7"/>
  <c r="QOO66" i="7"/>
  <c r="QOQ66" i="7"/>
  <c r="QOS66" i="7"/>
  <c r="QOU66" i="7"/>
  <c r="QOW66" i="7"/>
  <c r="QOY66" i="7"/>
  <c r="QPA66" i="7"/>
  <c r="QPC66" i="7"/>
  <c r="QPE66" i="7"/>
  <c r="QPG66" i="7"/>
  <c r="QPI66" i="7"/>
  <c r="QPK66" i="7"/>
  <c r="QPM66" i="7"/>
  <c r="QPO66" i="7"/>
  <c r="QPQ66" i="7"/>
  <c r="QPS66" i="7"/>
  <c r="QPU66" i="7"/>
  <c r="QPW66" i="7"/>
  <c r="QPY66" i="7"/>
  <c r="QQA66" i="7"/>
  <c r="QQC66" i="7"/>
  <c r="QQE66" i="7"/>
  <c r="QQG66" i="7"/>
  <c r="QQI66" i="7"/>
  <c r="QQK66" i="7"/>
  <c r="QQM66" i="7"/>
  <c r="QQO66" i="7"/>
  <c r="QQQ66" i="7"/>
  <c r="QQS66" i="7"/>
  <c r="QQU66" i="7"/>
  <c r="QQW66" i="7"/>
  <c r="QQY66" i="7"/>
  <c r="QRA66" i="7"/>
  <c r="QRC66" i="7"/>
  <c r="QRE66" i="7"/>
  <c r="QRG66" i="7"/>
  <c r="QRI66" i="7"/>
  <c r="QRK66" i="7"/>
  <c r="QRM66" i="7"/>
  <c r="QRO66" i="7"/>
  <c r="QRQ66" i="7"/>
  <c r="QRS66" i="7"/>
  <c r="QRU66" i="7"/>
  <c r="QRW66" i="7"/>
  <c r="QRY66" i="7"/>
  <c r="QSA66" i="7"/>
  <c r="QSC66" i="7"/>
  <c r="QSE66" i="7"/>
  <c r="QSG66" i="7"/>
  <c r="QSI66" i="7"/>
  <c r="QSK66" i="7"/>
  <c r="QSM66" i="7"/>
  <c r="QSO66" i="7"/>
  <c r="QSQ66" i="7"/>
  <c r="QSS66" i="7"/>
  <c r="QSU66" i="7"/>
  <c r="QSW66" i="7"/>
  <c r="QSY66" i="7"/>
  <c r="QTA66" i="7"/>
  <c r="QTC66" i="7"/>
  <c r="QTE66" i="7"/>
  <c r="QTG66" i="7"/>
  <c r="QTI66" i="7"/>
  <c r="QTK66" i="7"/>
  <c r="QTM66" i="7"/>
  <c r="QTO66" i="7"/>
  <c r="QTQ66" i="7"/>
  <c r="QTS66" i="7"/>
  <c r="QTU66" i="7"/>
  <c r="QTW66" i="7"/>
  <c r="QTY66" i="7"/>
  <c r="QUA66" i="7"/>
  <c r="QUC66" i="7"/>
  <c r="QUE66" i="7"/>
  <c r="QUG66" i="7"/>
  <c r="QUI66" i="7"/>
  <c r="QUK66" i="7"/>
  <c r="QUM66" i="7"/>
  <c r="QUO66" i="7"/>
  <c r="QUQ66" i="7"/>
  <c r="QUS66" i="7"/>
  <c r="QUU66" i="7"/>
  <c r="QUW66" i="7"/>
  <c r="QUY66" i="7"/>
  <c r="QVA66" i="7"/>
  <c r="QVC66" i="7"/>
  <c r="QVE66" i="7"/>
  <c r="QVG66" i="7"/>
  <c r="QVI66" i="7"/>
  <c r="QVK66" i="7"/>
  <c r="QVM66" i="7"/>
  <c r="QVO66" i="7"/>
  <c r="QVQ66" i="7"/>
  <c r="QVS66" i="7"/>
  <c r="QVU66" i="7"/>
  <c r="QVW66" i="7"/>
  <c r="QVY66" i="7"/>
  <c r="QWA66" i="7"/>
  <c r="QWC66" i="7"/>
  <c r="QWE66" i="7"/>
  <c r="QWG66" i="7"/>
  <c r="QWI66" i="7"/>
  <c r="QWK66" i="7"/>
  <c r="QWM66" i="7"/>
  <c r="QWO66" i="7"/>
  <c r="QWQ66" i="7"/>
  <c r="QWS66" i="7"/>
  <c r="QWU66" i="7"/>
  <c r="QWW66" i="7"/>
  <c r="QWY66" i="7"/>
  <c r="QXA66" i="7"/>
  <c r="QXC66" i="7"/>
  <c r="QXE66" i="7"/>
  <c r="QXG66" i="7"/>
  <c r="QXI66" i="7"/>
  <c r="QXK66" i="7"/>
  <c r="QXM66" i="7"/>
  <c r="QXO66" i="7"/>
  <c r="QXQ66" i="7"/>
  <c r="QXS66" i="7"/>
  <c r="QXU66" i="7"/>
  <c r="QXW66" i="7"/>
  <c r="QXY66" i="7"/>
  <c r="QYA66" i="7"/>
  <c r="QYC66" i="7"/>
  <c r="QYE66" i="7"/>
  <c r="QYG66" i="7"/>
  <c r="QYI66" i="7"/>
  <c r="QYK66" i="7"/>
  <c r="QYM66" i="7"/>
  <c r="QYO66" i="7"/>
  <c r="QYQ66" i="7"/>
  <c r="QYS66" i="7"/>
  <c r="QYU66" i="7"/>
  <c r="QYW66" i="7"/>
  <c r="QYY66" i="7"/>
  <c r="QZA66" i="7"/>
  <c r="QZC66" i="7"/>
  <c r="QZE66" i="7"/>
  <c r="QZG66" i="7"/>
  <c r="QZI66" i="7"/>
  <c r="QZK66" i="7"/>
  <c r="QZM66" i="7"/>
  <c r="QZO66" i="7"/>
  <c r="QZQ66" i="7"/>
  <c r="QZS66" i="7"/>
  <c r="QZU66" i="7"/>
  <c r="QZW66" i="7"/>
  <c r="QZY66" i="7"/>
  <c r="RAA66" i="7"/>
  <c r="RAC66" i="7"/>
  <c r="RAE66" i="7"/>
  <c r="RAG66" i="7"/>
  <c r="RAI66" i="7"/>
  <c r="RAK66" i="7"/>
  <c r="RAM66" i="7"/>
  <c r="RAO66" i="7"/>
  <c r="RAQ66" i="7"/>
  <c r="RAS66" i="7"/>
  <c r="RAU66" i="7"/>
  <c r="RAW66" i="7"/>
  <c r="RAY66" i="7"/>
  <c r="RBA66" i="7"/>
  <c r="RBC66" i="7"/>
  <c r="RBE66" i="7"/>
  <c r="RBG66" i="7"/>
  <c r="RBI66" i="7"/>
  <c r="RBK66" i="7"/>
  <c r="RBM66" i="7"/>
  <c r="RBO66" i="7"/>
  <c r="RBQ66" i="7"/>
  <c r="RBS66" i="7"/>
  <c r="RBU66" i="7"/>
  <c r="RBW66" i="7"/>
  <c r="RBY66" i="7"/>
  <c r="RCA66" i="7"/>
  <c r="RCC66" i="7"/>
  <c r="RCE66" i="7"/>
  <c r="RCG66" i="7"/>
  <c r="RCI66" i="7"/>
  <c r="RCK66" i="7"/>
  <c r="RCM66" i="7"/>
  <c r="RCO66" i="7"/>
  <c r="RCQ66" i="7"/>
  <c r="RCS66" i="7"/>
  <c r="RCU66" i="7"/>
  <c r="RCW66" i="7"/>
  <c r="RCY66" i="7"/>
  <c r="RDA66" i="7"/>
  <c r="RDC66" i="7"/>
  <c r="RDE66" i="7"/>
  <c r="RDG66" i="7"/>
  <c r="RDI66" i="7"/>
  <c r="RDK66" i="7"/>
  <c r="RDM66" i="7"/>
  <c r="RDO66" i="7"/>
  <c r="RDQ66" i="7"/>
  <c r="RDS66" i="7"/>
  <c r="RDU66" i="7"/>
  <c r="RDW66" i="7"/>
  <c r="RDY66" i="7"/>
  <c r="REA66" i="7"/>
  <c r="REC66" i="7"/>
  <c r="REE66" i="7"/>
  <c r="REG66" i="7"/>
  <c r="REI66" i="7"/>
  <c r="REK66" i="7"/>
  <c r="REM66" i="7"/>
  <c r="REO66" i="7"/>
  <c r="REQ66" i="7"/>
  <c r="RES66" i="7"/>
  <c r="REU66" i="7"/>
  <c r="REW66" i="7"/>
  <c r="REY66" i="7"/>
  <c r="RFA66" i="7"/>
  <c r="RFC66" i="7"/>
  <c r="RFE66" i="7"/>
  <c r="RFG66" i="7"/>
  <c r="RFI66" i="7"/>
  <c r="RFK66" i="7"/>
  <c r="RFM66" i="7"/>
  <c r="RFO66" i="7"/>
  <c r="RFQ66" i="7"/>
  <c r="RFS66" i="7"/>
  <c r="RFU66" i="7"/>
  <c r="RFW66" i="7"/>
  <c r="RFY66" i="7"/>
  <c r="RGA66" i="7"/>
  <c r="RGC66" i="7"/>
  <c r="RGE66" i="7"/>
  <c r="RGG66" i="7"/>
  <c r="RGI66" i="7"/>
  <c r="RGK66" i="7"/>
  <c r="RGM66" i="7"/>
  <c r="RGO66" i="7"/>
  <c r="RGQ66" i="7"/>
  <c r="RGS66" i="7"/>
  <c r="RGU66" i="7"/>
  <c r="RGW66" i="7"/>
  <c r="RGY66" i="7"/>
  <c r="RHA66" i="7"/>
  <c r="RHC66" i="7"/>
  <c r="RHE66" i="7"/>
  <c r="RHG66" i="7"/>
  <c r="RHI66" i="7"/>
  <c r="RHK66" i="7"/>
  <c r="RHM66" i="7"/>
  <c r="RHO66" i="7"/>
  <c r="RHQ66" i="7"/>
  <c r="RHS66" i="7"/>
  <c r="RHU66" i="7"/>
  <c r="RHW66" i="7"/>
  <c r="RHY66" i="7"/>
  <c r="RIA66" i="7"/>
  <c r="RIC66" i="7"/>
  <c r="RIE66" i="7"/>
  <c r="RIG66" i="7"/>
  <c r="RII66" i="7"/>
  <c r="RIK66" i="7"/>
  <c r="RIM66" i="7"/>
  <c r="RIO66" i="7"/>
  <c r="RIQ66" i="7"/>
  <c r="RIS66" i="7"/>
  <c r="RIU66" i="7"/>
  <c r="RIW66" i="7"/>
  <c r="RIY66" i="7"/>
  <c r="RJA66" i="7"/>
  <c r="RJC66" i="7"/>
  <c r="RJE66" i="7"/>
  <c r="RJG66" i="7"/>
  <c r="RJI66" i="7"/>
  <c r="RJK66" i="7"/>
  <c r="RJM66" i="7"/>
  <c r="RJO66" i="7"/>
  <c r="RJQ66" i="7"/>
  <c r="RJS66" i="7"/>
  <c r="RJU66" i="7"/>
  <c r="RJW66" i="7"/>
  <c r="RJY66" i="7"/>
  <c r="RKA66" i="7"/>
  <c r="RKC66" i="7"/>
  <c r="RKE66" i="7"/>
  <c r="RKG66" i="7"/>
  <c r="RKI66" i="7"/>
  <c r="RKK66" i="7"/>
  <c r="RKM66" i="7"/>
  <c r="RKO66" i="7"/>
  <c r="RKQ66" i="7"/>
  <c r="RKS66" i="7"/>
  <c r="RKU66" i="7"/>
  <c r="RKW66" i="7"/>
  <c r="RKY66" i="7"/>
  <c r="RLA66" i="7"/>
  <c r="RLC66" i="7"/>
  <c r="RLE66" i="7"/>
  <c r="RLG66" i="7"/>
  <c r="RLI66" i="7"/>
  <c r="RLK66" i="7"/>
  <c r="RLM66" i="7"/>
  <c r="RLO66" i="7"/>
  <c r="RLQ66" i="7"/>
  <c r="RLS66" i="7"/>
  <c r="RLU66" i="7"/>
  <c r="RLW66" i="7"/>
  <c r="RLY66" i="7"/>
  <c r="RMA66" i="7"/>
  <c r="RMC66" i="7"/>
  <c r="RME66" i="7"/>
  <c r="RMG66" i="7"/>
  <c r="RMI66" i="7"/>
  <c r="RMK66" i="7"/>
  <c r="RMM66" i="7"/>
  <c r="RMO66" i="7"/>
  <c r="RMQ66" i="7"/>
  <c r="RMS66" i="7"/>
  <c r="RMU66" i="7"/>
  <c r="RMW66" i="7"/>
  <c r="RMY66" i="7"/>
  <c r="RNA66" i="7"/>
  <c r="RNC66" i="7"/>
  <c r="RNE66" i="7"/>
  <c r="RNG66" i="7"/>
  <c r="RNI66" i="7"/>
  <c r="RNK66" i="7"/>
  <c r="RNM66" i="7"/>
  <c r="RNO66" i="7"/>
  <c r="RNQ66" i="7"/>
  <c r="RNS66" i="7"/>
  <c r="RNU66" i="7"/>
  <c r="RNW66" i="7"/>
  <c r="RNY66" i="7"/>
  <c r="ROA66" i="7"/>
  <c r="ROC66" i="7"/>
  <c r="ROE66" i="7"/>
  <c r="ROG66" i="7"/>
  <c r="ROI66" i="7"/>
  <c r="ROK66" i="7"/>
  <c r="ROM66" i="7"/>
  <c r="ROO66" i="7"/>
  <c r="ROQ66" i="7"/>
  <c r="ROS66" i="7"/>
  <c r="ROU66" i="7"/>
  <c r="ROW66" i="7"/>
  <c r="ROY66" i="7"/>
  <c r="RPA66" i="7"/>
  <c r="RPC66" i="7"/>
  <c r="RPE66" i="7"/>
  <c r="RPG66" i="7"/>
  <c r="RPI66" i="7"/>
  <c r="RPK66" i="7"/>
  <c r="RPM66" i="7"/>
  <c r="RPO66" i="7"/>
  <c r="RPQ66" i="7"/>
  <c r="RPS66" i="7"/>
  <c r="RPU66" i="7"/>
  <c r="RPW66" i="7"/>
  <c r="RPY66" i="7"/>
  <c r="RQA66" i="7"/>
  <c r="RQC66" i="7"/>
  <c r="RQE66" i="7"/>
  <c r="RQG66" i="7"/>
  <c r="RQI66" i="7"/>
  <c r="RQK66" i="7"/>
  <c r="RQM66" i="7"/>
  <c r="RQO66" i="7"/>
  <c r="RQQ66" i="7"/>
  <c r="RQS66" i="7"/>
  <c r="RQU66" i="7"/>
  <c r="RQW66" i="7"/>
  <c r="RQY66" i="7"/>
  <c r="RRA66" i="7"/>
  <c r="RRC66" i="7"/>
  <c r="RRE66" i="7"/>
  <c r="RRG66" i="7"/>
  <c r="RRI66" i="7"/>
  <c r="RRK66" i="7"/>
  <c r="RRM66" i="7"/>
  <c r="RRO66" i="7"/>
  <c r="RRQ66" i="7"/>
  <c r="RRS66" i="7"/>
  <c r="RRU66" i="7"/>
  <c r="RRW66" i="7"/>
  <c r="RRY66" i="7"/>
  <c r="RSA66" i="7"/>
  <c r="RSC66" i="7"/>
  <c r="RSE66" i="7"/>
  <c r="RSG66" i="7"/>
  <c r="RSI66" i="7"/>
  <c r="RSK66" i="7"/>
  <c r="RSM66" i="7"/>
  <c r="RSO66" i="7"/>
  <c r="RSQ66" i="7"/>
  <c r="RSS66" i="7"/>
  <c r="RSU66" i="7"/>
  <c r="RSW66" i="7"/>
  <c r="RSY66" i="7"/>
  <c r="RTA66" i="7"/>
  <c r="RTC66" i="7"/>
  <c r="RTE66" i="7"/>
  <c r="RTG66" i="7"/>
  <c r="RTI66" i="7"/>
  <c r="RTK66" i="7"/>
  <c r="RTM66" i="7"/>
  <c r="RTO66" i="7"/>
  <c r="RTQ66" i="7"/>
  <c r="RTS66" i="7"/>
  <c r="RTU66" i="7"/>
  <c r="RTW66" i="7"/>
  <c r="RTY66" i="7"/>
  <c r="RUA66" i="7"/>
  <c r="RUC66" i="7"/>
  <c r="RUE66" i="7"/>
  <c r="RUG66" i="7"/>
  <c r="RUI66" i="7"/>
  <c r="RUK66" i="7"/>
  <c r="RUM66" i="7"/>
  <c r="RUO66" i="7"/>
  <c r="RUQ66" i="7"/>
  <c r="RUS66" i="7"/>
  <c r="RUU66" i="7"/>
  <c r="RUW66" i="7"/>
  <c r="RUY66" i="7"/>
  <c r="RVA66" i="7"/>
  <c r="RVC66" i="7"/>
  <c r="RVE66" i="7"/>
  <c r="RVG66" i="7"/>
  <c r="RVI66" i="7"/>
  <c r="RVK66" i="7"/>
  <c r="RVM66" i="7"/>
  <c r="RVO66" i="7"/>
  <c r="RVQ66" i="7"/>
  <c r="RVS66" i="7"/>
  <c r="RVU66" i="7"/>
  <c r="RVW66" i="7"/>
  <c r="RVY66" i="7"/>
  <c r="RWA66" i="7"/>
  <c r="RWC66" i="7"/>
  <c r="RWE66" i="7"/>
  <c r="RWG66" i="7"/>
  <c r="RWI66" i="7"/>
  <c r="RWK66" i="7"/>
  <c r="RWM66" i="7"/>
  <c r="RWO66" i="7"/>
  <c r="RWQ66" i="7"/>
  <c r="RWS66" i="7"/>
  <c r="RWU66" i="7"/>
  <c r="RWW66" i="7"/>
  <c r="RWY66" i="7"/>
  <c r="RXA66" i="7"/>
  <c r="RXC66" i="7"/>
  <c r="RXE66" i="7"/>
  <c r="RXG66" i="7"/>
  <c r="RXI66" i="7"/>
  <c r="RXK66" i="7"/>
  <c r="RXM66" i="7"/>
  <c r="RXO66" i="7"/>
  <c r="RXQ66" i="7"/>
  <c r="RXS66" i="7"/>
  <c r="RXU66" i="7"/>
  <c r="RXW66" i="7"/>
  <c r="RXY66" i="7"/>
  <c r="RYA66" i="7"/>
  <c r="RYC66" i="7"/>
  <c r="RYE66" i="7"/>
  <c r="RYG66" i="7"/>
  <c r="RYI66" i="7"/>
  <c r="RYK66" i="7"/>
  <c r="RYM66" i="7"/>
  <c r="RYO66" i="7"/>
  <c r="RYQ66" i="7"/>
  <c r="RYS66" i="7"/>
  <c r="RYU66" i="7"/>
  <c r="RYW66" i="7"/>
  <c r="RYY66" i="7"/>
  <c r="RZA66" i="7"/>
  <c r="RZC66" i="7"/>
  <c r="RZE66" i="7"/>
  <c r="RZG66" i="7"/>
  <c r="RZI66" i="7"/>
  <c r="RZK66" i="7"/>
  <c r="RZM66" i="7"/>
  <c r="RZO66" i="7"/>
  <c r="RZQ66" i="7"/>
  <c r="RZS66" i="7"/>
  <c r="RZU66" i="7"/>
  <c r="RZW66" i="7"/>
  <c r="RZY66" i="7"/>
  <c r="SAA66" i="7"/>
  <c r="SAC66" i="7"/>
  <c r="SAE66" i="7"/>
  <c r="SAG66" i="7"/>
  <c r="SAI66" i="7"/>
  <c r="SAK66" i="7"/>
  <c r="SAM66" i="7"/>
  <c r="SAO66" i="7"/>
  <c r="SAQ66" i="7"/>
  <c r="SAS66" i="7"/>
  <c r="SAU66" i="7"/>
  <c r="SAW66" i="7"/>
  <c r="SAY66" i="7"/>
  <c r="SBA66" i="7"/>
  <c r="SBC66" i="7"/>
  <c r="SBE66" i="7"/>
  <c r="SBG66" i="7"/>
  <c r="SBI66" i="7"/>
  <c r="SBK66" i="7"/>
  <c r="SBM66" i="7"/>
  <c r="SBO66" i="7"/>
  <c r="SBQ66" i="7"/>
  <c r="SBS66" i="7"/>
  <c r="SBU66" i="7"/>
  <c r="SBW66" i="7"/>
  <c r="SBY66" i="7"/>
  <c r="SCA66" i="7"/>
  <c r="SCC66" i="7"/>
  <c r="SCE66" i="7"/>
  <c r="SCG66" i="7"/>
  <c r="SCI66" i="7"/>
  <c r="SCK66" i="7"/>
  <c r="SCM66" i="7"/>
  <c r="SCO66" i="7"/>
  <c r="SCQ66" i="7"/>
  <c r="SCS66" i="7"/>
  <c r="SCU66" i="7"/>
  <c r="SCW66" i="7"/>
  <c r="SCY66" i="7"/>
  <c r="SDA66" i="7"/>
  <c r="SDC66" i="7"/>
  <c r="SDE66" i="7"/>
  <c r="SDG66" i="7"/>
  <c r="SDI66" i="7"/>
  <c r="SDK66" i="7"/>
  <c r="SDM66" i="7"/>
  <c r="SDO66" i="7"/>
  <c r="SDQ66" i="7"/>
  <c r="SDS66" i="7"/>
  <c r="SDU66" i="7"/>
  <c r="SDW66" i="7"/>
  <c r="SDY66" i="7"/>
  <c r="SEA66" i="7"/>
  <c r="SEC66" i="7"/>
  <c r="SEE66" i="7"/>
  <c r="SEG66" i="7"/>
  <c r="SEI66" i="7"/>
  <c r="SEK66" i="7"/>
  <c r="SEM66" i="7"/>
  <c r="SEO66" i="7"/>
  <c r="SEQ66" i="7"/>
  <c r="SES66" i="7"/>
  <c r="SEU66" i="7"/>
  <c r="SEW66" i="7"/>
  <c r="SEY66" i="7"/>
  <c r="SFA66" i="7"/>
  <c r="SFC66" i="7"/>
  <c r="SFE66" i="7"/>
  <c r="SFG66" i="7"/>
  <c r="SFI66" i="7"/>
  <c r="SFK66" i="7"/>
  <c r="SFM66" i="7"/>
  <c r="SFO66" i="7"/>
  <c r="SFQ66" i="7"/>
  <c r="SFS66" i="7"/>
  <c r="SFU66" i="7"/>
  <c r="SFW66" i="7"/>
  <c r="SFY66" i="7"/>
  <c r="SGA66" i="7"/>
  <c r="SGC66" i="7"/>
  <c r="SGE66" i="7"/>
  <c r="SGG66" i="7"/>
  <c r="SGI66" i="7"/>
  <c r="SGK66" i="7"/>
  <c r="SGM66" i="7"/>
  <c r="SGO66" i="7"/>
  <c r="SGQ66" i="7"/>
  <c r="SGS66" i="7"/>
  <c r="SGU66" i="7"/>
  <c r="SGW66" i="7"/>
  <c r="SGY66" i="7"/>
  <c r="SHA66" i="7"/>
  <c r="SHC66" i="7"/>
  <c r="SHE66" i="7"/>
  <c r="SHG66" i="7"/>
  <c r="SHI66" i="7"/>
  <c r="SHK66" i="7"/>
  <c r="SHM66" i="7"/>
  <c r="SHO66" i="7"/>
  <c r="SHQ66" i="7"/>
  <c r="SHS66" i="7"/>
  <c r="SHU66" i="7"/>
  <c r="SHW66" i="7"/>
  <c r="SHY66" i="7"/>
  <c r="SIA66" i="7"/>
  <c r="SIC66" i="7"/>
  <c r="SIE66" i="7"/>
  <c r="SIG66" i="7"/>
  <c r="SII66" i="7"/>
  <c r="SIK66" i="7"/>
  <c r="SIM66" i="7"/>
  <c r="SIO66" i="7"/>
  <c r="SIQ66" i="7"/>
  <c r="SIS66" i="7"/>
  <c r="SIU66" i="7"/>
  <c r="SIW66" i="7"/>
  <c r="SIY66" i="7"/>
  <c r="SJA66" i="7"/>
  <c r="SJC66" i="7"/>
  <c r="SJE66" i="7"/>
  <c r="SJG66" i="7"/>
  <c r="SJI66" i="7"/>
  <c r="SJK66" i="7"/>
  <c r="SJM66" i="7"/>
  <c r="SJO66" i="7"/>
  <c r="SJQ66" i="7"/>
  <c r="SJS66" i="7"/>
  <c r="SJU66" i="7"/>
  <c r="SJW66" i="7"/>
  <c r="SJY66" i="7"/>
  <c r="SKA66" i="7"/>
  <c r="SKC66" i="7"/>
  <c r="SKE66" i="7"/>
  <c r="SKG66" i="7"/>
  <c r="SKI66" i="7"/>
  <c r="SKK66" i="7"/>
  <c r="SKM66" i="7"/>
  <c r="SKO66" i="7"/>
  <c r="SKQ66" i="7"/>
  <c r="SKS66" i="7"/>
  <c r="SKU66" i="7"/>
  <c r="SKW66" i="7"/>
  <c r="SKY66" i="7"/>
  <c r="SLA66" i="7"/>
  <c r="SLC66" i="7"/>
  <c r="SLE66" i="7"/>
  <c r="SLG66" i="7"/>
  <c r="SLI66" i="7"/>
  <c r="SLK66" i="7"/>
  <c r="SLM66" i="7"/>
  <c r="SLO66" i="7"/>
  <c r="SLQ66" i="7"/>
  <c r="SLS66" i="7"/>
  <c r="SLU66" i="7"/>
  <c r="SLW66" i="7"/>
  <c r="SLY66" i="7"/>
  <c r="SMA66" i="7"/>
  <c r="SMC66" i="7"/>
  <c r="SME66" i="7"/>
  <c r="SMG66" i="7"/>
  <c r="SMI66" i="7"/>
  <c r="SMK66" i="7"/>
  <c r="SMM66" i="7"/>
  <c r="SMO66" i="7"/>
  <c r="SMQ66" i="7"/>
  <c r="SMS66" i="7"/>
  <c r="SMU66" i="7"/>
  <c r="SMW66" i="7"/>
  <c r="SMY66" i="7"/>
  <c r="SNA66" i="7"/>
  <c r="SNC66" i="7"/>
  <c r="SNE66" i="7"/>
  <c r="SNG66" i="7"/>
  <c r="SNI66" i="7"/>
  <c r="SNK66" i="7"/>
  <c r="SNM66" i="7"/>
  <c r="SNO66" i="7"/>
  <c r="SNQ66" i="7"/>
  <c r="SNS66" i="7"/>
  <c r="SNU66" i="7"/>
  <c r="SNW66" i="7"/>
  <c r="SNY66" i="7"/>
  <c r="SOA66" i="7"/>
  <c r="SOC66" i="7"/>
  <c r="SOE66" i="7"/>
  <c r="SOG66" i="7"/>
  <c r="SOI66" i="7"/>
  <c r="SOK66" i="7"/>
  <c r="SOM66" i="7"/>
  <c r="SOO66" i="7"/>
  <c r="SOQ66" i="7"/>
  <c r="SOS66" i="7"/>
  <c r="SOU66" i="7"/>
  <c r="SOW66" i="7"/>
  <c r="SOY66" i="7"/>
  <c r="SPA66" i="7"/>
  <c r="SPC66" i="7"/>
  <c r="SPE66" i="7"/>
  <c r="SPG66" i="7"/>
  <c r="SPI66" i="7"/>
  <c r="SPK66" i="7"/>
  <c r="SPM66" i="7"/>
  <c r="SPO66" i="7"/>
  <c r="SPQ66" i="7"/>
  <c r="SPS66" i="7"/>
  <c r="SPU66" i="7"/>
  <c r="SPW66" i="7"/>
  <c r="SPY66" i="7"/>
  <c r="SQA66" i="7"/>
  <c r="SQC66" i="7"/>
  <c r="SQE66" i="7"/>
  <c r="SQG66" i="7"/>
  <c r="SQI66" i="7"/>
  <c r="SQK66" i="7"/>
  <c r="SQM66" i="7"/>
  <c r="SQO66" i="7"/>
  <c r="SQQ66" i="7"/>
  <c r="SQS66" i="7"/>
  <c r="SQU66" i="7"/>
  <c r="SQW66" i="7"/>
  <c r="SQY66" i="7"/>
  <c r="SRA66" i="7"/>
  <c r="SRC66" i="7"/>
  <c r="SRE66" i="7"/>
  <c r="SRG66" i="7"/>
  <c r="SRI66" i="7"/>
  <c r="SRK66" i="7"/>
  <c r="SRM66" i="7"/>
  <c r="SRO66" i="7"/>
  <c r="SRQ66" i="7"/>
  <c r="SRS66" i="7"/>
  <c r="SRU66" i="7"/>
  <c r="SRW66" i="7"/>
  <c r="SRY66" i="7"/>
  <c r="SSA66" i="7"/>
  <c r="SSC66" i="7"/>
  <c r="SSE66" i="7"/>
  <c r="SSG66" i="7"/>
  <c r="SSI66" i="7"/>
  <c r="SSK66" i="7"/>
  <c r="SSM66" i="7"/>
  <c r="SSO66" i="7"/>
  <c r="SSQ66" i="7"/>
  <c r="SSS66" i="7"/>
  <c r="SSU66" i="7"/>
  <c r="SSW66" i="7"/>
  <c r="SSY66" i="7"/>
  <c r="STA66" i="7"/>
  <c r="STC66" i="7"/>
  <c r="STE66" i="7"/>
  <c r="STG66" i="7"/>
  <c r="STI66" i="7"/>
  <c r="STK66" i="7"/>
  <c r="STM66" i="7"/>
  <c r="STO66" i="7"/>
  <c r="STQ66" i="7"/>
  <c r="STS66" i="7"/>
  <c r="STU66" i="7"/>
  <c r="STW66" i="7"/>
  <c r="STY66" i="7"/>
  <c r="SUA66" i="7"/>
  <c r="SUC66" i="7"/>
  <c r="SUE66" i="7"/>
  <c r="SUG66" i="7"/>
  <c r="SUI66" i="7"/>
  <c r="SUK66" i="7"/>
  <c r="SUM66" i="7"/>
  <c r="SUO66" i="7"/>
  <c r="SUQ66" i="7"/>
  <c r="SUS66" i="7"/>
  <c r="SUU66" i="7"/>
  <c r="SUW66" i="7"/>
  <c r="SUY66" i="7"/>
  <c r="SVA66" i="7"/>
  <c r="SVC66" i="7"/>
  <c r="SVE66" i="7"/>
  <c r="SVG66" i="7"/>
  <c r="SVI66" i="7"/>
  <c r="SVK66" i="7"/>
  <c r="SVM66" i="7"/>
  <c r="SVO66" i="7"/>
  <c r="SVQ66" i="7"/>
  <c r="SVS66" i="7"/>
  <c r="SVU66" i="7"/>
  <c r="SVW66" i="7"/>
  <c r="SVY66" i="7"/>
  <c r="SWA66" i="7"/>
  <c r="SWC66" i="7"/>
  <c r="SWE66" i="7"/>
  <c r="SWG66" i="7"/>
  <c r="SWI66" i="7"/>
  <c r="SWK66" i="7"/>
  <c r="SWM66" i="7"/>
  <c r="SWO66" i="7"/>
  <c r="SWQ66" i="7"/>
  <c r="SWS66" i="7"/>
  <c r="SWU66" i="7"/>
  <c r="SWW66" i="7"/>
  <c r="SWY66" i="7"/>
  <c r="SXA66" i="7"/>
  <c r="SXC66" i="7"/>
  <c r="SXE66" i="7"/>
  <c r="SXG66" i="7"/>
  <c r="SXI66" i="7"/>
  <c r="SXK66" i="7"/>
  <c r="SXM66" i="7"/>
  <c r="SXO66" i="7"/>
  <c r="SXQ66" i="7"/>
  <c r="SXS66" i="7"/>
  <c r="SXU66" i="7"/>
  <c r="SXW66" i="7"/>
  <c r="SXY66" i="7"/>
  <c r="SYA66" i="7"/>
  <c r="SYC66" i="7"/>
  <c r="SYE66" i="7"/>
  <c r="SYG66" i="7"/>
  <c r="SYI66" i="7"/>
  <c r="SYK66" i="7"/>
  <c r="SYM66" i="7"/>
  <c r="SYO66" i="7"/>
  <c r="SYQ66" i="7"/>
  <c r="SYS66" i="7"/>
  <c r="SYU66" i="7"/>
  <c r="SYW66" i="7"/>
  <c r="SYY66" i="7"/>
  <c r="SZA66" i="7"/>
  <c r="SZC66" i="7"/>
  <c r="SZE66" i="7"/>
  <c r="SZG66" i="7"/>
  <c r="SZI66" i="7"/>
  <c r="SZK66" i="7"/>
  <c r="SZM66" i="7"/>
  <c r="SZO66" i="7"/>
  <c r="SZQ66" i="7"/>
  <c r="SZS66" i="7"/>
  <c r="SZU66" i="7"/>
  <c r="SZW66" i="7"/>
  <c r="SZY66" i="7"/>
  <c r="TAA66" i="7"/>
  <c r="TAC66" i="7"/>
  <c r="TAE66" i="7"/>
  <c r="TAG66" i="7"/>
  <c r="TAI66" i="7"/>
  <c r="TAK66" i="7"/>
  <c r="TAM66" i="7"/>
  <c r="TAO66" i="7"/>
  <c r="TAQ66" i="7"/>
  <c r="TAS66" i="7"/>
  <c r="TAU66" i="7"/>
  <c r="TAW66" i="7"/>
  <c r="TAY66" i="7"/>
  <c r="TBA66" i="7"/>
  <c r="TBC66" i="7"/>
  <c r="TBE66" i="7"/>
  <c r="TBG66" i="7"/>
  <c r="TBI66" i="7"/>
  <c r="TBK66" i="7"/>
  <c r="TBM66" i="7"/>
  <c r="TBO66" i="7"/>
  <c r="TBQ66" i="7"/>
  <c r="TBS66" i="7"/>
  <c r="TBU66" i="7"/>
  <c r="TBW66" i="7"/>
  <c r="TBY66" i="7"/>
  <c r="TCA66" i="7"/>
  <c r="TCC66" i="7"/>
  <c r="TCE66" i="7"/>
  <c r="TCG66" i="7"/>
  <c r="TCI66" i="7"/>
  <c r="TCK66" i="7"/>
  <c r="TCM66" i="7"/>
  <c r="TCO66" i="7"/>
  <c r="TCQ66" i="7"/>
  <c r="TCS66" i="7"/>
  <c r="TCU66" i="7"/>
  <c r="TCW66" i="7"/>
  <c r="TCY66" i="7"/>
  <c r="TDA66" i="7"/>
  <c r="TDC66" i="7"/>
  <c r="TDE66" i="7"/>
  <c r="TDG66" i="7"/>
  <c r="TDI66" i="7"/>
  <c r="TDK66" i="7"/>
  <c r="TDM66" i="7"/>
  <c r="TDO66" i="7"/>
  <c r="TDQ66" i="7"/>
  <c r="TDS66" i="7"/>
  <c r="TDU66" i="7"/>
  <c r="TDW66" i="7"/>
  <c r="TDY66" i="7"/>
  <c r="TEA66" i="7"/>
  <c r="TEC66" i="7"/>
  <c r="TEE66" i="7"/>
  <c r="TEG66" i="7"/>
  <c r="TEI66" i="7"/>
  <c r="TEK66" i="7"/>
  <c r="TEM66" i="7"/>
  <c r="TEO66" i="7"/>
  <c r="TEQ66" i="7"/>
  <c r="TES66" i="7"/>
  <c r="TEU66" i="7"/>
  <c r="TEW66" i="7"/>
  <c r="TEY66" i="7"/>
  <c r="TFA66" i="7"/>
  <c r="TFC66" i="7"/>
  <c r="TFE66" i="7"/>
  <c r="TFG66" i="7"/>
  <c r="TFI66" i="7"/>
  <c r="TFK66" i="7"/>
  <c r="TFM66" i="7"/>
  <c r="TFO66" i="7"/>
  <c r="TFQ66" i="7"/>
  <c r="TFS66" i="7"/>
  <c r="TFU66" i="7"/>
  <c r="TFW66" i="7"/>
  <c r="TFY66" i="7"/>
  <c r="TGA66" i="7"/>
  <c r="TGC66" i="7"/>
  <c r="TGE66" i="7"/>
  <c r="TGG66" i="7"/>
  <c r="TGI66" i="7"/>
  <c r="TGK66" i="7"/>
  <c r="TGM66" i="7"/>
  <c r="TGO66" i="7"/>
  <c r="TGQ66" i="7"/>
  <c r="TGS66" i="7"/>
  <c r="TGU66" i="7"/>
  <c r="TGW66" i="7"/>
  <c r="TGY66" i="7"/>
  <c r="THA66" i="7"/>
  <c r="THC66" i="7"/>
  <c r="THE66" i="7"/>
  <c r="THG66" i="7"/>
  <c r="THI66" i="7"/>
  <c r="THK66" i="7"/>
  <c r="THM66" i="7"/>
  <c r="THO66" i="7"/>
  <c r="THQ66" i="7"/>
  <c r="THS66" i="7"/>
  <c r="THU66" i="7"/>
  <c r="THW66" i="7"/>
  <c r="THY66" i="7"/>
  <c r="TIA66" i="7"/>
  <c r="TIC66" i="7"/>
  <c r="TIE66" i="7"/>
  <c r="TIG66" i="7"/>
  <c r="TII66" i="7"/>
  <c r="TIK66" i="7"/>
  <c r="TIM66" i="7"/>
  <c r="TIO66" i="7"/>
  <c r="TIQ66" i="7"/>
  <c r="TIS66" i="7"/>
  <c r="TIU66" i="7"/>
  <c r="TIW66" i="7"/>
  <c r="TIY66" i="7"/>
  <c r="TJA66" i="7"/>
  <c r="TJC66" i="7"/>
  <c r="TJE66" i="7"/>
  <c r="TJG66" i="7"/>
  <c r="TJI66" i="7"/>
  <c r="TJK66" i="7"/>
  <c r="TJM66" i="7"/>
  <c r="TJO66" i="7"/>
  <c r="TJQ66" i="7"/>
  <c r="TJS66" i="7"/>
  <c r="TJU66" i="7"/>
  <c r="TJW66" i="7"/>
  <c r="TJY66" i="7"/>
  <c r="TKA66" i="7"/>
  <c r="TKC66" i="7"/>
  <c r="TKE66" i="7"/>
  <c r="TKG66" i="7"/>
  <c r="TKI66" i="7"/>
  <c r="TKK66" i="7"/>
  <c r="TKM66" i="7"/>
  <c r="TKO66" i="7"/>
  <c r="TKQ66" i="7"/>
  <c r="TKS66" i="7"/>
  <c r="TKU66" i="7"/>
  <c r="TKW66" i="7"/>
  <c r="TKY66" i="7"/>
  <c r="TLA66" i="7"/>
  <c r="TLC66" i="7"/>
  <c r="TLE66" i="7"/>
  <c r="TLG66" i="7"/>
  <c r="TLI66" i="7"/>
  <c r="TLK66" i="7"/>
  <c r="TLM66" i="7"/>
  <c r="TLO66" i="7"/>
  <c r="TLQ66" i="7"/>
  <c r="TLS66" i="7"/>
  <c r="TLU66" i="7"/>
  <c r="TLW66" i="7"/>
  <c r="TLY66" i="7"/>
  <c r="TMA66" i="7"/>
  <c r="TMC66" i="7"/>
  <c r="TME66" i="7"/>
  <c r="TMG66" i="7"/>
  <c r="TMI66" i="7"/>
  <c r="TMK66" i="7"/>
  <c r="TMM66" i="7"/>
  <c r="TMO66" i="7"/>
  <c r="TMQ66" i="7"/>
  <c r="TMS66" i="7"/>
  <c r="TMU66" i="7"/>
  <c r="TMW66" i="7"/>
  <c r="TMY66" i="7"/>
  <c r="TNA66" i="7"/>
  <c r="TNC66" i="7"/>
  <c r="TNE66" i="7"/>
  <c r="TNG66" i="7"/>
  <c r="TNI66" i="7"/>
  <c r="TNK66" i="7"/>
  <c r="TNM66" i="7"/>
  <c r="TNO66" i="7"/>
  <c r="TNQ66" i="7"/>
  <c r="TNS66" i="7"/>
  <c r="TNU66" i="7"/>
  <c r="TNW66" i="7"/>
  <c r="TNY66" i="7"/>
  <c r="TOA66" i="7"/>
  <c r="TOC66" i="7"/>
  <c r="TOE66" i="7"/>
  <c r="TOG66" i="7"/>
  <c r="TOI66" i="7"/>
  <c r="TOK66" i="7"/>
  <c r="TOM66" i="7"/>
  <c r="TOO66" i="7"/>
  <c r="TOQ66" i="7"/>
  <c r="TOS66" i="7"/>
  <c r="TOU66" i="7"/>
  <c r="TOW66" i="7"/>
  <c r="TOY66" i="7"/>
  <c r="TPA66" i="7"/>
  <c r="TPC66" i="7"/>
  <c r="TPE66" i="7"/>
  <c r="TPG66" i="7"/>
  <c r="TPI66" i="7"/>
  <c r="TPK66" i="7"/>
  <c r="TPM66" i="7"/>
  <c r="TPO66" i="7"/>
  <c r="TPQ66" i="7"/>
  <c r="TPS66" i="7"/>
  <c r="TPU66" i="7"/>
  <c r="TPW66" i="7"/>
  <c r="TPY66" i="7"/>
  <c r="TQA66" i="7"/>
  <c r="TQC66" i="7"/>
  <c r="TQE66" i="7"/>
  <c r="TQG66" i="7"/>
  <c r="TQI66" i="7"/>
  <c r="TQK66" i="7"/>
  <c r="TQM66" i="7"/>
  <c r="TQO66" i="7"/>
  <c r="TQQ66" i="7"/>
  <c r="TQS66" i="7"/>
  <c r="TQU66" i="7"/>
  <c r="TQW66" i="7"/>
  <c r="TQY66" i="7"/>
  <c r="TRA66" i="7"/>
  <c r="TRC66" i="7"/>
  <c r="TRE66" i="7"/>
  <c r="TRG66" i="7"/>
  <c r="TRI66" i="7"/>
  <c r="TRK66" i="7"/>
  <c r="TRM66" i="7"/>
  <c r="TRO66" i="7"/>
  <c r="TRQ66" i="7"/>
  <c r="TRS66" i="7"/>
  <c r="TRU66" i="7"/>
  <c r="TRW66" i="7"/>
  <c r="TRY66" i="7"/>
  <c r="TSA66" i="7"/>
  <c r="TSC66" i="7"/>
  <c r="TSE66" i="7"/>
  <c r="TSG66" i="7"/>
  <c r="TSI66" i="7"/>
  <c r="TSK66" i="7"/>
  <c r="TSM66" i="7"/>
  <c r="TSO66" i="7"/>
  <c r="TSQ66" i="7"/>
  <c r="TSS66" i="7"/>
  <c r="TSU66" i="7"/>
  <c r="TSW66" i="7"/>
  <c r="TSY66" i="7"/>
  <c r="TTA66" i="7"/>
  <c r="TTC66" i="7"/>
  <c r="TTE66" i="7"/>
  <c r="TTG66" i="7"/>
  <c r="TTI66" i="7"/>
  <c r="TTK66" i="7"/>
  <c r="TTM66" i="7"/>
  <c r="TTO66" i="7"/>
  <c r="TTQ66" i="7"/>
  <c r="TTS66" i="7"/>
  <c r="TTU66" i="7"/>
  <c r="TTW66" i="7"/>
  <c r="TTY66" i="7"/>
  <c r="TUA66" i="7"/>
  <c r="TUC66" i="7"/>
  <c r="TUE66" i="7"/>
  <c r="TUG66" i="7"/>
  <c r="TUI66" i="7"/>
  <c r="TUK66" i="7"/>
  <c r="TUM66" i="7"/>
  <c r="TUO66" i="7"/>
  <c r="TUQ66" i="7"/>
  <c r="TUS66" i="7"/>
  <c r="TUU66" i="7"/>
  <c r="TUW66" i="7"/>
  <c r="TUY66" i="7"/>
  <c r="TVA66" i="7"/>
  <c r="TVC66" i="7"/>
  <c r="TVE66" i="7"/>
  <c r="TVG66" i="7"/>
  <c r="TVI66" i="7"/>
  <c r="TVK66" i="7"/>
  <c r="TVM66" i="7"/>
  <c r="TVO66" i="7"/>
  <c r="TVQ66" i="7"/>
  <c r="TVS66" i="7"/>
  <c r="TVU66" i="7"/>
  <c r="TVW66" i="7"/>
  <c r="TVY66" i="7"/>
  <c r="TWA66" i="7"/>
  <c r="TWC66" i="7"/>
  <c r="TWE66" i="7"/>
  <c r="TWG66" i="7"/>
  <c r="TWI66" i="7"/>
  <c r="TWK66" i="7"/>
  <c r="TWM66" i="7"/>
  <c r="TWO66" i="7"/>
  <c r="TWQ66" i="7"/>
  <c r="TWS66" i="7"/>
  <c r="TWU66" i="7"/>
  <c r="TWW66" i="7"/>
  <c r="TWY66" i="7"/>
  <c r="TXA66" i="7"/>
  <c r="TXC66" i="7"/>
  <c r="TXE66" i="7"/>
  <c r="TXG66" i="7"/>
  <c r="TXI66" i="7"/>
  <c r="TXK66" i="7"/>
  <c r="TXM66" i="7"/>
  <c r="TXO66" i="7"/>
  <c r="TXQ66" i="7"/>
  <c r="TXS66" i="7"/>
  <c r="TXU66" i="7"/>
  <c r="TXW66" i="7"/>
  <c r="TXY66" i="7"/>
  <c r="TYA66" i="7"/>
  <c r="TYC66" i="7"/>
  <c r="TYE66" i="7"/>
  <c r="TYG66" i="7"/>
  <c r="TYI66" i="7"/>
  <c r="TYK66" i="7"/>
  <c r="TYM66" i="7"/>
  <c r="TYO66" i="7"/>
  <c r="TYQ66" i="7"/>
  <c r="TYS66" i="7"/>
  <c r="TYU66" i="7"/>
  <c r="TYW66" i="7"/>
  <c r="TYY66" i="7"/>
  <c r="TZA66" i="7"/>
  <c r="TZC66" i="7"/>
  <c r="TZE66" i="7"/>
  <c r="TZG66" i="7"/>
  <c r="TZI66" i="7"/>
  <c r="TZK66" i="7"/>
  <c r="TZM66" i="7"/>
  <c r="TZO66" i="7"/>
  <c r="TZQ66" i="7"/>
  <c r="TZS66" i="7"/>
  <c r="TZU66" i="7"/>
  <c r="TZW66" i="7"/>
  <c r="TZY66" i="7"/>
  <c r="UAA66" i="7"/>
  <c r="UAC66" i="7"/>
  <c r="UAE66" i="7"/>
  <c r="UAG66" i="7"/>
  <c r="UAI66" i="7"/>
  <c r="UAK66" i="7"/>
  <c r="UAM66" i="7"/>
  <c r="UAO66" i="7"/>
  <c r="UAQ66" i="7"/>
  <c r="UAS66" i="7"/>
  <c r="UAU66" i="7"/>
  <c r="UAW66" i="7"/>
  <c r="UAY66" i="7"/>
  <c r="UBA66" i="7"/>
  <c r="UBC66" i="7"/>
  <c r="UBE66" i="7"/>
  <c r="UBG66" i="7"/>
  <c r="UBI66" i="7"/>
  <c r="UBK66" i="7"/>
  <c r="UBM66" i="7"/>
  <c r="UBO66" i="7"/>
  <c r="UBQ66" i="7"/>
  <c r="UBS66" i="7"/>
  <c r="UBU66" i="7"/>
  <c r="UBW66" i="7"/>
  <c r="UBY66" i="7"/>
  <c r="UCA66" i="7"/>
  <c r="UCC66" i="7"/>
  <c r="UCE66" i="7"/>
  <c r="UCG66" i="7"/>
  <c r="UCI66" i="7"/>
  <c r="UCK66" i="7"/>
  <c r="UCM66" i="7"/>
  <c r="UCO66" i="7"/>
  <c r="UCQ66" i="7"/>
  <c r="UCS66" i="7"/>
  <c r="UCU66" i="7"/>
  <c r="UCW66" i="7"/>
  <c r="UCY66" i="7"/>
  <c r="UDA66" i="7"/>
  <c r="UDC66" i="7"/>
  <c r="UDE66" i="7"/>
  <c r="UDG66" i="7"/>
  <c r="UDI66" i="7"/>
  <c r="UDK66" i="7"/>
  <c r="UDM66" i="7"/>
  <c r="UDO66" i="7"/>
  <c r="UDQ66" i="7"/>
  <c r="UDS66" i="7"/>
  <c r="UDU66" i="7"/>
  <c r="UDW66" i="7"/>
  <c r="UDY66" i="7"/>
  <c r="UEA66" i="7"/>
  <c r="UEC66" i="7"/>
  <c r="UEE66" i="7"/>
  <c r="UEG66" i="7"/>
  <c r="UEI66" i="7"/>
  <c r="UEK66" i="7"/>
  <c r="UEM66" i="7"/>
  <c r="UEO66" i="7"/>
  <c r="UEQ66" i="7"/>
  <c r="UES66" i="7"/>
  <c r="UEU66" i="7"/>
  <c r="UEW66" i="7"/>
  <c r="UEY66" i="7"/>
  <c r="UFA66" i="7"/>
  <c r="UFC66" i="7"/>
  <c r="UFE66" i="7"/>
  <c r="UFG66" i="7"/>
  <c r="UFI66" i="7"/>
  <c r="UFK66" i="7"/>
  <c r="UFM66" i="7"/>
  <c r="UFO66" i="7"/>
  <c r="UFQ66" i="7"/>
  <c r="UFS66" i="7"/>
  <c r="UFU66" i="7"/>
  <c r="UFW66" i="7"/>
  <c r="UFY66" i="7"/>
  <c r="UGA66" i="7"/>
  <c r="UGC66" i="7"/>
  <c r="UGE66" i="7"/>
  <c r="UGG66" i="7"/>
  <c r="UGI66" i="7"/>
  <c r="UGK66" i="7"/>
  <c r="UGM66" i="7"/>
  <c r="UGO66" i="7"/>
  <c r="UGQ66" i="7"/>
  <c r="UGS66" i="7"/>
  <c r="UGU66" i="7"/>
  <c r="UGW66" i="7"/>
  <c r="UGY66" i="7"/>
  <c r="UHA66" i="7"/>
  <c r="UHC66" i="7"/>
  <c r="UHE66" i="7"/>
  <c r="UHG66" i="7"/>
  <c r="UHI66" i="7"/>
  <c r="UHK66" i="7"/>
  <c r="UHM66" i="7"/>
  <c r="UHO66" i="7"/>
  <c r="UHQ66" i="7"/>
  <c r="UHS66" i="7"/>
  <c r="UHU66" i="7"/>
  <c r="UHW66" i="7"/>
  <c r="UHY66" i="7"/>
  <c r="UIA66" i="7"/>
  <c r="UIC66" i="7"/>
  <c r="UIE66" i="7"/>
  <c r="UIG66" i="7"/>
  <c r="UII66" i="7"/>
  <c r="UIK66" i="7"/>
  <c r="UIM66" i="7"/>
  <c r="UIO66" i="7"/>
  <c r="UIQ66" i="7"/>
  <c r="UIS66" i="7"/>
  <c r="UIU66" i="7"/>
  <c r="UIW66" i="7"/>
  <c r="UIY66" i="7"/>
  <c r="UJA66" i="7"/>
  <c r="UJC66" i="7"/>
  <c r="UJE66" i="7"/>
  <c r="UJG66" i="7"/>
  <c r="UJI66" i="7"/>
  <c r="UJK66" i="7"/>
  <c r="UJM66" i="7"/>
  <c r="UJO66" i="7"/>
  <c r="UJQ66" i="7"/>
  <c r="UJS66" i="7"/>
  <c r="UJU66" i="7"/>
  <c r="UJW66" i="7"/>
  <c r="UJY66" i="7"/>
  <c r="UKA66" i="7"/>
  <c r="UKC66" i="7"/>
  <c r="UKE66" i="7"/>
  <c r="UKG66" i="7"/>
  <c r="UKI66" i="7"/>
  <c r="UKK66" i="7"/>
  <c r="UKM66" i="7"/>
  <c r="UKO66" i="7"/>
  <c r="UKQ66" i="7"/>
  <c r="UKS66" i="7"/>
  <c r="UKU66" i="7"/>
  <c r="UKW66" i="7"/>
  <c r="UKY66" i="7"/>
  <c r="ULA66" i="7"/>
  <c r="ULC66" i="7"/>
  <c r="ULE66" i="7"/>
  <c r="ULG66" i="7"/>
  <c r="ULI66" i="7"/>
  <c r="ULK66" i="7"/>
  <c r="ULM66" i="7"/>
  <c r="ULO66" i="7"/>
  <c r="ULQ66" i="7"/>
  <c r="ULS66" i="7"/>
  <c r="ULU66" i="7"/>
  <c r="ULW66" i="7"/>
  <c r="ULY66" i="7"/>
  <c r="UMA66" i="7"/>
  <c r="UMC66" i="7"/>
  <c r="UME66" i="7"/>
  <c r="UMG66" i="7"/>
  <c r="UMI66" i="7"/>
  <c r="UMK66" i="7"/>
  <c r="UMM66" i="7"/>
  <c r="UMO66" i="7"/>
  <c r="UMQ66" i="7"/>
  <c r="UMS66" i="7"/>
  <c r="UMU66" i="7"/>
  <c r="UMW66" i="7"/>
  <c r="UMY66" i="7"/>
  <c r="UNA66" i="7"/>
  <c r="UNC66" i="7"/>
  <c r="UNE66" i="7"/>
  <c r="UNG66" i="7"/>
  <c r="UNI66" i="7"/>
  <c r="UNK66" i="7"/>
  <c r="UNM66" i="7"/>
  <c r="UNO66" i="7"/>
  <c r="UNQ66" i="7"/>
  <c r="UNS66" i="7"/>
  <c r="UNU66" i="7"/>
  <c r="UNW66" i="7"/>
  <c r="UNY66" i="7"/>
  <c r="UOA66" i="7"/>
  <c r="UOC66" i="7"/>
  <c r="UOE66" i="7"/>
  <c r="UOG66" i="7"/>
  <c r="UOI66" i="7"/>
  <c r="UOK66" i="7"/>
  <c r="UOM66" i="7"/>
  <c r="UOO66" i="7"/>
  <c r="UOQ66" i="7"/>
  <c r="UOS66" i="7"/>
  <c r="UOU66" i="7"/>
  <c r="UOW66" i="7"/>
  <c r="UOY66" i="7"/>
  <c r="UPA66" i="7"/>
  <c r="UPC66" i="7"/>
  <c r="UPE66" i="7"/>
  <c r="UPG66" i="7"/>
  <c r="UPI66" i="7"/>
  <c r="UPK66" i="7"/>
  <c r="UPM66" i="7"/>
  <c r="UPO66" i="7"/>
  <c r="UPQ66" i="7"/>
  <c r="UPS66" i="7"/>
  <c r="UPU66" i="7"/>
  <c r="UPW66" i="7"/>
  <c r="UPY66" i="7"/>
  <c r="UQA66" i="7"/>
  <c r="UQC66" i="7"/>
  <c r="UQE66" i="7"/>
  <c r="UQG66" i="7"/>
  <c r="UQI66" i="7"/>
  <c r="UQK66" i="7"/>
  <c r="UQM66" i="7"/>
  <c r="UQO66" i="7"/>
  <c r="UQQ66" i="7"/>
  <c r="UQS66" i="7"/>
  <c r="UQU66" i="7"/>
  <c r="UQW66" i="7"/>
  <c r="UQY66" i="7"/>
  <c r="URA66" i="7"/>
  <c r="URC66" i="7"/>
  <c r="URE66" i="7"/>
  <c r="URG66" i="7"/>
  <c r="URI66" i="7"/>
  <c r="URK66" i="7"/>
  <c r="URM66" i="7"/>
  <c r="URO66" i="7"/>
  <c r="URQ66" i="7"/>
  <c r="URS66" i="7"/>
  <c r="URU66" i="7"/>
  <c r="URW66" i="7"/>
  <c r="URY66" i="7"/>
  <c r="USA66" i="7"/>
  <c r="USC66" i="7"/>
  <c r="USE66" i="7"/>
  <c r="USG66" i="7"/>
  <c r="USI66" i="7"/>
  <c r="USK66" i="7"/>
  <c r="USM66" i="7"/>
  <c r="USO66" i="7"/>
  <c r="USQ66" i="7"/>
  <c r="USS66" i="7"/>
  <c r="USU66" i="7"/>
  <c r="USW66" i="7"/>
  <c r="USY66" i="7"/>
  <c r="UTA66" i="7"/>
  <c r="UTC66" i="7"/>
  <c r="UTE66" i="7"/>
  <c r="UTG66" i="7"/>
  <c r="UTI66" i="7"/>
  <c r="UTK66" i="7"/>
  <c r="UTM66" i="7"/>
  <c r="UTO66" i="7"/>
  <c r="UTQ66" i="7"/>
  <c r="UTS66" i="7"/>
  <c r="UTU66" i="7"/>
  <c r="UTW66" i="7"/>
  <c r="UTY66" i="7"/>
  <c r="UUA66" i="7"/>
  <c r="UUC66" i="7"/>
  <c r="UUE66" i="7"/>
  <c r="UUG66" i="7"/>
  <c r="UUI66" i="7"/>
  <c r="UUK66" i="7"/>
  <c r="UUM66" i="7"/>
  <c r="UUO66" i="7"/>
  <c r="UUQ66" i="7"/>
  <c r="UUS66" i="7"/>
  <c r="UUU66" i="7"/>
  <c r="UUW66" i="7"/>
  <c r="UUY66" i="7"/>
  <c r="UVA66" i="7"/>
  <c r="UVC66" i="7"/>
  <c r="UVE66" i="7"/>
  <c r="UVG66" i="7"/>
  <c r="UVI66" i="7"/>
  <c r="UVK66" i="7"/>
  <c r="UVM66" i="7"/>
  <c r="UVO66" i="7"/>
  <c r="UVQ66" i="7"/>
  <c r="UVS66" i="7"/>
  <c r="UVU66" i="7"/>
  <c r="UVW66" i="7"/>
  <c r="UVY66" i="7"/>
  <c r="UWA66" i="7"/>
  <c r="UWC66" i="7"/>
  <c r="UWE66" i="7"/>
  <c r="UWG66" i="7"/>
  <c r="UWI66" i="7"/>
  <c r="UWK66" i="7"/>
  <c r="UWM66" i="7"/>
  <c r="UWO66" i="7"/>
  <c r="UWQ66" i="7"/>
  <c r="UWS66" i="7"/>
  <c r="UWU66" i="7"/>
  <c r="UWW66" i="7"/>
  <c r="UWY66" i="7"/>
  <c r="UXA66" i="7"/>
  <c r="UXC66" i="7"/>
  <c r="UXE66" i="7"/>
  <c r="UXG66" i="7"/>
  <c r="UXI66" i="7"/>
  <c r="UXK66" i="7"/>
  <c r="UXM66" i="7"/>
  <c r="UXO66" i="7"/>
  <c r="UXQ66" i="7"/>
  <c r="UXS66" i="7"/>
  <c r="UXU66" i="7"/>
  <c r="UXW66" i="7"/>
  <c r="UXY66" i="7"/>
  <c r="UYA66" i="7"/>
  <c r="UYC66" i="7"/>
  <c r="UYE66" i="7"/>
  <c r="UYG66" i="7"/>
  <c r="UYI66" i="7"/>
  <c r="UYK66" i="7"/>
  <c r="UYM66" i="7"/>
  <c r="UYO66" i="7"/>
  <c r="UYQ66" i="7"/>
  <c r="UYS66" i="7"/>
  <c r="UYU66" i="7"/>
  <c r="UYW66" i="7"/>
  <c r="UYY66" i="7"/>
  <c r="UZA66" i="7"/>
  <c r="UZC66" i="7"/>
  <c r="UZE66" i="7"/>
  <c r="UZG66" i="7"/>
  <c r="UZI66" i="7"/>
  <c r="UZK66" i="7"/>
  <c r="UZM66" i="7"/>
  <c r="UZO66" i="7"/>
  <c r="UZQ66" i="7"/>
  <c r="UZS66" i="7"/>
  <c r="UZU66" i="7"/>
  <c r="UZW66" i="7"/>
  <c r="UZY66" i="7"/>
  <c r="VAA66" i="7"/>
  <c r="VAC66" i="7"/>
  <c r="VAE66" i="7"/>
  <c r="VAG66" i="7"/>
  <c r="VAI66" i="7"/>
  <c r="VAK66" i="7"/>
  <c r="VAM66" i="7"/>
  <c r="VAO66" i="7"/>
  <c r="VAQ66" i="7"/>
  <c r="VAS66" i="7"/>
  <c r="VAU66" i="7"/>
  <c r="VAW66" i="7"/>
  <c r="VAY66" i="7"/>
  <c r="VBA66" i="7"/>
  <c r="VBC66" i="7"/>
  <c r="VBE66" i="7"/>
  <c r="VBG66" i="7"/>
  <c r="VBI66" i="7"/>
  <c r="VBK66" i="7"/>
  <c r="VBM66" i="7"/>
  <c r="VBO66" i="7"/>
  <c r="VBQ66" i="7"/>
  <c r="VBS66" i="7"/>
  <c r="VBU66" i="7"/>
  <c r="VBW66" i="7"/>
  <c r="VBY66" i="7"/>
  <c r="VCA66" i="7"/>
  <c r="VCC66" i="7"/>
  <c r="VCE66" i="7"/>
  <c r="VCG66" i="7"/>
  <c r="VCI66" i="7"/>
  <c r="VCK66" i="7"/>
  <c r="VCM66" i="7"/>
  <c r="VCO66" i="7"/>
  <c r="VCQ66" i="7"/>
  <c r="VCS66" i="7"/>
  <c r="VCU66" i="7"/>
  <c r="VCW66" i="7"/>
  <c r="VCY66" i="7"/>
  <c r="VDA66" i="7"/>
  <c r="VDC66" i="7"/>
  <c r="VDE66" i="7"/>
  <c r="VDG66" i="7"/>
  <c r="VDI66" i="7"/>
  <c r="VDK66" i="7"/>
  <c r="VDM66" i="7"/>
  <c r="VDO66" i="7"/>
  <c r="VDQ66" i="7"/>
  <c r="VDS66" i="7"/>
  <c r="VDU66" i="7"/>
  <c r="VDW66" i="7"/>
  <c r="VDY66" i="7"/>
  <c r="VEA66" i="7"/>
  <c r="VEC66" i="7"/>
  <c r="VEE66" i="7"/>
  <c r="VEG66" i="7"/>
  <c r="VEI66" i="7"/>
  <c r="VEK66" i="7"/>
  <c r="VEM66" i="7"/>
  <c r="VEO66" i="7"/>
  <c r="VEQ66" i="7"/>
  <c r="VES66" i="7"/>
  <c r="VEU66" i="7"/>
  <c r="VEW66" i="7"/>
  <c r="VEY66" i="7"/>
  <c r="VFA66" i="7"/>
  <c r="VFC66" i="7"/>
  <c r="VFE66" i="7"/>
  <c r="VFG66" i="7"/>
  <c r="VFI66" i="7"/>
  <c r="VFK66" i="7"/>
  <c r="VFM66" i="7"/>
  <c r="VFO66" i="7"/>
  <c r="VFQ66" i="7"/>
  <c r="VFS66" i="7"/>
  <c r="VFU66" i="7"/>
  <c r="VFW66" i="7"/>
  <c r="VFY66" i="7"/>
  <c r="VGA66" i="7"/>
  <c r="VGC66" i="7"/>
  <c r="VGE66" i="7"/>
  <c r="VGG66" i="7"/>
  <c r="VGI66" i="7"/>
  <c r="VGK66" i="7"/>
  <c r="VGM66" i="7"/>
  <c r="VGO66" i="7"/>
  <c r="VGQ66" i="7"/>
  <c r="VGS66" i="7"/>
  <c r="VGU66" i="7"/>
  <c r="VGW66" i="7"/>
  <c r="VGY66" i="7"/>
  <c r="VHA66" i="7"/>
  <c r="VHC66" i="7"/>
  <c r="VHE66" i="7"/>
  <c r="VHG66" i="7"/>
  <c r="VHI66" i="7"/>
  <c r="VHK66" i="7"/>
  <c r="VHM66" i="7"/>
  <c r="VHO66" i="7"/>
  <c r="VHQ66" i="7"/>
  <c r="VHS66" i="7"/>
  <c r="VHU66" i="7"/>
  <c r="VHW66" i="7"/>
  <c r="VHY66" i="7"/>
  <c r="VIA66" i="7"/>
  <c r="VIC66" i="7"/>
  <c r="VIE66" i="7"/>
  <c r="VIG66" i="7"/>
  <c r="VII66" i="7"/>
  <c r="VIK66" i="7"/>
  <c r="VIM66" i="7"/>
  <c r="VIO66" i="7"/>
  <c r="VIQ66" i="7"/>
  <c r="VIS66" i="7"/>
  <c r="VIU66" i="7"/>
  <c r="VIW66" i="7"/>
  <c r="VIY66" i="7"/>
  <c r="VJA66" i="7"/>
  <c r="VJC66" i="7"/>
  <c r="VJE66" i="7"/>
  <c r="VJG66" i="7"/>
  <c r="VJI66" i="7"/>
  <c r="VJK66" i="7"/>
  <c r="VJM66" i="7"/>
  <c r="VJO66" i="7"/>
  <c r="VJQ66" i="7"/>
  <c r="VJS66" i="7"/>
  <c r="VJU66" i="7"/>
  <c r="VJW66" i="7"/>
  <c r="VJY66" i="7"/>
  <c r="VKA66" i="7"/>
  <c r="VKC66" i="7"/>
  <c r="VKE66" i="7"/>
  <c r="VKG66" i="7"/>
  <c r="VKI66" i="7"/>
  <c r="VKK66" i="7"/>
  <c r="VKM66" i="7"/>
  <c r="VKO66" i="7"/>
  <c r="VKQ66" i="7"/>
  <c r="VKS66" i="7"/>
  <c r="VKU66" i="7"/>
  <c r="VKW66" i="7"/>
  <c r="VKY66" i="7"/>
  <c r="VLA66" i="7"/>
  <c r="VLC66" i="7"/>
  <c r="VLE66" i="7"/>
  <c r="VLG66" i="7"/>
  <c r="VLI66" i="7"/>
  <c r="VLK66" i="7"/>
  <c r="VLM66" i="7"/>
  <c r="VLO66" i="7"/>
  <c r="VLQ66" i="7"/>
  <c r="VLS66" i="7"/>
  <c r="VLU66" i="7"/>
  <c r="VLW66" i="7"/>
  <c r="VLY66" i="7"/>
  <c r="VMA66" i="7"/>
  <c r="VMC66" i="7"/>
  <c r="VME66" i="7"/>
  <c r="VMG66" i="7"/>
  <c r="VMI66" i="7"/>
  <c r="VMK66" i="7"/>
  <c r="VMM66" i="7"/>
  <c r="VMO66" i="7"/>
  <c r="VMQ66" i="7"/>
  <c r="VMS66" i="7"/>
  <c r="VMU66" i="7"/>
  <c r="VMW66" i="7"/>
  <c r="VMY66" i="7"/>
  <c r="VNA66" i="7"/>
  <c r="VNC66" i="7"/>
  <c r="VNE66" i="7"/>
  <c r="VNG66" i="7"/>
  <c r="VNI66" i="7"/>
  <c r="VNK66" i="7"/>
  <c r="VNM66" i="7"/>
  <c r="VNO66" i="7"/>
  <c r="VNQ66" i="7"/>
  <c r="VNS66" i="7"/>
  <c r="VNU66" i="7"/>
  <c r="VNW66" i="7"/>
  <c r="VNY66" i="7"/>
  <c r="VOA66" i="7"/>
  <c r="VOC66" i="7"/>
  <c r="VOE66" i="7"/>
  <c r="VOG66" i="7"/>
  <c r="VOI66" i="7"/>
  <c r="VOK66" i="7"/>
  <c r="VOM66" i="7"/>
  <c r="VOO66" i="7"/>
  <c r="VOQ66" i="7"/>
  <c r="VOS66" i="7"/>
  <c r="VOU66" i="7"/>
  <c r="VOW66" i="7"/>
  <c r="VOY66" i="7"/>
  <c r="VPA66" i="7"/>
  <c r="VPC66" i="7"/>
  <c r="VPE66" i="7"/>
  <c r="VPG66" i="7"/>
  <c r="VPI66" i="7"/>
  <c r="VPK66" i="7"/>
  <c r="VPM66" i="7"/>
  <c r="VPO66" i="7"/>
  <c r="VPQ66" i="7"/>
  <c r="VPS66" i="7"/>
  <c r="VPU66" i="7"/>
  <c r="VPW66" i="7"/>
  <c r="VPY66" i="7"/>
  <c r="VQA66" i="7"/>
  <c r="VQC66" i="7"/>
  <c r="VQE66" i="7"/>
  <c r="VQG66" i="7"/>
  <c r="VQI66" i="7"/>
  <c r="VQK66" i="7"/>
  <c r="VQM66" i="7"/>
  <c r="VQO66" i="7"/>
  <c r="VQQ66" i="7"/>
  <c r="VQS66" i="7"/>
  <c r="VQU66" i="7"/>
  <c r="VQW66" i="7"/>
  <c r="VQY66" i="7"/>
  <c r="VRA66" i="7"/>
  <c r="VRC66" i="7"/>
  <c r="VRE66" i="7"/>
  <c r="VRG66" i="7"/>
  <c r="VRI66" i="7"/>
  <c r="VRK66" i="7"/>
  <c r="VRM66" i="7"/>
  <c r="VRO66" i="7"/>
  <c r="VRQ66" i="7"/>
  <c r="VRS66" i="7"/>
  <c r="VRU66" i="7"/>
  <c r="VRW66" i="7"/>
  <c r="VRY66" i="7"/>
  <c r="VSA66" i="7"/>
  <c r="VSC66" i="7"/>
  <c r="VSE66" i="7"/>
  <c r="VSG66" i="7"/>
  <c r="VSI66" i="7"/>
  <c r="VSK66" i="7"/>
  <c r="VSM66" i="7"/>
  <c r="VSO66" i="7"/>
  <c r="VSQ66" i="7"/>
  <c r="VSS66" i="7"/>
  <c r="VSU66" i="7"/>
  <c r="VSW66" i="7"/>
  <c r="VSY66" i="7"/>
  <c r="VTA66" i="7"/>
  <c r="VTC66" i="7"/>
  <c r="VTE66" i="7"/>
  <c r="VTG66" i="7"/>
  <c r="VTI66" i="7"/>
  <c r="VTK66" i="7"/>
  <c r="VTM66" i="7"/>
  <c r="VTO66" i="7"/>
  <c r="VTQ66" i="7"/>
  <c r="VTS66" i="7"/>
  <c r="VTU66" i="7"/>
  <c r="VTW66" i="7"/>
  <c r="VTY66" i="7"/>
  <c r="VUA66" i="7"/>
  <c r="VUC66" i="7"/>
  <c r="VUE66" i="7"/>
  <c r="VUG66" i="7"/>
  <c r="VUI66" i="7"/>
  <c r="VUK66" i="7"/>
  <c r="VUM66" i="7"/>
  <c r="VUO66" i="7"/>
  <c r="VUQ66" i="7"/>
  <c r="VUS66" i="7"/>
  <c r="VUU66" i="7"/>
  <c r="VUW66" i="7"/>
  <c r="VUY66" i="7"/>
  <c r="VVA66" i="7"/>
  <c r="VVC66" i="7"/>
  <c r="VVE66" i="7"/>
  <c r="VVG66" i="7"/>
  <c r="VVI66" i="7"/>
  <c r="VVK66" i="7"/>
  <c r="VVM66" i="7"/>
  <c r="VVO66" i="7"/>
  <c r="VVQ66" i="7"/>
  <c r="VVS66" i="7"/>
  <c r="VVU66" i="7"/>
  <c r="VVW66" i="7"/>
  <c r="VVY66" i="7"/>
  <c r="VWA66" i="7"/>
  <c r="VWC66" i="7"/>
  <c r="VWE66" i="7"/>
  <c r="VWG66" i="7"/>
  <c r="VWI66" i="7"/>
  <c r="VWK66" i="7"/>
  <c r="VWM66" i="7"/>
  <c r="VWO66" i="7"/>
  <c r="VWQ66" i="7"/>
  <c r="VWS66" i="7"/>
  <c r="VWU66" i="7"/>
  <c r="VWW66" i="7"/>
  <c r="VWY66" i="7"/>
  <c r="VXA66" i="7"/>
  <c r="VXC66" i="7"/>
  <c r="VXE66" i="7"/>
  <c r="VXG66" i="7"/>
  <c r="VXI66" i="7"/>
  <c r="VXK66" i="7"/>
  <c r="VXM66" i="7"/>
  <c r="VXO66" i="7"/>
  <c r="VXQ66" i="7"/>
  <c r="VXS66" i="7"/>
  <c r="VXU66" i="7"/>
  <c r="VXW66" i="7"/>
  <c r="VXY66" i="7"/>
  <c r="VYA66" i="7"/>
  <c r="VYC66" i="7"/>
  <c r="VYE66" i="7"/>
  <c r="VYG66" i="7"/>
  <c r="VYI66" i="7"/>
  <c r="VYK66" i="7"/>
  <c r="VYM66" i="7"/>
  <c r="VYO66" i="7"/>
  <c r="VYQ66" i="7"/>
  <c r="VYS66" i="7"/>
  <c r="VYU66" i="7"/>
  <c r="VYW66" i="7"/>
  <c r="VYY66" i="7"/>
  <c r="VZA66" i="7"/>
  <c r="VZC66" i="7"/>
  <c r="VZE66" i="7"/>
  <c r="VZG66" i="7"/>
  <c r="VZI66" i="7"/>
  <c r="VZK66" i="7"/>
  <c r="VZM66" i="7"/>
  <c r="VZO66" i="7"/>
  <c r="VZQ66" i="7"/>
  <c r="VZS66" i="7"/>
  <c r="VZU66" i="7"/>
  <c r="VZW66" i="7"/>
  <c r="VZY66" i="7"/>
  <c r="WAA66" i="7"/>
  <c r="WAC66" i="7"/>
  <c r="WAE66" i="7"/>
  <c r="WAG66" i="7"/>
  <c r="WAI66" i="7"/>
  <c r="WAK66" i="7"/>
  <c r="WAM66" i="7"/>
  <c r="WAO66" i="7"/>
  <c r="WAQ66" i="7"/>
  <c r="WAS66" i="7"/>
  <c r="WAU66" i="7"/>
  <c r="WAW66" i="7"/>
  <c r="WAY66" i="7"/>
  <c r="WBA66" i="7"/>
  <c r="WBC66" i="7"/>
  <c r="WBE66" i="7"/>
  <c r="WBG66" i="7"/>
  <c r="WBI66" i="7"/>
  <c r="WBK66" i="7"/>
  <c r="WBM66" i="7"/>
  <c r="WBO66" i="7"/>
  <c r="WBQ66" i="7"/>
  <c r="WBS66" i="7"/>
  <c r="WBU66" i="7"/>
  <c r="WBW66" i="7"/>
  <c r="WBY66" i="7"/>
  <c r="WCA66" i="7"/>
  <c r="WCC66" i="7"/>
  <c r="WCE66" i="7"/>
  <c r="WCG66" i="7"/>
  <c r="WCI66" i="7"/>
  <c r="WCK66" i="7"/>
  <c r="WCM66" i="7"/>
  <c r="WCO66" i="7"/>
  <c r="WCQ66" i="7"/>
  <c r="WCS66" i="7"/>
  <c r="WCU66" i="7"/>
  <c r="WCW66" i="7"/>
  <c r="WCY66" i="7"/>
  <c r="WDA66" i="7"/>
  <c r="WDC66" i="7"/>
  <c r="WDE66" i="7"/>
  <c r="WDG66" i="7"/>
  <c r="WDI66" i="7"/>
  <c r="WDK66" i="7"/>
  <c r="WDM66" i="7"/>
  <c r="WDO66" i="7"/>
  <c r="WDQ66" i="7"/>
  <c r="WDS66" i="7"/>
  <c r="WDU66" i="7"/>
  <c r="WDW66" i="7"/>
  <c r="WDY66" i="7"/>
  <c r="WEA66" i="7"/>
  <c r="WEC66" i="7"/>
  <c r="WEE66" i="7"/>
  <c r="WEG66" i="7"/>
  <c r="WEI66" i="7"/>
  <c r="WEK66" i="7"/>
  <c r="WEM66" i="7"/>
  <c r="WEO66" i="7"/>
  <c r="WEQ66" i="7"/>
  <c r="WES66" i="7"/>
  <c r="WEU66" i="7"/>
  <c r="WEW66" i="7"/>
  <c r="WEY66" i="7"/>
  <c r="WFA66" i="7"/>
  <c r="WFC66" i="7"/>
  <c r="WFE66" i="7"/>
  <c r="WFG66" i="7"/>
  <c r="WFI66" i="7"/>
  <c r="WFK66" i="7"/>
  <c r="WFM66" i="7"/>
  <c r="WFO66" i="7"/>
  <c r="WFQ66" i="7"/>
  <c r="WFS66" i="7"/>
  <c r="WFU66" i="7"/>
  <c r="WFW66" i="7"/>
  <c r="WFY66" i="7"/>
  <c r="WGA66" i="7"/>
  <c r="WGC66" i="7"/>
  <c r="WGE66" i="7"/>
  <c r="WGG66" i="7"/>
  <c r="WGI66" i="7"/>
  <c r="WGK66" i="7"/>
  <c r="WGM66" i="7"/>
  <c r="WGO66" i="7"/>
  <c r="WGQ66" i="7"/>
  <c r="WGS66" i="7"/>
  <c r="WGU66" i="7"/>
  <c r="WGW66" i="7"/>
  <c r="WGY66" i="7"/>
  <c r="WHA66" i="7"/>
  <c r="WHC66" i="7"/>
  <c r="WHE66" i="7"/>
  <c r="WHG66" i="7"/>
  <c r="WHI66" i="7"/>
  <c r="WHK66" i="7"/>
  <c r="WHM66" i="7"/>
  <c r="WHO66" i="7"/>
  <c r="WHQ66" i="7"/>
  <c r="WHS66" i="7"/>
  <c r="WHU66" i="7"/>
  <c r="WHW66" i="7"/>
  <c r="WHY66" i="7"/>
  <c r="WIA66" i="7"/>
  <c r="WIC66" i="7"/>
  <c r="WIE66" i="7"/>
  <c r="WIG66" i="7"/>
  <c r="WII66" i="7"/>
  <c r="WIK66" i="7"/>
  <c r="WIM66" i="7"/>
  <c r="WIO66" i="7"/>
  <c r="WIQ66" i="7"/>
  <c r="WIS66" i="7"/>
  <c r="WIU66" i="7"/>
  <c r="WIW66" i="7"/>
  <c r="WIY66" i="7"/>
  <c r="WJA66" i="7"/>
  <c r="WJC66" i="7"/>
  <c r="WJE66" i="7"/>
  <c r="WJG66" i="7"/>
  <c r="WJI66" i="7"/>
  <c r="WJK66" i="7"/>
  <c r="WJM66" i="7"/>
  <c r="WJO66" i="7"/>
  <c r="WJQ66" i="7"/>
  <c r="WJS66" i="7"/>
  <c r="WJU66" i="7"/>
  <c r="WJW66" i="7"/>
  <c r="WJY66" i="7"/>
  <c r="WKA66" i="7"/>
  <c r="WKC66" i="7"/>
  <c r="WKE66" i="7"/>
  <c r="WKG66" i="7"/>
  <c r="WKI66" i="7"/>
  <c r="WKK66" i="7"/>
  <c r="WKM66" i="7"/>
  <c r="WKO66" i="7"/>
  <c r="WKQ66" i="7"/>
  <c r="WKS66" i="7"/>
  <c r="WKU66" i="7"/>
  <c r="WKW66" i="7"/>
  <c r="WKY66" i="7"/>
  <c r="WLA66" i="7"/>
  <c r="WLC66" i="7"/>
  <c r="WLE66" i="7"/>
  <c r="WLG66" i="7"/>
  <c r="WLI66" i="7"/>
  <c r="WLK66" i="7"/>
  <c r="WLM66" i="7"/>
  <c r="WLO66" i="7"/>
  <c r="WLQ66" i="7"/>
  <c r="WLS66" i="7"/>
  <c r="WLU66" i="7"/>
  <c r="WLW66" i="7"/>
  <c r="WLY66" i="7"/>
  <c r="WMA66" i="7"/>
  <c r="WMC66" i="7"/>
  <c r="WME66" i="7"/>
  <c r="WMG66" i="7"/>
  <c r="WMI66" i="7"/>
  <c r="WMK66" i="7"/>
  <c r="WMM66" i="7"/>
  <c r="WMO66" i="7"/>
  <c r="WMQ66" i="7"/>
  <c r="WMS66" i="7"/>
  <c r="WMU66" i="7"/>
  <c r="WMW66" i="7"/>
  <c r="WMY66" i="7"/>
  <c r="WNA66" i="7"/>
  <c r="WNC66" i="7"/>
  <c r="WNE66" i="7"/>
  <c r="WNG66" i="7"/>
  <c r="WNI66" i="7"/>
  <c r="WNK66" i="7"/>
  <c r="WNM66" i="7"/>
  <c r="WNO66" i="7"/>
  <c r="WNQ66" i="7"/>
  <c r="WNS66" i="7"/>
  <c r="WNU66" i="7"/>
  <c r="WNW66" i="7"/>
  <c r="WNY66" i="7"/>
  <c r="WOA66" i="7"/>
  <c r="WOC66" i="7"/>
  <c r="WOE66" i="7"/>
  <c r="WOG66" i="7"/>
  <c r="WOI66" i="7"/>
  <c r="WOK66" i="7"/>
  <c r="WOM66" i="7"/>
  <c r="WOO66" i="7"/>
  <c r="WOQ66" i="7"/>
  <c r="WOS66" i="7"/>
  <c r="WOU66" i="7"/>
  <c r="WOW66" i="7"/>
  <c r="WOY66" i="7"/>
  <c r="WPA66" i="7"/>
  <c r="WPC66" i="7"/>
  <c r="WPE66" i="7"/>
  <c r="WPG66" i="7"/>
  <c r="WPI66" i="7"/>
  <c r="WPK66" i="7"/>
  <c r="WPM66" i="7"/>
  <c r="WPO66" i="7"/>
  <c r="WPQ66" i="7"/>
  <c r="WPS66" i="7"/>
  <c r="WPU66" i="7"/>
  <c r="WPW66" i="7"/>
  <c r="WPY66" i="7"/>
  <c r="WQA66" i="7"/>
  <c r="WQC66" i="7"/>
  <c r="WQE66" i="7"/>
  <c r="WQG66" i="7"/>
  <c r="WQI66" i="7"/>
  <c r="WQK66" i="7"/>
  <c r="WQM66" i="7"/>
  <c r="WQO66" i="7"/>
  <c r="WQQ66" i="7"/>
  <c r="WQS66" i="7"/>
  <c r="WQU66" i="7"/>
  <c r="WQW66" i="7"/>
  <c r="WQY66" i="7"/>
  <c r="WRA66" i="7"/>
  <c r="WRC66" i="7"/>
  <c r="WRE66" i="7"/>
  <c r="WRG66" i="7"/>
  <c r="WRI66" i="7"/>
  <c r="WRK66" i="7"/>
  <c r="WRM66" i="7"/>
  <c r="WRO66" i="7"/>
  <c r="WRQ66" i="7"/>
  <c r="WRS66" i="7"/>
  <c r="WRU66" i="7"/>
  <c r="WRW66" i="7"/>
  <c r="WRY66" i="7"/>
  <c r="WSA66" i="7"/>
  <c r="WSC66" i="7"/>
  <c r="WSE66" i="7"/>
  <c r="WSG66" i="7"/>
  <c r="WSI66" i="7"/>
  <c r="WSK66" i="7"/>
  <c r="WSM66" i="7"/>
  <c r="WSO66" i="7"/>
  <c r="WSQ66" i="7"/>
  <c r="WSS66" i="7"/>
  <c r="WSU66" i="7"/>
  <c r="WSW66" i="7"/>
  <c r="WSY66" i="7"/>
  <c r="WTA66" i="7"/>
  <c r="WTC66" i="7"/>
  <c r="WTE66" i="7"/>
  <c r="WTG66" i="7"/>
  <c r="WTI66" i="7"/>
  <c r="WTK66" i="7"/>
  <c r="WTM66" i="7"/>
  <c r="WTO66" i="7"/>
  <c r="WTQ66" i="7"/>
  <c r="WTS66" i="7"/>
  <c r="WTU66" i="7"/>
  <c r="WTW66" i="7"/>
  <c r="WTY66" i="7"/>
  <c r="WUA66" i="7"/>
  <c r="WUC66" i="7"/>
  <c r="WUE66" i="7"/>
  <c r="WUG66" i="7"/>
  <c r="WUI66" i="7"/>
  <c r="WUK66" i="7"/>
  <c r="WUM66" i="7"/>
  <c r="WUO66" i="7"/>
  <c r="WUQ66" i="7"/>
  <c r="WUS66" i="7"/>
  <c r="WUU66" i="7"/>
  <c r="WUW66" i="7"/>
  <c r="WUY66" i="7"/>
  <c r="WVA66" i="7"/>
  <c r="WVC66" i="7"/>
  <c r="WVE66" i="7"/>
  <c r="WVG66" i="7"/>
  <c r="WVI66" i="7"/>
  <c r="WVK66" i="7"/>
  <c r="WVM66" i="7"/>
  <c r="WVO66" i="7"/>
  <c r="WVQ66" i="7"/>
  <c r="WVS66" i="7"/>
  <c r="WVU66" i="7"/>
  <c r="WVW66" i="7"/>
  <c r="WVY66" i="7"/>
  <c r="WWA66" i="7"/>
  <c r="WWC66" i="7"/>
  <c r="WWE66" i="7"/>
  <c r="WWG66" i="7"/>
  <c r="WWI66" i="7"/>
  <c r="WWK66" i="7"/>
  <c r="WWM66" i="7"/>
  <c r="WWO66" i="7"/>
  <c r="WWQ66" i="7"/>
  <c r="WWS66" i="7"/>
  <c r="WWU66" i="7"/>
  <c r="WWW66" i="7"/>
  <c r="WWY66" i="7"/>
  <c r="WXA66" i="7"/>
  <c r="WXC66" i="7"/>
  <c r="WXE66" i="7"/>
  <c r="WXG66" i="7"/>
  <c r="WXI66" i="7"/>
  <c r="WXK66" i="7"/>
  <c r="WXM66" i="7"/>
  <c r="WXO66" i="7"/>
  <c r="WXQ66" i="7"/>
  <c r="WXS66" i="7"/>
  <c r="WXU66" i="7"/>
  <c r="WXW66" i="7"/>
  <c r="WXY66" i="7"/>
  <c r="WYA66" i="7"/>
  <c r="WYC66" i="7"/>
  <c r="WYE66" i="7"/>
  <c r="WYG66" i="7"/>
  <c r="WYI66" i="7"/>
  <c r="WYK66" i="7"/>
  <c r="WYM66" i="7"/>
  <c r="WYO66" i="7"/>
  <c r="WYQ66" i="7"/>
  <c r="WYS66" i="7"/>
  <c r="WYU66" i="7"/>
  <c r="WYW66" i="7"/>
  <c r="WYY66" i="7"/>
  <c r="WZA66" i="7"/>
  <c r="WZC66" i="7"/>
  <c r="WZE66" i="7"/>
  <c r="WZG66" i="7"/>
  <c r="WZI66" i="7"/>
  <c r="WZK66" i="7"/>
  <c r="WZM66" i="7"/>
  <c r="WZO66" i="7"/>
  <c r="WZQ66" i="7"/>
  <c r="WZS66" i="7"/>
  <c r="WZU66" i="7"/>
  <c r="WZW66" i="7"/>
  <c r="WZY66" i="7"/>
  <c r="XAA66" i="7"/>
  <c r="XAC66" i="7"/>
  <c r="XAE66" i="7"/>
  <c r="XAG66" i="7"/>
  <c r="XAI66" i="7"/>
  <c r="XAK66" i="7"/>
  <c r="XAM66" i="7"/>
  <c r="XAO66" i="7"/>
  <c r="XAQ66" i="7"/>
  <c r="XAS66" i="7"/>
  <c r="XAU66" i="7"/>
  <c r="XAW66" i="7"/>
  <c r="XAY66" i="7"/>
  <c r="XBA66" i="7"/>
  <c r="XBC66" i="7"/>
  <c r="XBE66" i="7"/>
  <c r="XBG66" i="7"/>
  <c r="XBI66" i="7"/>
  <c r="XBK66" i="7"/>
  <c r="XBM66" i="7"/>
  <c r="XBO66" i="7"/>
  <c r="XBQ66" i="7"/>
  <c r="XBS66" i="7"/>
  <c r="XBU66" i="7"/>
  <c r="XBW66" i="7"/>
  <c r="XBY66" i="7"/>
  <c r="XCA66" i="7"/>
  <c r="XCC66" i="7"/>
  <c r="XCE66" i="7"/>
  <c r="XCG66" i="7"/>
  <c r="XCI66" i="7"/>
  <c r="XCK66" i="7"/>
  <c r="XCM66" i="7"/>
  <c r="XCO66" i="7"/>
  <c r="XCQ66" i="7"/>
  <c r="XCS66" i="7"/>
  <c r="XCU66" i="7"/>
  <c r="XCW66" i="7"/>
  <c r="XCY66" i="7"/>
  <c r="XDA66" i="7"/>
  <c r="XDC66" i="7"/>
  <c r="XDE66" i="7"/>
  <c r="XDG66" i="7"/>
  <c r="XDI66" i="7"/>
  <c r="XDK66" i="7"/>
  <c r="XDM66" i="7"/>
  <c r="XDO66" i="7"/>
  <c r="XDQ66" i="7"/>
  <c r="XDS66" i="7"/>
  <c r="XDU66" i="7"/>
  <c r="XDW66" i="7"/>
  <c r="XDY66" i="7"/>
  <c r="XEA66" i="7"/>
  <c r="XEC66" i="7"/>
  <c r="XEE66" i="7"/>
  <c r="XEG66" i="7"/>
  <c r="XEI66" i="7"/>
  <c r="XEK66" i="7"/>
  <c r="XEM66" i="7"/>
  <c r="XEO66" i="7"/>
  <c r="XEQ66" i="7"/>
  <c r="XES66" i="7"/>
  <c r="XEU66" i="7"/>
  <c r="XEW66" i="7"/>
  <c r="XEY66" i="7"/>
  <c r="XFA66" i="7"/>
  <c r="XFC66" i="7"/>
  <c r="AI67" i="7"/>
  <c r="AK67" i="7"/>
  <c r="AM67" i="7"/>
  <c r="AO67" i="7"/>
  <c r="AQ67" i="7"/>
  <c r="AS67" i="7"/>
  <c r="AU67" i="7"/>
  <c r="AW67" i="7"/>
  <c r="AY67" i="7"/>
  <c r="BA67" i="7"/>
  <c r="BC67" i="7"/>
  <c r="BE67" i="7"/>
  <c r="BG67" i="7"/>
  <c r="BI67" i="7"/>
  <c r="BK67" i="7"/>
  <c r="BM67" i="7"/>
  <c r="BO67" i="7"/>
  <c r="BQ67" i="7"/>
  <c r="BS67" i="7"/>
  <c r="BU67" i="7"/>
  <c r="BW67" i="7"/>
  <c r="BY67" i="7"/>
  <c r="CA67" i="7"/>
  <c r="CC67" i="7"/>
  <c r="CE67" i="7"/>
  <c r="CG67" i="7"/>
  <c r="CI67" i="7"/>
  <c r="CK67" i="7"/>
  <c r="CM67" i="7"/>
  <c r="CO67" i="7"/>
  <c r="CQ67" i="7"/>
  <c r="CS67" i="7"/>
  <c r="CU67" i="7"/>
  <c r="CW67" i="7"/>
  <c r="CY67" i="7"/>
  <c r="DA67" i="7"/>
  <c r="DC67" i="7"/>
  <c r="DE67" i="7"/>
  <c r="DG67" i="7"/>
  <c r="DI67" i="7"/>
  <c r="DK67" i="7"/>
  <c r="DM67" i="7"/>
  <c r="DO67" i="7"/>
  <c r="DQ67" i="7"/>
  <c r="DS67" i="7"/>
  <c r="DU67" i="7"/>
  <c r="DW67" i="7"/>
  <c r="DY67" i="7"/>
  <c r="EA67" i="7"/>
  <c r="EC67" i="7"/>
  <c r="EE67" i="7"/>
  <c r="EG67" i="7"/>
  <c r="EI67" i="7"/>
  <c r="EK67" i="7"/>
  <c r="EM67" i="7"/>
  <c r="EO67" i="7"/>
  <c r="EQ67" i="7"/>
  <c r="ES67" i="7"/>
  <c r="EU67" i="7"/>
  <c r="EW67" i="7"/>
  <c r="EY67" i="7"/>
  <c r="FA67" i="7"/>
  <c r="FC67" i="7"/>
  <c r="FE67" i="7"/>
  <c r="FG67" i="7"/>
  <c r="FI67" i="7"/>
  <c r="FK67" i="7"/>
  <c r="FM67" i="7"/>
  <c r="FO67" i="7"/>
  <c r="FQ67" i="7"/>
  <c r="FS67" i="7"/>
  <c r="FU67" i="7"/>
  <c r="FW67" i="7"/>
  <c r="FY67" i="7"/>
  <c r="GA67" i="7"/>
  <c r="GC67" i="7"/>
  <c r="GE67" i="7"/>
  <c r="GG67" i="7"/>
  <c r="GI67" i="7"/>
  <c r="GK67" i="7"/>
  <c r="GM67" i="7"/>
  <c r="GO67" i="7"/>
  <c r="GQ67" i="7"/>
  <c r="GS67" i="7"/>
  <c r="GU67" i="7"/>
  <c r="GW67" i="7"/>
  <c r="GY67" i="7"/>
  <c r="HA67" i="7"/>
  <c r="HC67" i="7"/>
  <c r="HE67" i="7"/>
  <c r="HG67" i="7"/>
  <c r="HI67" i="7"/>
  <c r="HK67" i="7"/>
  <c r="HM67" i="7"/>
  <c r="HO67" i="7"/>
  <c r="HQ67" i="7"/>
  <c r="HS67" i="7"/>
  <c r="HU67" i="7"/>
  <c r="HW67" i="7"/>
  <c r="HY67" i="7"/>
  <c r="IA67" i="7"/>
  <c r="IC67" i="7"/>
  <c r="IE67" i="7"/>
  <c r="IG67" i="7"/>
  <c r="II67" i="7"/>
  <c r="IK67" i="7"/>
  <c r="IM67" i="7"/>
  <c r="IO67" i="7"/>
  <c r="IQ67" i="7"/>
  <c r="IS67" i="7"/>
  <c r="IU67" i="7"/>
  <c r="IW67" i="7"/>
  <c r="IY67" i="7"/>
  <c r="JA67" i="7"/>
  <c r="JC67" i="7"/>
  <c r="JE67" i="7"/>
  <c r="JG67" i="7"/>
  <c r="JI67" i="7"/>
  <c r="JK67" i="7"/>
  <c r="JM67" i="7"/>
  <c r="JO67" i="7"/>
  <c r="JQ67" i="7"/>
  <c r="JS67" i="7"/>
  <c r="JU67" i="7"/>
  <c r="JW67" i="7"/>
  <c r="JY67" i="7"/>
  <c r="KA67" i="7"/>
  <c r="KC67" i="7"/>
  <c r="KE67" i="7"/>
  <c r="KG67" i="7"/>
  <c r="KI67" i="7"/>
  <c r="KK67" i="7"/>
  <c r="KM67" i="7"/>
  <c r="KO67" i="7"/>
  <c r="KQ67" i="7"/>
  <c r="KS67" i="7"/>
  <c r="KU67" i="7"/>
  <c r="KW67" i="7"/>
  <c r="KY67" i="7"/>
  <c r="LA67" i="7"/>
  <c r="LC67" i="7"/>
  <c r="LE67" i="7"/>
  <c r="LG67" i="7"/>
  <c r="LI67" i="7"/>
  <c r="LK67" i="7"/>
  <c r="LM67" i="7"/>
  <c r="LO67" i="7"/>
  <c r="LQ67" i="7"/>
  <c r="LS67" i="7"/>
  <c r="LU67" i="7"/>
  <c r="LW67" i="7"/>
  <c r="LY67" i="7"/>
  <c r="MA67" i="7"/>
  <c r="MC67" i="7"/>
  <c r="ME67" i="7"/>
  <c r="MG67" i="7"/>
  <c r="MI67" i="7"/>
  <c r="MK67" i="7"/>
  <c r="MM67" i="7"/>
  <c r="MO67" i="7"/>
  <c r="MQ67" i="7"/>
  <c r="MS67" i="7"/>
  <c r="MU67" i="7"/>
  <c r="MW67" i="7"/>
  <c r="MY67" i="7"/>
  <c r="NA67" i="7"/>
  <c r="NC67" i="7"/>
  <c r="NE67" i="7"/>
  <c r="NG67" i="7"/>
  <c r="NI67" i="7"/>
  <c r="NK67" i="7"/>
  <c r="NM67" i="7"/>
  <c r="NO67" i="7"/>
  <c r="NQ67" i="7"/>
  <c r="NS67" i="7"/>
  <c r="NU67" i="7"/>
  <c r="NW67" i="7"/>
  <c r="NY67" i="7"/>
  <c r="OA67" i="7"/>
  <c r="OC67" i="7"/>
  <c r="OE67" i="7"/>
  <c r="OG67" i="7"/>
  <c r="OI67" i="7"/>
  <c r="OK67" i="7"/>
  <c r="OM67" i="7"/>
  <c r="OO67" i="7"/>
  <c r="OQ67" i="7"/>
  <c r="OS67" i="7"/>
  <c r="OU67" i="7"/>
  <c r="OW67" i="7"/>
  <c r="OY67" i="7"/>
  <c r="PA67" i="7"/>
  <c r="PC67" i="7"/>
  <c r="PE67" i="7"/>
  <c r="PG67" i="7"/>
  <c r="PI67" i="7"/>
  <c r="PK67" i="7"/>
  <c r="PM67" i="7"/>
  <c r="PO67" i="7"/>
  <c r="PQ67" i="7"/>
  <c r="PS67" i="7"/>
  <c r="PU67" i="7"/>
  <c r="PW67" i="7"/>
  <c r="PY67" i="7"/>
  <c r="QA67" i="7"/>
  <c r="QC67" i="7"/>
  <c r="QE67" i="7"/>
  <c r="QG67" i="7"/>
  <c r="QI67" i="7"/>
  <c r="QK67" i="7"/>
  <c r="QM67" i="7"/>
  <c r="QO67" i="7"/>
  <c r="QQ67" i="7"/>
  <c r="QS67" i="7"/>
  <c r="QU67" i="7"/>
  <c r="QW67" i="7"/>
  <c r="QY67" i="7"/>
  <c r="RA67" i="7"/>
  <c r="RC67" i="7"/>
  <c r="RE67" i="7"/>
  <c r="RG67" i="7"/>
  <c r="RI67" i="7"/>
  <c r="RK67" i="7"/>
  <c r="RM67" i="7"/>
  <c r="RO67" i="7"/>
  <c r="RQ67" i="7"/>
  <c r="RS67" i="7"/>
  <c r="RU67" i="7"/>
  <c r="RW67" i="7"/>
  <c r="RY67" i="7"/>
  <c r="SA67" i="7"/>
  <c r="SC67" i="7"/>
  <c r="SE67" i="7"/>
  <c r="SG67" i="7"/>
  <c r="SI67" i="7"/>
  <c r="SK67" i="7"/>
  <c r="SM67" i="7"/>
  <c r="SO67" i="7"/>
  <c r="SQ67" i="7"/>
  <c r="SS67" i="7"/>
  <c r="SU67" i="7"/>
  <c r="SW67" i="7"/>
  <c r="SY67" i="7"/>
  <c r="TA67" i="7"/>
  <c r="TC67" i="7"/>
  <c r="TE67" i="7"/>
  <c r="TG67" i="7"/>
  <c r="TI67" i="7"/>
  <c r="TK67" i="7"/>
  <c r="TM67" i="7"/>
  <c r="TO67" i="7"/>
  <c r="TQ67" i="7"/>
  <c r="TS67" i="7"/>
  <c r="TU67" i="7"/>
  <c r="TW67" i="7"/>
  <c r="TY67" i="7"/>
  <c r="UA67" i="7"/>
  <c r="UC67" i="7"/>
  <c r="UE67" i="7"/>
  <c r="UG67" i="7"/>
  <c r="UI67" i="7"/>
  <c r="UK67" i="7"/>
  <c r="UM67" i="7"/>
  <c r="UO67" i="7"/>
  <c r="UQ67" i="7"/>
  <c r="US67" i="7"/>
  <c r="UU67" i="7"/>
  <c r="UW67" i="7"/>
  <c r="UY67" i="7"/>
  <c r="VA67" i="7"/>
  <c r="VC67" i="7"/>
  <c r="VE67" i="7"/>
  <c r="VG67" i="7"/>
  <c r="VI67" i="7"/>
  <c r="VK67" i="7"/>
  <c r="VM67" i="7"/>
  <c r="VO67" i="7"/>
  <c r="VQ67" i="7"/>
  <c r="VS67" i="7"/>
  <c r="VU67" i="7"/>
  <c r="VW67" i="7"/>
  <c r="VY67" i="7"/>
  <c r="WA67" i="7"/>
  <c r="WC67" i="7"/>
  <c r="WE67" i="7"/>
  <c r="WG67" i="7"/>
  <c r="WI67" i="7"/>
  <c r="WK67" i="7"/>
  <c r="WM67" i="7"/>
  <c r="WO67" i="7"/>
  <c r="WQ67" i="7"/>
  <c r="WS67" i="7"/>
  <c r="WU67" i="7"/>
  <c r="WW67" i="7"/>
  <c r="WY67" i="7"/>
  <c r="XA67" i="7"/>
  <c r="XC67" i="7"/>
  <c r="XE67" i="7"/>
  <c r="XG67" i="7"/>
  <c r="XI67" i="7"/>
  <c r="XK67" i="7"/>
  <c r="XM67" i="7"/>
  <c r="XO67" i="7"/>
  <c r="XQ67" i="7"/>
  <c r="XS67" i="7"/>
  <c r="XU67" i="7"/>
  <c r="XW67" i="7"/>
  <c r="XY67" i="7"/>
  <c r="YA67" i="7"/>
  <c r="YC67" i="7"/>
  <c r="YE67" i="7"/>
  <c r="YG67" i="7"/>
  <c r="YI67" i="7"/>
  <c r="YK67" i="7"/>
  <c r="YM67" i="7"/>
  <c r="YO67" i="7"/>
  <c r="YQ67" i="7"/>
  <c r="YS67" i="7"/>
  <c r="YU67" i="7"/>
  <c r="YW67" i="7"/>
  <c r="YY67" i="7"/>
  <c r="ZA67" i="7"/>
  <c r="ZC67" i="7"/>
  <c r="ZE67" i="7"/>
  <c r="ZG67" i="7"/>
  <c r="ZI67" i="7"/>
  <c r="ZK67" i="7"/>
  <c r="ZM67" i="7"/>
  <c r="ZO67" i="7"/>
  <c r="ZQ67" i="7"/>
  <c r="ZS67" i="7"/>
  <c r="ZU67" i="7"/>
  <c r="ZW67" i="7"/>
  <c r="ZY67" i="7"/>
  <c r="AAA67" i="7"/>
  <c r="AAC67" i="7"/>
  <c r="AAE67" i="7"/>
  <c r="AAG67" i="7"/>
  <c r="AAI67" i="7"/>
  <c r="AAK67" i="7"/>
  <c r="AAM67" i="7"/>
  <c r="AAO67" i="7"/>
  <c r="AAQ67" i="7"/>
  <c r="AAS67" i="7"/>
  <c r="AAU67" i="7"/>
  <c r="AAW67" i="7"/>
  <c r="AAY67" i="7"/>
  <c r="ABA67" i="7"/>
  <c r="ABC67" i="7"/>
  <c r="ABE67" i="7"/>
  <c r="ABG67" i="7"/>
  <c r="ABI67" i="7"/>
  <c r="ABK67" i="7"/>
  <c r="ABM67" i="7"/>
  <c r="ABO67" i="7"/>
  <c r="ABQ67" i="7"/>
  <c r="ABS67" i="7"/>
  <c r="ABU67" i="7"/>
  <c r="ABW67" i="7"/>
  <c r="ABY67" i="7"/>
  <c r="ACA67" i="7"/>
  <c r="ACC67" i="7"/>
  <c r="ACE67" i="7"/>
  <c r="ACG67" i="7"/>
  <c r="ACI67" i="7"/>
  <c r="ACK67" i="7"/>
  <c r="ACM67" i="7"/>
  <c r="ACO67" i="7"/>
  <c r="ACQ67" i="7"/>
  <c r="ACS67" i="7"/>
  <c r="ACU67" i="7"/>
  <c r="ACW67" i="7"/>
  <c r="ACY67" i="7"/>
  <c r="ADA67" i="7"/>
  <c r="ADC67" i="7"/>
  <c r="ADE67" i="7"/>
  <c r="ADG67" i="7"/>
  <c r="ADI67" i="7"/>
  <c r="ADK67" i="7"/>
  <c r="ADM67" i="7"/>
  <c r="ADO67" i="7"/>
  <c r="ADQ67" i="7"/>
  <c r="ADS67" i="7"/>
  <c r="ADU67" i="7"/>
  <c r="ADW67" i="7"/>
  <c r="ADY67" i="7"/>
  <c r="AEA67" i="7"/>
  <c r="AEC67" i="7"/>
  <c r="AEE67" i="7"/>
  <c r="AEG67" i="7"/>
  <c r="AEI67" i="7"/>
  <c r="AEK67" i="7"/>
  <c r="AEM67" i="7"/>
  <c r="AEO67" i="7"/>
  <c r="AEQ67" i="7"/>
  <c r="AES67" i="7"/>
  <c r="AEU67" i="7"/>
  <c r="AEW67" i="7"/>
  <c r="AEY67" i="7"/>
  <c r="AFA67" i="7"/>
  <c r="AFC67" i="7"/>
  <c r="AFE67" i="7"/>
  <c r="AFG67" i="7"/>
  <c r="AFI67" i="7"/>
  <c r="AFK67" i="7"/>
  <c r="AFM67" i="7"/>
  <c r="AFO67" i="7"/>
  <c r="AFQ67" i="7"/>
  <c r="AFS67" i="7"/>
  <c r="AFU67" i="7"/>
  <c r="AFW67" i="7"/>
  <c r="AFY67" i="7"/>
  <c r="AGA67" i="7"/>
  <c r="AGC67" i="7"/>
  <c r="AGE67" i="7"/>
  <c r="AGG67" i="7"/>
  <c r="AGI67" i="7"/>
  <c r="AGK67" i="7"/>
  <c r="AGM67" i="7"/>
  <c r="AGO67" i="7"/>
  <c r="AGQ67" i="7"/>
  <c r="AGS67" i="7"/>
  <c r="AGU67" i="7"/>
  <c r="AGW67" i="7"/>
  <c r="AGY67" i="7"/>
  <c r="AHA67" i="7"/>
  <c r="AHC67" i="7"/>
  <c r="AHE67" i="7"/>
  <c r="AHG67" i="7"/>
  <c r="AHI67" i="7"/>
  <c r="AHK67" i="7"/>
  <c r="AHM67" i="7"/>
  <c r="AHO67" i="7"/>
  <c r="AHQ67" i="7"/>
  <c r="AHS67" i="7"/>
  <c r="AHU67" i="7"/>
  <c r="AHW67" i="7"/>
  <c r="AHY67" i="7"/>
  <c r="AIA67" i="7"/>
  <c r="AIC67" i="7"/>
  <c r="AIE67" i="7"/>
  <c r="AIG67" i="7"/>
  <c r="AII67" i="7"/>
  <c r="AIK67" i="7"/>
  <c r="AIM67" i="7"/>
  <c r="AIO67" i="7"/>
  <c r="AIQ67" i="7"/>
  <c r="AIS67" i="7"/>
  <c r="AIU67" i="7"/>
  <c r="AIW67" i="7"/>
  <c r="AIY67" i="7"/>
  <c r="AJA67" i="7"/>
  <c r="AJC67" i="7"/>
  <c r="AJE67" i="7"/>
  <c r="AJG67" i="7"/>
  <c r="AJI67" i="7"/>
  <c r="AJK67" i="7"/>
  <c r="AJM67" i="7"/>
  <c r="AJO67" i="7"/>
  <c r="AJQ67" i="7"/>
  <c r="AJS67" i="7"/>
  <c r="AJU67" i="7"/>
  <c r="AJW67" i="7"/>
  <c r="AJY67" i="7"/>
  <c r="AKA67" i="7"/>
  <c r="AKC67" i="7"/>
  <c r="AKE67" i="7"/>
  <c r="AKG67" i="7"/>
  <c r="AKI67" i="7"/>
  <c r="AKK67" i="7"/>
  <c r="AKM67" i="7"/>
  <c r="AKO67" i="7"/>
  <c r="AKQ67" i="7"/>
  <c r="AKS67" i="7"/>
  <c r="AKU67" i="7"/>
  <c r="AKW67" i="7"/>
  <c r="AKY67" i="7"/>
  <c r="ALA67" i="7"/>
  <c r="ALC67" i="7"/>
  <c r="ALE67" i="7"/>
  <c r="ALG67" i="7"/>
  <c r="ALI67" i="7"/>
  <c r="ALK67" i="7"/>
  <c r="ALM67" i="7"/>
  <c r="ALO67" i="7"/>
  <c r="ALQ67" i="7"/>
  <c r="ALS67" i="7"/>
  <c r="ALU67" i="7"/>
  <c r="ALW67" i="7"/>
  <c r="ALY67" i="7"/>
  <c r="AMA67" i="7"/>
  <c r="AMC67" i="7"/>
  <c r="AME67" i="7"/>
  <c r="AMG67" i="7"/>
  <c r="AMI67" i="7"/>
  <c r="AMK67" i="7"/>
  <c r="AMM67" i="7"/>
  <c r="AMO67" i="7"/>
  <c r="AMQ67" i="7"/>
  <c r="AMS67" i="7"/>
  <c r="AMU67" i="7"/>
  <c r="AMW67" i="7"/>
  <c r="AMY67" i="7"/>
  <c r="ANA67" i="7"/>
  <c r="ANC67" i="7"/>
  <c r="ANE67" i="7"/>
  <c r="ANG67" i="7"/>
  <c r="ANI67" i="7"/>
  <c r="ANK67" i="7"/>
  <c r="ANM67" i="7"/>
  <c r="ANO67" i="7"/>
  <c r="ANQ67" i="7"/>
  <c r="ANS67" i="7"/>
  <c r="ANU67" i="7"/>
  <c r="ANW67" i="7"/>
  <c r="ANY67" i="7"/>
  <c r="AOA67" i="7"/>
  <c r="AOC67" i="7"/>
  <c r="AOE67" i="7"/>
  <c r="AOG67" i="7"/>
  <c r="AOI67" i="7"/>
  <c r="AOK67" i="7"/>
  <c r="AOM67" i="7"/>
  <c r="AOO67" i="7"/>
  <c r="AOQ67" i="7"/>
  <c r="AOS67" i="7"/>
  <c r="AOU67" i="7"/>
  <c r="AOW67" i="7"/>
  <c r="AOY67" i="7"/>
  <c r="APA67" i="7"/>
  <c r="APC67" i="7"/>
  <c r="APE67" i="7"/>
  <c r="APG67" i="7"/>
  <c r="API67" i="7"/>
  <c r="APK67" i="7"/>
  <c r="APM67" i="7"/>
  <c r="APO67" i="7"/>
  <c r="APQ67" i="7"/>
  <c r="APS67" i="7"/>
  <c r="APU67" i="7"/>
  <c r="APW67" i="7"/>
  <c r="APY67" i="7"/>
  <c r="AQA67" i="7"/>
  <c r="AQC67" i="7"/>
  <c r="AQE67" i="7"/>
  <c r="AQG67" i="7"/>
  <c r="AQI67" i="7"/>
  <c r="AQK67" i="7"/>
  <c r="AQM67" i="7"/>
  <c r="AQO67" i="7"/>
  <c r="AQQ67" i="7"/>
  <c r="AQS67" i="7"/>
  <c r="AQU67" i="7"/>
  <c r="AQW67" i="7"/>
  <c r="AQY67" i="7"/>
  <c r="ARA67" i="7"/>
  <c r="ARC67" i="7"/>
  <c r="ARE67" i="7"/>
  <c r="ARG67" i="7"/>
  <c r="ARI67" i="7"/>
  <c r="ARK67" i="7"/>
  <c r="ARM67" i="7"/>
  <c r="ARO67" i="7"/>
  <c r="ARQ67" i="7"/>
  <c r="ARS67" i="7"/>
  <c r="ARU67" i="7"/>
  <c r="ARW67" i="7"/>
  <c r="ARY67" i="7"/>
  <c r="ASA67" i="7"/>
  <c r="ASC67" i="7"/>
  <c r="ASE67" i="7"/>
  <c r="ASG67" i="7"/>
  <c r="ASI67" i="7"/>
  <c r="ASK67" i="7"/>
  <c r="ASM67" i="7"/>
  <c r="ASO67" i="7"/>
  <c r="ASQ67" i="7"/>
  <c r="ASS67" i="7"/>
  <c r="ASU67" i="7"/>
  <c r="ASW67" i="7"/>
  <c r="ASY67" i="7"/>
  <c r="ATA67" i="7"/>
  <c r="ATC67" i="7"/>
  <c r="ATE67" i="7"/>
  <c r="ATG67" i="7"/>
  <c r="ATI67" i="7"/>
  <c r="ATK67" i="7"/>
  <c r="ATM67" i="7"/>
  <c r="ATO67" i="7"/>
  <c r="ATQ67" i="7"/>
  <c r="ATS67" i="7"/>
  <c r="ATU67" i="7"/>
  <c r="ATW67" i="7"/>
  <c r="ATY67" i="7"/>
  <c r="AUA67" i="7"/>
  <c r="AUC67" i="7"/>
  <c r="AUE67" i="7"/>
  <c r="AUG67" i="7"/>
  <c r="AUI67" i="7"/>
  <c r="AUK67" i="7"/>
  <c r="AUM67" i="7"/>
  <c r="AUO67" i="7"/>
  <c r="AUQ67" i="7"/>
  <c r="AUS67" i="7"/>
  <c r="AUU67" i="7"/>
  <c r="AUW67" i="7"/>
  <c r="AUY67" i="7"/>
  <c r="AVA67" i="7"/>
  <c r="AVC67" i="7"/>
  <c r="AVE67" i="7"/>
  <c r="AVG67" i="7"/>
  <c r="AVI67" i="7"/>
  <c r="AVK67" i="7"/>
  <c r="AVM67" i="7"/>
  <c r="AVO67" i="7"/>
  <c r="AVQ67" i="7"/>
  <c r="AVS67" i="7"/>
  <c r="AVU67" i="7"/>
  <c r="AVW67" i="7"/>
  <c r="AVY67" i="7"/>
  <c r="AWA67" i="7"/>
  <c r="AWC67" i="7"/>
  <c r="AWE67" i="7"/>
  <c r="AWG67" i="7"/>
  <c r="AWI67" i="7"/>
  <c r="AWK67" i="7"/>
  <c r="AWM67" i="7"/>
  <c r="AWO67" i="7"/>
  <c r="AWQ67" i="7"/>
  <c r="AWS67" i="7"/>
  <c r="AWU67" i="7"/>
  <c r="AWW67" i="7"/>
  <c r="AWY67" i="7"/>
  <c r="AXA67" i="7"/>
  <c r="AXC67" i="7"/>
  <c r="AXE67" i="7"/>
  <c r="AXG67" i="7"/>
  <c r="AXI67" i="7"/>
  <c r="AXK67" i="7"/>
  <c r="AXM67" i="7"/>
  <c r="AXO67" i="7"/>
  <c r="AXQ67" i="7"/>
  <c r="AXS67" i="7"/>
  <c r="AXU67" i="7"/>
  <c r="AXW67" i="7"/>
  <c r="AXY67" i="7"/>
  <c r="AYA67" i="7"/>
  <c r="AYC67" i="7"/>
  <c r="AYE67" i="7"/>
  <c r="AYG67" i="7"/>
  <c r="AYI67" i="7"/>
  <c r="AYK67" i="7"/>
  <c r="AYM67" i="7"/>
  <c r="AYO67" i="7"/>
  <c r="AYQ67" i="7"/>
  <c r="AYS67" i="7"/>
  <c r="AYU67" i="7"/>
  <c r="AYW67" i="7"/>
  <c r="AYY67" i="7"/>
  <c r="AZA67" i="7"/>
  <c r="AZC67" i="7"/>
  <c r="AZE67" i="7"/>
  <c r="AZG67" i="7"/>
  <c r="AZI67" i="7"/>
  <c r="AZK67" i="7"/>
  <c r="AZM67" i="7"/>
  <c r="AZO67" i="7"/>
  <c r="AZQ67" i="7"/>
  <c r="AZS67" i="7"/>
  <c r="AZU67" i="7"/>
  <c r="AZW67" i="7"/>
  <c r="AZY67" i="7"/>
  <c r="BAA67" i="7"/>
  <c r="BAC67" i="7"/>
  <c r="BAE67" i="7"/>
  <c r="BAG67" i="7"/>
  <c r="BAI67" i="7"/>
  <c r="BAK67" i="7"/>
  <c r="BAM67" i="7"/>
  <c r="BAO67" i="7"/>
  <c r="BAQ67" i="7"/>
  <c r="BAS67" i="7"/>
  <c r="BAU67" i="7"/>
  <c r="BAW67" i="7"/>
  <c r="BAY67" i="7"/>
  <c r="BBA67" i="7"/>
  <c r="BBC67" i="7"/>
  <c r="BBE67" i="7"/>
  <c r="BBG67" i="7"/>
  <c r="BBI67" i="7"/>
  <c r="BBK67" i="7"/>
  <c r="BBM67" i="7"/>
  <c r="BBO67" i="7"/>
  <c r="BBQ67" i="7"/>
  <c r="BBS67" i="7"/>
  <c r="BBU67" i="7"/>
  <c r="BBW67" i="7"/>
  <c r="BBY67" i="7"/>
  <c r="BCA67" i="7"/>
  <c r="BCC67" i="7"/>
  <c r="BCE67" i="7"/>
  <c r="BCG67" i="7"/>
  <c r="BCI67" i="7"/>
  <c r="BCK67" i="7"/>
  <c r="BCM67" i="7"/>
  <c r="BCO67" i="7"/>
  <c r="BCQ67" i="7"/>
  <c r="BCS67" i="7"/>
  <c r="BCU67" i="7"/>
  <c r="BCW67" i="7"/>
  <c r="BCY67" i="7"/>
  <c r="BDA67" i="7"/>
  <c r="BDC67" i="7"/>
  <c r="BDE67" i="7"/>
  <c r="BDG67" i="7"/>
  <c r="BDI67" i="7"/>
  <c r="BDK67" i="7"/>
  <c r="BDM67" i="7"/>
  <c r="BDO67" i="7"/>
  <c r="BDQ67" i="7"/>
  <c r="BDS67" i="7"/>
  <c r="BDU67" i="7"/>
  <c r="BDW67" i="7"/>
  <c r="BDY67" i="7"/>
  <c r="BEA67" i="7"/>
  <c r="BEC67" i="7"/>
  <c r="BEE67" i="7"/>
  <c r="BEG67" i="7"/>
  <c r="BEI67" i="7"/>
  <c r="BEK67" i="7"/>
  <c r="BEM67" i="7"/>
  <c r="BEO67" i="7"/>
  <c r="BEQ67" i="7"/>
  <c r="BES67" i="7"/>
  <c r="BEU67" i="7"/>
  <c r="BEW67" i="7"/>
  <c r="BEY67" i="7"/>
  <c r="BFA67" i="7"/>
  <c r="BFC67" i="7"/>
  <c r="BFE67" i="7"/>
  <c r="BFG67" i="7"/>
  <c r="BFI67" i="7"/>
  <c r="BFK67" i="7"/>
  <c r="BFM67" i="7"/>
  <c r="BFO67" i="7"/>
  <c r="BFQ67" i="7"/>
  <c r="BFS67" i="7"/>
  <c r="BFU67" i="7"/>
  <c r="BFW67" i="7"/>
  <c r="BFY67" i="7"/>
  <c r="BGA67" i="7"/>
  <c r="BGC67" i="7"/>
  <c r="BGE67" i="7"/>
  <c r="BGG67" i="7"/>
  <c r="BGI67" i="7"/>
  <c r="BGK67" i="7"/>
  <c r="BGM67" i="7"/>
  <c r="BGO67" i="7"/>
  <c r="BGQ67" i="7"/>
  <c r="BGS67" i="7"/>
  <c r="BGU67" i="7"/>
  <c r="BGW67" i="7"/>
  <c r="BGY67" i="7"/>
  <c r="BHA67" i="7"/>
  <c r="BHC67" i="7"/>
  <c r="BHE67" i="7"/>
  <c r="BHG67" i="7"/>
  <c r="BHI67" i="7"/>
  <c r="BHK67" i="7"/>
  <c r="BHM67" i="7"/>
  <c r="BHO67" i="7"/>
  <c r="BHQ67" i="7"/>
  <c r="BHS67" i="7"/>
  <c r="BHU67" i="7"/>
  <c r="BHW67" i="7"/>
  <c r="BHY67" i="7"/>
  <c r="BIA67" i="7"/>
  <c r="BIC67" i="7"/>
  <c r="BIE67" i="7"/>
  <c r="BIG67" i="7"/>
  <c r="BII67" i="7"/>
  <c r="BIK67" i="7"/>
  <c r="BIM67" i="7"/>
  <c r="BIO67" i="7"/>
  <c r="BIQ67" i="7"/>
  <c r="BIS67" i="7"/>
  <c r="BIU67" i="7"/>
  <c r="BIW67" i="7"/>
  <c r="BIY67" i="7"/>
  <c r="BJA67" i="7"/>
  <c r="BJC67" i="7"/>
  <c r="BJE67" i="7"/>
  <c r="BJG67" i="7"/>
  <c r="BJI67" i="7"/>
  <c r="BJK67" i="7"/>
  <c r="BJM67" i="7"/>
  <c r="BJO67" i="7"/>
  <c r="BJQ67" i="7"/>
  <c r="BJS67" i="7"/>
  <c r="BJU67" i="7"/>
  <c r="BJW67" i="7"/>
  <c r="BJY67" i="7"/>
  <c r="BKA67" i="7"/>
  <c r="BKC67" i="7"/>
  <c r="BKE67" i="7"/>
  <c r="BKG67" i="7"/>
  <c r="BKI67" i="7"/>
  <c r="BKK67" i="7"/>
  <c r="BKM67" i="7"/>
  <c r="BKO67" i="7"/>
  <c r="BKQ67" i="7"/>
  <c r="BKS67" i="7"/>
  <c r="BKU67" i="7"/>
  <c r="BKW67" i="7"/>
  <c r="BKY67" i="7"/>
  <c r="BLA67" i="7"/>
  <c r="BLC67" i="7"/>
  <c r="BLE67" i="7"/>
  <c r="BLG67" i="7"/>
  <c r="BLI67" i="7"/>
  <c r="BLK67" i="7"/>
  <c r="BLM67" i="7"/>
  <c r="BLO67" i="7"/>
  <c r="BLQ67" i="7"/>
  <c r="BLS67" i="7"/>
  <c r="BLU67" i="7"/>
  <c r="BLW67" i="7"/>
  <c r="BLY67" i="7"/>
  <c r="BMA67" i="7"/>
  <c r="BMC67" i="7"/>
  <c r="BME67" i="7"/>
  <c r="BMG67" i="7"/>
  <c r="BMI67" i="7"/>
  <c r="BMK67" i="7"/>
  <c r="BMM67" i="7"/>
  <c r="BMO67" i="7"/>
  <c r="BMQ67" i="7"/>
  <c r="BMS67" i="7"/>
  <c r="BMU67" i="7"/>
  <c r="BMW67" i="7"/>
  <c r="BMY67" i="7"/>
  <c r="BNA67" i="7"/>
  <c r="BNC67" i="7"/>
  <c r="BNE67" i="7"/>
  <c r="BNG67" i="7"/>
  <c r="BNI67" i="7"/>
  <c r="BNK67" i="7"/>
  <c r="BNM67" i="7"/>
  <c r="BNO67" i="7"/>
  <c r="BNQ67" i="7"/>
  <c r="BNS67" i="7"/>
  <c r="BNU67" i="7"/>
  <c r="BNW67" i="7"/>
  <c r="BNY67" i="7"/>
  <c r="BOA67" i="7"/>
  <c r="BOC67" i="7"/>
  <c r="BOE67" i="7"/>
  <c r="BOG67" i="7"/>
  <c r="BOI67" i="7"/>
  <c r="BOK67" i="7"/>
  <c r="BOM67" i="7"/>
  <c r="BOO67" i="7"/>
  <c r="BOQ67" i="7"/>
  <c r="BOS67" i="7"/>
  <c r="BOU67" i="7"/>
  <c r="BOW67" i="7"/>
  <c r="BOY67" i="7"/>
  <c r="BPA67" i="7"/>
  <c r="BPC67" i="7"/>
  <c r="BPE67" i="7"/>
  <c r="BPG67" i="7"/>
  <c r="BPI67" i="7"/>
  <c r="BPK67" i="7"/>
  <c r="BPM67" i="7"/>
  <c r="BPO67" i="7"/>
  <c r="BPQ67" i="7"/>
  <c r="BPS67" i="7"/>
  <c r="BPU67" i="7"/>
  <c r="BPW67" i="7"/>
  <c r="BPY67" i="7"/>
  <c r="BQA67" i="7"/>
  <c r="BQC67" i="7"/>
  <c r="BQE67" i="7"/>
  <c r="BQG67" i="7"/>
  <c r="BQI67" i="7"/>
  <c r="BQK67" i="7"/>
  <c r="BQM67" i="7"/>
  <c r="BQO67" i="7"/>
  <c r="BQQ67" i="7"/>
  <c r="BQS67" i="7"/>
  <c r="BQU67" i="7"/>
  <c r="BQW67" i="7"/>
  <c r="BQY67" i="7"/>
  <c r="BRA67" i="7"/>
  <c r="BRC67" i="7"/>
  <c r="BRE67" i="7"/>
  <c r="BRG67" i="7"/>
  <c r="BRI67" i="7"/>
  <c r="BRK67" i="7"/>
  <c r="BRM67" i="7"/>
  <c r="BRO67" i="7"/>
  <c r="BRQ67" i="7"/>
  <c r="BRS67" i="7"/>
  <c r="BRU67" i="7"/>
  <c r="BRW67" i="7"/>
  <c r="BRY67" i="7"/>
  <c r="BSA67" i="7"/>
  <c r="BSC67" i="7"/>
  <c r="BSE67" i="7"/>
  <c r="BSG67" i="7"/>
  <c r="BSI67" i="7"/>
  <c r="BSK67" i="7"/>
  <c r="BSM67" i="7"/>
  <c r="BSO67" i="7"/>
  <c r="BSQ67" i="7"/>
  <c r="BSS67" i="7"/>
  <c r="BSU67" i="7"/>
  <c r="BSW67" i="7"/>
  <c r="BSY67" i="7"/>
  <c r="BTA67" i="7"/>
  <c r="BTC67" i="7"/>
  <c r="BTE67" i="7"/>
  <c r="BTG67" i="7"/>
  <c r="BTI67" i="7"/>
  <c r="BTK67" i="7"/>
  <c r="BTM67" i="7"/>
  <c r="BTO67" i="7"/>
  <c r="BTQ67" i="7"/>
  <c r="BTS67" i="7"/>
  <c r="BTU67" i="7"/>
  <c r="BTW67" i="7"/>
  <c r="BTY67" i="7"/>
  <c r="BUA67" i="7"/>
  <c r="BUC67" i="7"/>
  <c r="BUE67" i="7"/>
  <c r="BUG67" i="7"/>
  <c r="BUI67" i="7"/>
  <c r="BUK67" i="7"/>
  <c r="BUM67" i="7"/>
  <c r="BUO67" i="7"/>
  <c r="BUQ67" i="7"/>
  <c r="BUS67" i="7"/>
  <c r="BUU67" i="7"/>
  <c r="BUW67" i="7"/>
  <c r="BUY67" i="7"/>
  <c r="BVA67" i="7"/>
  <c r="BVC67" i="7"/>
  <c r="BVE67" i="7"/>
  <c r="BVG67" i="7"/>
  <c r="BVI67" i="7"/>
  <c r="BVK67" i="7"/>
  <c r="BVM67" i="7"/>
  <c r="BVO67" i="7"/>
  <c r="BVQ67" i="7"/>
  <c r="BVS67" i="7"/>
  <c r="BVU67" i="7"/>
  <c r="BVW67" i="7"/>
  <c r="BVY67" i="7"/>
  <c r="BWA67" i="7"/>
  <c r="BWC67" i="7"/>
  <c r="BWE67" i="7"/>
  <c r="BWG67" i="7"/>
  <c r="BWI67" i="7"/>
  <c r="BWK67" i="7"/>
  <c r="BWM67" i="7"/>
  <c r="BWO67" i="7"/>
  <c r="BWQ67" i="7"/>
  <c r="BWS67" i="7"/>
  <c r="BWU67" i="7"/>
  <c r="BWW67" i="7"/>
  <c r="BWY67" i="7"/>
  <c r="BXA67" i="7"/>
  <c r="BXC67" i="7"/>
  <c r="BXE67" i="7"/>
  <c r="BXG67" i="7"/>
  <c r="BXI67" i="7"/>
  <c r="BXK67" i="7"/>
  <c r="BXM67" i="7"/>
  <c r="BXO67" i="7"/>
  <c r="BXQ67" i="7"/>
  <c r="BXS67" i="7"/>
  <c r="BXU67" i="7"/>
  <c r="BXW67" i="7"/>
  <c r="BXY67" i="7"/>
  <c r="BYA67" i="7"/>
  <c r="BYC67" i="7"/>
  <c r="BYE67" i="7"/>
  <c r="BYG67" i="7"/>
  <c r="BYI67" i="7"/>
  <c r="BYK67" i="7"/>
  <c r="BYM67" i="7"/>
  <c r="BYO67" i="7"/>
  <c r="BYQ67" i="7"/>
  <c r="BYS67" i="7"/>
  <c r="BYU67" i="7"/>
  <c r="BYW67" i="7"/>
  <c r="BYY67" i="7"/>
  <c r="BZA67" i="7"/>
  <c r="BZC67" i="7"/>
  <c r="BZE67" i="7"/>
  <c r="BZG67" i="7"/>
  <c r="BZI67" i="7"/>
  <c r="BZK67" i="7"/>
  <c r="BZM67" i="7"/>
  <c r="BZO67" i="7"/>
  <c r="BZQ67" i="7"/>
  <c r="BZS67" i="7"/>
  <c r="BZU67" i="7"/>
  <c r="BZW67" i="7"/>
  <c r="BZY67" i="7"/>
  <c r="CAA67" i="7"/>
  <c r="CAC67" i="7"/>
  <c r="CAE67" i="7"/>
  <c r="CAG67" i="7"/>
  <c r="CAI67" i="7"/>
  <c r="CAK67" i="7"/>
  <c r="CAM67" i="7"/>
  <c r="CAO67" i="7"/>
  <c r="CAQ67" i="7"/>
  <c r="CAS67" i="7"/>
  <c r="CAU67" i="7"/>
  <c r="CAW67" i="7"/>
  <c r="CAY67" i="7"/>
  <c r="CBA67" i="7"/>
  <c r="CBC67" i="7"/>
  <c r="CBE67" i="7"/>
  <c r="CBG67" i="7"/>
  <c r="CBI67" i="7"/>
  <c r="CBK67" i="7"/>
  <c r="CBM67" i="7"/>
  <c r="CBO67" i="7"/>
  <c r="CBQ67" i="7"/>
  <c r="CBS67" i="7"/>
  <c r="CBU67" i="7"/>
  <c r="CBW67" i="7"/>
  <c r="CBY67" i="7"/>
  <c r="CCA67" i="7"/>
  <c r="CCC67" i="7"/>
  <c r="CCE67" i="7"/>
  <c r="CCG67" i="7"/>
  <c r="CCI67" i="7"/>
  <c r="CCK67" i="7"/>
  <c r="CCM67" i="7"/>
  <c r="CCO67" i="7"/>
  <c r="CCQ67" i="7"/>
  <c r="CCS67" i="7"/>
  <c r="CCU67" i="7"/>
  <c r="CCW67" i="7"/>
  <c r="CCY67" i="7"/>
  <c r="CDA67" i="7"/>
  <c r="CDC67" i="7"/>
  <c r="CDE67" i="7"/>
  <c r="CDG67" i="7"/>
  <c r="CDI67" i="7"/>
  <c r="CDK67" i="7"/>
  <c r="CDM67" i="7"/>
  <c r="CDO67" i="7"/>
  <c r="CDQ67" i="7"/>
  <c r="CDS67" i="7"/>
  <c r="CDU67" i="7"/>
  <c r="CDW67" i="7"/>
  <c r="CDY67" i="7"/>
  <c r="CEA67" i="7"/>
  <c r="CEC67" i="7"/>
  <c r="CEE67" i="7"/>
  <c r="CEG67" i="7"/>
  <c r="CEI67" i="7"/>
  <c r="CEK67" i="7"/>
  <c r="CEM67" i="7"/>
  <c r="CEO67" i="7"/>
  <c r="CEQ67" i="7"/>
  <c r="CES67" i="7"/>
  <c r="CEU67" i="7"/>
  <c r="CEW67" i="7"/>
  <c r="CEY67" i="7"/>
  <c r="CFA67" i="7"/>
  <c r="CFC67" i="7"/>
  <c r="CFE67" i="7"/>
  <c r="CFG67" i="7"/>
  <c r="CFI67" i="7"/>
  <c r="CFK67" i="7"/>
  <c r="CFM67" i="7"/>
  <c r="CFO67" i="7"/>
  <c r="CFQ67" i="7"/>
  <c r="CFS67" i="7"/>
  <c r="CFU67" i="7"/>
  <c r="CFW67" i="7"/>
  <c r="CFY67" i="7"/>
  <c r="CGA67" i="7"/>
  <c r="CGC67" i="7"/>
  <c r="CGE67" i="7"/>
  <c r="CGG67" i="7"/>
  <c r="CGI67" i="7"/>
  <c r="CGK67" i="7"/>
  <c r="CGM67" i="7"/>
  <c r="CGO67" i="7"/>
  <c r="CGQ67" i="7"/>
  <c r="CGS67" i="7"/>
  <c r="CGU67" i="7"/>
  <c r="CGW67" i="7"/>
  <c r="CGY67" i="7"/>
  <c r="CHA67" i="7"/>
  <c r="CHC67" i="7"/>
  <c r="CHE67" i="7"/>
  <c r="CHG67" i="7"/>
  <c r="CHI67" i="7"/>
  <c r="CHK67" i="7"/>
  <c r="CHM67" i="7"/>
  <c r="CHO67" i="7"/>
  <c r="CHQ67" i="7"/>
  <c r="CHS67" i="7"/>
  <c r="CHU67" i="7"/>
  <c r="CHW67" i="7"/>
  <c r="CHY67" i="7"/>
  <c r="CIA67" i="7"/>
  <c r="CIC67" i="7"/>
  <c r="CIE67" i="7"/>
  <c r="CIG67" i="7"/>
  <c r="CII67" i="7"/>
  <c r="CIK67" i="7"/>
  <c r="CIM67" i="7"/>
  <c r="CIO67" i="7"/>
  <c r="CIQ67" i="7"/>
  <c r="CIS67" i="7"/>
  <c r="CIU67" i="7"/>
  <c r="CIW67" i="7"/>
  <c r="CIY67" i="7"/>
  <c r="CJA67" i="7"/>
  <c r="CJC67" i="7"/>
  <c r="CJE67" i="7"/>
  <c r="CJG67" i="7"/>
  <c r="CJI67" i="7"/>
  <c r="CJK67" i="7"/>
  <c r="CJM67" i="7"/>
  <c r="CJO67" i="7"/>
  <c r="CJQ67" i="7"/>
  <c r="CJS67" i="7"/>
  <c r="CJU67" i="7"/>
  <c r="CJW67" i="7"/>
  <c r="CJY67" i="7"/>
  <c r="CKA67" i="7"/>
  <c r="CKC67" i="7"/>
  <c r="CKE67" i="7"/>
  <c r="CKG67" i="7"/>
  <c r="CKI67" i="7"/>
  <c r="CKK67" i="7"/>
  <c r="CKM67" i="7"/>
  <c r="CKO67" i="7"/>
  <c r="CKQ67" i="7"/>
  <c r="CKS67" i="7"/>
  <c r="CKU67" i="7"/>
  <c r="CKW67" i="7"/>
  <c r="CKY67" i="7"/>
  <c r="CLA67" i="7"/>
  <c r="CLC67" i="7"/>
  <c r="CLE67" i="7"/>
  <c r="CLG67" i="7"/>
  <c r="CLI67" i="7"/>
  <c r="CLK67" i="7"/>
  <c r="CLM67" i="7"/>
  <c r="CLO67" i="7"/>
  <c r="CLQ67" i="7"/>
  <c r="CLS67" i="7"/>
  <c r="CLU67" i="7"/>
  <c r="CLW67" i="7"/>
  <c r="CLY67" i="7"/>
  <c r="CMA67" i="7"/>
  <c r="CMC67" i="7"/>
  <c r="CME67" i="7"/>
  <c r="CMG67" i="7"/>
  <c r="CMI67" i="7"/>
  <c r="CMK67" i="7"/>
  <c r="CMM67" i="7"/>
  <c r="CMO67" i="7"/>
  <c r="CMQ67" i="7"/>
  <c r="CMS67" i="7"/>
  <c r="CMU67" i="7"/>
  <c r="CMW67" i="7"/>
  <c r="CMY67" i="7"/>
  <c r="CNA67" i="7"/>
  <c r="CNC67" i="7"/>
  <c r="CNE67" i="7"/>
  <c r="CNG67" i="7"/>
  <c r="CNI67" i="7"/>
  <c r="CNK67" i="7"/>
  <c r="CNM67" i="7"/>
  <c r="CNO67" i="7"/>
  <c r="CNQ67" i="7"/>
  <c r="CNS67" i="7"/>
  <c r="CNU67" i="7"/>
  <c r="CNW67" i="7"/>
  <c r="CNY67" i="7"/>
  <c r="COA67" i="7"/>
  <c r="COC67" i="7"/>
  <c r="COE67" i="7"/>
  <c r="COG67" i="7"/>
  <c r="COI67" i="7"/>
  <c r="COK67" i="7"/>
  <c r="COM67" i="7"/>
  <c r="COO67" i="7"/>
  <c r="COQ67" i="7"/>
  <c r="COS67" i="7"/>
  <c r="COU67" i="7"/>
  <c r="COW67" i="7"/>
  <c r="COY67" i="7"/>
  <c r="CPA67" i="7"/>
  <c r="CPC67" i="7"/>
  <c r="CPE67" i="7"/>
  <c r="CPG67" i="7"/>
  <c r="CPI67" i="7"/>
  <c r="CPK67" i="7"/>
  <c r="CPM67" i="7"/>
  <c r="CPO67" i="7"/>
  <c r="CPQ67" i="7"/>
  <c r="CPS67" i="7"/>
  <c r="CPU67" i="7"/>
  <c r="CPW67" i="7"/>
  <c r="CPY67" i="7"/>
  <c r="CQA67" i="7"/>
  <c r="CQC67" i="7"/>
  <c r="CQE67" i="7"/>
  <c r="CQG67" i="7"/>
  <c r="CQI67" i="7"/>
  <c r="CQK67" i="7"/>
  <c r="CQM67" i="7"/>
  <c r="CQO67" i="7"/>
  <c r="CQQ67" i="7"/>
  <c r="CQS67" i="7"/>
  <c r="CQU67" i="7"/>
  <c r="CQW67" i="7"/>
  <c r="CQY67" i="7"/>
  <c r="CRA67" i="7"/>
  <c r="CRC67" i="7"/>
  <c r="CRE67" i="7"/>
  <c r="CRG67" i="7"/>
  <c r="CRI67" i="7"/>
  <c r="CRK67" i="7"/>
  <c r="CRM67" i="7"/>
  <c r="CRO67" i="7"/>
  <c r="CRQ67" i="7"/>
  <c r="CRS67" i="7"/>
  <c r="CRU67" i="7"/>
  <c r="CRW67" i="7"/>
  <c r="CRY67" i="7"/>
  <c r="CSA67" i="7"/>
  <c r="CSC67" i="7"/>
  <c r="CSE67" i="7"/>
  <c r="CSG67" i="7"/>
  <c r="CSI67" i="7"/>
  <c r="CSK67" i="7"/>
  <c r="CSM67" i="7"/>
  <c r="CSO67" i="7"/>
  <c r="CSQ67" i="7"/>
  <c r="CSS67" i="7"/>
  <c r="CSU67" i="7"/>
  <c r="CSW67" i="7"/>
  <c r="CSY67" i="7"/>
  <c r="CTA67" i="7"/>
  <c r="CTC67" i="7"/>
  <c r="CTE67" i="7"/>
  <c r="CTG67" i="7"/>
  <c r="CTI67" i="7"/>
  <c r="CTK67" i="7"/>
  <c r="CTM67" i="7"/>
  <c r="CTO67" i="7"/>
  <c r="CTQ67" i="7"/>
  <c r="CTS67" i="7"/>
  <c r="CTU67" i="7"/>
  <c r="CTW67" i="7"/>
  <c r="CTY67" i="7"/>
  <c r="CUA67" i="7"/>
  <c r="CUC67" i="7"/>
  <c r="CUE67" i="7"/>
  <c r="CUG67" i="7"/>
  <c r="CUI67" i="7"/>
  <c r="CUK67" i="7"/>
  <c r="CUM67" i="7"/>
  <c r="CUO67" i="7"/>
  <c r="CUQ67" i="7"/>
  <c r="CUS67" i="7"/>
  <c r="CUU67" i="7"/>
  <c r="CUW67" i="7"/>
  <c r="CUY67" i="7"/>
  <c r="CVA67" i="7"/>
  <c r="CVC67" i="7"/>
  <c r="CVE67" i="7"/>
  <c r="CVG67" i="7"/>
  <c r="CVI67" i="7"/>
  <c r="CVK67" i="7"/>
  <c r="CVM67" i="7"/>
  <c r="CVO67" i="7"/>
  <c r="CVQ67" i="7"/>
  <c r="CVS67" i="7"/>
  <c r="CVU67" i="7"/>
  <c r="CVW67" i="7"/>
  <c r="CVY67" i="7"/>
  <c r="CWA67" i="7"/>
  <c r="CWC67" i="7"/>
  <c r="CWE67" i="7"/>
  <c r="CWG67" i="7"/>
  <c r="CWI67" i="7"/>
  <c r="CWK67" i="7"/>
  <c r="CWM67" i="7"/>
  <c r="CWO67" i="7"/>
  <c r="CWQ67" i="7"/>
  <c r="CWS67" i="7"/>
  <c r="CWU67" i="7"/>
  <c r="CWW67" i="7"/>
  <c r="CWY67" i="7"/>
  <c r="CXA67" i="7"/>
  <c r="CXC67" i="7"/>
  <c r="CXE67" i="7"/>
  <c r="CXG67" i="7"/>
  <c r="CXI67" i="7"/>
  <c r="CXK67" i="7"/>
  <c r="CXM67" i="7"/>
  <c r="CXO67" i="7"/>
  <c r="CXQ67" i="7"/>
  <c r="CXS67" i="7"/>
  <c r="CXU67" i="7"/>
  <c r="CXW67" i="7"/>
  <c r="CXY67" i="7"/>
  <c r="CYA67" i="7"/>
  <c r="CYC67" i="7"/>
  <c r="CYE67" i="7"/>
  <c r="CYG67" i="7"/>
  <c r="CYI67" i="7"/>
  <c r="CYK67" i="7"/>
  <c r="CYM67" i="7"/>
  <c r="CYO67" i="7"/>
  <c r="CYQ67" i="7"/>
  <c r="CYS67" i="7"/>
  <c r="CYU67" i="7"/>
  <c r="CYW67" i="7"/>
  <c r="CYY67" i="7"/>
  <c r="CZA67" i="7"/>
  <c r="CZC67" i="7"/>
  <c r="CZE67" i="7"/>
  <c r="CZG67" i="7"/>
  <c r="CZI67" i="7"/>
  <c r="CZK67" i="7"/>
  <c r="CZM67" i="7"/>
  <c r="CZO67" i="7"/>
  <c r="CZQ67" i="7"/>
  <c r="CZS67" i="7"/>
  <c r="CZU67" i="7"/>
  <c r="CZW67" i="7"/>
  <c r="CZY67" i="7"/>
  <c r="DAA67" i="7"/>
  <c r="DAC67" i="7"/>
  <c r="DAE67" i="7"/>
  <c r="DAG67" i="7"/>
  <c r="DAI67" i="7"/>
  <c r="DAK67" i="7"/>
  <c r="DAM67" i="7"/>
  <c r="DAO67" i="7"/>
  <c r="DAQ67" i="7"/>
  <c r="DAS67" i="7"/>
  <c r="DAU67" i="7"/>
  <c r="DAW67" i="7"/>
  <c r="DAY67" i="7"/>
  <c r="DBA67" i="7"/>
  <c r="DBC67" i="7"/>
  <c r="DBE67" i="7"/>
  <c r="DBG67" i="7"/>
  <c r="DBI67" i="7"/>
  <c r="DBK67" i="7"/>
  <c r="DBM67" i="7"/>
  <c r="DBO67" i="7"/>
  <c r="DBQ67" i="7"/>
  <c r="DBS67" i="7"/>
  <c r="DBU67" i="7"/>
  <c r="DBW67" i="7"/>
  <c r="DBY67" i="7"/>
  <c r="DCA67" i="7"/>
  <c r="DCC67" i="7"/>
  <c r="DCE67" i="7"/>
  <c r="DCG67" i="7"/>
  <c r="DCI67" i="7"/>
  <c r="DCK67" i="7"/>
  <c r="DCM67" i="7"/>
  <c r="DCO67" i="7"/>
  <c r="DCQ67" i="7"/>
  <c r="DCS67" i="7"/>
  <c r="DCU67" i="7"/>
  <c r="DCW67" i="7"/>
  <c r="DCY67" i="7"/>
  <c r="DDA67" i="7"/>
  <c r="DDC67" i="7"/>
  <c r="DDE67" i="7"/>
  <c r="DDG67" i="7"/>
  <c r="DDI67" i="7"/>
  <c r="DDK67" i="7"/>
  <c r="DDM67" i="7"/>
  <c r="DDO67" i="7"/>
  <c r="DDQ67" i="7"/>
  <c r="DDS67" i="7"/>
  <c r="DDU67" i="7"/>
  <c r="DDW67" i="7"/>
  <c r="DDY67" i="7"/>
  <c r="DEA67" i="7"/>
  <c r="DEC67" i="7"/>
  <c r="DEE67" i="7"/>
  <c r="DEG67" i="7"/>
  <c r="DEI67" i="7"/>
  <c r="DEK67" i="7"/>
  <c r="DEM67" i="7"/>
  <c r="DEO67" i="7"/>
  <c r="DEQ67" i="7"/>
  <c r="DES67" i="7"/>
  <c r="DEU67" i="7"/>
  <c r="DEW67" i="7"/>
  <c r="DEY67" i="7"/>
  <c r="DFA67" i="7"/>
  <c r="DFC67" i="7"/>
  <c r="DFE67" i="7"/>
  <c r="DFG67" i="7"/>
  <c r="DFI67" i="7"/>
  <c r="DFK67" i="7"/>
  <c r="DFM67" i="7"/>
  <c r="DFO67" i="7"/>
  <c r="DFQ67" i="7"/>
  <c r="DFS67" i="7"/>
  <c r="DFU67" i="7"/>
  <c r="DFW67" i="7"/>
  <c r="DFY67" i="7"/>
  <c r="DGA67" i="7"/>
  <c r="DGC67" i="7"/>
  <c r="DGE67" i="7"/>
  <c r="DGG67" i="7"/>
  <c r="DGI67" i="7"/>
  <c r="DGK67" i="7"/>
  <c r="DGM67" i="7"/>
  <c r="DGO67" i="7"/>
  <c r="DGQ67" i="7"/>
  <c r="DGS67" i="7"/>
  <c r="DGU67" i="7"/>
  <c r="DGW67" i="7"/>
  <c r="DGY67" i="7"/>
  <c r="DHA67" i="7"/>
  <c r="DHC67" i="7"/>
  <c r="DHE67" i="7"/>
  <c r="DHG67" i="7"/>
  <c r="DHI67" i="7"/>
  <c r="DHK67" i="7"/>
  <c r="DHM67" i="7"/>
  <c r="DHO67" i="7"/>
  <c r="DHQ67" i="7"/>
  <c r="DHS67" i="7"/>
  <c r="DHU67" i="7"/>
  <c r="DHW67" i="7"/>
  <c r="DHY67" i="7"/>
  <c r="DIA67" i="7"/>
  <c r="DIC67" i="7"/>
  <c r="DIE67" i="7"/>
  <c r="DIG67" i="7"/>
  <c r="DII67" i="7"/>
  <c r="DIK67" i="7"/>
  <c r="DIM67" i="7"/>
  <c r="DIO67" i="7"/>
  <c r="DIQ67" i="7"/>
  <c r="DIS67" i="7"/>
  <c r="DIU67" i="7"/>
  <c r="DIW67" i="7"/>
  <c r="DIY67" i="7"/>
  <c r="DJA67" i="7"/>
  <c r="DJC67" i="7"/>
  <c r="DJE67" i="7"/>
  <c r="DJG67" i="7"/>
  <c r="DJI67" i="7"/>
  <c r="DJK67" i="7"/>
  <c r="DJM67" i="7"/>
  <c r="DJO67" i="7"/>
  <c r="DJQ67" i="7"/>
  <c r="DJS67" i="7"/>
  <c r="DJU67" i="7"/>
  <c r="DJW67" i="7"/>
  <c r="DJY67" i="7"/>
  <c r="DKA67" i="7"/>
  <c r="DKC67" i="7"/>
  <c r="DKE67" i="7"/>
  <c r="DKG67" i="7"/>
  <c r="DKI67" i="7"/>
  <c r="DKK67" i="7"/>
  <c r="DKM67" i="7"/>
  <c r="DKO67" i="7"/>
  <c r="DKQ67" i="7"/>
  <c r="DKS67" i="7"/>
  <c r="DKU67" i="7"/>
  <c r="DKW67" i="7"/>
  <c r="DKY67" i="7"/>
  <c r="DLA67" i="7"/>
  <c r="DLC67" i="7"/>
  <c r="DLE67" i="7"/>
  <c r="DLG67" i="7"/>
  <c r="DLI67" i="7"/>
  <c r="DLK67" i="7"/>
  <c r="DLM67" i="7"/>
  <c r="DLO67" i="7"/>
  <c r="DLQ67" i="7"/>
  <c r="DLS67" i="7"/>
  <c r="DLU67" i="7"/>
  <c r="DLW67" i="7"/>
  <c r="DLY67" i="7"/>
  <c r="DMA67" i="7"/>
  <c r="DMC67" i="7"/>
  <c r="DME67" i="7"/>
  <c r="DMG67" i="7"/>
  <c r="DMI67" i="7"/>
  <c r="DMK67" i="7"/>
  <c r="DMM67" i="7"/>
  <c r="DMO67" i="7"/>
  <c r="DMQ67" i="7"/>
  <c r="DMS67" i="7"/>
  <c r="DMU67" i="7"/>
  <c r="DMW67" i="7"/>
  <c r="DMY67" i="7"/>
  <c r="DNA67" i="7"/>
  <c r="DNC67" i="7"/>
  <c r="DNE67" i="7"/>
  <c r="DNG67" i="7"/>
  <c r="DNI67" i="7"/>
  <c r="DNK67" i="7"/>
  <c r="DNM67" i="7"/>
  <c r="DNO67" i="7"/>
  <c r="DNQ67" i="7"/>
  <c r="DNS67" i="7"/>
  <c r="DNU67" i="7"/>
  <c r="DNW67" i="7"/>
  <c r="DNY67" i="7"/>
  <c r="DOA67" i="7"/>
  <c r="DOC67" i="7"/>
  <c r="DOE67" i="7"/>
  <c r="DOG67" i="7"/>
  <c r="DOI67" i="7"/>
  <c r="DOK67" i="7"/>
  <c r="DOM67" i="7"/>
  <c r="DOO67" i="7"/>
  <c r="DOQ67" i="7"/>
  <c r="DOS67" i="7"/>
  <c r="DOU67" i="7"/>
  <c r="DOW67" i="7"/>
  <c r="DOY67" i="7"/>
  <c r="DPA67" i="7"/>
  <c r="DPC67" i="7"/>
  <c r="DPE67" i="7"/>
  <c r="DPG67" i="7"/>
  <c r="DPI67" i="7"/>
  <c r="DPK67" i="7"/>
  <c r="DPM67" i="7"/>
  <c r="DPO67" i="7"/>
  <c r="DPQ67" i="7"/>
  <c r="DPS67" i="7"/>
  <c r="DPU67" i="7"/>
  <c r="DPW67" i="7"/>
  <c r="DPY67" i="7"/>
  <c r="DQA67" i="7"/>
  <c r="DQC67" i="7"/>
  <c r="DQE67" i="7"/>
  <c r="DQG67" i="7"/>
  <c r="DQI67" i="7"/>
  <c r="DQK67" i="7"/>
  <c r="DQM67" i="7"/>
  <c r="DQO67" i="7"/>
  <c r="DQQ67" i="7"/>
  <c r="DQS67" i="7"/>
  <c r="DQU67" i="7"/>
  <c r="DQW67" i="7"/>
  <c r="DQY67" i="7"/>
  <c r="DRA67" i="7"/>
  <c r="DRC67" i="7"/>
  <c r="DRE67" i="7"/>
  <c r="DRG67" i="7"/>
  <c r="DRI67" i="7"/>
  <c r="DRK67" i="7"/>
  <c r="DRM67" i="7"/>
  <c r="DRO67" i="7"/>
  <c r="DRQ67" i="7"/>
  <c r="DRS67" i="7"/>
  <c r="DRU67" i="7"/>
  <c r="DRW67" i="7"/>
  <c r="DRY67" i="7"/>
  <c r="DSA67" i="7"/>
  <c r="DSC67" i="7"/>
  <c r="DSE67" i="7"/>
  <c r="DSG67" i="7"/>
  <c r="DSI67" i="7"/>
  <c r="DSK67" i="7"/>
  <c r="DSM67" i="7"/>
  <c r="DSO67" i="7"/>
  <c r="DSQ67" i="7"/>
  <c r="DSS67" i="7"/>
  <c r="DSU67" i="7"/>
  <c r="DSW67" i="7"/>
  <c r="DSY67" i="7"/>
  <c r="DTA67" i="7"/>
  <c r="DTC67" i="7"/>
  <c r="DTE67" i="7"/>
  <c r="DTG67" i="7"/>
  <c r="DTI67" i="7"/>
  <c r="DTK67" i="7"/>
  <c r="DTM67" i="7"/>
  <c r="DTO67" i="7"/>
  <c r="DTQ67" i="7"/>
  <c r="DTS67" i="7"/>
  <c r="DTU67" i="7"/>
  <c r="DTW67" i="7"/>
  <c r="DTY67" i="7"/>
  <c r="DUA67" i="7"/>
  <c r="DUC67" i="7"/>
  <c r="DUE67" i="7"/>
  <c r="DUG67" i="7"/>
  <c r="DUI67" i="7"/>
  <c r="DUK67" i="7"/>
  <c r="DUM67" i="7"/>
  <c r="DUO67" i="7"/>
  <c r="DUQ67" i="7"/>
  <c r="DUS67" i="7"/>
  <c r="DUU67" i="7"/>
  <c r="DUW67" i="7"/>
  <c r="DUY67" i="7"/>
  <c r="DVA67" i="7"/>
  <c r="DVC67" i="7"/>
  <c r="DVE67" i="7"/>
  <c r="DVG67" i="7"/>
  <c r="DVI67" i="7"/>
  <c r="DVK67" i="7"/>
  <c r="DVM67" i="7"/>
  <c r="DVO67" i="7"/>
  <c r="DVQ67" i="7"/>
  <c r="DVS67" i="7"/>
  <c r="DVU67" i="7"/>
  <c r="DVW67" i="7"/>
  <c r="DVY67" i="7"/>
  <c r="DWA67" i="7"/>
  <c r="DWC67" i="7"/>
  <c r="DWE67" i="7"/>
  <c r="DWG67" i="7"/>
  <c r="DWI67" i="7"/>
  <c r="DWK67" i="7"/>
  <c r="DWM67" i="7"/>
  <c r="DWO67" i="7"/>
  <c r="DWQ67" i="7"/>
  <c r="DWS67" i="7"/>
  <c r="DWU67" i="7"/>
  <c r="DWW67" i="7"/>
  <c r="DWY67" i="7"/>
  <c r="DXA67" i="7"/>
  <c r="DXC67" i="7"/>
  <c r="DXE67" i="7"/>
  <c r="DXG67" i="7"/>
  <c r="DXI67" i="7"/>
  <c r="DXK67" i="7"/>
  <c r="DXM67" i="7"/>
  <c r="DXO67" i="7"/>
  <c r="DXQ67" i="7"/>
  <c r="DXS67" i="7"/>
  <c r="DXU67" i="7"/>
  <c r="DXW67" i="7"/>
  <c r="DXY67" i="7"/>
  <c r="DYA67" i="7"/>
  <c r="DYC67" i="7"/>
  <c r="DYE67" i="7"/>
  <c r="DYG67" i="7"/>
  <c r="DYI67" i="7"/>
  <c r="DYK67" i="7"/>
  <c r="DYM67" i="7"/>
  <c r="DYO67" i="7"/>
  <c r="DYQ67" i="7"/>
  <c r="DYS67" i="7"/>
  <c r="DYU67" i="7"/>
  <c r="DYW67" i="7"/>
  <c r="DYY67" i="7"/>
  <c r="DZA67" i="7"/>
  <c r="DZC67" i="7"/>
  <c r="DZE67" i="7"/>
  <c r="DZG67" i="7"/>
  <c r="DZI67" i="7"/>
  <c r="DZK67" i="7"/>
  <c r="DZM67" i="7"/>
  <c r="DZO67" i="7"/>
  <c r="DZQ67" i="7"/>
  <c r="DZS67" i="7"/>
  <c r="DZU67" i="7"/>
  <c r="DZW67" i="7"/>
  <c r="DZY67" i="7"/>
  <c r="EAA67" i="7"/>
  <c r="EAC67" i="7"/>
  <c r="EAE67" i="7"/>
  <c r="EAG67" i="7"/>
  <c r="EAI67" i="7"/>
  <c r="EAK67" i="7"/>
  <c r="EAM67" i="7"/>
  <c r="EAO67" i="7"/>
  <c r="EAQ67" i="7"/>
  <c r="EAS67" i="7"/>
  <c r="EAU67" i="7"/>
  <c r="EAW67" i="7"/>
  <c r="EAY67" i="7"/>
  <c r="EBA67" i="7"/>
  <c r="EBC67" i="7"/>
  <c r="EBE67" i="7"/>
  <c r="EBG67" i="7"/>
  <c r="EBI67" i="7"/>
  <c r="EBK67" i="7"/>
  <c r="EBM67" i="7"/>
  <c r="EBO67" i="7"/>
  <c r="EBQ67" i="7"/>
  <c r="EBS67" i="7"/>
  <c r="EBU67" i="7"/>
  <c r="EBW67" i="7"/>
  <c r="EBY67" i="7"/>
  <c r="ECA67" i="7"/>
  <c r="ECC67" i="7"/>
  <c r="ECE67" i="7"/>
  <c r="ECG67" i="7"/>
  <c r="ECI67" i="7"/>
  <c r="ECK67" i="7"/>
  <c r="ECM67" i="7"/>
  <c r="ECO67" i="7"/>
  <c r="ECQ67" i="7"/>
  <c r="ECS67" i="7"/>
  <c r="ECU67" i="7"/>
  <c r="ECW67" i="7"/>
  <c r="ECY67" i="7"/>
  <c r="EDA67" i="7"/>
  <c r="EDC67" i="7"/>
  <c r="EDE67" i="7"/>
  <c r="EDG67" i="7"/>
  <c r="EDI67" i="7"/>
  <c r="EDK67" i="7"/>
  <c r="EDM67" i="7"/>
  <c r="EDO67" i="7"/>
  <c r="EDQ67" i="7"/>
  <c r="EDS67" i="7"/>
  <c r="EDU67" i="7"/>
  <c r="EDW67" i="7"/>
  <c r="EDY67" i="7"/>
  <c r="EEA67" i="7"/>
  <c r="EEC67" i="7"/>
  <c r="EEE67" i="7"/>
  <c r="EEG67" i="7"/>
  <c r="EEI67" i="7"/>
  <c r="EEK67" i="7"/>
  <c r="EEM67" i="7"/>
  <c r="EEO67" i="7"/>
  <c r="EEQ67" i="7"/>
  <c r="EES67" i="7"/>
  <c r="EEU67" i="7"/>
  <c r="EEW67" i="7"/>
  <c r="EEY67" i="7"/>
  <c r="EFA67" i="7"/>
  <c r="EFC67" i="7"/>
  <c r="EFE67" i="7"/>
  <c r="EFG67" i="7"/>
  <c r="EFI67" i="7"/>
  <c r="EFK67" i="7"/>
  <c r="EFM67" i="7"/>
  <c r="EFO67" i="7"/>
  <c r="EFQ67" i="7"/>
  <c r="EFS67" i="7"/>
  <c r="EFU67" i="7"/>
  <c r="EFW67" i="7"/>
  <c r="EFY67" i="7"/>
  <c r="EGA67" i="7"/>
  <c r="EGC67" i="7"/>
  <c r="EGE67" i="7"/>
  <c r="EGG67" i="7"/>
  <c r="EGI67" i="7"/>
  <c r="EGK67" i="7"/>
  <c r="EGM67" i="7"/>
  <c r="EGO67" i="7"/>
  <c r="EGQ67" i="7"/>
  <c r="EGS67" i="7"/>
  <c r="EGU67" i="7"/>
  <c r="EGW67" i="7"/>
  <c r="EGY67" i="7"/>
  <c r="EHA67" i="7"/>
  <c r="EHC67" i="7"/>
  <c r="EHE67" i="7"/>
  <c r="EHG67" i="7"/>
  <c r="EHI67" i="7"/>
  <c r="EHK67" i="7"/>
  <c r="EHM67" i="7"/>
  <c r="EHO67" i="7"/>
  <c r="EHQ67" i="7"/>
  <c r="EHS67" i="7"/>
  <c r="EHU67" i="7"/>
  <c r="EHW67" i="7"/>
  <c r="EHY67" i="7"/>
  <c r="EIA67" i="7"/>
  <c r="EIC67" i="7"/>
  <c r="EIE67" i="7"/>
  <c r="EIG67" i="7"/>
  <c r="EII67" i="7"/>
  <c r="EIK67" i="7"/>
  <c r="EIM67" i="7"/>
  <c r="EIO67" i="7"/>
  <c r="EIQ67" i="7"/>
  <c r="EIS67" i="7"/>
  <c r="EIU67" i="7"/>
  <c r="EIW67" i="7"/>
  <c r="EIY67" i="7"/>
  <c r="EJA67" i="7"/>
  <c r="EJC67" i="7"/>
  <c r="EJE67" i="7"/>
  <c r="EJG67" i="7"/>
  <c r="EJI67" i="7"/>
  <c r="EJK67" i="7"/>
  <c r="EJM67" i="7"/>
  <c r="EJO67" i="7"/>
  <c r="EJQ67" i="7"/>
  <c r="EJS67" i="7"/>
  <c r="EJU67" i="7"/>
  <c r="EJW67" i="7"/>
  <c r="EJY67" i="7"/>
  <c r="EKA67" i="7"/>
  <c r="EKC67" i="7"/>
  <c r="EKE67" i="7"/>
  <c r="EKG67" i="7"/>
  <c r="EKI67" i="7"/>
  <c r="EKK67" i="7"/>
  <c r="EKM67" i="7"/>
  <c r="EKO67" i="7"/>
  <c r="EKQ67" i="7"/>
  <c r="EKS67" i="7"/>
  <c r="EKU67" i="7"/>
  <c r="EKW67" i="7"/>
  <c r="EKY67" i="7"/>
  <c r="ELA67" i="7"/>
  <c r="ELC67" i="7"/>
  <c r="ELE67" i="7"/>
  <c r="ELG67" i="7"/>
  <c r="ELI67" i="7"/>
  <c r="ELK67" i="7"/>
  <c r="ELM67" i="7"/>
  <c r="ELO67" i="7"/>
  <c r="ELQ67" i="7"/>
  <c r="ELS67" i="7"/>
  <c r="ELU67" i="7"/>
  <c r="ELW67" i="7"/>
  <c r="ELY67" i="7"/>
  <c r="EMA67" i="7"/>
  <c r="EMC67" i="7"/>
  <c r="EME67" i="7"/>
  <c r="EMG67" i="7"/>
  <c r="EMI67" i="7"/>
  <c r="EMK67" i="7"/>
  <c r="EMM67" i="7"/>
  <c r="EMO67" i="7"/>
  <c r="EMQ67" i="7"/>
  <c r="EMS67" i="7"/>
  <c r="EMU67" i="7"/>
  <c r="EMW67" i="7"/>
  <c r="EMY67" i="7"/>
  <c r="ENA67" i="7"/>
  <c r="ENC67" i="7"/>
  <c r="ENE67" i="7"/>
  <c r="ENG67" i="7"/>
  <c r="ENI67" i="7"/>
  <c r="ENK67" i="7"/>
  <c r="ENM67" i="7"/>
  <c r="ENO67" i="7"/>
  <c r="ENQ67" i="7"/>
  <c r="ENS67" i="7"/>
  <c r="ENU67" i="7"/>
  <c r="ENW67" i="7"/>
  <c r="ENY67" i="7"/>
  <c r="EOA67" i="7"/>
  <c r="EOC67" i="7"/>
  <c r="EOE67" i="7"/>
  <c r="EOG67" i="7"/>
  <c r="EOI67" i="7"/>
  <c r="EOK67" i="7"/>
  <c r="EOM67" i="7"/>
  <c r="EOO67" i="7"/>
  <c r="EOQ67" i="7"/>
  <c r="EOS67" i="7"/>
  <c r="EOU67" i="7"/>
  <c r="EOW67" i="7"/>
  <c r="EOY67" i="7"/>
  <c r="EPA67" i="7"/>
  <c r="EPC67" i="7"/>
  <c r="EPE67" i="7"/>
  <c r="EPG67" i="7"/>
  <c r="EPI67" i="7"/>
  <c r="EPK67" i="7"/>
  <c r="EPM67" i="7"/>
  <c r="EPO67" i="7"/>
  <c r="EPQ67" i="7"/>
  <c r="EPS67" i="7"/>
  <c r="EPU67" i="7"/>
  <c r="EPW67" i="7"/>
  <c r="EPY67" i="7"/>
  <c r="EQA67" i="7"/>
  <c r="EQC67" i="7"/>
  <c r="EQE67" i="7"/>
  <c r="EQG67" i="7"/>
  <c r="EQI67" i="7"/>
  <c r="EQK67" i="7"/>
  <c r="EQM67" i="7"/>
  <c r="EQO67" i="7"/>
  <c r="EQQ67" i="7"/>
  <c r="EQS67" i="7"/>
  <c r="EQU67" i="7"/>
  <c r="EQW67" i="7"/>
  <c r="EQY67" i="7"/>
  <c r="ERA67" i="7"/>
  <c r="ERC67" i="7"/>
  <c r="ERE67" i="7"/>
  <c r="ERG67" i="7"/>
  <c r="ERI67" i="7"/>
  <c r="ERK67" i="7"/>
  <c r="ERM67" i="7"/>
  <c r="ERO67" i="7"/>
  <c r="ERQ67" i="7"/>
  <c r="ERS67" i="7"/>
  <c r="ERU67" i="7"/>
  <c r="ERW67" i="7"/>
  <c r="ERY67" i="7"/>
  <c r="ESA67" i="7"/>
  <c r="ESC67" i="7"/>
  <c r="ESE67" i="7"/>
  <c r="ESG67" i="7"/>
  <c r="ESI67" i="7"/>
  <c r="ESK67" i="7"/>
  <c r="ESM67" i="7"/>
  <c r="ESO67" i="7"/>
  <c r="ESQ67" i="7"/>
  <c r="ESS67" i="7"/>
  <c r="ESU67" i="7"/>
  <c r="ESW67" i="7"/>
  <c r="ESY67" i="7"/>
  <c r="ETA67" i="7"/>
  <c r="ETC67" i="7"/>
  <c r="ETE67" i="7"/>
  <c r="ETG67" i="7"/>
  <c r="ETI67" i="7"/>
  <c r="ETK67" i="7"/>
  <c r="ETM67" i="7"/>
  <c r="ETO67" i="7"/>
  <c r="ETQ67" i="7"/>
  <c r="ETS67" i="7"/>
  <c r="ETU67" i="7"/>
  <c r="ETW67" i="7"/>
  <c r="ETY67" i="7"/>
  <c r="EUA67" i="7"/>
  <c r="EUC67" i="7"/>
  <c r="EUE67" i="7"/>
  <c r="EUG67" i="7"/>
  <c r="EUI67" i="7"/>
  <c r="EUK67" i="7"/>
  <c r="EUM67" i="7"/>
  <c r="EUO67" i="7"/>
  <c r="EUQ67" i="7"/>
  <c r="EUS67" i="7"/>
  <c r="EUU67" i="7"/>
  <c r="EUW67" i="7"/>
  <c r="EUY67" i="7"/>
  <c r="EVA67" i="7"/>
  <c r="EVC67" i="7"/>
  <c r="EVE67" i="7"/>
  <c r="EVG67" i="7"/>
  <c r="EVI67" i="7"/>
  <c r="EVK67" i="7"/>
  <c r="EVM67" i="7"/>
  <c r="EVO67" i="7"/>
  <c r="EVQ67" i="7"/>
  <c r="EVS67" i="7"/>
  <c r="EVU67" i="7"/>
  <c r="EVW67" i="7"/>
  <c r="EVY67" i="7"/>
  <c r="EWA67" i="7"/>
  <c r="EWC67" i="7"/>
  <c r="EWE67" i="7"/>
  <c r="EWG67" i="7"/>
  <c r="EWI67" i="7"/>
  <c r="EWK67" i="7"/>
  <c r="EWM67" i="7"/>
  <c r="EWO67" i="7"/>
  <c r="EWQ67" i="7"/>
  <c r="EWS67" i="7"/>
  <c r="EWU67" i="7"/>
  <c r="EWW67" i="7"/>
  <c r="EWY67" i="7"/>
  <c r="EXA67" i="7"/>
  <c r="EXC67" i="7"/>
  <c r="EXE67" i="7"/>
  <c r="EXG67" i="7"/>
  <c r="EXI67" i="7"/>
  <c r="EXK67" i="7"/>
  <c r="EXM67" i="7"/>
  <c r="EXO67" i="7"/>
  <c r="EXQ67" i="7"/>
  <c r="EXS67" i="7"/>
  <c r="EXU67" i="7"/>
  <c r="EXW67" i="7"/>
  <c r="EXY67" i="7"/>
  <c r="EYA67" i="7"/>
  <c r="EYC67" i="7"/>
  <c r="EYE67" i="7"/>
  <c r="EYG67" i="7"/>
  <c r="EYI67" i="7"/>
  <c r="EYK67" i="7"/>
  <c r="EYM67" i="7"/>
  <c r="EYO67" i="7"/>
  <c r="EYQ67" i="7"/>
  <c r="EYS67" i="7"/>
  <c r="EYU67" i="7"/>
  <c r="EYW67" i="7"/>
  <c r="EYY67" i="7"/>
  <c r="EZA67" i="7"/>
  <c r="EZC67" i="7"/>
  <c r="EZE67" i="7"/>
  <c r="EZG67" i="7"/>
  <c r="EZI67" i="7"/>
  <c r="EZK67" i="7"/>
  <c r="EZM67" i="7"/>
  <c r="EZO67" i="7"/>
  <c r="EZQ67" i="7"/>
  <c r="EZS67" i="7"/>
  <c r="EZU67" i="7"/>
  <c r="EZW67" i="7"/>
  <c r="EZY67" i="7"/>
  <c r="FAA67" i="7"/>
  <c r="FAC67" i="7"/>
  <c r="FAE67" i="7"/>
  <c r="FAG67" i="7"/>
  <c r="FAI67" i="7"/>
  <c r="FAK67" i="7"/>
  <c r="FAM67" i="7"/>
  <c r="FAO67" i="7"/>
  <c r="FAQ67" i="7"/>
  <c r="FAS67" i="7"/>
  <c r="FAU67" i="7"/>
  <c r="FAW67" i="7"/>
  <c r="FAY67" i="7"/>
  <c r="FBA67" i="7"/>
  <c r="FBC67" i="7"/>
  <c r="FBE67" i="7"/>
  <c r="FBG67" i="7"/>
  <c r="FBI67" i="7"/>
  <c r="FBK67" i="7"/>
  <c r="FBM67" i="7"/>
  <c r="FBO67" i="7"/>
  <c r="FBQ67" i="7"/>
  <c r="FBS67" i="7"/>
  <c r="FBU67" i="7"/>
  <c r="FBW67" i="7"/>
  <c r="FBY67" i="7"/>
  <c r="FCA67" i="7"/>
  <c r="FCC67" i="7"/>
  <c r="FCE67" i="7"/>
  <c r="FCG67" i="7"/>
  <c r="FCI67" i="7"/>
  <c r="FCK67" i="7"/>
  <c r="FCM67" i="7"/>
  <c r="FCO67" i="7"/>
  <c r="FCQ67" i="7"/>
  <c r="FCS67" i="7"/>
  <c r="FCU67" i="7"/>
  <c r="FCW67" i="7"/>
  <c r="FCY67" i="7"/>
  <c r="FDA67" i="7"/>
  <c r="FDC67" i="7"/>
  <c r="FDE67" i="7"/>
  <c r="FDG67" i="7"/>
  <c r="FDI67" i="7"/>
  <c r="FDK67" i="7"/>
  <c r="FDM67" i="7"/>
  <c r="FDO67" i="7"/>
  <c r="FDQ67" i="7"/>
  <c r="FDS67" i="7"/>
  <c r="FDU67" i="7"/>
  <c r="FDW67" i="7"/>
  <c r="FDY67" i="7"/>
  <c r="FEA67" i="7"/>
  <c r="FEC67" i="7"/>
  <c r="FEE67" i="7"/>
  <c r="FEG67" i="7"/>
  <c r="FEI67" i="7"/>
  <c r="FEK67" i="7"/>
  <c r="FEM67" i="7"/>
  <c r="FEO67" i="7"/>
  <c r="FEQ67" i="7"/>
  <c r="FES67" i="7"/>
  <c r="FEU67" i="7"/>
  <c r="FEW67" i="7"/>
  <c r="FEY67" i="7"/>
  <c r="FFA67" i="7"/>
  <c r="FFC67" i="7"/>
  <c r="FFE67" i="7"/>
  <c r="FFG67" i="7"/>
  <c r="FFI67" i="7"/>
  <c r="FFK67" i="7"/>
  <c r="FFM67" i="7"/>
  <c r="FFO67" i="7"/>
  <c r="FFQ67" i="7"/>
  <c r="FFS67" i="7"/>
  <c r="FFU67" i="7"/>
  <c r="FFW67" i="7"/>
  <c r="FFY67" i="7"/>
  <c r="FGA67" i="7"/>
  <c r="FGC67" i="7"/>
  <c r="FGE67" i="7"/>
  <c r="FGG67" i="7"/>
  <c r="FGI67" i="7"/>
  <c r="FGK67" i="7"/>
  <c r="FGM67" i="7"/>
  <c r="FGO67" i="7"/>
  <c r="FGQ67" i="7"/>
  <c r="FGS67" i="7"/>
  <c r="FGU67" i="7"/>
  <c r="FGW67" i="7"/>
  <c r="FGY67" i="7"/>
  <c r="FHA67" i="7"/>
  <c r="FHC67" i="7"/>
  <c r="FHE67" i="7"/>
  <c r="FHG67" i="7"/>
  <c r="FHI67" i="7"/>
  <c r="FHK67" i="7"/>
  <c r="FHM67" i="7"/>
  <c r="FHO67" i="7"/>
  <c r="FHQ67" i="7"/>
  <c r="FHS67" i="7"/>
  <c r="FHU67" i="7"/>
  <c r="FHW67" i="7"/>
  <c r="FHY67" i="7"/>
  <c r="FIA67" i="7"/>
  <c r="FIC67" i="7"/>
  <c r="FIE67" i="7"/>
  <c r="FIG67" i="7"/>
  <c r="FII67" i="7"/>
  <c r="FIK67" i="7"/>
  <c r="FIM67" i="7"/>
  <c r="FIO67" i="7"/>
  <c r="FIQ67" i="7"/>
  <c r="FIS67" i="7"/>
  <c r="FIU67" i="7"/>
  <c r="FIW67" i="7"/>
  <c r="FIY67" i="7"/>
  <c r="FJA67" i="7"/>
  <c r="FJC67" i="7"/>
  <c r="FJE67" i="7"/>
  <c r="FJG67" i="7"/>
  <c r="FJI67" i="7"/>
  <c r="FJK67" i="7"/>
  <c r="FJM67" i="7"/>
  <c r="FJO67" i="7"/>
  <c r="FJQ67" i="7"/>
  <c r="FJS67" i="7"/>
  <c r="FJU67" i="7"/>
  <c r="FJW67" i="7"/>
  <c r="FJY67" i="7"/>
  <c r="FKA67" i="7"/>
  <c r="FKC67" i="7"/>
  <c r="FKE67" i="7"/>
  <c r="FKG67" i="7"/>
  <c r="FKI67" i="7"/>
  <c r="FKK67" i="7"/>
  <c r="FKM67" i="7"/>
  <c r="FKO67" i="7"/>
  <c r="FKQ67" i="7"/>
  <c r="FKS67" i="7"/>
  <c r="FKU67" i="7"/>
  <c r="FKW67" i="7"/>
  <c r="FKY67" i="7"/>
  <c r="FLA67" i="7"/>
  <c r="FLC67" i="7"/>
  <c r="FLE67" i="7"/>
  <c r="FLG67" i="7"/>
  <c r="FLI67" i="7"/>
  <c r="FLK67" i="7"/>
  <c r="FLM67" i="7"/>
  <c r="FLO67" i="7"/>
  <c r="FLQ67" i="7"/>
  <c r="FLS67" i="7"/>
  <c r="FLU67" i="7"/>
  <c r="FLW67" i="7"/>
  <c r="FLY67" i="7"/>
  <c r="FMA67" i="7"/>
  <c r="FMC67" i="7"/>
  <c r="FME67" i="7"/>
  <c r="FMG67" i="7"/>
  <c r="FMI67" i="7"/>
  <c r="FMK67" i="7"/>
  <c r="FMM67" i="7"/>
  <c r="FMO67" i="7"/>
  <c r="FMQ67" i="7"/>
  <c r="FMS67" i="7"/>
  <c r="FMU67" i="7"/>
  <c r="FMW67" i="7"/>
  <c r="FMY67" i="7"/>
  <c r="FNA67" i="7"/>
  <c r="FNC67" i="7"/>
  <c r="FNE67" i="7"/>
  <c r="FNG67" i="7"/>
  <c r="FNI67" i="7"/>
  <c r="FNK67" i="7"/>
  <c r="FNM67" i="7"/>
  <c r="FNO67" i="7"/>
  <c r="FNQ67" i="7"/>
  <c r="FNS67" i="7"/>
  <c r="FNU67" i="7"/>
  <c r="FNW67" i="7"/>
  <c r="FNY67" i="7"/>
  <c r="FOA67" i="7"/>
  <c r="FOC67" i="7"/>
  <c r="FOE67" i="7"/>
  <c r="FOG67" i="7"/>
  <c r="FOI67" i="7"/>
  <c r="FOK67" i="7"/>
  <c r="FOM67" i="7"/>
  <c r="FOO67" i="7"/>
  <c r="FOQ67" i="7"/>
  <c r="FOS67" i="7"/>
  <c r="FOU67" i="7"/>
  <c r="FOW67" i="7"/>
  <c r="FOY67" i="7"/>
  <c r="FPA67" i="7"/>
  <c r="FPC67" i="7"/>
  <c r="FPE67" i="7"/>
  <c r="FPG67" i="7"/>
  <c r="FPI67" i="7"/>
  <c r="FPK67" i="7"/>
  <c r="FPM67" i="7"/>
  <c r="FPO67" i="7"/>
  <c r="FPQ67" i="7"/>
  <c r="FPS67" i="7"/>
  <c r="FPU67" i="7"/>
  <c r="FPW67" i="7"/>
  <c r="FPY67" i="7"/>
  <c r="FQA67" i="7"/>
  <c r="FQC67" i="7"/>
  <c r="FQE67" i="7"/>
  <c r="FQG67" i="7"/>
  <c r="FQI67" i="7"/>
  <c r="FQK67" i="7"/>
  <c r="FQM67" i="7"/>
  <c r="FQO67" i="7"/>
  <c r="FQQ67" i="7"/>
  <c r="FQS67" i="7"/>
  <c r="FQU67" i="7"/>
  <c r="FQW67" i="7"/>
  <c r="FQY67" i="7"/>
  <c r="FRA67" i="7"/>
  <c r="FRC67" i="7"/>
  <c r="FRE67" i="7"/>
  <c r="FRG67" i="7"/>
  <c r="FRI67" i="7"/>
  <c r="FRK67" i="7"/>
  <c r="FRM67" i="7"/>
  <c r="FRO67" i="7"/>
  <c r="FRQ67" i="7"/>
  <c r="FRS67" i="7"/>
  <c r="FRU67" i="7"/>
  <c r="FRW67" i="7"/>
  <c r="FRY67" i="7"/>
  <c r="FSA67" i="7"/>
  <c r="FSC67" i="7"/>
  <c r="FSE67" i="7"/>
  <c r="FSG67" i="7"/>
  <c r="FSI67" i="7"/>
  <c r="FSK67" i="7"/>
  <c r="FSM67" i="7"/>
  <c r="FSO67" i="7"/>
  <c r="FSQ67" i="7"/>
  <c r="FSS67" i="7"/>
  <c r="FSU67" i="7"/>
  <c r="FSW67" i="7"/>
  <c r="FSY67" i="7"/>
  <c r="FTA67" i="7"/>
  <c r="FTC67" i="7"/>
  <c r="FTE67" i="7"/>
  <c r="FTG67" i="7"/>
  <c r="FTI67" i="7"/>
  <c r="FTK67" i="7"/>
  <c r="FTM67" i="7"/>
  <c r="FTO67" i="7"/>
  <c r="FTQ67" i="7"/>
  <c r="FTS67" i="7"/>
  <c r="FTU67" i="7"/>
  <c r="FTW67" i="7"/>
  <c r="FTY67" i="7"/>
  <c r="FUA67" i="7"/>
  <c r="FUC67" i="7"/>
  <c r="FUE67" i="7"/>
  <c r="FUG67" i="7"/>
  <c r="FUI67" i="7"/>
  <c r="FUK67" i="7"/>
  <c r="FUM67" i="7"/>
  <c r="FUO67" i="7"/>
  <c r="FUQ67" i="7"/>
  <c r="FUS67" i="7"/>
  <c r="FUU67" i="7"/>
  <c r="FUW67" i="7"/>
  <c r="FUY67" i="7"/>
  <c r="FVA67" i="7"/>
  <c r="FVC67" i="7"/>
  <c r="FVE67" i="7"/>
  <c r="FVG67" i="7"/>
  <c r="FVI67" i="7"/>
  <c r="FVK67" i="7"/>
  <c r="FVM67" i="7"/>
  <c r="FVO67" i="7"/>
  <c r="FVQ67" i="7"/>
  <c r="FVS67" i="7"/>
  <c r="FVU67" i="7"/>
  <c r="FVW67" i="7"/>
  <c r="FVY67" i="7"/>
  <c r="FWA67" i="7"/>
  <c r="FWC67" i="7"/>
  <c r="FWE67" i="7"/>
  <c r="FWG67" i="7"/>
  <c r="FWI67" i="7"/>
  <c r="FWK67" i="7"/>
  <c r="FWM67" i="7"/>
  <c r="FWO67" i="7"/>
  <c r="FWQ67" i="7"/>
  <c r="FWS67" i="7"/>
  <c r="FWU67" i="7"/>
  <c r="FWW67" i="7"/>
  <c r="FWY67" i="7"/>
  <c r="FXA67" i="7"/>
  <c r="FXC67" i="7"/>
  <c r="FXE67" i="7"/>
  <c r="FXG67" i="7"/>
  <c r="FXI67" i="7"/>
  <c r="FXK67" i="7"/>
  <c r="FXM67" i="7"/>
  <c r="FXO67" i="7"/>
  <c r="FXQ67" i="7"/>
  <c r="FXS67" i="7"/>
  <c r="FXU67" i="7"/>
  <c r="FXW67" i="7"/>
  <c r="FXY67" i="7"/>
  <c r="FYA67" i="7"/>
  <c r="FYC67" i="7"/>
  <c r="FYE67" i="7"/>
  <c r="FYG67" i="7"/>
  <c r="FYI67" i="7"/>
  <c r="FYK67" i="7"/>
  <c r="FYM67" i="7"/>
  <c r="FYO67" i="7"/>
  <c r="FYQ67" i="7"/>
  <c r="FYS67" i="7"/>
  <c r="FYU67" i="7"/>
  <c r="FYW67" i="7"/>
  <c r="FYY67" i="7"/>
  <c r="FZA67" i="7"/>
  <c r="FZC67" i="7"/>
  <c r="FZE67" i="7"/>
  <c r="FZG67" i="7"/>
  <c r="FZI67" i="7"/>
  <c r="FZK67" i="7"/>
  <c r="FZM67" i="7"/>
  <c r="FZO67" i="7"/>
  <c r="FZQ67" i="7"/>
  <c r="FZS67" i="7"/>
  <c r="FZU67" i="7"/>
  <c r="FZW67" i="7"/>
  <c r="FZY67" i="7"/>
  <c r="GAA67" i="7"/>
  <c r="GAC67" i="7"/>
  <c r="GAE67" i="7"/>
  <c r="GAG67" i="7"/>
  <c r="GAI67" i="7"/>
  <c r="GAK67" i="7"/>
  <c r="GAM67" i="7"/>
  <c r="GAO67" i="7"/>
  <c r="GAQ67" i="7"/>
  <c r="GAS67" i="7"/>
  <c r="GAU67" i="7"/>
  <c r="GAW67" i="7"/>
  <c r="GAY67" i="7"/>
  <c r="GBA67" i="7"/>
  <c r="GBC67" i="7"/>
  <c r="GBE67" i="7"/>
  <c r="GBG67" i="7"/>
  <c r="GBI67" i="7"/>
  <c r="GBK67" i="7"/>
  <c r="GBM67" i="7"/>
  <c r="GBO67" i="7"/>
  <c r="GBQ67" i="7"/>
  <c r="GBS67" i="7"/>
  <c r="GBU67" i="7"/>
  <c r="GBW67" i="7"/>
  <c r="GBY67" i="7"/>
  <c r="GCA67" i="7"/>
  <c r="GCC67" i="7"/>
  <c r="GCE67" i="7"/>
  <c r="GCG67" i="7"/>
  <c r="GCI67" i="7"/>
  <c r="GCK67" i="7"/>
  <c r="GCM67" i="7"/>
  <c r="GCO67" i="7"/>
  <c r="GCQ67" i="7"/>
  <c r="GCS67" i="7"/>
  <c r="GCU67" i="7"/>
  <c r="GCW67" i="7"/>
  <c r="GCY67" i="7"/>
  <c r="GDA67" i="7"/>
  <c r="GDC67" i="7"/>
  <c r="GDE67" i="7"/>
  <c r="GDG67" i="7"/>
  <c r="GDI67" i="7"/>
  <c r="GDK67" i="7"/>
  <c r="GDM67" i="7"/>
  <c r="GDO67" i="7"/>
  <c r="GDQ67" i="7"/>
  <c r="GDS67" i="7"/>
  <c r="GDU67" i="7"/>
  <c r="GDW67" i="7"/>
  <c r="GDY67" i="7"/>
  <c r="GEA67" i="7"/>
  <c r="GEC67" i="7"/>
  <c r="GEE67" i="7"/>
  <c r="GEG67" i="7"/>
  <c r="GEI67" i="7"/>
  <c r="GEK67" i="7"/>
  <c r="GEM67" i="7"/>
  <c r="GEO67" i="7"/>
  <c r="GEQ67" i="7"/>
  <c r="GES67" i="7"/>
  <c r="GEU67" i="7"/>
  <c r="GEW67" i="7"/>
  <c r="GEY67" i="7"/>
  <c r="GFA67" i="7"/>
  <c r="GFC67" i="7"/>
  <c r="GFE67" i="7"/>
  <c r="GFG67" i="7"/>
  <c r="GFI67" i="7"/>
  <c r="GFK67" i="7"/>
  <c r="GFM67" i="7"/>
  <c r="GFO67" i="7"/>
  <c r="GFQ67" i="7"/>
  <c r="GFS67" i="7"/>
  <c r="GFU67" i="7"/>
  <c r="GFW67" i="7"/>
  <c r="GFY67" i="7"/>
  <c r="GGA67" i="7"/>
  <c r="GGC67" i="7"/>
  <c r="GGE67" i="7"/>
  <c r="GGG67" i="7"/>
  <c r="GGI67" i="7"/>
  <c r="GGK67" i="7"/>
  <c r="GGM67" i="7"/>
  <c r="GGO67" i="7"/>
  <c r="GGQ67" i="7"/>
  <c r="GGS67" i="7"/>
  <c r="GGU67" i="7"/>
  <c r="GGW67" i="7"/>
  <c r="GGY67" i="7"/>
  <c r="GHA67" i="7"/>
  <c r="GHC67" i="7"/>
  <c r="GHE67" i="7"/>
  <c r="GHG67" i="7"/>
  <c r="GHI67" i="7"/>
  <c r="GHK67" i="7"/>
  <c r="GHM67" i="7"/>
  <c r="GHO67" i="7"/>
  <c r="GHQ67" i="7"/>
  <c r="GHS67" i="7"/>
  <c r="GHU67" i="7"/>
  <c r="GHW67" i="7"/>
  <c r="GHY67" i="7"/>
  <c r="GIA67" i="7"/>
  <c r="GIC67" i="7"/>
  <c r="GIE67" i="7"/>
  <c r="GIG67" i="7"/>
  <c r="GII67" i="7"/>
  <c r="GIK67" i="7"/>
  <c r="GIM67" i="7"/>
  <c r="GIO67" i="7"/>
  <c r="GIQ67" i="7"/>
  <c r="GIS67" i="7"/>
  <c r="GIU67" i="7"/>
  <c r="GIW67" i="7"/>
  <c r="GIY67" i="7"/>
  <c r="GJA67" i="7"/>
  <c r="GJC67" i="7"/>
  <c r="GJE67" i="7"/>
  <c r="GJG67" i="7"/>
  <c r="GJI67" i="7"/>
  <c r="GJK67" i="7"/>
  <c r="GJM67" i="7"/>
  <c r="GJO67" i="7"/>
  <c r="GJQ67" i="7"/>
  <c r="GJS67" i="7"/>
  <c r="GJU67" i="7"/>
  <c r="GJW67" i="7"/>
  <c r="GJY67" i="7"/>
  <c r="GKA67" i="7"/>
  <c r="GKC67" i="7"/>
  <c r="GKE67" i="7"/>
  <c r="GKG67" i="7"/>
  <c r="GKI67" i="7"/>
  <c r="GKK67" i="7"/>
  <c r="GKM67" i="7"/>
  <c r="GKO67" i="7"/>
  <c r="GKQ67" i="7"/>
  <c r="GKS67" i="7"/>
  <c r="GKU67" i="7"/>
  <c r="GKW67" i="7"/>
  <c r="GKY67" i="7"/>
  <c r="GLA67" i="7"/>
  <c r="GLC67" i="7"/>
  <c r="GLE67" i="7"/>
  <c r="GLG67" i="7"/>
  <c r="GLI67" i="7"/>
  <c r="GLK67" i="7"/>
  <c r="GLM67" i="7"/>
  <c r="GLO67" i="7"/>
  <c r="GLQ67" i="7"/>
  <c r="GLS67" i="7"/>
  <c r="GLU67" i="7"/>
  <c r="GLW67" i="7"/>
  <c r="GLY67" i="7"/>
  <c r="GMA67" i="7"/>
  <c r="GMC67" i="7"/>
  <c r="GME67" i="7"/>
  <c r="GMG67" i="7"/>
  <c r="GMI67" i="7"/>
  <c r="GMK67" i="7"/>
  <c r="GMM67" i="7"/>
  <c r="GMO67" i="7"/>
  <c r="GMQ67" i="7"/>
  <c r="GMS67" i="7"/>
  <c r="GMU67" i="7"/>
  <c r="GMW67" i="7"/>
  <c r="GMY67" i="7"/>
  <c r="GNA67" i="7"/>
  <c r="GNC67" i="7"/>
  <c r="GNE67" i="7"/>
  <c r="GNG67" i="7"/>
  <c r="GNI67" i="7"/>
  <c r="GNK67" i="7"/>
  <c r="GNM67" i="7"/>
  <c r="GNO67" i="7"/>
  <c r="GNQ67" i="7"/>
  <c r="GNS67" i="7"/>
  <c r="GNU67" i="7"/>
  <c r="GNW67" i="7"/>
  <c r="GNY67" i="7"/>
  <c r="GOA67" i="7"/>
  <c r="GOC67" i="7"/>
  <c r="GOE67" i="7"/>
  <c r="GOG67" i="7"/>
  <c r="GOI67" i="7"/>
  <c r="GOK67" i="7"/>
  <c r="GOM67" i="7"/>
  <c r="GOO67" i="7"/>
  <c r="GOQ67" i="7"/>
  <c r="GOS67" i="7"/>
  <c r="GOU67" i="7"/>
  <c r="GOW67" i="7"/>
  <c r="GOY67" i="7"/>
  <c r="GPA67" i="7"/>
  <c r="GPC67" i="7"/>
  <c r="GPE67" i="7"/>
  <c r="GPG67" i="7"/>
  <c r="GPI67" i="7"/>
  <c r="GPK67" i="7"/>
  <c r="GPM67" i="7"/>
  <c r="GPO67" i="7"/>
  <c r="GPQ67" i="7"/>
  <c r="GPS67" i="7"/>
  <c r="GPU67" i="7"/>
  <c r="GPW67" i="7"/>
  <c r="GPY67" i="7"/>
  <c r="GQA67" i="7"/>
  <c r="GQC67" i="7"/>
  <c r="GQE67" i="7"/>
  <c r="GQG67" i="7"/>
  <c r="GQI67" i="7"/>
  <c r="GQK67" i="7"/>
  <c r="GQM67" i="7"/>
  <c r="GQO67" i="7"/>
  <c r="GQQ67" i="7"/>
  <c r="GQS67" i="7"/>
  <c r="GQU67" i="7"/>
  <c r="GQW67" i="7"/>
  <c r="GQY67" i="7"/>
  <c r="GRA67" i="7"/>
  <c r="GRC67" i="7"/>
  <c r="GRE67" i="7"/>
  <c r="GRG67" i="7"/>
  <c r="GRI67" i="7"/>
  <c r="GRK67" i="7"/>
  <c r="GRM67" i="7"/>
  <c r="GRO67" i="7"/>
  <c r="GRQ67" i="7"/>
  <c r="GRS67" i="7"/>
  <c r="GRU67" i="7"/>
  <c r="GRW67" i="7"/>
  <c r="GRY67" i="7"/>
  <c r="GSA67" i="7"/>
  <c r="GSC67" i="7"/>
  <c r="GSE67" i="7"/>
  <c r="GSG67" i="7"/>
  <c r="GSI67" i="7"/>
  <c r="GSK67" i="7"/>
  <c r="GSM67" i="7"/>
  <c r="GSO67" i="7"/>
  <c r="GSQ67" i="7"/>
  <c r="GSS67" i="7"/>
  <c r="GSU67" i="7"/>
  <c r="GSW67" i="7"/>
  <c r="GSY67" i="7"/>
  <c r="GTA67" i="7"/>
  <c r="GTC67" i="7"/>
  <c r="GTE67" i="7"/>
  <c r="GTG67" i="7"/>
  <c r="GTI67" i="7"/>
  <c r="GTK67" i="7"/>
  <c r="GTM67" i="7"/>
  <c r="GTO67" i="7"/>
  <c r="GTQ67" i="7"/>
  <c r="GTS67" i="7"/>
  <c r="GTU67" i="7"/>
  <c r="GTW67" i="7"/>
  <c r="GTY67" i="7"/>
  <c r="GUA67" i="7"/>
  <c r="GUC67" i="7"/>
  <c r="GUE67" i="7"/>
  <c r="GUG67" i="7"/>
  <c r="GUI67" i="7"/>
  <c r="GUK67" i="7"/>
  <c r="GUM67" i="7"/>
  <c r="GUO67" i="7"/>
  <c r="GUQ67" i="7"/>
  <c r="GUS67" i="7"/>
  <c r="GUU67" i="7"/>
  <c r="GUW67" i="7"/>
  <c r="GUY67" i="7"/>
  <c r="GVA67" i="7"/>
  <c r="GVC67" i="7"/>
  <c r="GVE67" i="7"/>
  <c r="GVG67" i="7"/>
  <c r="GVI67" i="7"/>
  <c r="GVK67" i="7"/>
  <c r="GVM67" i="7"/>
  <c r="GVO67" i="7"/>
  <c r="GVQ67" i="7"/>
  <c r="GVS67" i="7"/>
  <c r="GVU67" i="7"/>
  <c r="GVW67" i="7"/>
  <c r="GVY67" i="7"/>
  <c r="GWA67" i="7"/>
  <c r="GWC67" i="7"/>
  <c r="GWE67" i="7"/>
  <c r="GWG67" i="7"/>
  <c r="GWI67" i="7"/>
  <c r="GWK67" i="7"/>
  <c r="GWM67" i="7"/>
  <c r="GWO67" i="7"/>
  <c r="GWQ67" i="7"/>
  <c r="GWS67" i="7"/>
  <c r="GWU67" i="7"/>
  <c r="GWW67" i="7"/>
  <c r="GWY67" i="7"/>
  <c r="GXA67" i="7"/>
  <c r="GXC67" i="7"/>
  <c r="GXE67" i="7"/>
  <c r="GXG67" i="7"/>
  <c r="GXI67" i="7"/>
  <c r="GXK67" i="7"/>
  <c r="GXM67" i="7"/>
  <c r="GXO67" i="7"/>
  <c r="GXQ67" i="7"/>
  <c r="GXS67" i="7"/>
  <c r="GXU67" i="7"/>
  <c r="GXW67" i="7"/>
  <c r="GXY67" i="7"/>
  <c r="GYA67" i="7"/>
  <c r="GYC67" i="7"/>
  <c r="GYE67" i="7"/>
  <c r="GYG67" i="7"/>
  <c r="GYI67" i="7"/>
  <c r="GYK67" i="7"/>
  <c r="GYM67" i="7"/>
  <c r="GYO67" i="7"/>
  <c r="GYQ67" i="7"/>
  <c r="GYS67" i="7"/>
  <c r="GYU67" i="7"/>
  <c r="GYW67" i="7"/>
  <c r="GYY67" i="7"/>
  <c r="GZA67" i="7"/>
  <c r="GZC67" i="7"/>
  <c r="GZE67" i="7"/>
  <c r="GZG67" i="7"/>
  <c r="GZI67" i="7"/>
  <c r="GZK67" i="7"/>
  <c r="GZM67" i="7"/>
  <c r="GZO67" i="7"/>
  <c r="GZQ67" i="7"/>
  <c r="GZS67" i="7"/>
  <c r="GZU67" i="7"/>
  <c r="GZW67" i="7"/>
  <c r="GZY67" i="7"/>
  <c r="HAA67" i="7"/>
  <c r="HAC67" i="7"/>
  <c r="HAE67" i="7"/>
  <c r="HAG67" i="7"/>
  <c r="HAI67" i="7"/>
  <c r="HAK67" i="7"/>
  <c r="HAM67" i="7"/>
  <c r="HAO67" i="7"/>
  <c r="HAQ67" i="7"/>
  <c r="HAS67" i="7"/>
  <c r="HAU67" i="7"/>
  <c r="HAW67" i="7"/>
  <c r="HAY67" i="7"/>
  <c r="HBA67" i="7"/>
  <c r="HBC67" i="7"/>
  <c r="HBE67" i="7"/>
  <c r="HBG67" i="7"/>
  <c r="HBI67" i="7"/>
  <c r="HBK67" i="7"/>
  <c r="HBM67" i="7"/>
  <c r="HBO67" i="7"/>
  <c r="HBQ67" i="7"/>
  <c r="HBS67" i="7"/>
  <c r="HBU67" i="7"/>
  <c r="HBW67" i="7"/>
  <c r="HBY67" i="7"/>
  <c r="HCA67" i="7"/>
  <c r="HCC67" i="7"/>
  <c r="HCE67" i="7"/>
  <c r="HCG67" i="7"/>
  <c r="HCI67" i="7"/>
  <c r="HCK67" i="7"/>
  <c r="HCM67" i="7"/>
  <c r="HCO67" i="7"/>
  <c r="HCQ67" i="7"/>
  <c r="HCS67" i="7"/>
  <c r="HCU67" i="7"/>
  <c r="HCW67" i="7"/>
  <c r="HCY67" i="7"/>
  <c r="HDA67" i="7"/>
  <c r="HDC67" i="7"/>
  <c r="HDE67" i="7"/>
  <c r="HDG67" i="7"/>
  <c r="HDI67" i="7"/>
  <c r="HDK67" i="7"/>
  <c r="HDM67" i="7"/>
  <c r="HDO67" i="7"/>
  <c r="HDQ67" i="7"/>
  <c r="HDS67" i="7"/>
  <c r="HDU67" i="7"/>
  <c r="HDW67" i="7"/>
  <c r="HDY67" i="7"/>
  <c r="HEA67" i="7"/>
  <c r="HEC67" i="7"/>
  <c r="HEE67" i="7"/>
  <c r="HEG67" i="7"/>
  <c r="HEI67" i="7"/>
  <c r="HEK67" i="7"/>
  <c r="HEM67" i="7"/>
  <c r="HEO67" i="7"/>
  <c r="HEQ67" i="7"/>
  <c r="HES67" i="7"/>
  <c r="HEU67" i="7"/>
  <c r="HEW67" i="7"/>
  <c r="HEY67" i="7"/>
  <c r="HFA67" i="7"/>
  <c r="HFC67" i="7"/>
  <c r="HFE67" i="7"/>
  <c r="HFG67" i="7"/>
  <c r="HFI67" i="7"/>
  <c r="HFK67" i="7"/>
  <c r="HFM67" i="7"/>
  <c r="HFO67" i="7"/>
  <c r="HFQ67" i="7"/>
  <c r="HFS67" i="7"/>
  <c r="HFU67" i="7"/>
  <c r="HFW67" i="7"/>
  <c r="HFY67" i="7"/>
  <c r="HGA67" i="7"/>
  <c r="HGC67" i="7"/>
  <c r="HGE67" i="7"/>
  <c r="HGG67" i="7"/>
  <c r="HGI67" i="7"/>
  <c r="HGK67" i="7"/>
  <c r="HGM67" i="7"/>
  <c r="HGO67" i="7"/>
  <c r="HGQ67" i="7"/>
  <c r="HGS67" i="7"/>
  <c r="HGU67" i="7"/>
  <c r="HGW67" i="7"/>
  <c r="HGY67" i="7"/>
  <c r="HHA67" i="7"/>
  <c r="HHC67" i="7"/>
  <c r="HHE67" i="7"/>
  <c r="HHG67" i="7"/>
  <c r="HHI67" i="7"/>
  <c r="HHK67" i="7"/>
  <c r="HHM67" i="7"/>
  <c r="HHO67" i="7"/>
  <c r="HHQ67" i="7"/>
  <c r="HHS67" i="7"/>
  <c r="HHU67" i="7"/>
  <c r="HHW67" i="7"/>
  <c r="HHY67" i="7"/>
  <c r="HIA67" i="7"/>
  <c r="HIC67" i="7"/>
  <c r="HIE67" i="7"/>
  <c r="HIG67" i="7"/>
  <c r="HII67" i="7"/>
  <c r="HIK67" i="7"/>
  <c r="HIM67" i="7"/>
  <c r="HIO67" i="7"/>
  <c r="HIQ67" i="7"/>
  <c r="HIS67" i="7"/>
  <c r="HIU67" i="7"/>
  <c r="HIW67" i="7"/>
  <c r="HIY67" i="7"/>
  <c r="HJA67" i="7"/>
  <c r="HJC67" i="7"/>
  <c r="HJE67" i="7"/>
  <c r="HJG67" i="7"/>
  <c r="HJI67" i="7"/>
  <c r="HJK67" i="7"/>
  <c r="HJM67" i="7"/>
  <c r="HJO67" i="7"/>
  <c r="HJQ67" i="7"/>
  <c r="HJS67" i="7"/>
  <c r="HJU67" i="7"/>
  <c r="HJW67" i="7"/>
  <c r="HJY67" i="7"/>
  <c r="HKA67" i="7"/>
  <c r="HKC67" i="7"/>
  <c r="HKE67" i="7"/>
  <c r="HKG67" i="7"/>
  <c r="HKI67" i="7"/>
  <c r="HKK67" i="7"/>
  <c r="HKM67" i="7"/>
  <c r="HKO67" i="7"/>
  <c r="HKQ67" i="7"/>
  <c r="HKS67" i="7"/>
  <c r="HKU67" i="7"/>
  <c r="HKW67" i="7"/>
  <c r="HKY67" i="7"/>
  <c r="HLA67" i="7"/>
  <c r="HLC67" i="7"/>
  <c r="HLE67" i="7"/>
  <c r="HLG67" i="7"/>
  <c r="HLI67" i="7"/>
  <c r="HLK67" i="7"/>
  <c r="HLM67" i="7"/>
  <c r="HLO67" i="7"/>
  <c r="HLQ67" i="7"/>
  <c r="HLS67" i="7"/>
  <c r="HLU67" i="7"/>
  <c r="HLW67" i="7"/>
  <c r="HLY67" i="7"/>
  <c r="HMA67" i="7"/>
  <c r="HMC67" i="7"/>
  <c r="HME67" i="7"/>
  <c r="HMG67" i="7"/>
  <c r="HMI67" i="7"/>
  <c r="HMK67" i="7"/>
  <c r="HMM67" i="7"/>
  <c r="HMO67" i="7"/>
  <c r="HMQ67" i="7"/>
  <c r="HMS67" i="7"/>
  <c r="HMU67" i="7"/>
  <c r="HMW67" i="7"/>
  <c r="HMY67" i="7"/>
  <c r="HNA67" i="7"/>
  <c r="HNC67" i="7"/>
  <c r="HNE67" i="7"/>
  <c r="HNG67" i="7"/>
  <c r="HNI67" i="7"/>
  <c r="HNK67" i="7"/>
  <c r="HNM67" i="7"/>
  <c r="HNO67" i="7"/>
  <c r="HNQ67" i="7"/>
  <c r="HNS67" i="7"/>
  <c r="HNU67" i="7"/>
  <c r="HNW67" i="7"/>
  <c r="HNY67" i="7"/>
  <c r="HOA67" i="7"/>
  <c r="HOC67" i="7"/>
  <c r="HOE67" i="7"/>
  <c r="HOG67" i="7"/>
  <c r="HOI67" i="7"/>
  <c r="HOK67" i="7"/>
  <c r="HOM67" i="7"/>
  <c r="HOO67" i="7"/>
  <c r="HOQ67" i="7"/>
  <c r="HOS67" i="7"/>
  <c r="HOU67" i="7"/>
  <c r="HOW67" i="7"/>
  <c r="HOY67" i="7"/>
  <c r="HPA67" i="7"/>
  <c r="HPC67" i="7"/>
  <c r="HPE67" i="7"/>
  <c r="HPG67" i="7"/>
  <c r="HPI67" i="7"/>
  <c r="HPK67" i="7"/>
  <c r="HPM67" i="7"/>
  <c r="HPO67" i="7"/>
  <c r="HPQ67" i="7"/>
  <c r="HPS67" i="7"/>
  <c r="HPU67" i="7"/>
  <c r="HPW67" i="7"/>
  <c r="HPY67" i="7"/>
  <c r="HQA67" i="7"/>
  <c r="HQC67" i="7"/>
  <c r="HQE67" i="7"/>
  <c r="HQG67" i="7"/>
  <c r="HQI67" i="7"/>
  <c r="HQK67" i="7"/>
  <c r="HQM67" i="7"/>
  <c r="HQO67" i="7"/>
  <c r="HQQ67" i="7"/>
  <c r="HQS67" i="7"/>
  <c r="HQU67" i="7"/>
  <c r="HQW67" i="7"/>
  <c r="HQY67" i="7"/>
  <c r="HRA67" i="7"/>
  <c r="HRC67" i="7"/>
  <c r="HRE67" i="7"/>
  <c r="HRG67" i="7"/>
  <c r="HRI67" i="7"/>
  <c r="HRK67" i="7"/>
  <c r="HRM67" i="7"/>
  <c r="HRO67" i="7"/>
  <c r="HRQ67" i="7"/>
  <c r="HRS67" i="7"/>
  <c r="HRU67" i="7"/>
  <c r="HRW67" i="7"/>
  <c r="HRY67" i="7"/>
  <c r="HSA67" i="7"/>
  <c r="HSC67" i="7"/>
  <c r="HSE67" i="7"/>
  <c r="HSG67" i="7"/>
  <c r="HSI67" i="7"/>
  <c r="HSK67" i="7"/>
  <c r="HSM67" i="7"/>
  <c r="HSO67" i="7"/>
  <c r="HSQ67" i="7"/>
  <c r="HSS67" i="7"/>
  <c r="HSU67" i="7"/>
  <c r="HSW67" i="7"/>
  <c r="HSY67" i="7"/>
  <c r="HTA67" i="7"/>
  <c r="HTC67" i="7"/>
  <c r="HTE67" i="7"/>
  <c r="HTG67" i="7"/>
  <c r="HTI67" i="7"/>
  <c r="HTK67" i="7"/>
  <c r="HTM67" i="7"/>
  <c r="HTO67" i="7"/>
  <c r="HTQ67" i="7"/>
  <c r="HTS67" i="7"/>
  <c r="HTU67" i="7"/>
  <c r="HTW67" i="7"/>
  <c r="HTY67" i="7"/>
  <c r="HUA67" i="7"/>
  <c r="HUC67" i="7"/>
  <c r="HUE67" i="7"/>
  <c r="HUG67" i="7"/>
  <c r="HUI67" i="7"/>
  <c r="HUK67" i="7"/>
  <c r="HUM67" i="7"/>
  <c r="HUO67" i="7"/>
  <c r="HUQ67" i="7"/>
  <c r="HUS67" i="7"/>
  <c r="HUU67" i="7"/>
  <c r="HUW67" i="7"/>
  <c r="HUY67" i="7"/>
  <c r="HVA67" i="7"/>
  <c r="HVC67" i="7"/>
  <c r="HVE67" i="7"/>
  <c r="HVG67" i="7"/>
  <c r="HVI67" i="7"/>
  <c r="HVK67" i="7"/>
  <c r="HVM67" i="7"/>
  <c r="HVO67" i="7"/>
  <c r="HVQ67" i="7"/>
  <c r="HVS67" i="7"/>
  <c r="HVU67" i="7"/>
  <c r="HVW67" i="7"/>
  <c r="HVY67" i="7"/>
  <c r="HWA67" i="7"/>
  <c r="HWC67" i="7"/>
  <c r="HWE67" i="7"/>
  <c r="HWG67" i="7"/>
  <c r="HWI67" i="7"/>
  <c r="HWK67" i="7"/>
  <c r="HWM67" i="7"/>
  <c r="HWO67" i="7"/>
  <c r="HWQ67" i="7"/>
  <c r="HWS67" i="7"/>
  <c r="HWU67" i="7"/>
  <c r="HWW67" i="7"/>
  <c r="HWY67" i="7"/>
  <c r="HXA67" i="7"/>
  <c r="HXC67" i="7"/>
  <c r="HXE67" i="7"/>
  <c r="HXG67" i="7"/>
  <c r="HXI67" i="7"/>
  <c r="HXK67" i="7"/>
  <c r="HXM67" i="7"/>
  <c r="HXO67" i="7"/>
  <c r="HXQ67" i="7"/>
  <c r="HXS67" i="7"/>
  <c r="HXU67" i="7"/>
  <c r="HXW67" i="7"/>
  <c r="HXY67" i="7"/>
  <c r="HYA67" i="7"/>
  <c r="HYC67" i="7"/>
  <c r="HYE67" i="7"/>
  <c r="HYG67" i="7"/>
  <c r="HYI67" i="7"/>
  <c r="HYK67" i="7"/>
  <c r="HYM67" i="7"/>
  <c r="HYO67" i="7"/>
  <c r="HYQ67" i="7"/>
  <c r="HYS67" i="7"/>
  <c r="HYU67" i="7"/>
  <c r="HYW67" i="7"/>
  <c r="HYY67" i="7"/>
  <c r="HZA67" i="7"/>
  <c r="HZC67" i="7"/>
  <c r="HZE67" i="7"/>
  <c r="HZG67" i="7"/>
  <c r="HZI67" i="7"/>
  <c r="HZK67" i="7"/>
  <c r="HZM67" i="7"/>
  <c r="HZO67" i="7"/>
  <c r="HZQ67" i="7"/>
  <c r="HZS67" i="7"/>
  <c r="HZU67" i="7"/>
  <c r="HZW67" i="7"/>
  <c r="HZY67" i="7"/>
  <c r="IAA67" i="7"/>
  <c r="IAC67" i="7"/>
  <c r="IAE67" i="7"/>
  <c r="IAG67" i="7"/>
  <c r="IAI67" i="7"/>
  <c r="IAK67" i="7"/>
  <c r="IAM67" i="7"/>
  <c r="IAO67" i="7"/>
  <c r="IAQ67" i="7"/>
  <c r="IAS67" i="7"/>
  <c r="IAU67" i="7"/>
  <c r="IAW67" i="7"/>
  <c r="IAY67" i="7"/>
  <c r="IBA67" i="7"/>
  <c r="IBC67" i="7"/>
  <c r="IBE67" i="7"/>
  <c r="IBG67" i="7"/>
  <c r="IBI67" i="7"/>
  <c r="IBK67" i="7"/>
  <c r="IBM67" i="7"/>
  <c r="IBO67" i="7"/>
  <c r="IBQ67" i="7"/>
  <c r="IBS67" i="7"/>
  <c r="IBU67" i="7"/>
  <c r="IBW67" i="7"/>
  <c r="IBY67" i="7"/>
  <c r="ICA67" i="7"/>
  <c r="ICC67" i="7"/>
  <c r="ICE67" i="7"/>
  <c r="ICG67" i="7"/>
  <c r="ICI67" i="7"/>
  <c r="ICK67" i="7"/>
  <c r="ICM67" i="7"/>
  <c r="ICO67" i="7"/>
  <c r="ICQ67" i="7"/>
  <c r="ICS67" i="7"/>
  <c r="ICU67" i="7"/>
  <c r="ICW67" i="7"/>
  <c r="ICY67" i="7"/>
  <c r="IDA67" i="7"/>
  <c r="IDC67" i="7"/>
  <c r="IDE67" i="7"/>
  <c r="IDG67" i="7"/>
  <c r="IDI67" i="7"/>
  <c r="IDK67" i="7"/>
  <c r="IDM67" i="7"/>
  <c r="IDO67" i="7"/>
  <c r="IDQ67" i="7"/>
  <c r="IDS67" i="7"/>
  <c r="IDU67" i="7"/>
  <c r="IDW67" i="7"/>
  <c r="IDY67" i="7"/>
  <c r="IEA67" i="7"/>
  <c r="IEC67" i="7"/>
  <c r="IEE67" i="7"/>
  <c r="IEG67" i="7"/>
  <c r="IEI67" i="7"/>
  <c r="IEK67" i="7"/>
  <c r="IEM67" i="7"/>
  <c r="IEO67" i="7"/>
  <c r="IEQ67" i="7"/>
  <c r="IES67" i="7"/>
  <c r="IEU67" i="7"/>
  <c r="IEW67" i="7"/>
  <c r="IEY67" i="7"/>
  <c r="IFA67" i="7"/>
  <c r="IFC67" i="7"/>
  <c r="IFE67" i="7"/>
  <c r="IFG67" i="7"/>
  <c r="IFI67" i="7"/>
  <c r="IFK67" i="7"/>
  <c r="IFM67" i="7"/>
  <c r="IFO67" i="7"/>
  <c r="IFQ67" i="7"/>
  <c r="IFS67" i="7"/>
  <c r="IFU67" i="7"/>
  <c r="IFW67" i="7"/>
  <c r="IFY67" i="7"/>
  <c r="IGA67" i="7"/>
  <c r="IGC67" i="7"/>
  <c r="IGE67" i="7"/>
  <c r="IGG67" i="7"/>
  <c r="IGI67" i="7"/>
  <c r="IGK67" i="7"/>
  <c r="IGM67" i="7"/>
  <c r="IGO67" i="7"/>
  <c r="IGQ67" i="7"/>
  <c r="IGS67" i="7"/>
  <c r="IGU67" i="7"/>
  <c r="IGW67" i="7"/>
  <c r="IGY67" i="7"/>
  <c r="IHA67" i="7"/>
  <c r="IHC67" i="7"/>
  <c r="IHE67" i="7"/>
  <c r="IHG67" i="7"/>
  <c r="IHI67" i="7"/>
  <c r="IHK67" i="7"/>
  <c r="IHM67" i="7"/>
  <c r="IHO67" i="7"/>
  <c r="IHQ67" i="7"/>
  <c r="IHS67" i="7"/>
  <c r="IHU67" i="7"/>
  <c r="IHW67" i="7"/>
  <c r="IHY67" i="7"/>
  <c r="IIA67" i="7"/>
  <c r="IIC67" i="7"/>
  <c r="IIE67" i="7"/>
  <c r="IIG67" i="7"/>
  <c r="III67" i="7"/>
  <c r="IIK67" i="7"/>
  <c r="IIM67" i="7"/>
  <c r="IIO67" i="7"/>
  <c r="IIQ67" i="7"/>
  <c r="IIS67" i="7"/>
  <c r="IIU67" i="7"/>
  <c r="IIW67" i="7"/>
  <c r="IIY67" i="7"/>
  <c r="IJA67" i="7"/>
  <c r="IJC67" i="7"/>
  <c r="IJE67" i="7"/>
  <c r="IJG67" i="7"/>
  <c r="IJI67" i="7"/>
  <c r="IJK67" i="7"/>
  <c r="IJM67" i="7"/>
  <c r="IJO67" i="7"/>
  <c r="IJQ67" i="7"/>
  <c r="IJS67" i="7"/>
  <c r="IJU67" i="7"/>
  <c r="IJW67" i="7"/>
  <c r="IJY67" i="7"/>
  <c r="IKA67" i="7"/>
  <c r="IKC67" i="7"/>
  <c r="IKE67" i="7"/>
  <c r="IKG67" i="7"/>
  <c r="IKI67" i="7"/>
  <c r="IKK67" i="7"/>
  <c r="IKM67" i="7"/>
  <c r="IKO67" i="7"/>
  <c r="IKQ67" i="7"/>
  <c r="IKS67" i="7"/>
  <c r="IKU67" i="7"/>
  <c r="IKW67" i="7"/>
  <c r="IKY67" i="7"/>
  <c r="ILA67" i="7"/>
  <c r="ILC67" i="7"/>
  <c r="ILE67" i="7"/>
  <c r="ILG67" i="7"/>
  <c r="ILI67" i="7"/>
  <c r="ILK67" i="7"/>
  <c r="ILM67" i="7"/>
  <c r="ILO67" i="7"/>
  <c r="ILQ67" i="7"/>
  <c r="ILS67" i="7"/>
  <c r="ILU67" i="7"/>
  <c r="ILW67" i="7"/>
  <c r="ILY67" i="7"/>
  <c r="IMA67" i="7"/>
  <c r="IMC67" i="7"/>
  <c r="IME67" i="7"/>
  <c r="IMG67" i="7"/>
  <c r="IMI67" i="7"/>
  <c r="IMK67" i="7"/>
  <c r="IMM67" i="7"/>
  <c r="IMO67" i="7"/>
  <c r="IMQ67" i="7"/>
  <c r="IMS67" i="7"/>
  <c r="IMU67" i="7"/>
  <c r="IMW67" i="7"/>
  <c r="IMY67" i="7"/>
  <c r="INA67" i="7"/>
  <c r="INC67" i="7"/>
  <c r="INE67" i="7"/>
  <c r="ING67" i="7"/>
  <c r="INI67" i="7"/>
  <c r="INK67" i="7"/>
  <c r="INM67" i="7"/>
  <c r="INO67" i="7"/>
  <c r="INQ67" i="7"/>
  <c r="INS67" i="7"/>
  <c r="INU67" i="7"/>
  <c r="INW67" i="7"/>
  <c r="INY67" i="7"/>
  <c r="IOA67" i="7"/>
  <c r="IOC67" i="7"/>
  <c r="IOE67" i="7"/>
  <c r="IOG67" i="7"/>
  <c r="IOI67" i="7"/>
  <c r="IOK67" i="7"/>
  <c r="IOM67" i="7"/>
  <c r="IOO67" i="7"/>
  <c r="IOQ67" i="7"/>
  <c r="IOS67" i="7"/>
  <c r="IOU67" i="7"/>
  <c r="IOW67" i="7"/>
  <c r="IOY67" i="7"/>
  <c r="IPA67" i="7"/>
  <c r="IPC67" i="7"/>
  <c r="IPE67" i="7"/>
  <c r="IPG67" i="7"/>
  <c r="IPI67" i="7"/>
  <c r="IPK67" i="7"/>
  <c r="IPM67" i="7"/>
  <c r="IPO67" i="7"/>
  <c r="IPQ67" i="7"/>
  <c r="IPS67" i="7"/>
  <c r="IPU67" i="7"/>
  <c r="IPW67" i="7"/>
  <c r="IPY67" i="7"/>
  <c r="IQA67" i="7"/>
  <c r="IQC67" i="7"/>
  <c r="IQE67" i="7"/>
  <c r="IQG67" i="7"/>
  <c r="IQI67" i="7"/>
  <c r="IQK67" i="7"/>
  <c r="IQM67" i="7"/>
  <c r="IQO67" i="7"/>
  <c r="IQQ67" i="7"/>
  <c r="IQS67" i="7"/>
  <c r="IQU67" i="7"/>
  <c r="IQW67" i="7"/>
  <c r="IQY67" i="7"/>
  <c r="IRA67" i="7"/>
  <c r="IRC67" i="7"/>
  <c r="IRE67" i="7"/>
  <c r="IRG67" i="7"/>
  <c r="IRI67" i="7"/>
  <c r="IRK67" i="7"/>
  <c r="IRM67" i="7"/>
  <c r="IRO67" i="7"/>
  <c r="IRQ67" i="7"/>
  <c r="IRS67" i="7"/>
  <c r="IRU67" i="7"/>
  <c r="IRW67" i="7"/>
  <c r="IRY67" i="7"/>
  <c r="ISA67" i="7"/>
  <c r="ISC67" i="7"/>
  <c r="ISE67" i="7"/>
  <c r="ISG67" i="7"/>
  <c r="ISI67" i="7"/>
  <c r="ISK67" i="7"/>
  <c r="ISM67" i="7"/>
  <c r="ISO67" i="7"/>
  <c r="ISQ67" i="7"/>
  <c r="ISS67" i="7"/>
  <c r="ISU67" i="7"/>
  <c r="ISW67" i="7"/>
  <c r="ISY67" i="7"/>
  <c r="ITA67" i="7"/>
  <c r="ITC67" i="7"/>
  <c r="ITE67" i="7"/>
  <c r="ITG67" i="7"/>
  <c r="ITI67" i="7"/>
  <c r="ITK67" i="7"/>
  <c r="ITM67" i="7"/>
  <c r="ITO67" i="7"/>
  <c r="ITQ67" i="7"/>
  <c r="ITS67" i="7"/>
  <c r="ITU67" i="7"/>
  <c r="ITW67" i="7"/>
  <c r="ITY67" i="7"/>
  <c r="IUA67" i="7"/>
  <c r="IUC67" i="7"/>
  <c r="IUE67" i="7"/>
  <c r="IUG67" i="7"/>
  <c r="IUI67" i="7"/>
  <c r="IUK67" i="7"/>
  <c r="IUM67" i="7"/>
  <c r="IUO67" i="7"/>
  <c r="IUQ67" i="7"/>
  <c r="IUS67" i="7"/>
  <c r="IUU67" i="7"/>
  <c r="IUW67" i="7"/>
  <c r="IUY67" i="7"/>
  <c r="IVA67" i="7"/>
  <c r="IVC67" i="7"/>
  <c r="IVE67" i="7"/>
  <c r="IVG67" i="7"/>
  <c r="IVI67" i="7"/>
  <c r="IVK67" i="7"/>
  <c r="IVM67" i="7"/>
  <c r="IVO67" i="7"/>
  <c r="IVQ67" i="7"/>
  <c r="IVS67" i="7"/>
  <c r="IVU67" i="7"/>
  <c r="IVW67" i="7"/>
  <c r="IVY67" i="7"/>
  <c r="IWA67" i="7"/>
  <c r="IWC67" i="7"/>
  <c r="IWE67" i="7"/>
  <c r="IWG67" i="7"/>
  <c r="IWI67" i="7"/>
  <c r="IWK67" i="7"/>
  <c r="IWM67" i="7"/>
  <c r="IWO67" i="7"/>
  <c r="IWQ67" i="7"/>
  <c r="IWS67" i="7"/>
  <c r="IWU67" i="7"/>
  <c r="IWW67" i="7"/>
  <c r="IWY67" i="7"/>
  <c r="IXA67" i="7"/>
  <c r="IXC67" i="7"/>
  <c r="IXE67" i="7"/>
  <c r="IXG67" i="7"/>
  <c r="IXI67" i="7"/>
  <c r="IXK67" i="7"/>
  <c r="IXM67" i="7"/>
  <c r="IXO67" i="7"/>
  <c r="IXQ67" i="7"/>
  <c r="IXS67" i="7"/>
  <c r="IXU67" i="7"/>
  <c r="IXW67" i="7"/>
  <c r="IXY67" i="7"/>
  <c r="IYA67" i="7"/>
  <c r="IYC67" i="7"/>
  <c r="IYE67" i="7"/>
  <c r="IYG67" i="7"/>
  <c r="IYI67" i="7"/>
  <c r="IYK67" i="7"/>
  <c r="IYM67" i="7"/>
  <c r="IYO67" i="7"/>
  <c r="IYQ67" i="7"/>
  <c r="IYS67" i="7"/>
  <c r="IYU67" i="7"/>
  <c r="IYW67" i="7"/>
  <c r="IYY67" i="7"/>
  <c r="IZA67" i="7"/>
  <c r="IZC67" i="7"/>
  <c r="IZE67" i="7"/>
  <c r="IZG67" i="7"/>
  <c r="IZI67" i="7"/>
  <c r="IZK67" i="7"/>
  <c r="IZM67" i="7"/>
  <c r="IZO67" i="7"/>
  <c r="IZQ67" i="7"/>
  <c r="IZS67" i="7"/>
  <c r="IZU67" i="7"/>
  <c r="IZW67" i="7"/>
  <c r="IZY67" i="7"/>
  <c r="JAA67" i="7"/>
  <c r="JAC67" i="7"/>
  <c r="JAE67" i="7"/>
  <c r="JAG67" i="7"/>
  <c r="JAI67" i="7"/>
  <c r="JAK67" i="7"/>
  <c r="JAM67" i="7"/>
  <c r="JAO67" i="7"/>
  <c r="JAQ67" i="7"/>
  <c r="JAS67" i="7"/>
  <c r="JAU67" i="7"/>
  <c r="JAW67" i="7"/>
  <c r="JAY67" i="7"/>
  <c r="JBA67" i="7"/>
  <c r="JBC67" i="7"/>
  <c r="JBE67" i="7"/>
  <c r="JBG67" i="7"/>
  <c r="JBI67" i="7"/>
  <c r="JBK67" i="7"/>
  <c r="JBM67" i="7"/>
  <c r="JBO67" i="7"/>
  <c r="JBQ67" i="7"/>
  <c r="JBS67" i="7"/>
  <c r="JBU67" i="7"/>
  <c r="JBW67" i="7"/>
  <c r="JBY67" i="7"/>
  <c r="JCA67" i="7"/>
  <c r="JCC67" i="7"/>
  <c r="JCE67" i="7"/>
  <c r="JCG67" i="7"/>
  <c r="JCI67" i="7"/>
  <c r="JCK67" i="7"/>
  <c r="JCM67" i="7"/>
  <c r="JCO67" i="7"/>
  <c r="JCQ67" i="7"/>
  <c r="JCS67" i="7"/>
  <c r="JCU67" i="7"/>
  <c r="JCW67" i="7"/>
  <c r="JCY67" i="7"/>
  <c r="JDA67" i="7"/>
  <c r="JDC67" i="7"/>
  <c r="JDE67" i="7"/>
  <c r="JDG67" i="7"/>
  <c r="JDI67" i="7"/>
  <c r="JDK67" i="7"/>
  <c r="JDM67" i="7"/>
  <c r="JDO67" i="7"/>
  <c r="JDQ67" i="7"/>
  <c r="JDS67" i="7"/>
  <c r="JDU67" i="7"/>
  <c r="JDW67" i="7"/>
  <c r="JDY67" i="7"/>
  <c r="JEA67" i="7"/>
  <c r="JEC67" i="7"/>
  <c r="JEE67" i="7"/>
  <c r="JEG67" i="7"/>
  <c r="JEI67" i="7"/>
  <c r="JEK67" i="7"/>
  <c r="JEM67" i="7"/>
  <c r="JEO67" i="7"/>
  <c r="JEQ67" i="7"/>
  <c r="JES67" i="7"/>
  <c r="JEU67" i="7"/>
  <c r="JEW67" i="7"/>
  <c r="JEY67" i="7"/>
  <c r="JFA67" i="7"/>
  <c r="JFC67" i="7"/>
  <c r="JFE67" i="7"/>
  <c r="JFG67" i="7"/>
  <c r="JFI67" i="7"/>
  <c r="JFK67" i="7"/>
  <c r="JFM67" i="7"/>
  <c r="JFO67" i="7"/>
  <c r="JFQ67" i="7"/>
  <c r="JFS67" i="7"/>
  <c r="JFU67" i="7"/>
  <c r="JFW67" i="7"/>
  <c r="JFY67" i="7"/>
  <c r="JGA67" i="7"/>
  <c r="JGC67" i="7"/>
  <c r="JGE67" i="7"/>
  <c r="JGG67" i="7"/>
  <c r="JGI67" i="7"/>
  <c r="JGK67" i="7"/>
  <c r="JGM67" i="7"/>
  <c r="JGO67" i="7"/>
  <c r="JGQ67" i="7"/>
  <c r="JGS67" i="7"/>
  <c r="JGU67" i="7"/>
  <c r="JGW67" i="7"/>
  <c r="JGY67" i="7"/>
  <c r="JHA67" i="7"/>
  <c r="JHC67" i="7"/>
  <c r="JHE67" i="7"/>
  <c r="JHG67" i="7"/>
  <c r="JHI67" i="7"/>
  <c r="JHK67" i="7"/>
  <c r="JHM67" i="7"/>
  <c r="JHO67" i="7"/>
  <c r="JHQ67" i="7"/>
  <c r="JHS67" i="7"/>
  <c r="JHU67" i="7"/>
  <c r="JHW67" i="7"/>
  <c r="JHY67" i="7"/>
  <c r="JIA67" i="7"/>
  <c r="JIC67" i="7"/>
  <c r="JIE67" i="7"/>
  <c r="JIG67" i="7"/>
  <c r="JII67" i="7"/>
  <c r="JIK67" i="7"/>
  <c r="JIM67" i="7"/>
  <c r="JIO67" i="7"/>
  <c r="JIQ67" i="7"/>
  <c r="JIS67" i="7"/>
  <c r="JIU67" i="7"/>
  <c r="JIW67" i="7"/>
  <c r="JIY67" i="7"/>
  <c r="JJA67" i="7"/>
  <c r="JJC67" i="7"/>
  <c r="JJE67" i="7"/>
  <c r="JJG67" i="7"/>
  <c r="JJI67" i="7"/>
  <c r="JJK67" i="7"/>
  <c r="JJM67" i="7"/>
  <c r="JJO67" i="7"/>
  <c r="JJQ67" i="7"/>
  <c r="JJS67" i="7"/>
  <c r="JJU67" i="7"/>
  <c r="JJW67" i="7"/>
  <c r="JJY67" i="7"/>
  <c r="JKA67" i="7"/>
  <c r="JKC67" i="7"/>
  <c r="JKE67" i="7"/>
  <c r="JKG67" i="7"/>
  <c r="JKI67" i="7"/>
  <c r="JKK67" i="7"/>
  <c r="JKM67" i="7"/>
  <c r="JKO67" i="7"/>
  <c r="JKQ67" i="7"/>
  <c r="JKS67" i="7"/>
  <c r="JKU67" i="7"/>
  <c r="JKW67" i="7"/>
  <c r="JKY67" i="7"/>
  <c r="JLA67" i="7"/>
  <c r="JLC67" i="7"/>
  <c r="JLE67" i="7"/>
  <c r="JLG67" i="7"/>
  <c r="JLI67" i="7"/>
  <c r="JLK67" i="7"/>
  <c r="JLM67" i="7"/>
  <c r="JLO67" i="7"/>
  <c r="JLQ67" i="7"/>
  <c r="JLS67" i="7"/>
  <c r="JLU67" i="7"/>
  <c r="JLW67" i="7"/>
  <c r="JLY67" i="7"/>
  <c r="JMA67" i="7"/>
  <c r="JMC67" i="7"/>
  <c r="JME67" i="7"/>
  <c r="JMG67" i="7"/>
  <c r="JMI67" i="7"/>
  <c r="JMK67" i="7"/>
  <c r="JMM67" i="7"/>
  <c r="JMO67" i="7"/>
  <c r="JMQ67" i="7"/>
  <c r="JMS67" i="7"/>
  <c r="JMU67" i="7"/>
  <c r="JMW67" i="7"/>
  <c r="JMY67" i="7"/>
  <c r="JNA67" i="7"/>
  <c r="JNC67" i="7"/>
  <c r="JNE67" i="7"/>
  <c r="JNG67" i="7"/>
  <c r="JNI67" i="7"/>
  <c r="JNK67" i="7"/>
  <c r="JNM67" i="7"/>
  <c r="JNO67" i="7"/>
  <c r="JNQ67" i="7"/>
  <c r="JNS67" i="7"/>
  <c r="JNU67" i="7"/>
  <c r="JNW67" i="7"/>
  <c r="JNY67" i="7"/>
  <c r="JOA67" i="7"/>
  <c r="JOC67" i="7"/>
  <c r="JOE67" i="7"/>
  <c r="JOG67" i="7"/>
  <c r="JOI67" i="7"/>
  <c r="JOK67" i="7"/>
  <c r="JOM67" i="7"/>
  <c r="JOO67" i="7"/>
  <c r="JOQ67" i="7"/>
  <c r="JOS67" i="7"/>
  <c r="JOU67" i="7"/>
  <c r="JOW67" i="7"/>
  <c r="JOY67" i="7"/>
  <c r="JPA67" i="7"/>
  <c r="JPC67" i="7"/>
  <c r="JPE67" i="7"/>
  <c r="JPG67" i="7"/>
  <c r="JPI67" i="7"/>
  <c r="JPK67" i="7"/>
  <c r="JPM67" i="7"/>
  <c r="JPO67" i="7"/>
  <c r="JPQ67" i="7"/>
  <c r="JPS67" i="7"/>
  <c r="JPU67" i="7"/>
  <c r="JPW67" i="7"/>
  <c r="JPY67" i="7"/>
  <c r="JQA67" i="7"/>
  <c r="JQC67" i="7"/>
  <c r="JQE67" i="7"/>
  <c r="JQG67" i="7"/>
  <c r="JQI67" i="7"/>
  <c r="JQK67" i="7"/>
  <c r="JQM67" i="7"/>
  <c r="JQO67" i="7"/>
  <c r="JQQ67" i="7"/>
  <c r="JQS67" i="7"/>
  <c r="JQU67" i="7"/>
  <c r="JQW67" i="7"/>
  <c r="JQY67" i="7"/>
  <c r="JRA67" i="7"/>
  <c r="JRC67" i="7"/>
  <c r="JRE67" i="7"/>
  <c r="JRG67" i="7"/>
  <c r="JRI67" i="7"/>
  <c r="JRK67" i="7"/>
  <c r="JRM67" i="7"/>
  <c r="JRO67" i="7"/>
  <c r="JRQ67" i="7"/>
  <c r="JRS67" i="7"/>
  <c r="JRU67" i="7"/>
  <c r="JRW67" i="7"/>
  <c r="JRY67" i="7"/>
  <c r="JSA67" i="7"/>
  <c r="JSC67" i="7"/>
  <c r="JSE67" i="7"/>
  <c r="JSG67" i="7"/>
  <c r="JSI67" i="7"/>
  <c r="JSK67" i="7"/>
  <c r="JSM67" i="7"/>
  <c r="JSO67" i="7"/>
  <c r="JSQ67" i="7"/>
  <c r="JSS67" i="7"/>
  <c r="JSU67" i="7"/>
  <c r="JSW67" i="7"/>
  <c r="JSY67" i="7"/>
  <c r="JTA67" i="7"/>
  <c r="JTC67" i="7"/>
  <c r="JTE67" i="7"/>
  <c r="JTG67" i="7"/>
  <c r="JTI67" i="7"/>
  <c r="JTK67" i="7"/>
  <c r="JTM67" i="7"/>
  <c r="JTO67" i="7"/>
  <c r="JTQ67" i="7"/>
  <c r="JTS67" i="7"/>
  <c r="JTU67" i="7"/>
  <c r="JTW67" i="7"/>
  <c r="JTY67" i="7"/>
  <c r="JUA67" i="7"/>
  <c r="JUC67" i="7"/>
  <c r="JUE67" i="7"/>
  <c r="JUG67" i="7"/>
  <c r="JUI67" i="7"/>
  <c r="JUK67" i="7"/>
  <c r="JUM67" i="7"/>
  <c r="JUO67" i="7"/>
  <c r="JUQ67" i="7"/>
  <c r="JUS67" i="7"/>
  <c r="JUU67" i="7"/>
  <c r="JUW67" i="7"/>
  <c r="JUY67" i="7"/>
  <c r="JVA67" i="7"/>
  <c r="JVC67" i="7"/>
  <c r="JVE67" i="7"/>
  <c r="JVG67" i="7"/>
  <c r="JVI67" i="7"/>
  <c r="JVK67" i="7"/>
  <c r="JVM67" i="7"/>
  <c r="JVO67" i="7"/>
  <c r="JVQ67" i="7"/>
  <c r="JVS67" i="7"/>
  <c r="JVU67" i="7"/>
  <c r="JVW67" i="7"/>
  <c r="JVY67" i="7"/>
  <c r="JWA67" i="7"/>
  <c r="JWC67" i="7"/>
  <c r="JWE67" i="7"/>
  <c r="JWG67" i="7"/>
  <c r="JWI67" i="7"/>
  <c r="JWK67" i="7"/>
  <c r="JWM67" i="7"/>
  <c r="JWO67" i="7"/>
  <c r="JWQ67" i="7"/>
  <c r="JWS67" i="7"/>
  <c r="JWU67" i="7"/>
  <c r="JWW67" i="7"/>
  <c r="JWY67" i="7"/>
  <c r="JXA67" i="7"/>
  <c r="JXC67" i="7"/>
  <c r="JXE67" i="7"/>
  <c r="JXG67" i="7"/>
  <c r="JXI67" i="7"/>
  <c r="JXK67" i="7"/>
  <c r="JXM67" i="7"/>
  <c r="JXO67" i="7"/>
  <c r="JXQ67" i="7"/>
  <c r="JXS67" i="7"/>
  <c r="JXU67" i="7"/>
  <c r="JXW67" i="7"/>
  <c r="JXY67" i="7"/>
  <c r="JYA67" i="7"/>
  <c r="JYC67" i="7"/>
  <c r="JYE67" i="7"/>
  <c r="JYG67" i="7"/>
  <c r="JYI67" i="7"/>
  <c r="JYK67" i="7"/>
  <c r="JYM67" i="7"/>
  <c r="JYO67" i="7"/>
  <c r="JYQ67" i="7"/>
  <c r="JYS67" i="7"/>
  <c r="JYU67" i="7"/>
  <c r="JYW67" i="7"/>
  <c r="JYY67" i="7"/>
  <c r="JZA67" i="7"/>
  <c r="JZC67" i="7"/>
  <c r="JZE67" i="7"/>
  <c r="JZG67" i="7"/>
  <c r="JZI67" i="7"/>
  <c r="JZK67" i="7"/>
  <c r="JZM67" i="7"/>
  <c r="JZO67" i="7"/>
  <c r="JZQ67" i="7"/>
  <c r="JZS67" i="7"/>
  <c r="JZU67" i="7"/>
  <c r="JZW67" i="7"/>
  <c r="JZY67" i="7"/>
  <c r="KAA67" i="7"/>
  <c r="KAC67" i="7"/>
  <c r="KAE67" i="7"/>
  <c r="KAG67" i="7"/>
  <c r="KAI67" i="7"/>
  <c r="KAK67" i="7"/>
  <c r="KAM67" i="7"/>
  <c r="KAO67" i="7"/>
  <c r="KAQ67" i="7"/>
  <c r="KAS67" i="7"/>
  <c r="KAU67" i="7"/>
  <c r="KAW67" i="7"/>
  <c r="KAY67" i="7"/>
  <c r="KBA67" i="7"/>
  <c r="KBC67" i="7"/>
  <c r="KBE67" i="7"/>
  <c r="KBG67" i="7"/>
  <c r="KBI67" i="7"/>
  <c r="KBK67" i="7"/>
  <c r="KBM67" i="7"/>
  <c r="KBO67" i="7"/>
  <c r="KBQ67" i="7"/>
  <c r="KBS67" i="7"/>
  <c r="KBU67" i="7"/>
  <c r="KBW67" i="7"/>
  <c r="KBY67" i="7"/>
  <c r="KCA67" i="7"/>
  <c r="KCC67" i="7"/>
  <c r="KCE67" i="7"/>
  <c r="KCG67" i="7"/>
  <c r="KCI67" i="7"/>
  <c r="KCK67" i="7"/>
  <c r="KCM67" i="7"/>
  <c r="KCO67" i="7"/>
  <c r="KCQ67" i="7"/>
  <c r="KCS67" i="7"/>
  <c r="KCU67" i="7"/>
  <c r="KCW67" i="7"/>
  <c r="KCY67" i="7"/>
  <c r="KDA67" i="7"/>
  <c r="KDC67" i="7"/>
  <c r="KDE67" i="7"/>
  <c r="KDG67" i="7"/>
  <c r="KDI67" i="7"/>
  <c r="KDK67" i="7"/>
  <c r="KDM67" i="7"/>
  <c r="KDO67" i="7"/>
  <c r="KDQ67" i="7"/>
  <c r="KDS67" i="7"/>
  <c r="KDU67" i="7"/>
  <c r="KDW67" i="7"/>
  <c r="KDY67" i="7"/>
  <c r="KEA67" i="7"/>
  <c r="KEC67" i="7"/>
  <c r="KEE67" i="7"/>
  <c r="KEG67" i="7"/>
  <c r="KEI67" i="7"/>
  <c r="KEK67" i="7"/>
  <c r="KEM67" i="7"/>
  <c r="KEO67" i="7"/>
  <c r="KEQ67" i="7"/>
  <c r="KES67" i="7"/>
  <c r="KEU67" i="7"/>
  <c r="KEW67" i="7"/>
  <c r="KEY67" i="7"/>
  <c r="KFA67" i="7"/>
  <c r="KFC67" i="7"/>
  <c r="KFE67" i="7"/>
  <c r="KFG67" i="7"/>
  <c r="KFI67" i="7"/>
  <c r="KFK67" i="7"/>
  <c r="KFM67" i="7"/>
  <c r="KFO67" i="7"/>
  <c r="KFQ67" i="7"/>
  <c r="KFS67" i="7"/>
  <c r="KFU67" i="7"/>
  <c r="KFW67" i="7"/>
  <c r="KFY67" i="7"/>
  <c r="KGA67" i="7"/>
  <c r="KGC67" i="7"/>
  <c r="KGE67" i="7"/>
  <c r="KGG67" i="7"/>
  <c r="KGI67" i="7"/>
  <c r="KGK67" i="7"/>
  <c r="KGM67" i="7"/>
  <c r="KGO67" i="7"/>
  <c r="KGQ67" i="7"/>
  <c r="KGS67" i="7"/>
  <c r="KGU67" i="7"/>
  <c r="KGW67" i="7"/>
  <c r="KGY67" i="7"/>
  <c r="KHA67" i="7"/>
  <c r="KHC67" i="7"/>
  <c r="KHE67" i="7"/>
  <c r="KHG67" i="7"/>
  <c r="KHI67" i="7"/>
  <c r="KHK67" i="7"/>
  <c r="KHM67" i="7"/>
  <c r="KHO67" i="7"/>
  <c r="KHQ67" i="7"/>
  <c r="KHS67" i="7"/>
  <c r="KHU67" i="7"/>
  <c r="KHW67" i="7"/>
  <c r="KHY67" i="7"/>
  <c r="KIA67" i="7"/>
  <c r="KIC67" i="7"/>
  <c r="KIE67" i="7"/>
  <c r="KIG67" i="7"/>
  <c r="KII67" i="7"/>
  <c r="KIK67" i="7"/>
  <c r="KIM67" i="7"/>
  <c r="KIO67" i="7"/>
  <c r="KIQ67" i="7"/>
  <c r="KIS67" i="7"/>
  <c r="KIU67" i="7"/>
  <c r="KIW67" i="7"/>
  <c r="KIY67" i="7"/>
  <c r="KJA67" i="7"/>
  <c r="KJC67" i="7"/>
  <c r="KJE67" i="7"/>
  <c r="KJG67" i="7"/>
  <c r="KJI67" i="7"/>
  <c r="KJK67" i="7"/>
  <c r="KJM67" i="7"/>
  <c r="KJO67" i="7"/>
  <c r="KJQ67" i="7"/>
  <c r="KJS67" i="7"/>
  <c r="KJU67" i="7"/>
  <c r="KJW67" i="7"/>
  <c r="KJY67" i="7"/>
  <c r="KKA67" i="7"/>
  <c r="KKC67" i="7"/>
  <c r="KKE67" i="7"/>
  <c r="KKG67" i="7"/>
  <c r="KKI67" i="7"/>
  <c r="KKK67" i="7"/>
  <c r="KKM67" i="7"/>
  <c r="KKO67" i="7"/>
  <c r="KKQ67" i="7"/>
  <c r="KKS67" i="7"/>
  <c r="KKU67" i="7"/>
  <c r="KKW67" i="7"/>
  <c r="KKY67" i="7"/>
  <c r="KLA67" i="7"/>
  <c r="KLC67" i="7"/>
  <c r="KLE67" i="7"/>
  <c r="KLG67" i="7"/>
  <c r="KLI67" i="7"/>
  <c r="KLK67" i="7"/>
  <c r="KLM67" i="7"/>
  <c r="KLO67" i="7"/>
  <c r="KLQ67" i="7"/>
  <c r="KLS67" i="7"/>
  <c r="KLU67" i="7"/>
  <c r="KLW67" i="7"/>
  <c r="KLY67" i="7"/>
  <c r="KMA67" i="7"/>
  <c r="KMC67" i="7"/>
  <c r="KME67" i="7"/>
  <c r="KMG67" i="7"/>
  <c r="KMI67" i="7"/>
  <c r="KMK67" i="7"/>
  <c r="KMM67" i="7"/>
  <c r="KMO67" i="7"/>
  <c r="KMQ67" i="7"/>
  <c r="KMS67" i="7"/>
  <c r="KMU67" i="7"/>
  <c r="KMW67" i="7"/>
  <c r="KMY67" i="7"/>
  <c r="KNA67" i="7"/>
  <c r="KNC67" i="7"/>
  <c r="KNE67" i="7"/>
  <c r="KNG67" i="7"/>
  <c r="KNI67" i="7"/>
  <c r="KNK67" i="7"/>
  <c r="KNM67" i="7"/>
  <c r="KNO67" i="7"/>
  <c r="KNQ67" i="7"/>
  <c r="KNS67" i="7"/>
  <c r="KNU67" i="7"/>
  <c r="KNW67" i="7"/>
  <c r="KNY67" i="7"/>
  <c r="KOA67" i="7"/>
  <c r="KOC67" i="7"/>
  <c r="KOE67" i="7"/>
  <c r="KOG67" i="7"/>
  <c r="KOI67" i="7"/>
  <c r="KOK67" i="7"/>
  <c r="KOM67" i="7"/>
  <c r="KOO67" i="7"/>
  <c r="KOQ67" i="7"/>
  <c r="KOS67" i="7"/>
  <c r="KOU67" i="7"/>
  <c r="KOW67" i="7"/>
  <c r="KOY67" i="7"/>
  <c r="KPA67" i="7"/>
  <c r="KPC67" i="7"/>
  <c r="KPE67" i="7"/>
  <c r="KPG67" i="7"/>
  <c r="KPI67" i="7"/>
  <c r="KPK67" i="7"/>
  <c r="KPM67" i="7"/>
  <c r="KPO67" i="7"/>
  <c r="KPQ67" i="7"/>
  <c r="KPS67" i="7"/>
  <c r="KPU67" i="7"/>
  <c r="KPW67" i="7"/>
  <c r="KPY67" i="7"/>
  <c r="KQA67" i="7"/>
  <c r="KQC67" i="7"/>
  <c r="KQE67" i="7"/>
  <c r="KQG67" i="7"/>
  <c r="KQI67" i="7"/>
  <c r="KQK67" i="7"/>
  <c r="KQM67" i="7"/>
  <c r="KQO67" i="7"/>
  <c r="KQQ67" i="7"/>
  <c r="KQS67" i="7"/>
  <c r="KQU67" i="7"/>
  <c r="KQW67" i="7"/>
  <c r="KQY67" i="7"/>
  <c r="KRA67" i="7"/>
  <c r="KRC67" i="7"/>
  <c r="KRE67" i="7"/>
  <c r="KRG67" i="7"/>
  <c r="KRI67" i="7"/>
  <c r="KRK67" i="7"/>
  <c r="KRM67" i="7"/>
  <c r="KRO67" i="7"/>
  <c r="KRQ67" i="7"/>
  <c r="KRS67" i="7"/>
  <c r="KRU67" i="7"/>
  <c r="KRW67" i="7"/>
  <c r="KRY67" i="7"/>
  <c r="KSA67" i="7"/>
  <c r="KSC67" i="7"/>
  <c r="KSE67" i="7"/>
  <c r="KSG67" i="7"/>
  <c r="KSI67" i="7"/>
  <c r="KSK67" i="7"/>
  <c r="KSM67" i="7"/>
  <c r="KSO67" i="7"/>
  <c r="KSQ67" i="7"/>
  <c r="KSS67" i="7"/>
  <c r="KSU67" i="7"/>
  <c r="KSW67" i="7"/>
  <c r="KSY67" i="7"/>
  <c r="KTA67" i="7"/>
  <c r="KTC67" i="7"/>
  <c r="KTE67" i="7"/>
  <c r="KTG67" i="7"/>
  <c r="KTI67" i="7"/>
  <c r="KTK67" i="7"/>
  <c r="KTM67" i="7"/>
  <c r="KTO67" i="7"/>
  <c r="KTQ67" i="7"/>
  <c r="KTS67" i="7"/>
  <c r="KTU67" i="7"/>
  <c r="KTW67" i="7"/>
  <c r="KTY67" i="7"/>
  <c r="KUA67" i="7"/>
  <c r="KUC67" i="7"/>
  <c r="KUE67" i="7"/>
  <c r="KUG67" i="7"/>
  <c r="KUI67" i="7"/>
  <c r="KUK67" i="7"/>
  <c r="KUM67" i="7"/>
  <c r="KUO67" i="7"/>
  <c r="KUQ67" i="7"/>
  <c r="KUS67" i="7"/>
  <c r="KUU67" i="7"/>
  <c r="KUW67" i="7"/>
  <c r="KUY67" i="7"/>
  <c r="KVA67" i="7"/>
  <c r="KVC67" i="7"/>
  <c r="KVE67" i="7"/>
  <c r="KVG67" i="7"/>
  <c r="KVI67" i="7"/>
  <c r="KVK67" i="7"/>
  <c r="KVM67" i="7"/>
  <c r="KVO67" i="7"/>
  <c r="KVQ67" i="7"/>
  <c r="KVS67" i="7"/>
  <c r="KVU67" i="7"/>
  <c r="KVW67" i="7"/>
  <c r="KVY67" i="7"/>
  <c r="KWA67" i="7"/>
  <c r="KWC67" i="7"/>
  <c r="KWE67" i="7"/>
  <c r="KWG67" i="7"/>
  <c r="KWI67" i="7"/>
  <c r="KWK67" i="7"/>
  <c r="KWM67" i="7"/>
  <c r="KWO67" i="7"/>
  <c r="KWQ67" i="7"/>
  <c r="KWS67" i="7"/>
  <c r="KWU67" i="7"/>
  <c r="KWW67" i="7"/>
  <c r="KWY67" i="7"/>
  <c r="KXA67" i="7"/>
  <c r="KXC67" i="7"/>
  <c r="KXE67" i="7"/>
  <c r="KXG67" i="7"/>
  <c r="KXI67" i="7"/>
  <c r="KXK67" i="7"/>
  <c r="KXM67" i="7"/>
  <c r="KXO67" i="7"/>
  <c r="KXQ67" i="7"/>
  <c r="KXS67" i="7"/>
  <c r="KXU67" i="7"/>
  <c r="KXW67" i="7"/>
  <c r="KXY67" i="7"/>
  <c r="KYA67" i="7"/>
  <c r="KYC67" i="7"/>
  <c r="KYE67" i="7"/>
  <c r="KYG67" i="7"/>
  <c r="KYI67" i="7"/>
  <c r="KYK67" i="7"/>
  <c r="KYM67" i="7"/>
  <c r="KYO67" i="7"/>
  <c r="KYQ67" i="7"/>
  <c r="KYS67" i="7"/>
  <c r="KYU67" i="7"/>
  <c r="KYW67" i="7"/>
  <c r="KYY67" i="7"/>
  <c r="KZA67" i="7"/>
  <c r="KZC67" i="7"/>
  <c r="KZE67" i="7"/>
  <c r="KZG67" i="7"/>
  <c r="KZI67" i="7"/>
  <c r="KZK67" i="7"/>
  <c r="KZM67" i="7"/>
  <c r="KZO67" i="7"/>
  <c r="KZQ67" i="7"/>
  <c r="KZS67" i="7"/>
  <c r="KZU67" i="7"/>
  <c r="KZW67" i="7"/>
  <c r="KZY67" i="7"/>
  <c r="LAA67" i="7"/>
  <c r="LAC67" i="7"/>
  <c r="LAE67" i="7"/>
  <c r="LAG67" i="7"/>
  <c r="LAI67" i="7"/>
  <c r="LAK67" i="7"/>
  <c r="LAM67" i="7"/>
  <c r="LAO67" i="7"/>
  <c r="LAQ67" i="7"/>
  <c r="LAS67" i="7"/>
  <c r="LAU67" i="7"/>
  <c r="LAW67" i="7"/>
  <c r="LAY67" i="7"/>
  <c r="LBA67" i="7"/>
  <c r="LBC67" i="7"/>
  <c r="LBE67" i="7"/>
  <c r="LBG67" i="7"/>
  <c r="LBI67" i="7"/>
  <c r="LBK67" i="7"/>
  <c r="LBM67" i="7"/>
  <c r="LBO67" i="7"/>
  <c r="LBQ67" i="7"/>
  <c r="LBS67" i="7"/>
  <c r="LBU67" i="7"/>
  <c r="LBW67" i="7"/>
  <c r="LBY67" i="7"/>
  <c r="LCA67" i="7"/>
  <c r="LCC67" i="7"/>
  <c r="LCE67" i="7"/>
  <c r="LCG67" i="7"/>
  <c r="LCI67" i="7"/>
  <c r="LCK67" i="7"/>
  <c r="LCM67" i="7"/>
  <c r="LCO67" i="7"/>
  <c r="LCQ67" i="7"/>
  <c r="LCS67" i="7"/>
  <c r="LCU67" i="7"/>
  <c r="LCW67" i="7"/>
  <c r="LCY67" i="7"/>
  <c r="LDA67" i="7"/>
  <c r="LDC67" i="7"/>
  <c r="LDE67" i="7"/>
  <c r="LDG67" i="7"/>
  <c r="LDI67" i="7"/>
  <c r="LDK67" i="7"/>
  <c r="LDM67" i="7"/>
  <c r="LDO67" i="7"/>
  <c r="LDQ67" i="7"/>
  <c r="LDS67" i="7"/>
  <c r="LDU67" i="7"/>
  <c r="LDW67" i="7"/>
  <c r="LDY67" i="7"/>
  <c r="LEA67" i="7"/>
  <c r="LEC67" i="7"/>
  <c r="LEE67" i="7"/>
  <c r="LEG67" i="7"/>
  <c r="LEI67" i="7"/>
  <c r="LEK67" i="7"/>
  <c r="LEM67" i="7"/>
  <c r="LEO67" i="7"/>
  <c r="LEQ67" i="7"/>
  <c r="LES67" i="7"/>
  <c r="LEU67" i="7"/>
  <c r="LEW67" i="7"/>
  <c r="LEY67" i="7"/>
  <c r="LFA67" i="7"/>
  <c r="LFC67" i="7"/>
  <c r="LFE67" i="7"/>
  <c r="LFG67" i="7"/>
  <c r="LFI67" i="7"/>
  <c r="LFK67" i="7"/>
  <c r="LFM67" i="7"/>
  <c r="LFO67" i="7"/>
  <c r="LFQ67" i="7"/>
  <c r="LFS67" i="7"/>
  <c r="LFU67" i="7"/>
  <c r="LFW67" i="7"/>
  <c r="LFY67" i="7"/>
  <c r="LGA67" i="7"/>
  <c r="LGC67" i="7"/>
  <c r="LGE67" i="7"/>
  <c r="LGG67" i="7"/>
  <c r="LGI67" i="7"/>
  <c r="LGK67" i="7"/>
  <c r="LGM67" i="7"/>
  <c r="LGO67" i="7"/>
  <c r="LGQ67" i="7"/>
  <c r="LGS67" i="7"/>
  <c r="LGU67" i="7"/>
  <c r="LGW67" i="7"/>
  <c r="LGY67" i="7"/>
  <c r="LHA67" i="7"/>
  <c r="LHC67" i="7"/>
  <c r="LHE67" i="7"/>
  <c r="LHG67" i="7"/>
  <c r="LHI67" i="7"/>
  <c r="LHK67" i="7"/>
  <c r="LHM67" i="7"/>
  <c r="LHO67" i="7"/>
  <c r="LHQ67" i="7"/>
  <c r="LHS67" i="7"/>
  <c r="LHU67" i="7"/>
  <c r="LHW67" i="7"/>
  <c r="LHY67" i="7"/>
  <c r="LIA67" i="7"/>
  <c r="LIC67" i="7"/>
  <c r="LIE67" i="7"/>
  <c r="LIG67" i="7"/>
  <c r="LII67" i="7"/>
  <c r="LIK67" i="7"/>
  <c r="LIM67" i="7"/>
  <c r="LIO67" i="7"/>
  <c r="LIQ67" i="7"/>
  <c r="LIS67" i="7"/>
  <c r="LIU67" i="7"/>
  <c r="LIW67" i="7"/>
  <c r="LIY67" i="7"/>
  <c r="LJA67" i="7"/>
  <c r="LJC67" i="7"/>
  <c r="LJE67" i="7"/>
  <c r="LJG67" i="7"/>
  <c r="LJI67" i="7"/>
  <c r="LJK67" i="7"/>
  <c r="LJM67" i="7"/>
  <c r="LJO67" i="7"/>
  <c r="LJQ67" i="7"/>
  <c r="LJS67" i="7"/>
  <c r="LJU67" i="7"/>
  <c r="LJW67" i="7"/>
  <c r="LJY67" i="7"/>
  <c r="LKA67" i="7"/>
  <c r="LKC67" i="7"/>
  <c r="LKE67" i="7"/>
  <c r="LKG67" i="7"/>
  <c r="LKI67" i="7"/>
  <c r="LKK67" i="7"/>
  <c r="LKM67" i="7"/>
  <c r="LKO67" i="7"/>
  <c r="LKQ67" i="7"/>
  <c r="LKS67" i="7"/>
  <c r="LKU67" i="7"/>
  <c r="LKW67" i="7"/>
  <c r="LKY67" i="7"/>
  <c r="LLA67" i="7"/>
  <c r="LLC67" i="7"/>
  <c r="LLE67" i="7"/>
  <c r="LLG67" i="7"/>
  <c r="LLI67" i="7"/>
  <c r="LLK67" i="7"/>
  <c r="LLM67" i="7"/>
  <c r="LLO67" i="7"/>
  <c r="LLQ67" i="7"/>
  <c r="LLS67" i="7"/>
  <c r="LLU67" i="7"/>
  <c r="LLW67" i="7"/>
  <c r="LLY67" i="7"/>
  <c r="LMA67" i="7"/>
  <c r="LMC67" i="7"/>
  <c r="LME67" i="7"/>
  <c r="LMG67" i="7"/>
  <c r="LMI67" i="7"/>
  <c r="LMK67" i="7"/>
  <c r="LMM67" i="7"/>
  <c r="LMO67" i="7"/>
  <c r="LMQ67" i="7"/>
  <c r="LMS67" i="7"/>
  <c r="LMU67" i="7"/>
  <c r="LMW67" i="7"/>
  <c r="LMY67" i="7"/>
  <c r="LNA67" i="7"/>
  <c r="LNC67" i="7"/>
  <c r="LNE67" i="7"/>
  <c r="LNG67" i="7"/>
  <c r="LNI67" i="7"/>
  <c r="LNK67" i="7"/>
  <c r="LNM67" i="7"/>
  <c r="LNO67" i="7"/>
  <c r="LNQ67" i="7"/>
  <c r="LNS67" i="7"/>
  <c r="LNU67" i="7"/>
  <c r="LNW67" i="7"/>
  <c r="LNY67" i="7"/>
  <c r="LOA67" i="7"/>
  <c r="LOC67" i="7"/>
  <c r="LOE67" i="7"/>
  <c r="LOG67" i="7"/>
  <c r="LOI67" i="7"/>
  <c r="LOK67" i="7"/>
  <c r="LOM67" i="7"/>
  <c r="LOO67" i="7"/>
  <c r="LOQ67" i="7"/>
  <c r="LOS67" i="7"/>
  <c r="LOU67" i="7"/>
  <c r="LOW67" i="7"/>
  <c r="LOY67" i="7"/>
  <c r="LPA67" i="7"/>
  <c r="LPC67" i="7"/>
  <c r="LPE67" i="7"/>
  <c r="LPG67" i="7"/>
  <c r="LPI67" i="7"/>
  <c r="LPK67" i="7"/>
  <c r="LPM67" i="7"/>
  <c r="LPO67" i="7"/>
  <c r="LPQ67" i="7"/>
  <c r="LPS67" i="7"/>
  <c r="LPU67" i="7"/>
  <c r="LPW67" i="7"/>
  <c r="LPY67" i="7"/>
  <c r="LQA67" i="7"/>
  <c r="LQC67" i="7"/>
  <c r="LQE67" i="7"/>
  <c r="LQG67" i="7"/>
  <c r="LQI67" i="7"/>
  <c r="LQK67" i="7"/>
  <c r="LQM67" i="7"/>
  <c r="LQO67" i="7"/>
  <c r="LQQ67" i="7"/>
  <c r="LQS67" i="7"/>
  <c r="LQU67" i="7"/>
  <c r="LQW67" i="7"/>
  <c r="LQY67" i="7"/>
  <c r="LRA67" i="7"/>
  <c r="LRC67" i="7"/>
  <c r="LRE67" i="7"/>
  <c r="LRG67" i="7"/>
  <c r="LRI67" i="7"/>
  <c r="LRK67" i="7"/>
  <c r="LRM67" i="7"/>
  <c r="LRO67" i="7"/>
  <c r="LRQ67" i="7"/>
  <c r="LRS67" i="7"/>
  <c r="LRU67" i="7"/>
  <c r="LRW67" i="7"/>
  <c r="LRY67" i="7"/>
  <c r="LSA67" i="7"/>
  <c r="LSC67" i="7"/>
  <c r="LSE67" i="7"/>
  <c r="LSG67" i="7"/>
  <c r="LSI67" i="7"/>
  <c r="LSK67" i="7"/>
  <c r="LSM67" i="7"/>
  <c r="LSO67" i="7"/>
  <c r="LSQ67" i="7"/>
  <c r="LSS67" i="7"/>
  <c r="LSU67" i="7"/>
  <c r="LSW67" i="7"/>
  <c r="LSY67" i="7"/>
  <c r="LTA67" i="7"/>
  <c r="LTC67" i="7"/>
  <c r="LTE67" i="7"/>
  <c r="LTG67" i="7"/>
  <c r="LTI67" i="7"/>
  <c r="LTK67" i="7"/>
  <c r="LTM67" i="7"/>
  <c r="LTO67" i="7"/>
  <c r="LTQ67" i="7"/>
  <c r="LTS67" i="7"/>
  <c r="LTU67" i="7"/>
  <c r="LTW67" i="7"/>
  <c r="LTY67" i="7"/>
  <c r="LUA67" i="7"/>
  <c r="LUC67" i="7"/>
  <c r="LUE67" i="7"/>
  <c r="LUG67" i="7"/>
  <c r="LUI67" i="7"/>
  <c r="LUK67" i="7"/>
  <c r="LUM67" i="7"/>
  <c r="LUO67" i="7"/>
  <c r="LUQ67" i="7"/>
  <c r="LUS67" i="7"/>
  <c r="LUU67" i="7"/>
  <c r="LUW67" i="7"/>
  <c r="LUY67" i="7"/>
  <c r="LVA67" i="7"/>
  <c r="LVC67" i="7"/>
  <c r="LVE67" i="7"/>
  <c r="LVG67" i="7"/>
  <c r="LVI67" i="7"/>
  <c r="LVK67" i="7"/>
  <c r="LVM67" i="7"/>
  <c r="LVO67" i="7"/>
  <c r="LVQ67" i="7"/>
  <c r="LVS67" i="7"/>
  <c r="LVU67" i="7"/>
  <c r="LVW67" i="7"/>
  <c r="LVY67" i="7"/>
  <c r="LWA67" i="7"/>
  <c r="LWC67" i="7"/>
  <c r="LWE67" i="7"/>
  <c r="LWG67" i="7"/>
  <c r="LWI67" i="7"/>
  <c r="LWK67" i="7"/>
  <c r="LWM67" i="7"/>
  <c r="LWO67" i="7"/>
  <c r="LWQ67" i="7"/>
  <c r="LWS67" i="7"/>
  <c r="LWU67" i="7"/>
  <c r="LWW67" i="7"/>
  <c r="LWY67" i="7"/>
  <c r="LXA67" i="7"/>
  <c r="LXC67" i="7"/>
  <c r="LXE67" i="7"/>
  <c r="LXG67" i="7"/>
  <c r="LXI67" i="7"/>
  <c r="LXK67" i="7"/>
  <c r="LXM67" i="7"/>
  <c r="LXO67" i="7"/>
  <c r="LXQ67" i="7"/>
  <c r="LXS67" i="7"/>
  <c r="LXU67" i="7"/>
  <c r="LXW67" i="7"/>
  <c r="LXY67" i="7"/>
  <c r="LYA67" i="7"/>
  <c r="LYC67" i="7"/>
  <c r="LYE67" i="7"/>
  <c r="LYG67" i="7"/>
  <c r="LYI67" i="7"/>
  <c r="LYK67" i="7"/>
  <c r="LYM67" i="7"/>
  <c r="LYO67" i="7"/>
  <c r="LYQ67" i="7"/>
  <c r="LYS67" i="7"/>
  <c r="LYU67" i="7"/>
  <c r="LYW67" i="7"/>
  <c r="LYY67" i="7"/>
  <c r="LZA67" i="7"/>
  <c r="LZC67" i="7"/>
  <c r="LZE67" i="7"/>
  <c r="LZG67" i="7"/>
  <c r="LZI67" i="7"/>
  <c r="LZK67" i="7"/>
  <c r="LZM67" i="7"/>
  <c r="LZO67" i="7"/>
  <c r="LZQ67" i="7"/>
  <c r="LZS67" i="7"/>
  <c r="LZU67" i="7"/>
  <c r="LZW67" i="7"/>
  <c r="LZY67" i="7"/>
  <c r="MAA67" i="7"/>
  <c r="MAC67" i="7"/>
  <c r="MAE67" i="7"/>
  <c r="MAG67" i="7"/>
  <c r="MAI67" i="7"/>
  <c r="MAK67" i="7"/>
  <c r="MAM67" i="7"/>
  <c r="MAO67" i="7"/>
  <c r="MAQ67" i="7"/>
  <c r="MAS67" i="7"/>
  <c r="MAU67" i="7"/>
  <c r="MAW67" i="7"/>
  <c r="MAY67" i="7"/>
  <c r="MBA67" i="7"/>
  <c r="MBC67" i="7"/>
  <c r="MBE67" i="7"/>
  <c r="MBG67" i="7"/>
  <c r="MBI67" i="7"/>
  <c r="MBK67" i="7"/>
  <c r="MBM67" i="7"/>
  <c r="MBO67" i="7"/>
  <c r="MBQ67" i="7"/>
  <c r="MBS67" i="7"/>
  <c r="MBU67" i="7"/>
  <c r="MBW67" i="7"/>
  <c r="MBY67" i="7"/>
  <c r="MCA67" i="7"/>
  <c r="MCC67" i="7"/>
  <c r="MCE67" i="7"/>
  <c r="MCG67" i="7"/>
  <c r="MCI67" i="7"/>
  <c r="MCK67" i="7"/>
  <c r="MCM67" i="7"/>
  <c r="MCO67" i="7"/>
  <c r="MCQ67" i="7"/>
  <c r="MCS67" i="7"/>
  <c r="MCU67" i="7"/>
  <c r="MCW67" i="7"/>
  <c r="MCY67" i="7"/>
  <c r="MDA67" i="7"/>
  <c r="MDC67" i="7"/>
  <c r="MDE67" i="7"/>
  <c r="MDG67" i="7"/>
  <c r="MDI67" i="7"/>
  <c r="MDK67" i="7"/>
  <c r="MDM67" i="7"/>
  <c r="MDO67" i="7"/>
  <c r="MDQ67" i="7"/>
  <c r="MDS67" i="7"/>
  <c r="MDU67" i="7"/>
  <c r="MDW67" i="7"/>
  <c r="MDY67" i="7"/>
  <c r="MEA67" i="7"/>
  <c r="MEC67" i="7"/>
  <c r="MEE67" i="7"/>
  <c r="MEG67" i="7"/>
  <c r="MEI67" i="7"/>
  <c r="MEK67" i="7"/>
  <c r="MEM67" i="7"/>
  <c r="MEO67" i="7"/>
  <c r="MEQ67" i="7"/>
  <c r="MES67" i="7"/>
  <c r="MEU67" i="7"/>
  <c r="MEW67" i="7"/>
  <c r="MEY67" i="7"/>
  <c r="MFA67" i="7"/>
  <c r="MFC67" i="7"/>
  <c r="MFE67" i="7"/>
  <c r="MFG67" i="7"/>
  <c r="MFI67" i="7"/>
  <c r="MFK67" i="7"/>
  <c r="MFM67" i="7"/>
  <c r="MFO67" i="7"/>
  <c r="MFQ67" i="7"/>
  <c r="MFS67" i="7"/>
  <c r="MFU67" i="7"/>
  <c r="MFW67" i="7"/>
  <c r="MFY67" i="7"/>
  <c r="MGA67" i="7"/>
  <c r="MGC67" i="7"/>
  <c r="MGE67" i="7"/>
  <c r="MGG67" i="7"/>
  <c r="MGI67" i="7"/>
  <c r="MGK67" i="7"/>
  <c r="MGM67" i="7"/>
  <c r="MGO67" i="7"/>
  <c r="MGQ67" i="7"/>
  <c r="MGS67" i="7"/>
  <c r="MGU67" i="7"/>
  <c r="MGW67" i="7"/>
  <c r="MGY67" i="7"/>
  <c r="MHA67" i="7"/>
  <c r="MHC67" i="7"/>
  <c r="MHE67" i="7"/>
  <c r="MHG67" i="7"/>
  <c r="MHI67" i="7"/>
  <c r="MHK67" i="7"/>
  <c r="MHM67" i="7"/>
  <c r="MHO67" i="7"/>
  <c r="MHQ67" i="7"/>
  <c r="MHS67" i="7"/>
  <c r="MHU67" i="7"/>
  <c r="MHW67" i="7"/>
  <c r="MHY67" i="7"/>
  <c r="MIA67" i="7"/>
  <c r="MIC67" i="7"/>
  <c r="MIE67" i="7"/>
  <c r="MIG67" i="7"/>
  <c r="MII67" i="7"/>
  <c r="MIK67" i="7"/>
  <c r="MIM67" i="7"/>
  <c r="MIO67" i="7"/>
  <c r="MIQ67" i="7"/>
  <c r="MIS67" i="7"/>
  <c r="MIU67" i="7"/>
  <c r="MIW67" i="7"/>
  <c r="MIY67" i="7"/>
  <c r="MJA67" i="7"/>
  <c r="MJC67" i="7"/>
  <c r="MJE67" i="7"/>
  <c r="MJG67" i="7"/>
  <c r="MJI67" i="7"/>
  <c r="MJK67" i="7"/>
  <c r="MJM67" i="7"/>
  <c r="MJO67" i="7"/>
  <c r="MJQ67" i="7"/>
  <c r="MJS67" i="7"/>
  <c r="MJU67" i="7"/>
  <c r="MJW67" i="7"/>
  <c r="MJY67" i="7"/>
  <c r="MKA67" i="7"/>
  <c r="MKC67" i="7"/>
  <c r="MKE67" i="7"/>
  <c r="MKG67" i="7"/>
  <c r="MKI67" i="7"/>
  <c r="MKK67" i="7"/>
  <c r="MKM67" i="7"/>
  <c r="MKO67" i="7"/>
  <c r="MKQ67" i="7"/>
  <c r="MKS67" i="7"/>
  <c r="MKU67" i="7"/>
  <c r="MKW67" i="7"/>
  <c r="MKY67" i="7"/>
  <c r="MLA67" i="7"/>
  <c r="MLC67" i="7"/>
  <c r="MLE67" i="7"/>
  <c r="MLG67" i="7"/>
  <c r="MLI67" i="7"/>
  <c r="MLK67" i="7"/>
  <c r="MLM67" i="7"/>
  <c r="MLO67" i="7"/>
  <c r="MLQ67" i="7"/>
  <c r="MLS67" i="7"/>
  <c r="MLU67" i="7"/>
  <c r="MLW67" i="7"/>
  <c r="MLY67" i="7"/>
  <c r="MMA67" i="7"/>
  <c r="MMC67" i="7"/>
  <c r="MME67" i="7"/>
  <c r="MMG67" i="7"/>
  <c r="MMI67" i="7"/>
  <c r="MMK67" i="7"/>
  <c r="MMM67" i="7"/>
  <c r="MMO67" i="7"/>
  <c r="MMQ67" i="7"/>
  <c r="MMS67" i="7"/>
  <c r="MMU67" i="7"/>
  <c r="MMW67" i="7"/>
  <c r="MMY67" i="7"/>
  <c r="MNA67" i="7"/>
  <c r="MNC67" i="7"/>
  <c r="MNE67" i="7"/>
  <c r="MNG67" i="7"/>
  <c r="MNI67" i="7"/>
  <c r="MNK67" i="7"/>
  <c r="MNM67" i="7"/>
  <c r="MNO67" i="7"/>
  <c r="MNQ67" i="7"/>
  <c r="MNS67" i="7"/>
  <c r="MNU67" i="7"/>
  <c r="MNW67" i="7"/>
  <c r="MNY67" i="7"/>
  <c r="MOA67" i="7"/>
  <c r="MOC67" i="7"/>
  <c r="MOE67" i="7"/>
  <c r="MOG67" i="7"/>
  <c r="MOI67" i="7"/>
  <c r="MOK67" i="7"/>
  <c r="MOM67" i="7"/>
  <c r="MOO67" i="7"/>
  <c r="MOQ67" i="7"/>
  <c r="MOS67" i="7"/>
  <c r="MOU67" i="7"/>
  <c r="MOW67" i="7"/>
  <c r="MOY67" i="7"/>
  <c r="MPA67" i="7"/>
  <c r="MPC67" i="7"/>
  <c r="MPE67" i="7"/>
  <c r="MPG67" i="7"/>
  <c r="MPI67" i="7"/>
  <c r="MPK67" i="7"/>
  <c r="MPM67" i="7"/>
  <c r="MPO67" i="7"/>
  <c r="MPQ67" i="7"/>
  <c r="MPS67" i="7"/>
  <c r="MPU67" i="7"/>
  <c r="MPW67" i="7"/>
  <c r="MPY67" i="7"/>
  <c r="MQA67" i="7"/>
  <c r="MQC67" i="7"/>
  <c r="MQE67" i="7"/>
  <c r="MQG67" i="7"/>
  <c r="MQI67" i="7"/>
  <c r="MQK67" i="7"/>
  <c r="MQM67" i="7"/>
  <c r="MQO67" i="7"/>
  <c r="MQQ67" i="7"/>
  <c r="MQS67" i="7"/>
  <c r="MQU67" i="7"/>
  <c r="MQW67" i="7"/>
  <c r="MQY67" i="7"/>
  <c r="MRA67" i="7"/>
  <c r="MRC67" i="7"/>
  <c r="MRE67" i="7"/>
  <c r="MRG67" i="7"/>
  <c r="MRI67" i="7"/>
  <c r="MRK67" i="7"/>
  <c r="MRM67" i="7"/>
  <c r="MRO67" i="7"/>
  <c r="MRQ67" i="7"/>
  <c r="MRS67" i="7"/>
  <c r="MRU67" i="7"/>
  <c r="MRW67" i="7"/>
  <c r="MRY67" i="7"/>
  <c r="MSA67" i="7"/>
  <c r="MSC67" i="7"/>
  <c r="MSE67" i="7"/>
  <c r="MSG67" i="7"/>
  <c r="MSI67" i="7"/>
  <c r="MSK67" i="7"/>
  <c r="MSM67" i="7"/>
  <c r="MSO67" i="7"/>
  <c r="MSQ67" i="7"/>
  <c r="MSS67" i="7"/>
  <c r="MSU67" i="7"/>
  <c r="MSW67" i="7"/>
  <c r="MSY67" i="7"/>
  <c r="MTA67" i="7"/>
  <c r="MTC67" i="7"/>
  <c r="MTE67" i="7"/>
  <c r="MTG67" i="7"/>
  <c r="MTI67" i="7"/>
  <c r="MTK67" i="7"/>
  <c r="MTM67" i="7"/>
  <c r="MTO67" i="7"/>
  <c r="MTQ67" i="7"/>
  <c r="MTS67" i="7"/>
  <c r="MTU67" i="7"/>
  <c r="MTW67" i="7"/>
  <c r="MTY67" i="7"/>
  <c r="MUA67" i="7"/>
  <c r="MUC67" i="7"/>
  <c r="MUE67" i="7"/>
  <c r="MUG67" i="7"/>
  <c r="MUI67" i="7"/>
  <c r="MUK67" i="7"/>
  <c r="MUM67" i="7"/>
  <c r="MUO67" i="7"/>
  <c r="MUQ67" i="7"/>
  <c r="MUS67" i="7"/>
  <c r="MUU67" i="7"/>
  <c r="MUW67" i="7"/>
  <c r="MUY67" i="7"/>
  <c r="MVA67" i="7"/>
  <c r="MVC67" i="7"/>
  <c r="MVE67" i="7"/>
  <c r="MVG67" i="7"/>
  <c r="MVI67" i="7"/>
  <c r="MVK67" i="7"/>
  <c r="MVM67" i="7"/>
  <c r="MVO67" i="7"/>
  <c r="MVQ67" i="7"/>
  <c r="MVS67" i="7"/>
  <c r="MVU67" i="7"/>
  <c r="MVW67" i="7"/>
  <c r="MVY67" i="7"/>
  <c r="MWA67" i="7"/>
  <c r="MWC67" i="7"/>
  <c r="MWE67" i="7"/>
  <c r="MWG67" i="7"/>
  <c r="MWI67" i="7"/>
  <c r="MWK67" i="7"/>
  <c r="MWM67" i="7"/>
  <c r="MWO67" i="7"/>
  <c r="MWQ67" i="7"/>
  <c r="MWS67" i="7"/>
  <c r="MWU67" i="7"/>
  <c r="MWW67" i="7"/>
  <c r="MWY67" i="7"/>
  <c r="MXA67" i="7"/>
  <c r="MXC67" i="7"/>
  <c r="MXE67" i="7"/>
  <c r="MXG67" i="7"/>
  <c r="MXI67" i="7"/>
  <c r="MXK67" i="7"/>
  <c r="MXM67" i="7"/>
  <c r="MXO67" i="7"/>
  <c r="MXQ67" i="7"/>
  <c r="MXS67" i="7"/>
  <c r="MXU67" i="7"/>
  <c r="MXW67" i="7"/>
  <c r="MXY67" i="7"/>
  <c r="MYA67" i="7"/>
  <c r="MYC67" i="7"/>
  <c r="MYE67" i="7"/>
  <c r="MYG67" i="7"/>
  <c r="MYI67" i="7"/>
  <c r="MYK67" i="7"/>
  <c r="MYM67" i="7"/>
  <c r="MYO67" i="7"/>
  <c r="MYQ67" i="7"/>
  <c r="MYS67" i="7"/>
  <c r="MYU67" i="7"/>
  <c r="MYW67" i="7"/>
  <c r="MYY67" i="7"/>
  <c r="MZA67" i="7"/>
  <c r="MZC67" i="7"/>
  <c r="MZE67" i="7"/>
  <c r="MZG67" i="7"/>
  <c r="MZI67" i="7"/>
  <c r="MZK67" i="7"/>
  <c r="MZM67" i="7"/>
  <c r="MZO67" i="7"/>
  <c r="MZQ67" i="7"/>
  <c r="MZS67" i="7"/>
  <c r="MZU67" i="7"/>
  <c r="MZW67" i="7"/>
  <c r="MZY67" i="7"/>
  <c r="NAA67" i="7"/>
  <c r="NAC67" i="7"/>
  <c r="NAE67" i="7"/>
  <c r="NAG67" i="7"/>
  <c r="NAI67" i="7"/>
  <c r="NAK67" i="7"/>
  <c r="NAM67" i="7"/>
  <c r="NAO67" i="7"/>
  <c r="NAQ67" i="7"/>
  <c r="NAS67" i="7"/>
  <c r="NAU67" i="7"/>
  <c r="NAW67" i="7"/>
  <c r="NAY67" i="7"/>
  <c r="NBA67" i="7"/>
  <c r="NBC67" i="7"/>
  <c r="NBE67" i="7"/>
  <c r="NBG67" i="7"/>
  <c r="NBI67" i="7"/>
  <c r="NBK67" i="7"/>
  <c r="NBM67" i="7"/>
  <c r="NBO67" i="7"/>
  <c r="NBQ67" i="7"/>
  <c r="NBS67" i="7"/>
  <c r="NBU67" i="7"/>
  <c r="NBW67" i="7"/>
  <c r="NBY67" i="7"/>
  <c r="NCA67" i="7"/>
  <c r="NCC67" i="7"/>
  <c r="NCE67" i="7"/>
  <c r="NCG67" i="7"/>
  <c r="NCI67" i="7"/>
  <c r="NCK67" i="7"/>
  <c r="NCM67" i="7"/>
  <c r="NCO67" i="7"/>
  <c r="NCQ67" i="7"/>
  <c r="NCS67" i="7"/>
  <c r="NCU67" i="7"/>
  <c r="NCW67" i="7"/>
  <c r="NCY67" i="7"/>
  <c r="NDA67" i="7"/>
  <c r="NDC67" i="7"/>
  <c r="NDE67" i="7"/>
  <c r="NDG67" i="7"/>
  <c r="NDI67" i="7"/>
  <c r="NDK67" i="7"/>
  <c r="NDM67" i="7"/>
  <c r="NDO67" i="7"/>
  <c r="NDQ67" i="7"/>
  <c r="NDS67" i="7"/>
  <c r="NDU67" i="7"/>
  <c r="NDW67" i="7"/>
  <c r="NDY67" i="7"/>
  <c r="NEA67" i="7"/>
  <c r="NEC67" i="7"/>
  <c r="NEE67" i="7"/>
  <c r="NEG67" i="7"/>
  <c r="NEI67" i="7"/>
  <c r="NEK67" i="7"/>
  <c r="NEM67" i="7"/>
  <c r="NEO67" i="7"/>
  <c r="NEQ67" i="7"/>
  <c r="NES67" i="7"/>
  <c r="NEU67" i="7"/>
  <c r="NEW67" i="7"/>
  <c r="NEY67" i="7"/>
  <c r="NFA67" i="7"/>
  <c r="NFC67" i="7"/>
  <c r="NFE67" i="7"/>
  <c r="NFG67" i="7"/>
  <c r="NFI67" i="7"/>
  <c r="NFK67" i="7"/>
  <c r="NFM67" i="7"/>
  <c r="NFO67" i="7"/>
  <c r="NFQ67" i="7"/>
  <c r="NFS67" i="7"/>
  <c r="NFU67" i="7"/>
  <c r="NFW67" i="7"/>
  <c r="NFY67" i="7"/>
  <c r="NGA67" i="7"/>
  <c r="NGC67" i="7"/>
  <c r="NGE67" i="7"/>
  <c r="NGG67" i="7"/>
  <c r="NGI67" i="7"/>
  <c r="NGK67" i="7"/>
  <c r="NGM67" i="7"/>
  <c r="NGO67" i="7"/>
  <c r="NGQ67" i="7"/>
  <c r="NGS67" i="7"/>
  <c r="NGU67" i="7"/>
  <c r="NGW67" i="7"/>
  <c r="NGY67" i="7"/>
  <c r="NHA67" i="7"/>
  <c r="NHC67" i="7"/>
  <c r="NHE67" i="7"/>
  <c r="NHG67" i="7"/>
  <c r="NHI67" i="7"/>
  <c r="NHK67" i="7"/>
  <c r="NHM67" i="7"/>
  <c r="NHO67" i="7"/>
  <c r="NHQ67" i="7"/>
  <c r="NHS67" i="7"/>
  <c r="NHU67" i="7"/>
  <c r="NHW67" i="7"/>
  <c r="NHY67" i="7"/>
  <c r="NIA67" i="7"/>
  <c r="NIC67" i="7"/>
  <c r="NIE67" i="7"/>
  <c r="NIG67" i="7"/>
  <c r="NII67" i="7"/>
  <c r="NIK67" i="7"/>
  <c r="NIM67" i="7"/>
  <c r="NIO67" i="7"/>
  <c r="NIQ67" i="7"/>
  <c r="NIS67" i="7"/>
  <c r="NIU67" i="7"/>
  <c r="NIW67" i="7"/>
  <c r="NIY67" i="7"/>
  <c r="NJA67" i="7"/>
  <c r="NJC67" i="7"/>
  <c r="NJE67" i="7"/>
  <c r="NJG67" i="7"/>
  <c r="NJI67" i="7"/>
  <c r="NJK67" i="7"/>
  <c r="NJM67" i="7"/>
  <c r="NJO67" i="7"/>
  <c r="NJQ67" i="7"/>
  <c r="NJS67" i="7"/>
  <c r="NJU67" i="7"/>
  <c r="NJW67" i="7"/>
  <c r="NJY67" i="7"/>
  <c r="NKA67" i="7"/>
  <c r="NKC67" i="7"/>
  <c r="NKE67" i="7"/>
  <c r="NKG67" i="7"/>
  <c r="NKI67" i="7"/>
  <c r="NKK67" i="7"/>
  <c r="NKM67" i="7"/>
  <c r="NKO67" i="7"/>
  <c r="NKQ67" i="7"/>
  <c r="NKS67" i="7"/>
  <c r="NKU67" i="7"/>
  <c r="NKW67" i="7"/>
  <c r="NKY67" i="7"/>
  <c r="NLA67" i="7"/>
  <c r="NLC67" i="7"/>
  <c r="NLE67" i="7"/>
  <c r="NLG67" i="7"/>
  <c r="NLI67" i="7"/>
  <c r="NLK67" i="7"/>
  <c r="NLM67" i="7"/>
  <c r="NLO67" i="7"/>
  <c r="NLQ67" i="7"/>
  <c r="NLS67" i="7"/>
  <c r="NLU67" i="7"/>
  <c r="NLW67" i="7"/>
  <c r="NLY67" i="7"/>
  <c r="NMA67" i="7"/>
  <c r="NMC67" i="7"/>
  <c r="NME67" i="7"/>
  <c r="NMG67" i="7"/>
  <c r="NMI67" i="7"/>
  <c r="NMK67" i="7"/>
  <c r="NMM67" i="7"/>
  <c r="NMO67" i="7"/>
  <c r="NMQ67" i="7"/>
  <c r="NMS67" i="7"/>
  <c r="NMU67" i="7"/>
  <c r="NMW67" i="7"/>
  <c r="NMY67" i="7"/>
  <c r="NNA67" i="7"/>
  <c r="NNC67" i="7"/>
  <c r="NNE67" i="7"/>
  <c r="NNG67" i="7"/>
  <c r="NNI67" i="7"/>
  <c r="NNK67" i="7"/>
  <c r="NNM67" i="7"/>
  <c r="NNO67" i="7"/>
  <c r="NNQ67" i="7"/>
  <c r="NNS67" i="7"/>
  <c r="NNU67" i="7"/>
  <c r="NNW67" i="7"/>
  <c r="NNY67" i="7"/>
  <c r="NOA67" i="7"/>
  <c r="NOC67" i="7"/>
  <c r="NOE67" i="7"/>
  <c r="NOG67" i="7"/>
  <c r="NOI67" i="7"/>
  <c r="NOK67" i="7"/>
  <c r="NOM67" i="7"/>
  <c r="NOO67" i="7"/>
  <c r="NOQ67" i="7"/>
  <c r="NOS67" i="7"/>
  <c r="NOU67" i="7"/>
  <c r="NOW67" i="7"/>
  <c r="NOY67" i="7"/>
  <c r="NPA67" i="7"/>
  <c r="NPC67" i="7"/>
  <c r="NPE67" i="7"/>
  <c r="NPG67" i="7"/>
  <c r="NPI67" i="7"/>
  <c r="NPK67" i="7"/>
  <c r="NPM67" i="7"/>
  <c r="NPO67" i="7"/>
  <c r="NPQ67" i="7"/>
  <c r="NPS67" i="7"/>
  <c r="NPU67" i="7"/>
  <c r="NPW67" i="7"/>
  <c r="NPY67" i="7"/>
  <c r="NQA67" i="7"/>
  <c r="NQC67" i="7"/>
  <c r="NQE67" i="7"/>
  <c r="NQG67" i="7"/>
  <c r="NQI67" i="7"/>
  <c r="NQK67" i="7"/>
  <c r="NQM67" i="7"/>
  <c r="NQO67" i="7"/>
  <c r="NQQ67" i="7"/>
  <c r="NQS67" i="7"/>
  <c r="NQU67" i="7"/>
  <c r="NQW67" i="7"/>
  <c r="NQY67" i="7"/>
  <c r="NRA67" i="7"/>
  <c r="NRC67" i="7"/>
  <c r="NRE67" i="7"/>
  <c r="NRG67" i="7"/>
  <c r="NRI67" i="7"/>
  <c r="NRK67" i="7"/>
  <c r="NRM67" i="7"/>
  <c r="NRO67" i="7"/>
  <c r="NRQ67" i="7"/>
  <c r="NRS67" i="7"/>
  <c r="NRU67" i="7"/>
  <c r="NRW67" i="7"/>
  <c r="NRY67" i="7"/>
  <c r="NSA67" i="7"/>
  <c r="NSC67" i="7"/>
  <c r="NSE67" i="7"/>
  <c r="NSG67" i="7"/>
  <c r="NSI67" i="7"/>
  <c r="NSK67" i="7"/>
  <c r="NSM67" i="7"/>
  <c r="NSO67" i="7"/>
  <c r="NSQ67" i="7"/>
  <c r="NSS67" i="7"/>
  <c r="NSU67" i="7"/>
  <c r="NSW67" i="7"/>
  <c r="NSY67" i="7"/>
  <c r="NTA67" i="7"/>
  <c r="NTC67" i="7"/>
  <c r="NTE67" i="7"/>
  <c r="NTG67" i="7"/>
  <c r="NTI67" i="7"/>
  <c r="NTK67" i="7"/>
  <c r="NTM67" i="7"/>
  <c r="NTO67" i="7"/>
  <c r="NTQ67" i="7"/>
  <c r="NTS67" i="7"/>
  <c r="NTU67" i="7"/>
  <c r="NTW67" i="7"/>
  <c r="NTY67" i="7"/>
  <c r="NUA67" i="7"/>
  <c r="NUC67" i="7"/>
  <c r="NUE67" i="7"/>
  <c r="NUG67" i="7"/>
  <c r="NUI67" i="7"/>
  <c r="NUK67" i="7"/>
  <c r="NUM67" i="7"/>
  <c r="NUO67" i="7"/>
  <c r="NUQ67" i="7"/>
  <c r="NUS67" i="7"/>
  <c r="NUU67" i="7"/>
  <c r="NUW67" i="7"/>
  <c r="NUY67" i="7"/>
  <c r="NVA67" i="7"/>
  <c r="NVC67" i="7"/>
  <c r="NVE67" i="7"/>
  <c r="NVG67" i="7"/>
  <c r="NVI67" i="7"/>
  <c r="NVK67" i="7"/>
  <c r="NVM67" i="7"/>
  <c r="NVO67" i="7"/>
  <c r="NVQ67" i="7"/>
  <c r="NVS67" i="7"/>
  <c r="NVU67" i="7"/>
  <c r="NVW67" i="7"/>
  <c r="NVY67" i="7"/>
  <c r="NWA67" i="7"/>
  <c r="NWC67" i="7"/>
  <c r="NWE67" i="7"/>
  <c r="NWG67" i="7"/>
  <c r="NWI67" i="7"/>
  <c r="NWK67" i="7"/>
  <c r="NWM67" i="7"/>
  <c r="NWO67" i="7"/>
  <c r="NWQ67" i="7"/>
  <c r="NWS67" i="7"/>
  <c r="NWU67" i="7"/>
  <c r="NWW67" i="7"/>
  <c r="NWY67" i="7"/>
  <c r="NXA67" i="7"/>
  <c r="NXC67" i="7"/>
  <c r="NXE67" i="7"/>
  <c r="NXG67" i="7"/>
  <c r="NXI67" i="7"/>
  <c r="NXK67" i="7"/>
  <c r="NXM67" i="7"/>
  <c r="NXO67" i="7"/>
  <c r="NXQ67" i="7"/>
  <c r="NXS67" i="7"/>
  <c r="NXU67" i="7"/>
  <c r="NXW67" i="7"/>
  <c r="NXY67" i="7"/>
  <c r="NYA67" i="7"/>
  <c r="NYC67" i="7"/>
  <c r="NYE67" i="7"/>
  <c r="NYG67" i="7"/>
  <c r="NYI67" i="7"/>
  <c r="NYK67" i="7"/>
  <c r="NYM67" i="7"/>
  <c r="NYO67" i="7"/>
  <c r="NYQ67" i="7"/>
  <c r="NYS67" i="7"/>
  <c r="NYU67" i="7"/>
  <c r="NYW67" i="7"/>
  <c r="NYY67" i="7"/>
  <c r="NZA67" i="7"/>
  <c r="NZC67" i="7"/>
  <c r="NZE67" i="7"/>
  <c r="NZG67" i="7"/>
  <c r="NZI67" i="7"/>
  <c r="NZK67" i="7"/>
  <c r="NZM67" i="7"/>
  <c r="NZO67" i="7"/>
  <c r="NZQ67" i="7"/>
  <c r="NZS67" i="7"/>
  <c r="NZU67" i="7"/>
  <c r="NZW67" i="7"/>
  <c r="NZY67" i="7"/>
  <c r="OAA67" i="7"/>
  <c r="OAC67" i="7"/>
  <c r="OAE67" i="7"/>
  <c r="OAG67" i="7"/>
  <c r="OAI67" i="7"/>
  <c r="OAK67" i="7"/>
  <c r="OAM67" i="7"/>
  <c r="OAO67" i="7"/>
  <c r="OAQ67" i="7"/>
  <c r="OAS67" i="7"/>
  <c r="OAU67" i="7"/>
  <c r="OAW67" i="7"/>
  <c r="OAY67" i="7"/>
  <c r="OBA67" i="7"/>
  <c r="OBC67" i="7"/>
  <c r="OBE67" i="7"/>
  <c r="OBG67" i="7"/>
  <c r="OBI67" i="7"/>
  <c r="OBK67" i="7"/>
  <c r="OBM67" i="7"/>
  <c r="OBO67" i="7"/>
  <c r="OBQ67" i="7"/>
  <c r="OBS67" i="7"/>
  <c r="OBU67" i="7"/>
  <c r="OBW67" i="7"/>
  <c r="OBY67" i="7"/>
  <c r="OCA67" i="7"/>
  <c r="OCC67" i="7"/>
  <c r="OCE67" i="7"/>
  <c r="OCG67" i="7"/>
  <c r="OCI67" i="7"/>
  <c r="OCK67" i="7"/>
  <c r="OCM67" i="7"/>
  <c r="OCO67" i="7"/>
  <c r="OCQ67" i="7"/>
  <c r="OCS67" i="7"/>
  <c r="OCU67" i="7"/>
  <c r="OCW67" i="7"/>
  <c r="OCY67" i="7"/>
  <c r="ODA67" i="7"/>
  <c r="ODC67" i="7"/>
  <c r="ODE67" i="7"/>
  <c r="ODG67" i="7"/>
  <c r="ODI67" i="7"/>
  <c r="ODK67" i="7"/>
  <c r="ODM67" i="7"/>
  <c r="ODO67" i="7"/>
  <c r="ODQ67" i="7"/>
  <c r="ODS67" i="7"/>
  <c r="ODU67" i="7"/>
  <c r="ODW67" i="7"/>
  <c r="ODY67" i="7"/>
  <c r="OEA67" i="7"/>
  <c r="OEC67" i="7"/>
  <c r="OEE67" i="7"/>
  <c r="OEG67" i="7"/>
  <c r="OEI67" i="7"/>
  <c r="OEK67" i="7"/>
  <c r="OEM67" i="7"/>
  <c r="OEO67" i="7"/>
  <c r="OEQ67" i="7"/>
  <c r="OES67" i="7"/>
  <c r="OEU67" i="7"/>
  <c r="OEW67" i="7"/>
  <c r="OEY67" i="7"/>
  <c r="OFA67" i="7"/>
  <c r="OFC67" i="7"/>
  <c r="OFE67" i="7"/>
  <c r="OFG67" i="7"/>
  <c r="OFI67" i="7"/>
  <c r="OFK67" i="7"/>
  <c r="OFM67" i="7"/>
  <c r="OFO67" i="7"/>
  <c r="OFQ67" i="7"/>
  <c r="OFS67" i="7"/>
  <c r="OFU67" i="7"/>
  <c r="OFW67" i="7"/>
  <c r="OFY67" i="7"/>
  <c r="OGA67" i="7"/>
  <c r="OGC67" i="7"/>
  <c r="OGE67" i="7"/>
  <c r="OGG67" i="7"/>
  <c r="OGI67" i="7"/>
  <c r="OGK67" i="7"/>
  <c r="OGM67" i="7"/>
  <c r="OGO67" i="7"/>
  <c r="OGQ67" i="7"/>
  <c r="OGS67" i="7"/>
  <c r="OGU67" i="7"/>
  <c r="OGW67" i="7"/>
  <c r="OGY67" i="7"/>
  <c r="OHA67" i="7"/>
  <c r="OHC67" i="7"/>
  <c r="OHE67" i="7"/>
  <c r="OHG67" i="7"/>
  <c r="OHI67" i="7"/>
  <c r="OHK67" i="7"/>
  <c r="OHM67" i="7"/>
  <c r="OHO67" i="7"/>
  <c r="OHQ67" i="7"/>
  <c r="OHS67" i="7"/>
  <c r="OHU67" i="7"/>
  <c r="OHW67" i="7"/>
  <c r="OHY67" i="7"/>
  <c r="OIA67" i="7"/>
  <c r="OIC67" i="7"/>
  <c r="OIE67" i="7"/>
  <c r="OIG67" i="7"/>
  <c r="OII67" i="7"/>
  <c r="OIK67" i="7"/>
  <c r="OIM67" i="7"/>
  <c r="OIO67" i="7"/>
  <c r="OIQ67" i="7"/>
  <c r="OIS67" i="7"/>
  <c r="OIU67" i="7"/>
  <c r="OIW67" i="7"/>
  <c r="OIY67" i="7"/>
  <c r="OJA67" i="7"/>
  <c r="OJC67" i="7"/>
  <c r="OJE67" i="7"/>
  <c r="OJG67" i="7"/>
  <c r="OJI67" i="7"/>
  <c r="OJK67" i="7"/>
  <c r="OJM67" i="7"/>
  <c r="OJO67" i="7"/>
  <c r="OJQ67" i="7"/>
  <c r="OJS67" i="7"/>
  <c r="OJU67" i="7"/>
  <c r="OJW67" i="7"/>
  <c r="OJY67" i="7"/>
  <c r="OKA67" i="7"/>
  <c r="OKC67" i="7"/>
  <c r="OKE67" i="7"/>
  <c r="OKG67" i="7"/>
  <c r="OKI67" i="7"/>
  <c r="OKK67" i="7"/>
  <c r="OKM67" i="7"/>
  <c r="OKO67" i="7"/>
  <c r="OKQ67" i="7"/>
  <c r="OKS67" i="7"/>
  <c r="OKU67" i="7"/>
  <c r="OKW67" i="7"/>
  <c r="OKY67" i="7"/>
  <c r="OLA67" i="7"/>
  <c r="OLC67" i="7"/>
  <c r="OLE67" i="7"/>
  <c r="OLG67" i="7"/>
  <c r="OLI67" i="7"/>
  <c r="OLK67" i="7"/>
  <c r="OLM67" i="7"/>
  <c r="OLO67" i="7"/>
  <c r="OLQ67" i="7"/>
  <c r="OLS67" i="7"/>
  <c r="OLU67" i="7"/>
  <c r="OLW67" i="7"/>
  <c r="OLY67" i="7"/>
  <c r="OMA67" i="7"/>
  <c r="OMC67" i="7"/>
  <c r="OME67" i="7"/>
  <c r="OMG67" i="7"/>
  <c r="OMI67" i="7"/>
  <c r="OMK67" i="7"/>
  <c r="OMM67" i="7"/>
  <c r="OMO67" i="7"/>
  <c r="OMQ67" i="7"/>
  <c r="OMS67" i="7"/>
  <c r="OMU67" i="7"/>
  <c r="OMW67" i="7"/>
  <c r="OMY67" i="7"/>
  <c r="ONA67" i="7"/>
  <c r="ONC67" i="7"/>
  <c r="ONE67" i="7"/>
  <c r="ONG67" i="7"/>
  <c r="ONI67" i="7"/>
  <c r="ONK67" i="7"/>
  <c r="ONM67" i="7"/>
  <c r="ONO67" i="7"/>
  <c r="ONQ67" i="7"/>
  <c r="ONS67" i="7"/>
  <c r="ONU67" i="7"/>
  <c r="ONW67" i="7"/>
  <c r="ONY67" i="7"/>
  <c r="OOA67" i="7"/>
  <c r="OOC67" i="7"/>
  <c r="OOE67" i="7"/>
  <c r="OOG67" i="7"/>
  <c r="OOI67" i="7"/>
  <c r="OOK67" i="7"/>
  <c r="OOM67" i="7"/>
  <c r="OOO67" i="7"/>
  <c r="OOQ67" i="7"/>
  <c r="OOS67" i="7"/>
  <c r="OOU67" i="7"/>
  <c r="OOW67" i="7"/>
  <c r="OOY67" i="7"/>
  <c r="OPA67" i="7"/>
  <c r="OPC67" i="7"/>
  <c r="OPE67" i="7"/>
  <c r="OPG67" i="7"/>
  <c r="OPI67" i="7"/>
  <c r="OPK67" i="7"/>
  <c r="OPM67" i="7"/>
  <c r="OPO67" i="7"/>
  <c r="OPQ67" i="7"/>
  <c r="OPS67" i="7"/>
  <c r="OPU67" i="7"/>
  <c r="OPW67" i="7"/>
  <c r="OPY67" i="7"/>
  <c r="OQA67" i="7"/>
  <c r="OQC67" i="7"/>
  <c r="OQE67" i="7"/>
  <c r="OQG67" i="7"/>
  <c r="OQI67" i="7"/>
  <c r="OQK67" i="7"/>
  <c r="OQM67" i="7"/>
  <c r="OQO67" i="7"/>
  <c r="OQQ67" i="7"/>
  <c r="OQS67" i="7"/>
  <c r="OQU67" i="7"/>
  <c r="OQW67" i="7"/>
  <c r="OQY67" i="7"/>
  <c r="ORA67" i="7"/>
  <c r="ORC67" i="7"/>
  <c r="ORE67" i="7"/>
  <c r="ORG67" i="7"/>
  <c r="ORI67" i="7"/>
  <c r="ORK67" i="7"/>
  <c r="ORM67" i="7"/>
  <c r="ORO67" i="7"/>
  <c r="ORQ67" i="7"/>
  <c r="ORS67" i="7"/>
  <c r="ORU67" i="7"/>
  <c r="ORW67" i="7"/>
  <c r="ORY67" i="7"/>
  <c r="OSA67" i="7"/>
  <c r="OSC67" i="7"/>
  <c r="OSE67" i="7"/>
  <c r="OSG67" i="7"/>
  <c r="OSI67" i="7"/>
  <c r="OSK67" i="7"/>
  <c r="OSM67" i="7"/>
  <c r="OSO67" i="7"/>
  <c r="OSQ67" i="7"/>
  <c r="OSS67" i="7"/>
  <c r="OSU67" i="7"/>
  <c r="OSW67" i="7"/>
  <c r="OSY67" i="7"/>
  <c r="OTA67" i="7"/>
  <c r="OTC67" i="7"/>
  <c r="OTE67" i="7"/>
  <c r="OTG67" i="7"/>
  <c r="OTI67" i="7"/>
  <c r="OTK67" i="7"/>
  <c r="OTM67" i="7"/>
  <c r="OTO67" i="7"/>
  <c r="OTQ67" i="7"/>
  <c r="OTS67" i="7"/>
  <c r="OTU67" i="7"/>
  <c r="OTW67" i="7"/>
  <c r="OTY67" i="7"/>
  <c r="OUA67" i="7"/>
  <c r="OUC67" i="7"/>
  <c r="OUE67" i="7"/>
  <c r="OUG67" i="7"/>
  <c r="OUI67" i="7"/>
  <c r="OUK67" i="7"/>
  <c r="OUM67" i="7"/>
  <c r="OUO67" i="7"/>
  <c r="OUQ67" i="7"/>
  <c r="OUS67" i="7"/>
  <c r="OUU67" i="7"/>
  <c r="OUW67" i="7"/>
  <c r="OUY67" i="7"/>
  <c r="OVA67" i="7"/>
  <c r="OVC67" i="7"/>
  <c r="OVE67" i="7"/>
  <c r="OVG67" i="7"/>
  <c r="OVI67" i="7"/>
  <c r="OVK67" i="7"/>
  <c r="OVM67" i="7"/>
  <c r="OVO67" i="7"/>
  <c r="OVQ67" i="7"/>
  <c r="OVS67" i="7"/>
  <c r="OVU67" i="7"/>
  <c r="OVW67" i="7"/>
  <c r="OVY67" i="7"/>
  <c r="OWA67" i="7"/>
  <c r="OWC67" i="7"/>
  <c r="OWE67" i="7"/>
  <c r="OWG67" i="7"/>
  <c r="OWI67" i="7"/>
  <c r="OWK67" i="7"/>
  <c r="OWM67" i="7"/>
  <c r="OWO67" i="7"/>
  <c r="OWQ67" i="7"/>
  <c r="OWS67" i="7"/>
  <c r="OWU67" i="7"/>
  <c r="OWW67" i="7"/>
  <c r="OWY67" i="7"/>
  <c r="OXA67" i="7"/>
  <c r="OXC67" i="7"/>
  <c r="OXE67" i="7"/>
  <c r="OXG67" i="7"/>
  <c r="OXI67" i="7"/>
  <c r="OXK67" i="7"/>
  <c r="OXM67" i="7"/>
  <c r="OXO67" i="7"/>
  <c r="OXQ67" i="7"/>
  <c r="OXS67" i="7"/>
  <c r="OXU67" i="7"/>
  <c r="OXW67" i="7"/>
  <c r="OXY67" i="7"/>
  <c r="OYA67" i="7"/>
  <c r="OYC67" i="7"/>
  <c r="OYE67" i="7"/>
  <c r="OYG67" i="7"/>
  <c r="OYI67" i="7"/>
  <c r="OYK67" i="7"/>
  <c r="OYM67" i="7"/>
  <c r="OYO67" i="7"/>
  <c r="OYQ67" i="7"/>
  <c r="OYS67" i="7"/>
  <c r="OYU67" i="7"/>
  <c r="OYW67" i="7"/>
  <c r="OYY67" i="7"/>
  <c r="OZA67" i="7"/>
  <c r="OZC67" i="7"/>
  <c r="OZE67" i="7"/>
  <c r="OZG67" i="7"/>
  <c r="OZI67" i="7"/>
  <c r="OZK67" i="7"/>
  <c r="OZM67" i="7"/>
  <c r="OZO67" i="7"/>
  <c r="OZQ67" i="7"/>
  <c r="OZS67" i="7"/>
  <c r="OZU67" i="7"/>
  <c r="OZW67" i="7"/>
  <c r="OZY67" i="7"/>
  <c r="PAA67" i="7"/>
  <c r="PAC67" i="7"/>
  <c r="PAE67" i="7"/>
  <c r="PAG67" i="7"/>
  <c r="PAI67" i="7"/>
  <c r="PAK67" i="7"/>
  <c r="PAM67" i="7"/>
  <c r="PAO67" i="7"/>
  <c r="PAQ67" i="7"/>
  <c r="PAS67" i="7"/>
  <c r="PAU67" i="7"/>
  <c r="PAW67" i="7"/>
  <c r="PAY67" i="7"/>
  <c r="PBA67" i="7"/>
  <c r="PBC67" i="7"/>
  <c r="PBE67" i="7"/>
  <c r="PBG67" i="7"/>
  <c r="PBI67" i="7"/>
  <c r="PBK67" i="7"/>
  <c r="PBM67" i="7"/>
  <c r="PBO67" i="7"/>
  <c r="PBQ67" i="7"/>
  <c r="PBS67" i="7"/>
  <c r="PBU67" i="7"/>
  <c r="PBW67" i="7"/>
  <c r="PBY67" i="7"/>
  <c r="PCA67" i="7"/>
  <c r="PCC67" i="7"/>
  <c r="PCE67" i="7"/>
  <c r="PCG67" i="7"/>
  <c r="PCI67" i="7"/>
  <c r="PCK67" i="7"/>
  <c r="PCM67" i="7"/>
  <c r="PCO67" i="7"/>
  <c r="PCQ67" i="7"/>
  <c r="PCS67" i="7"/>
  <c r="PCU67" i="7"/>
  <c r="PCW67" i="7"/>
  <c r="PCY67" i="7"/>
  <c r="PDA67" i="7"/>
  <c r="PDC67" i="7"/>
  <c r="PDE67" i="7"/>
  <c r="PDG67" i="7"/>
  <c r="PDI67" i="7"/>
  <c r="PDK67" i="7"/>
  <c r="PDM67" i="7"/>
  <c r="PDO67" i="7"/>
  <c r="PDQ67" i="7"/>
  <c r="PDS67" i="7"/>
  <c r="PDU67" i="7"/>
  <c r="PDW67" i="7"/>
  <c r="PDY67" i="7"/>
  <c r="PEA67" i="7"/>
  <c r="PEC67" i="7"/>
  <c r="PEE67" i="7"/>
  <c r="PEG67" i="7"/>
  <c r="PEI67" i="7"/>
  <c r="PEK67" i="7"/>
  <c r="PEM67" i="7"/>
  <c r="PEO67" i="7"/>
  <c r="PEQ67" i="7"/>
  <c r="PES67" i="7"/>
  <c r="PEU67" i="7"/>
  <c r="PEW67" i="7"/>
  <c r="PEY67" i="7"/>
  <c r="PFA67" i="7"/>
  <c r="PFC67" i="7"/>
  <c r="PFE67" i="7"/>
  <c r="PFG67" i="7"/>
  <c r="PFI67" i="7"/>
  <c r="PFK67" i="7"/>
  <c r="PFM67" i="7"/>
  <c r="PFO67" i="7"/>
  <c r="PFQ67" i="7"/>
  <c r="PFS67" i="7"/>
  <c r="PFU67" i="7"/>
  <c r="PFW67" i="7"/>
  <c r="PFY67" i="7"/>
  <c r="PGA67" i="7"/>
  <c r="PGC67" i="7"/>
  <c r="PGE67" i="7"/>
  <c r="PGG67" i="7"/>
  <c r="PGI67" i="7"/>
  <c r="PGK67" i="7"/>
  <c r="PGM67" i="7"/>
  <c r="PGO67" i="7"/>
  <c r="PGQ67" i="7"/>
  <c r="PGS67" i="7"/>
  <c r="PGU67" i="7"/>
  <c r="PGW67" i="7"/>
  <c r="PGY67" i="7"/>
  <c r="PHA67" i="7"/>
  <c r="PHC67" i="7"/>
  <c r="PHE67" i="7"/>
  <c r="PHG67" i="7"/>
  <c r="PHI67" i="7"/>
  <c r="PHK67" i="7"/>
  <c r="PHM67" i="7"/>
  <c r="PHO67" i="7"/>
  <c r="PHQ67" i="7"/>
  <c r="PHS67" i="7"/>
  <c r="PHU67" i="7"/>
  <c r="PHW67" i="7"/>
  <c r="PHY67" i="7"/>
  <c r="PIA67" i="7"/>
  <c r="PIC67" i="7"/>
  <c r="PIE67" i="7"/>
  <c r="PIG67" i="7"/>
  <c r="PII67" i="7"/>
  <c r="PIK67" i="7"/>
  <c r="PIM67" i="7"/>
  <c r="PIO67" i="7"/>
  <c r="PIQ67" i="7"/>
  <c r="PIS67" i="7"/>
  <c r="PIU67" i="7"/>
  <c r="PIW67" i="7"/>
  <c r="PIY67" i="7"/>
  <c r="PJA67" i="7"/>
  <c r="PJC67" i="7"/>
  <c r="PJE67" i="7"/>
  <c r="PJG67" i="7"/>
  <c r="PJI67" i="7"/>
  <c r="PJK67" i="7"/>
  <c r="PJM67" i="7"/>
  <c r="PJO67" i="7"/>
  <c r="PJQ67" i="7"/>
  <c r="PJS67" i="7"/>
  <c r="PJU67" i="7"/>
  <c r="PJW67" i="7"/>
  <c r="PJY67" i="7"/>
  <c r="PKA67" i="7"/>
  <c r="PKC67" i="7"/>
  <c r="PKE67" i="7"/>
  <c r="PKG67" i="7"/>
  <c r="PKI67" i="7"/>
  <c r="PKK67" i="7"/>
  <c r="PKM67" i="7"/>
  <c r="PKO67" i="7"/>
  <c r="PKQ67" i="7"/>
  <c r="PKS67" i="7"/>
  <c r="PKU67" i="7"/>
  <c r="PKW67" i="7"/>
  <c r="PKY67" i="7"/>
  <c r="PLA67" i="7"/>
  <c r="PLC67" i="7"/>
  <c r="PLE67" i="7"/>
  <c r="PLG67" i="7"/>
  <c r="PLI67" i="7"/>
  <c r="PLK67" i="7"/>
  <c r="PLM67" i="7"/>
  <c r="PLO67" i="7"/>
  <c r="PLQ67" i="7"/>
  <c r="PLS67" i="7"/>
  <c r="PLU67" i="7"/>
  <c r="PLW67" i="7"/>
  <c r="PLY67" i="7"/>
  <c r="PMA67" i="7"/>
  <c r="PMC67" i="7"/>
  <c r="PME67" i="7"/>
  <c r="PMG67" i="7"/>
  <c r="PMI67" i="7"/>
  <c r="PMK67" i="7"/>
  <c r="PMM67" i="7"/>
  <c r="PMO67" i="7"/>
  <c r="PMQ67" i="7"/>
  <c r="PMS67" i="7"/>
  <c r="PMU67" i="7"/>
  <c r="PMW67" i="7"/>
  <c r="PMY67" i="7"/>
  <c r="PNA67" i="7"/>
  <c r="PNC67" i="7"/>
  <c r="PNE67" i="7"/>
  <c r="PNG67" i="7"/>
  <c r="PNI67" i="7"/>
  <c r="PNK67" i="7"/>
  <c r="PNM67" i="7"/>
  <c r="PNO67" i="7"/>
  <c r="PNQ67" i="7"/>
  <c r="PNS67" i="7"/>
  <c r="PNU67" i="7"/>
  <c r="PNW67" i="7"/>
  <c r="PNY67" i="7"/>
  <c r="POA67" i="7"/>
  <c r="POC67" i="7"/>
  <c r="POE67" i="7"/>
  <c r="POG67" i="7"/>
  <c r="POI67" i="7"/>
  <c r="POK67" i="7"/>
  <c r="POM67" i="7"/>
  <c r="POO67" i="7"/>
  <c r="POQ67" i="7"/>
  <c r="POS67" i="7"/>
  <c r="POU67" i="7"/>
  <c r="POW67" i="7"/>
  <c r="POY67" i="7"/>
  <c r="PPA67" i="7"/>
  <c r="PPC67" i="7"/>
  <c r="PPE67" i="7"/>
  <c r="PPG67" i="7"/>
  <c r="PPI67" i="7"/>
  <c r="PPK67" i="7"/>
  <c r="PPM67" i="7"/>
  <c r="PPO67" i="7"/>
  <c r="PPQ67" i="7"/>
  <c r="PPS67" i="7"/>
  <c r="PPU67" i="7"/>
  <c r="PPW67" i="7"/>
  <c r="PPY67" i="7"/>
  <c r="PQA67" i="7"/>
  <c r="PQC67" i="7"/>
  <c r="PQE67" i="7"/>
  <c r="PQG67" i="7"/>
  <c r="PQI67" i="7"/>
  <c r="PQK67" i="7"/>
  <c r="PQM67" i="7"/>
  <c r="PQO67" i="7"/>
  <c r="PQQ67" i="7"/>
  <c r="PQS67" i="7"/>
  <c r="PQU67" i="7"/>
  <c r="PQW67" i="7"/>
  <c r="PQY67" i="7"/>
  <c r="PRA67" i="7"/>
  <c r="PRC67" i="7"/>
  <c r="PRE67" i="7"/>
  <c r="PRG67" i="7"/>
  <c r="PRI67" i="7"/>
  <c r="PRK67" i="7"/>
  <c r="PRM67" i="7"/>
  <c r="PRO67" i="7"/>
  <c r="PRQ67" i="7"/>
  <c r="PRS67" i="7"/>
  <c r="PRU67" i="7"/>
  <c r="PRW67" i="7"/>
  <c r="PRY67" i="7"/>
  <c r="PSA67" i="7"/>
  <c r="PSC67" i="7"/>
  <c r="PSE67" i="7"/>
  <c r="PSG67" i="7"/>
  <c r="PSI67" i="7"/>
  <c r="PSK67" i="7"/>
  <c r="PSM67" i="7"/>
  <c r="PSO67" i="7"/>
  <c r="PSQ67" i="7"/>
  <c r="PSS67" i="7"/>
  <c r="PSU67" i="7"/>
  <c r="PSW67" i="7"/>
  <c r="PSY67" i="7"/>
  <c r="PTA67" i="7"/>
  <c r="PTC67" i="7"/>
  <c r="PTE67" i="7"/>
  <c r="PTG67" i="7"/>
  <c r="PTI67" i="7"/>
  <c r="PTK67" i="7"/>
  <c r="PTM67" i="7"/>
  <c r="PTO67" i="7"/>
  <c r="PTQ67" i="7"/>
  <c r="PTS67" i="7"/>
  <c r="PTU67" i="7"/>
  <c r="PTW67" i="7"/>
  <c r="PTY67" i="7"/>
  <c r="PUA67" i="7"/>
  <c r="PUC67" i="7"/>
  <c r="PUE67" i="7"/>
  <c r="PUG67" i="7"/>
  <c r="PUI67" i="7"/>
  <c r="PUK67" i="7"/>
  <c r="PUM67" i="7"/>
  <c r="PUO67" i="7"/>
  <c r="PUQ67" i="7"/>
  <c r="PUS67" i="7"/>
  <c r="PUU67" i="7"/>
  <c r="PUW67" i="7"/>
  <c r="PUY67" i="7"/>
  <c r="PVA67" i="7"/>
  <c r="PVC67" i="7"/>
  <c r="PVE67" i="7"/>
  <c r="PVG67" i="7"/>
  <c r="PVI67" i="7"/>
  <c r="PVK67" i="7"/>
  <c r="PVM67" i="7"/>
  <c r="PVO67" i="7"/>
  <c r="PVQ67" i="7"/>
  <c r="PVS67" i="7"/>
  <c r="PVU67" i="7"/>
  <c r="PVW67" i="7"/>
  <c r="PVY67" i="7"/>
  <c r="PWA67" i="7"/>
  <c r="PWC67" i="7"/>
  <c r="PWE67" i="7"/>
  <c r="PWG67" i="7"/>
  <c r="PWI67" i="7"/>
  <c r="PWK67" i="7"/>
  <c r="PWM67" i="7"/>
  <c r="PWO67" i="7"/>
  <c r="PWQ67" i="7"/>
  <c r="PWS67" i="7"/>
  <c r="PWU67" i="7"/>
  <c r="PWW67" i="7"/>
  <c r="PWY67" i="7"/>
  <c r="PXA67" i="7"/>
  <c r="PXC67" i="7"/>
  <c r="PXE67" i="7"/>
  <c r="PXG67" i="7"/>
  <c r="PXI67" i="7"/>
  <c r="PXK67" i="7"/>
  <c r="PXM67" i="7"/>
  <c r="PXO67" i="7"/>
  <c r="PXQ67" i="7"/>
  <c r="PXS67" i="7"/>
  <c r="PXU67" i="7"/>
  <c r="PXW67" i="7"/>
  <c r="PXY67" i="7"/>
  <c r="PYA67" i="7"/>
  <c r="PYC67" i="7"/>
  <c r="PYE67" i="7"/>
  <c r="PYG67" i="7"/>
  <c r="PYI67" i="7"/>
  <c r="PYK67" i="7"/>
  <c r="PYM67" i="7"/>
  <c r="PYO67" i="7"/>
  <c r="PYQ67" i="7"/>
  <c r="PYS67" i="7"/>
  <c r="PYU67" i="7"/>
  <c r="PYW67" i="7"/>
  <c r="PYY67" i="7"/>
  <c r="PZA67" i="7"/>
  <c r="PZC67" i="7"/>
  <c r="PZE67" i="7"/>
  <c r="PZG67" i="7"/>
  <c r="PZI67" i="7"/>
  <c r="PZK67" i="7"/>
  <c r="PZM67" i="7"/>
  <c r="PZO67" i="7"/>
  <c r="PZQ67" i="7"/>
  <c r="PZS67" i="7"/>
  <c r="PZU67" i="7"/>
  <c r="PZW67" i="7"/>
  <c r="PZY67" i="7"/>
  <c r="QAA67" i="7"/>
  <c r="QAC67" i="7"/>
  <c r="QAE67" i="7"/>
  <c r="QAG67" i="7"/>
  <c r="QAI67" i="7"/>
  <c r="QAK67" i="7"/>
  <c r="QAM67" i="7"/>
  <c r="QAO67" i="7"/>
  <c r="QAQ67" i="7"/>
  <c r="QAS67" i="7"/>
  <c r="QAU67" i="7"/>
  <c r="QAW67" i="7"/>
  <c r="QAY67" i="7"/>
  <c r="QBA67" i="7"/>
  <c r="QBC67" i="7"/>
  <c r="QBE67" i="7"/>
  <c r="QBG67" i="7"/>
  <c r="QBI67" i="7"/>
  <c r="QBK67" i="7"/>
  <c r="QBM67" i="7"/>
  <c r="QBO67" i="7"/>
  <c r="QBQ67" i="7"/>
  <c r="QBS67" i="7"/>
  <c r="QBU67" i="7"/>
  <c r="QBW67" i="7"/>
  <c r="QBY67" i="7"/>
  <c r="QCA67" i="7"/>
  <c r="QCC67" i="7"/>
  <c r="QCE67" i="7"/>
  <c r="QCG67" i="7"/>
  <c r="QCI67" i="7"/>
  <c r="QCK67" i="7"/>
  <c r="QCM67" i="7"/>
  <c r="QCO67" i="7"/>
  <c r="QCQ67" i="7"/>
  <c r="QCS67" i="7"/>
  <c r="QCU67" i="7"/>
  <c r="QCW67" i="7"/>
  <c r="QCY67" i="7"/>
  <c r="QDA67" i="7"/>
  <c r="QDC67" i="7"/>
  <c r="QDE67" i="7"/>
  <c r="QDG67" i="7"/>
  <c r="QDI67" i="7"/>
  <c r="QDK67" i="7"/>
  <c r="QDM67" i="7"/>
  <c r="QDO67" i="7"/>
  <c r="QDQ67" i="7"/>
  <c r="QDS67" i="7"/>
  <c r="QDU67" i="7"/>
  <c r="QDW67" i="7"/>
  <c r="QDY67" i="7"/>
  <c r="QEA67" i="7"/>
  <c r="QEC67" i="7"/>
  <c r="QEE67" i="7"/>
  <c r="QEG67" i="7"/>
  <c r="QEI67" i="7"/>
  <c r="QEK67" i="7"/>
  <c r="QEM67" i="7"/>
  <c r="QEO67" i="7"/>
  <c r="QEQ67" i="7"/>
  <c r="QES67" i="7"/>
  <c r="QEU67" i="7"/>
  <c r="QEW67" i="7"/>
  <c r="QEY67" i="7"/>
  <c r="QFA67" i="7"/>
  <c r="QFC67" i="7"/>
  <c r="QFE67" i="7"/>
  <c r="QFG67" i="7"/>
  <c r="QFI67" i="7"/>
  <c r="QFK67" i="7"/>
  <c r="QFM67" i="7"/>
  <c r="QFO67" i="7"/>
  <c r="QFQ67" i="7"/>
  <c r="QFS67" i="7"/>
  <c r="QFU67" i="7"/>
  <c r="QFW67" i="7"/>
  <c r="QFY67" i="7"/>
  <c r="QGA67" i="7"/>
  <c r="QGC67" i="7"/>
  <c r="QGE67" i="7"/>
  <c r="QGG67" i="7"/>
  <c r="QGI67" i="7"/>
  <c r="QGK67" i="7"/>
  <c r="QGM67" i="7"/>
  <c r="QGO67" i="7"/>
  <c r="QGQ67" i="7"/>
  <c r="QGS67" i="7"/>
  <c r="QGU67" i="7"/>
  <c r="QGW67" i="7"/>
  <c r="QGY67" i="7"/>
  <c r="QHA67" i="7"/>
  <c r="QHC67" i="7"/>
  <c r="QHE67" i="7"/>
  <c r="QHG67" i="7"/>
  <c r="QHI67" i="7"/>
  <c r="QHK67" i="7"/>
  <c r="QHM67" i="7"/>
  <c r="QHO67" i="7"/>
  <c r="QHQ67" i="7"/>
  <c r="QHS67" i="7"/>
  <c r="QHU67" i="7"/>
  <c r="QHW67" i="7"/>
  <c r="QHY67" i="7"/>
  <c r="QIA67" i="7"/>
  <c r="QIC67" i="7"/>
  <c r="QIE67" i="7"/>
  <c r="QIG67" i="7"/>
  <c r="QII67" i="7"/>
  <c r="QIK67" i="7"/>
  <c r="QIM67" i="7"/>
  <c r="QIO67" i="7"/>
  <c r="QIQ67" i="7"/>
  <c r="QIS67" i="7"/>
  <c r="QIU67" i="7"/>
  <c r="QIW67" i="7"/>
  <c r="QIY67" i="7"/>
  <c r="QJA67" i="7"/>
  <c r="QJC67" i="7"/>
  <c r="QJE67" i="7"/>
  <c r="QJG67" i="7"/>
  <c r="QJI67" i="7"/>
  <c r="QJK67" i="7"/>
  <c r="QJM67" i="7"/>
  <c r="QJO67" i="7"/>
  <c r="QJQ67" i="7"/>
  <c r="QJS67" i="7"/>
  <c r="QJU67" i="7"/>
  <c r="QJW67" i="7"/>
  <c r="QJY67" i="7"/>
  <c r="QKA67" i="7"/>
  <c r="QKC67" i="7"/>
  <c r="QKE67" i="7"/>
  <c r="QKG67" i="7"/>
  <c r="QKI67" i="7"/>
  <c r="QKK67" i="7"/>
  <c r="QKM67" i="7"/>
  <c r="QKO67" i="7"/>
  <c r="QKQ67" i="7"/>
  <c r="QKS67" i="7"/>
  <c r="QKU67" i="7"/>
  <c r="QKW67" i="7"/>
  <c r="QKY67" i="7"/>
  <c r="QLA67" i="7"/>
  <c r="QLC67" i="7"/>
  <c r="QLE67" i="7"/>
  <c r="QLG67" i="7"/>
  <c r="QLI67" i="7"/>
  <c r="QLK67" i="7"/>
  <c r="QLM67" i="7"/>
  <c r="QLO67" i="7"/>
  <c r="QLQ67" i="7"/>
  <c r="QLS67" i="7"/>
  <c r="QLU67" i="7"/>
  <c r="QLW67" i="7"/>
  <c r="QLY67" i="7"/>
  <c r="QMA67" i="7"/>
  <c r="QMC67" i="7"/>
  <c r="QME67" i="7"/>
  <c r="QMG67" i="7"/>
  <c r="QMI67" i="7"/>
  <c r="QMK67" i="7"/>
  <c r="QMM67" i="7"/>
  <c r="QMO67" i="7"/>
  <c r="QMQ67" i="7"/>
  <c r="QMS67" i="7"/>
  <c r="QMU67" i="7"/>
  <c r="QMW67" i="7"/>
  <c r="QMY67" i="7"/>
  <c r="QNA67" i="7"/>
  <c r="QNC67" i="7"/>
  <c r="QNE67" i="7"/>
  <c r="QNG67" i="7"/>
  <c r="QNI67" i="7"/>
  <c r="QNK67" i="7"/>
  <c r="QNM67" i="7"/>
  <c r="QNO67" i="7"/>
  <c r="QNQ67" i="7"/>
  <c r="QNS67" i="7"/>
  <c r="QNU67" i="7"/>
  <c r="QNW67" i="7"/>
  <c r="QNY67" i="7"/>
  <c r="QOA67" i="7"/>
  <c r="QOC67" i="7"/>
  <c r="QOE67" i="7"/>
  <c r="QOG67" i="7"/>
  <c r="QOI67" i="7"/>
  <c r="QOK67" i="7"/>
  <c r="QOM67" i="7"/>
  <c r="QOO67" i="7"/>
  <c r="QOQ67" i="7"/>
  <c r="QOS67" i="7"/>
  <c r="QOU67" i="7"/>
  <c r="QOW67" i="7"/>
  <c r="QOY67" i="7"/>
  <c r="QPA67" i="7"/>
  <c r="QPC67" i="7"/>
  <c r="QPE67" i="7"/>
  <c r="QPG67" i="7"/>
  <c r="QPI67" i="7"/>
  <c r="QPK67" i="7"/>
  <c r="QPM67" i="7"/>
  <c r="QPO67" i="7"/>
  <c r="QPQ67" i="7"/>
  <c r="QPS67" i="7"/>
  <c r="QPU67" i="7"/>
  <c r="QPW67" i="7"/>
  <c r="QPY67" i="7"/>
  <c r="QQA67" i="7"/>
  <c r="QQC67" i="7"/>
  <c r="QQE67" i="7"/>
  <c r="QQG67" i="7"/>
  <c r="QQI67" i="7"/>
  <c r="QQK67" i="7"/>
  <c r="QQM67" i="7"/>
  <c r="QQO67" i="7"/>
  <c r="QQQ67" i="7"/>
  <c r="QQS67" i="7"/>
  <c r="QQU67" i="7"/>
  <c r="QQW67" i="7"/>
  <c r="QQY67" i="7"/>
  <c r="QRA67" i="7"/>
  <c r="QRC67" i="7"/>
  <c r="QRE67" i="7"/>
  <c r="QRG67" i="7"/>
  <c r="QRI67" i="7"/>
  <c r="QRK67" i="7"/>
  <c r="QRM67" i="7"/>
  <c r="QRO67" i="7"/>
  <c r="QRQ67" i="7"/>
  <c r="QRS67" i="7"/>
  <c r="QRU67" i="7"/>
  <c r="QRW67" i="7"/>
  <c r="QRY67" i="7"/>
  <c r="QSA67" i="7"/>
  <c r="QSC67" i="7"/>
  <c r="QSE67" i="7"/>
  <c r="QSG67" i="7"/>
  <c r="QSI67" i="7"/>
  <c r="QSK67" i="7"/>
  <c r="QSM67" i="7"/>
  <c r="QSO67" i="7"/>
  <c r="QSQ67" i="7"/>
  <c r="QSS67" i="7"/>
  <c r="QSU67" i="7"/>
  <c r="QSW67" i="7"/>
  <c r="QSY67" i="7"/>
  <c r="QTA67" i="7"/>
  <c r="QTC67" i="7"/>
  <c r="QTE67" i="7"/>
  <c r="QTG67" i="7"/>
  <c r="QTI67" i="7"/>
  <c r="QTK67" i="7"/>
  <c r="QTM67" i="7"/>
  <c r="QTO67" i="7"/>
  <c r="QTQ67" i="7"/>
  <c r="QTS67" i="7"/>
  <c r="QTU67" i="7"/>
  <c r="QTW67" i="7"/>
  <c r="QTY67" i="7"/>
  <c r="QUA67" i="7"/>
  <c r="QUC67" i="7"/>
  <c r="QUE67" i="7"/>
  <c r="QUG67" i="7"/>
  <c r="QUI67" i="7"/>
  <c r="QUK67" i="7"/>
  <c r="QUM67" i="7"/>
  <c r="QUO67" i="7"/>
  <c r="QUQ67" i="7"/>
  <c r="QUS67" i="7"/>
  <c r="QUU67" i="7"/>
  <c r="QUW67" i="7"/>
  <c r="QUY67" i="7"/>
  <c r="QVA67" i="7"/>
  <c r="QVC67" i="7"/>
  <c r="QVE67" i="7"/>
  <c r="QVG67" i="7"/>
  <c r="QVI67" i="7"/>
  <c r="QVK67" i="7"/>
  <c r="QVM67" i="7"/>
  <c r="QVO67" i="7"/>
  <c r="QVQ67" i="7"/>
  <c r="QVS67" i="7"/>
  <c r="QVU67" i="7"/>
  <c r="QVW67" i="7"/>
  <c r="QVY67" i="7"/>
  <c r="QWA67" i="7"/>
  <c r="QWC67" i="7"/>
  <c r="QWE67" i="7"/>
  <c r="QWG67" i="7"/>
  <c r="QWI67" i="7"/>
  <c r="QWK67" i="7"/>
  <c r="QWM67" i="7"/>
  <c r="QWO67" i="7"/>
  <c r="QWQ67" i="7"/>
  <c r="QWS67" i="7"/>
  <c r="QWU67" i="7"/>
  <c r="QWW67" i="7"/>
  <c r="QWY67" i="7"/>
  <c r="QXA67" i="7"/>
  <c r="QXC67" i="7"/>
  <c r="QXE67" i="7"/>
  <c r="QXG67" i="7"/>
  <c r="QXI67" i="7"/>
  <c r="QXK67" i="7"/>
  <c r="QXM67" i="7"/>
  <c r="QXO67" i="7"/>
  <c r="QXQ67" i="7"/>
  <c r="QXS67" i="7"/>
  <c r="QXU67" i="7"/>
  <c r="QXW67" i="7"/>
  <c r="QXY67" i="7"/>
  <c r="QYA67" i="7"/>
  <c r="QYC67" i="7"/>
  <c r="QYE67" i="7"/>
  <c r="QYG67" i="7"/>
  <c r="QYI67" i="7"/>
  <c r="QYK67" i="7"/>
  <c r="QYM67" i="7"/>
  <c r="QYO67" i="7"/>
  <c r="QYQ67" i="7"/>
  <c r="QYS67" i="7"/>
  <c r="QYU67" i="7"/>
  <c r="QYW67" i="7"/>
  <c r="QYY67" i="7"/>
  <c r="QZA67" i="7"/>
  <c r="QZC67" i="7"/>
  <c r="QZE67" i="7"/>
  <c r="QZG67" i="7"/>
  <c r="QZI67" i="7"/>
  <c r="QZK67" i="7"/>
  <c r="QZM67" i="7"/>
  <c r="QZO67" i="7"/>
  <c r="QZQ67" i="7"/>
  <c r="QZS67" i="7"/>
  <c r="QZU67" i="7"/>
  <c r="QZW67" i="7"/>
  <c r="QZY67" i="7"/>
  <c r="RAA67" i="7"/>
  <c r="RAC67" i="7"/>
  <c r="RAE67" i="7"/>
  <c r="RAG67" i="7"/>
  <c r="RAI67" i="7"/>
  <c r="RAK67" i="7"/>
  <c r="RAM67" i="7"/>
  <c r="RAO67" i="7"/>
  <c r="RAQ67" i="7"/>
  <c r="RAS67" i="7"/>
  <c r="RAU67" i="7"/>
  <c r="RAW67" i="7"/>
  <c r="RAY67" i="7"/>
  <c r="RBA67" i="7"/>
  <c r="RBC67" i="7"/>
  <c r="RBE67" i="7"/>
  <c r="RBG67" i="7"/>
  <c r="RBI67" i="7"/>
  <c r="RBK67" i="7"/>
  <c r="RBM67" i="7"/>
  <c r="RBO67" i="7"/>
  <c r="RBQ67" i="7"/>
  <c r="RBS67" i="7"/>
  <c r="RBU67" i="7"/>
  <c r="RBW67" i="7"/>
  <c r="RBY67" i="7"/>
  <c r="RCA67" i="7"/>
  <c r="RCC67" i="7"/>
  <c r="RCE67" i="7"/>
  <c r="RCG67" i="7"/>
  <c r="RCI67" i="7"/>
  <c r="RCK67" i="7"/>
  <c r="RCM67" i="7"/>
  <c r="RCO67" i="7"/>
  <c r="RCQ67" i="7"/>
  <c r="RCS67" i="7"/>
  <c r="RCU67" i="7"/>
  <c r="RCW67" i="7"/>
  <c r="RCY67" i="7"/>
  <c r="RDA67" i="7"/>
  <c r="RDC67" i="7"/>
  <c r="RDE67" i="7"/>
  <c r="RDG67" i="7"/>
  <c r="RDI67" i="7"/>
  <c r="RDK67" i="7"/>
  <c r="RDM67" i="7"/>
  <c r="RDO67" i="7"/>
  <c r="RDQ67" i="7"/>
  <c r="RDS67" i="7"/>
  <c r="RDU67" i="7"/>
  <c r="RDW67" i="7"/>
  <c r="RDY67" i="7"/>
  <c r="REA67" i="7"/>
  <c r="REC67" i="7"/>
  <c r="REE67" i="7"/>
  <c r="REG67" i="7"/>
  <c r="REI67" i="7"/>
  <c r="REK67" i="7"/>
  <c r="REM67" i="7"/>
  <c r="REO67" i="7"/>
  <c r="REQ67" i="7"/>
  <c r="RES67" i="7"/>
  <c r="REU67" i="7"/>
  <c r="REW67" i="7"/>
  <c r="REY67" i="7"/>
  <c r="RFA67" i="7"/>
  <c r="RFC67" i="7"/>
  <c r="RFE67" i="7"/>
  <c r="RFG67" i="7"/>
  <c r="RFI67" i="7"/>
  <c r="RFK67" i="7"/>
  <c r="RFM67" i="7"/>
  <c r="RFO67" i="7"/>
  <c r="RFQ67" i="7"/>
  <c r="RFS67" i="7"/>
  <c r="RFU67" i="7"/>
  <c r="RFW67" i="7"/>
  <c r="RFY67" i="7"/>
  <c r="RGA67" i="7"/>
  <c r="RGC67" i="7"/>
  <c r="RGE67" i="7"/>
  <c r="RGG67" i="7"/>
  <c r="RGI67" i="7"/>
  <c r="RGK67" i="7"/>
  <c r="RGM67" i="7"/>
  <c r="RGO67" i="7"/>
  <c r="RGQ67" i="7"/>
  <c r="RGS67" i="7"/>
  <c r="RGU67" i="7"/>
  <c r="RGW67" i="7"/>
  <c r="RGY67" i="7"/>
  <c r="RHA67" i="7"/>
  <c r="RHC67" i="7"/>
  <c r="RHE67" i="7"/>
  <c r="RHG67" i="7"/>
  <c r="RHI67" i="7"/>
  <c r="RHK67" i="7"/>
  <c r="RHM67" i="7"/>
  <c r="RHO67" i="7"/>
  <c r="RHQ67" i="7"/>
  <c r="RHS67" i="7"/>
  <c r="RHU67" i="7"/>
  <c r="RHW67" i="7"/>
  <c r="RHY67" i="7"/>
  <c r="RIA67" i="7"/>
  <c r="RIC67" i="7"/>
  <c r="RIE67" i="7"/>
  <c r="RIG67" i="7"/>
  <c r="RII67" i="7"/>
  <c r="RIK67" i="7"/>
  <c r="RIM67" i="7"/>
  <c r="RIO67" i="7"/>
  <c r="RIQ67" i="7"/>
  <c r="RIS67" i="7"/>
  <c r="RIU67" i="7"/>
  <c r="RIW67" i="7"/>
  <c r="RIY67" i="7"/>
  <c r="RJA67" i="7"/>
  <c r="RJC67" i="7"/>
  <c r="RJE67" i="7"/>
  <c r="RJG67" i="7"/>
  <c r="RJI67" i="7"/>
  <c r="RJK67" i="7"/>
  <c r="RJM67" i="7"/>
  <c r="RJO67" i="7"/>
  <c r="RJQ67" i="7"/>
  <c r="RJS67" i="7"/>
  <c r="RJU67" i="7"/>
  <c r="RJW67" i="7"/>
  <c r="RJY67" i="7"/>
  <c r="RKA67" i="7"/>
  <c r="RKC67" i="7"/>
  <c r="RKE67" i="7"/>
  <c r="RKG67" i="7"/>
  <c r="RKI67" i="7"/>
  <c r="RKK67" i="7"/>
  <c r="RKM67" i="7"/>
  <c r="RKO67" i="7"/>
  <c r="RKQ67" i="7"/>
  <c r="RKS67" i="7"/>
  <c r="RKU67" i="7"/>
  <c r="RKW67" i="7"/>
  <c r="RKY67" i="7"/>
  <c r="RLA67" i="7"/>
  <c r="RLC67" i="7"/>
  <c r="RLE67" i="7"/>
  <c r="RLG67" i="7"/>
  <c r="RLI67" i="7"/>
  <c r="RLK67" i="7"/>
  <c r="RLM67" i="7"/>
  <c r="RLO67" i="7"/>
  <c r="RLQ67" i="7"/>
  <c r="RLS67" i="7"/>
  <c r="RLU67" i="7"/>
  <c r="RLW67" i="7"/>
  <c r="RLY67" i="7"/>
  <c r="RMA67" i="7"/>
  <c r="RMC67" i="7"/>
  <c r="RME67" i="7"/>
  <c r="RMG67" i="7"/>
  <c r="RMI67" i="7"/>
  <c r="RMK67" i="7"/>
  <c r="RMM67" i="7"/>
  <c r="RMO67" i="7"/>
  <c r="RMQ67" i="7"/>
  <c r="RMS67" i="7"/>
  <c r="RMU67" i="7"/>
  <c r="RMW67" i="7"/>
  <c r="RMY67" i="7"/>
  <c r="RNA67" i="7"/>
  <c r="RNC67" i="7"/>
  <c r="RNE67" i="7"/>
  <c r="RNG67" i="7"/>
  <c r="RNI67" i="7"/>
  <c r="RNK67" i="7"/>
  <c r="RNM67" i="7"/>
  <c r="RNO67" i="7"/>
  <c r="RNQ67" i="7"/>
  <c r="RNS67" i="7"/>
  <c r="RNU67" i="7"/>
  <c r="RNW67" i="7"/>
  <c r="RNY67" i="7"/>
  <c r="ROA67" i="7"/>
  <c r="ROC67" i="7"/>
  <c r="ROE67" i="7"/>
  <c r="ROG67" i="7"/>
  <c r="ROI67" i="7"/>
  <c r="ROK67" i="7"/>
  <c r="ROM67" i="7"/>
  <c r="ROO67" i="7"/>
  <c r="ROQ67" i="7"/>
  <c r="ROS67" i="7"/>
  <c r="ROU67" i="7"/>
  <c r="ROW67" i="7"/>
  <c r="ROY67" i="7"/>
  <c r="RPA67" i="7"/>
  <c r="RPC67" i="7"/>
  <c r="RPE67" i="7"/>
  <c r="RPG67" i="7"/>
  <c r="RPI67" i="7"/>
  <c r="RPK67" i="7"/>
  <c r="RPM67" i="7"/>
  <c r="RPO67" i="7"/>
  <c r="RPQ67" i="7"/>
  <c r="RPS67" i="7"/>
  <c r="RPU67" i="7"/>
  <c r="RPW67" i="7"/>
  <c r="RPY67" i="7"/>
  <c r="RQA67" i="7"/>
  <c r="RQC67" i="7"/>
  <c r="RQE67" i="7"/>
  <c r="RQG67" i="7"/>
  <c r="RQI67" i="7"/>
  <c r="RQK67" i="7"/>
  <c r="RQM67" i="7"/>
  <c r="RQO67" i="7"/>
  <c r="RQQ67" i="7"/>
  <c r="RQS67" i="7"/>
  <c r="RQU67" i="7"/>
  <c r="RQW67" i="7"/>
  <c r="RQY67" i="7"/>
  <c r="RRA67" i="7"/>
  <c r="RRC67" i="7"/>
  <c r="RRE67" i="7"/>
  <c r="RRG67" i="7"/>
  <c r="RRI67" i="7"/>
  <c r="RRK67" i="7"/>
  <c r="RRM67" i="7"/>
  <c r="RRO67" i="7"/>
  <c r="RRQ67" i="7"/>
  <c r="RRS67" i="7"/>
  <c r="RRU67" i="7"/>
  <c r="RRW67" i="7"/>
  <c r="RRY67" i="7"/>
  <c r="RSA67" i="7"/>
  <c r="RSC67" i="7"/>
  <c r="RSE67" i="7"/>
  <c r="RSG67" i="7"/>
  <c r="RSI67" i="7"/>
  <c r="RSK67" i="7"/>
  <c r="RSM67" i="7"/>
  <c r="RSO67" i="7"/>
  <c r="RSQ67" i="7"/>
  <c r="RSS67" i="7"/>
  <c r="RSU67" i="7"/>
  <c r="RSW67" i="7"/>
  <c r="RSY67" i="7"/>
  <c r="RTA67" i="7"/>
  <c r="RTC67" i="7"/>
  <c r="RTE67" i="7"/>
  <c r="RTG67" i="7"/>
  <c r="RTI67" i="7"/>
  <c r="RTK67" i="7"/>
  <c r="RTM67" i="7"/>
  <c r="RTO67" i="7"/>
  <c r="RTQ67" i="7"/>
  <c r="RTS67" i="7"/>
  <c r="RTU67" i="7"/>
  <c r="RTW67" i="7"/>
  <c r="RTY67" i="7"/>
  <c r="RUA67" i="7"/>
  <c r="RUC67" i="7"/>
  <c r="RUE67" i="7"/>
  <c r="RUG67" i="7"/>
  <c r="RUI67" i="7"/>
  <c r="RUK67" i="7"/>
  <c r="RUM67" i="7"/>
  <c r="RUO67" i="7"/>
  <c r="RUQ67" i="7"/>
  <c r="RUS67" i="7"/>
  <c r="RUU67" i="7"/>
  <c r="RUW67" i="7"/>
  <c r="RUY67" i="7"/>
  <c r="RVA67" i="7"/>
  <c r="RVC67" i="7"/>
  <c r="RVE67" i="7"/>
  <c r="RVG67" i="7"/>
  <c r="RVI67" i="7"/>
  <c r="RVK67" i="7"/>
  <c r="RVM67" i="7"/>
  <c r="RVO67" i="7"/>
  <c r="RVQ67" i="7"/>
  <c r="RVS67" i="7"/>
  <c r="RVU67" i="7"/>
  <c r="RVW67" i="7"/>
  <c r="RVY67" i="7"/>
  <c r="RWA67" i="7"/>
  <c r="RWC67" i="7"/>
  <c r="RWE67" i="7"/>
  <c r="RWG67" i="7"/>
  <c r="RWI67" i="7"/>
  <c r="RWK67" i="7"/>
  <c r="RWM67" i="7"/>
  <c r="RWO67" i="7"/>
  <c r="RWQ67" i="7"/>
  <c r="RWS67" i="7"/>
  <c r="RWU67" i="7"/>
  <c r="RWW67" i="7"/>
  <c r="RWY67" i="7"/>
  <c r="RXA67" i="7"/>
  <c r="RXC67" i="7"/>
  <c r="RXE67" i="7"/>
  <c r="RXG67" i="7"/>
  <c r="RXI67" i="7"/>
  <c r="RXK67" i="7"/>
  <c r="RXM67" i="7"/>
  <c r="RXO67" i="7"/>
  <c r="RXQ67" i="7"/>
  <c r="RXS67" i="7"/>
  <c r="RXU67" i="7"/>
  <c r="RXW67" i="7"/>
  <c r="RXY67" i="7"/>
  <c r="RYA67" i="7"/>
  <c r="RYC67" i="7"/>
  <c r="RYE67" i="7"/>
  <c r="RYG67" i="7"/>
  <c r="RYI67" i="7"/>
  <c r="RYK67" i="7"/>
  <c r="RYM67" i="7"/>
  <c r="RYO67" i="7"/>
  <c r="RYQ67" i="7"/>
  <c r="RYS67" i="7"/>
  <c r="RYU67" i="7"/>
  <c r="RYW67" i="7"/>
  <c r="RYY67" i="7"/>
  <c r="RZA67" i="7"/>
  <c r="RZC67" i="7"/>
  <c r="RZE67" i="7"/>
  <c r="RZG67" i="7"/>
  <c r="RZI67" i="7"/>
  <c r="RZK67" i="7"/>
  <c r="RZM67" i="7"/>
  <c r="RZO67" i="7"/>
  <c r="RZQ67" i="7"/>
  <c r="RZS67" i="7"/>
  <c r="RZU67" i="7"/>
  <c r="RZW67" i="7"/>
  <c r="RZY67" i="7"/>
  <c r="SAA67" i="7"/>
  <c r="SAC67" i="7"/>
  <c r="SAE67" i="7"/>
  <c r="SAG67" i="7"/>
  <c r="SAI67" i="7"/>
  <c r="SAK67" i="7"/>
  <c r="SAM67" i="7"/>
  <c r="SAO67" i="7"/>
  <c r="SAQ67" i="7"/>
  <c r="SAS67" i="7"/>
  <c r="SAU67" i="7"/>
  <c r="SAW67" i="7"/>
  <c r="SAY67" i="7"/>
  <c r="SBA67" i="7"/>
  <c r="SBC67" i="7"/>
  <c r="SBE67" i="7"/>
  <c r="SBG67" i="7"/>
  <c r="SBI67" i="7"/>
  <c r="SBK67" i="7"/>
  <c r="SBM67" i="7"/>
  <c r="SBO67" i="7"/>
  <c r="SBQ67" i="7"/>
  <c r="SBS67" i="7"/>
  <c r="SBU67" i="7"/>
  <c r="SBW67" i="7"/>
  <c r="SBY67" i="7"/>
  <c r="SCA67" i="7"/>
  <c r="SCC67" i="7"/>
  <c r="SCE67" i="7"/>
  <c r="SCG67" i="7"/>
  <c r="SCI67" i="7"/>
  <c r="SCK67" i="7"/>
  <c r="SCM67" i="7"/>
  <c r="SCO67" i="7"/>
  <c r="SCQ67" i="7"/>
  <c r="SCS67" i="7"/>
  <c r="SCU67" i="7"/>
  <c r="SCW67" i="7"/>
  <c r="SCY67" i="7"/>
  <c r="SDA67" i="7"/>
  <c r="SDC67" i="7"/>
  <c r="SDE67" i="7"/>
  <c r="SDG67" i="7"/>
  <c r="SDI67" i="7"/>
  <c r="SDK67" i="7"/>
  <c r="SDM67" i="7"/>
  <c r="SDO67" i="7"/>
  <c r="SDQ67" i="7"/>
  <c r="SDS67" i="7"/>
  <c r="SDU67" i="7"/>
  <c r="SDW67" i="7"/>
  <c r="SDY67" i="7"/>
  <c r="SEA67" i="7"/>
  <c r="SEC67" i="7"/>
  <c r="SEE67" i="7"/>
  <c r="SEG67" i="7"/>
  <c r="SEI67" i="7"/>
  <c r="SEK67" i="7"/>
  <c r="SEM67" i="7"/>
  <c r="SEO67" i="7"/>
  <c r="SEQ67" i="7"/>
  <c r="SES67" i="7"/>
  <c r="SEU67" i="7"/>
  <c r="SEW67" i="7"/>
  <c r="SEY67" i="7"/>
  <c r="SFA67" i="7"/>
  <c r="SFC67" i="7"/>
  <c r="SFE67" i="7"/>
  <c r="SFG67" i="7"/>
  <c r="SFI67" i="7"/>
  <c r="SFK67" i="7"/>
  <c r="SFM67" i="7"/>
  <c r="SFO67" i="7"/>
  <c r="SFQ67" i="7"/>
  <c r="SFS67" i="7"/>
  <c r="SFU67" i="7"/>
  <c r="SFW67" i="7"/>
  <c r="SFY67" i="7"/>
  <c r="SGA67" i="7"/>
  <c r="SGC67" i="7"/>
  <c r="SGE67" i="7"/>
  <c r="SGG67" i="7"/>
  <c r="SGI67" i="7"/>
  <c r="SGK67" i="7"/>
  <c r="SGM67" i="7"/>
  <c r="SGO67" i="7"/>
  <c r="SGQ67" i="7"/>
  <c r="SGS67" i="7"/>
  <c r="SGU67" i="7"/>
  <c r="SGW67" i="7"/>
  <c r="SGY67" i="7"/>
  <c r="SHA67" i="7"/>
  <c r="SHC67" i="7"/>
  <c r="SHE67" i="7"/>
  <c r="SHG67" i="7"/>
  <c r="SHI67" i="7"/>
  <c r="SHK67" i="7"/>
  <c r="SHM67" i="7"/>
  <c r="SHO67" i="7"/>
  <c r="SHQ67" i="7"/>
  <c r="SHS67" i="7"/>
  <c r="SHU67" i="7"/>
  <c r="SHW67" i="7"/>
  <c r="SHY67" i="7"/>
  <c r="SIA67" i="7"/>
  <c r="SIC67" i="7"/>
  <c r="SIE67" i="7"/>
  <c r="SIG67" i="7"/>
  <c r="SII67" i="7"/>
  <c r="SIK67" i="7"/>
  <c r="SIM67" i="7"/>
  <c r="SIO67" i="7"/>
  <c r="SIQ67" i="7"/>
  <c r="SIS67" i="7"/>
  <c r="SIU67" i="7"/>
  <c r="SIW67" i="7"/>
  <c r="SIY67" i="7"/>
  <c r="SJA67" i="7"/>
  <c r="SJC67" i="7"/>
  <c r="SJE67" i="7"/>
  <c r="SJG67" i="7"/>
  <c r="SJI67" i="7"/>
  <c r="SJK67" i="7"/>
  <c r="SJM67" i="7"/>
  <c r="SJO67" i="7"/>
  <c r="SJQ67" i="7"/>
  <c r="SJS67" i="7"/>
  <c r="SJU67" i="7"/>
  <c r="SJW67" i="7"/>
  <c r="SJY67" i="7"/>
  <c r="SKA67" i="7"/>
  <c r="SKC67" i="7"/>
  <c r="SKE67" i="7"/>
  <c r="SKG67" i="7"/>
  <c r="SKI67" i="7"/>
  <c r="SKK67" i="7"/>
  <c r="SKM67" i="7"/>
  <c r="SKO67" i="7"/>
  <c r="SKQ67" i="7"/>
  <c r="SKS67" i="7"/>
  <c r="SKU67" i="7"/>
  <c r="SKW67" i="7"/>
  <c r="SKY67" i="7"/>
  <c r="SLA67" i="7"/>
  <c r="SLC67" i="7"/>
  <c r="SLE67" i="7"/>
  <c r="SLG67" i="7"/>
  <c r="SLI67" i="7"/>
  <c r="SLK67" i="7"/>
  <c r="SLM67" i="7"/>
  <c r="SLO67" i="7"/>
  <c r="SLQ67" i="7"/>
  <c r="SLS67" i="7"/>
  <c r="SLU67" i="7"/>
  <c r="SLW67" i="7"/>
  <c r="SLY67" i="7"/>
  <c r="SMA67" i="7"/>
  <c r="SMC67" i="7"/>
  <c r="SME67" i="7"/>
  <c r="SMG67" i="7"/>
  <c r="SMI67" i="7"/>
  <c r="SMK67" i="7"/>
  <c r="SMM67" i="7"/>
  <c r="SMO67" i="7"/>
  <c r="SMQ67" i="7"/>
  <c r="SMS67" i="7"/>
  <c r="SMU67" i="7"/>
  <c r="SMW67" i="7"/>
  <c r="SMY67" i="7"/>
  <c r="SNA67" i="7"/>
  <c r="SNC67" i="7"/>
  <c r="SNE67" i="7"/>
  <c r="SNG67" i="7"/>
  <c r="SNI67" i="7"/>
  <c r="SNK67" i="7"/>
  <c r="SNM67" i="7"/>
  <c r="SNO67" i="7"/>
  <c r="SNQ67" i="7"/>
  <c r="SNS67" i="7"/>
  <c r="SNU67" i="7"/>
  <c r="SNW67" i="7"/>
  <c r="SNY67" i="7"/>
  <c r="SOA67" i="7"/>
  <c r="SOC67" i="7"/>
  <c r="SOE67" i="7"/>
  <c r="SOG67" i="7"/>
  <c r="SOI67" i="7"/>
  <c r="SOK67" i="7"/>
  <c r="SOM67" i="7"/>
  <c r="SOO67" i="7"/>
  <c r="SOQ67" i="7"/>
  <c r="SOS67" i="7"/>
  <c r="SOU67" i="7"/>
  <c r="SOW67" i="7"/>
  <c r="SOY67" i="7"/>
  <c r="SPA67" i="7"/>
  <c r="SPC67" i="7"/>
  <c r="SPE67" i="7"/>
  <c r="SPG67" i="7"/>
  <c r="SPI67" i="7"/>
  <c r="SPK67" i="7"/>
  <c r="SPM67" i="7"/>
  <c r="SPO67" i="7"/>
  <c r="SPQ67" i="7"/>
  <c r="SPS67" i="7"/>
  <c r="SPU67" i="7"/>
  <c r="SPW67" i="7"/>
  <c r="SPY67" i="7"/>
  <c r="SQA67" i="7"/>
  <c r="SQC67" i="7"/>
  <c r="SQE67" i="7"/>
  <c r="SQG67" i="7"/>
  <c r="SQI67" i="7"/>
  <c r="SQK67" i="7"/>
  <c r="SQM67" i="7"/>
  <c r="SQO67" i="7"/>
  <c r="SQQ67" i="7"/>
  <c r="SQS67" i="7"/>
  <c r="SQU67" i="7"/>
  <c r="SQW67" i="7"/>
  <c r="SQY67" i="7"/>
  <c r="SRA67" i="7"/>
  <c r="SRC67" i="7"/>
  <c r="SRE67" i="7"/>
  <c r="SRG67" i="7"/>
  <c r="SRI67" i="7"/>
  <c r="SRK67" i="7"/>
  <c r="SRM67" i="7"/>
  <c r="SRO67" i="7"/>
  <c r="SRQ67" i="7"/>
  <c r="SRS67" i="7"/>
  <c r="SRU67" i="7"/>
  <c r="SRW67" i="7"/>
  <c r="SRY67" i="7"/>
  <c r="SSA67" i="7"/>
  <c r="SSC67" i="7"/>
  <c r="SSE67" i="7"/>
  <c r="SSG67" i="7"/>
  <c r="SSI67" i="7"/>
  <c r="SSK67" i="7"/>
  <c r="SSM67" i="7"/>
  <c r="SSO67" i="7"/>
  <c r="SSQ67" i="7"/>
  <c r="SSS67" i="7"/>
  <c r="SSU67" i="7"/>
  <c r="SSW67" i="7"/>
  <c r="SSY67" i="7"/>
  <c r="STA67" i="7"/>
  <c r="STC67" i="7"/>
  <c r="STE67" i="7"/>
  <c r="STG67" i="7"/>
  <c r="STI67" i="7"/>
  <c r="STK67" i="7"/>
  <c r="STM67" i="7"/>
  <c r="STO67" i="7"/>
  <c r="STQ67" i="7"/>
  <c r="STS67" i="7"/>
  <c r="STU67" i="7"/>
  <c r="STW67" i="7"/>
  <c r="STY67" i="7"/>
  <c r="SUA67" i="7"/>
  <c r="SUC67" i="7"/>
  <c r="SUE67" i="7"/>
  <c r="SUG67" i="7"/>
  <c r="SUI67" i="7"/>
  <c r="SUK67" i="7"/>
  <c r="SUM67" i="7"/>
  <c r="SUO67" i="7"/>
  <c r="SUQ67" i="7"/>
  <c r="SUS67" i="7"/>
  <c r="SUU67" i="7"/>
  <c r="SUW67" i="7"/>
  <c r="SUY67" i="7"/>
  <c r="SVA67" i="7"/>
  <c r="SVC67" i="7"/>
  <c r="SVE67" i="7"/>
  <c r="SVG67" i="7"/>
  <c r="SVI67" i="7"/>
  <c r="SVK67" i="7"/>
  <c r="SVM67" i="7"/>
  <c r="SVO67" i="7"/>
  <c r="SVQ67" i="7"/>
  <c r="SVS67" i="7"/>
  <c r="SVU67" i="7"/>
  <c r="SVW67" i="7"/>
  <c r="SVY67" i="7"/>
  <c r="SWA67" i="7"/>
  <c r="SWC67" i="7"/>
  <c r="SWE67" i="7"/>
  <c r="SWG67" i="7"/>
  <c r="SWI67" i="7"/>
  <c r="SWK67" i="7"/>
  <c r="SWM67" i="7"/>
  <c r="SWO67" i="7"/>
  <c r="SWQ67" i="7"/>
  <c r="SWS67" i="7"/>
  <c r="SWU67" i="7"/>
  <c r="SWW67" i="7"/>
  <c r="SWY67" i="7"/>
  <c r="SXA67" i="7"/>
  <c r="SXC67" i="7"/>
  <c r="SXE67" i="7"/>
  <c r="SXG67" i="7"/>
  <c r="SXI67" i="7"/>
  <c r="SXK67" i="7"/>
  <c r="SXM67" i="7"/>
  <c r="SXO67" i="7"/>
  <c r="SXQ67" i="7"/>
  <c r="SXS67" i="7"/>
  <c r="SXU67" i="7"/>
  <c r="SXW67" i="7"/>
  <c r="SXY67" i="7"/>
  <c r="SYA67" i="7"/>
  <c r="SYC67" i="7"/>
  <c r="SYE67" i="7"/>
  <c r="SYG67" i="7"/>
  <c r="SYI67" i="7"/>
  <c r="SYK67" i="7"/>
  <c r="SYM67" i="7"/>
  <c r="SYO67" i="7"/>
  <c r="SYQ67" i="7"/>
  <c r="SYS67" i="7"/>
  <c r="SYU67" i="7"/>
  <c r="SYW67" i="7"/>
  <c r="SYY67" i="7"/>
  <c r="SZA67" i="7"/>
  <c r="SZC67" i="7"/>
  <c r="SZE67" i="7"/>
  <c r="SZG67" i="7"/>
  <c r="SZI67" i="7"/>
  <c r="SZK67" i="7"/>
  <c r="SZM67" i="7"/>
  <c r="SZO67" i="7"/>
  <c r="SZQ67" i="7"/>
  <c r="SZS67" i="7"/>
  <c r="SZU67" i="7"/>
  <c r="SZW67" i="7"/>
  <c r="SZY67" i="7"/>
  <c r="TAA67" i="7"/>
  <c r="TAC67" i="7"/>
  <c r="TAE67" i="7"/>
  <c r="TAG67" i="7"/>
  <c r="TAI67" i="7"/>
  <c r="TAK67" i="7"/>
  <c r="TAM67" i="7"/>
  <c r="TAO67" i="7"/>
  <c r="TAQ67" i="7"/>
  <c r="TAS67" i="7"/>
  <c r="TAU67" i="7"/>
  <c r="TAW67" i="7"/>
  <c r="TAY67" i="7"/>
  <c r="TBA67" i="7"/>
  <c r="TBC67" i="7"/>
  <c r="TBE67" i="7"/>
  <c r="TBG67" i="7"/>
  <c r="TBI67" i="7"/>
  <c r="TBK67" i="7"/>
  <c r="TBM67" i="7"/>
  <c r="TBO67" i="7"/>
  <c r="TBQ67" i="7"/>
  <c r="TBS67" i="7"/>
  <c r="TBU67" i="7"/>
  <c r="TBW67" i="7"/>
  <c r="TBY67" i="7"/>
  <c r="TCA67" i="7"/>
  <c r="TCC67" i="7"/>
  <c r="TCE67" i="7"/>
  <c r="TCG67" i="7"/>
  <c r="TCI67" i="7"/>
  <c r="TCK67" i="7"/>
  <c r="TCM67" i="7"/>
  <c r="TCO67" i="7"/>
  <c r="TCQ67" i="7"/>
  <c r="TCS67" i="7"/>
  <c r="TCU67" i="7"/>
  <c r="TCW67" i="7"/>
  <c r="TCY67" i="7"/>
  <c r="TDA67" i="7"/>
  <c r="TDC67" i="7"/>
  <c r="TDE67" i="7"/>
  <c r="TDG67" i="7"/>
  <c r="TDI67" i="7"/>
  <c r="TDK67" i="7"/>
  <c r="TDM67" i="7"/>
  <c r="TDO67" i="7"/>
  <c r="TDQ67" i="7"/>
  <c r="TDS67" i="7"/>
  <c r="TDU67" i="7"/>
  <c r="TDW67" i="7"/>
  <c r="TDY67" i="7"/>
  <c r="TEA67" i="7"/>
  <c r="TEC67" i="7"/>
  <c r="TEE67" i="7"/>
  <c r="TEG67" i="7"/>
  <c r="TEI67" i="7"/>
  <c r="TEK67" i="7"/>
  <c r="TEM67" i="7"/>
  <c r="TEO67" i="7"/>
  <c r="TEQ67" i="7"/>
  <c r="TES67" i="7"/>
  <c r="TEU67" i="7"/>
  <c r="TEW67" i="7"/>
  <c r="TEY67" i="7"/>
  <c r="TFA67" i="7"/>
  <c r="TFC67" i="7"/>
  <c r="TFE67" i="7"/>
  <c r="TFG67" i="7"/>
  <c r="TFI67" i="7"/>
  <c r="TFK67" i="7"/>
  <c r="TFM67" i="7"/>
  <c r="TFO67" i="7"/>
  <c r="TFQ67" i="7"/>
  <c r="TFS67" i="7"/>
  <c r="TFU67" i="7"/>
  <c r="TFW67" i="7"/>
  <c r="TFY67" i="7"/>
  <c r="TGA67" i="7"/>
  <c r="TGC67" i="7"/>
  <c r="TGE67" i="7"/>
  <c r="TGG67" i="7"/>
  <c r="TGI67" i="7"/>
  <c r="TGK67" i="7"/>
  <c r="TGM67" i="7"/>
  <c r="TGO67" i="7"/>
  <c r="TGQ67" i="7"/>
  <c r="TGS67" i="7"/>
  <c r="TGU67" i="7"/>
  <c r="TGW67" i="7"/>
  <c r="TGY67" i="7"/>
  <c r="THA67" i="7"/>
  <c r="THC67" i="7"/>
  <c r="THE67" i="7"/>
  <c r="THG67" i="7"/>
  <c r="THI67" i="7"/>
  <c r="THK67" i="7"/>
  <c r="THM67" i="7"/>
  <c r="THO67" i="7"/>
  <c r="THQ67" i="7"/>
  <c r="THS67" i="7"/>
  <c r="THU67" i="7"/>
  <c r="THW67" i="7"/>
  <c r="THY67" i="7"/>
  <c r="TIA67" i="7"/>
  <c r="TIC67" i="7"/>
  <c r="TIE67" i="7"/>
  <c r="TIG67" i="7"/>
  <c r="TII67" i="7"/>
  <c r="TIK67" i="7"/>
  <c r="TIM67" i="7"/>
  <c r="TIO67" i="7"/>
  <c r="TIQ67" i="7"/>
  <c r="TIS67" i="7"/>
  <c r="TIU67" i="7"/>
  <c r="TIW67" i="7"/>
  <c r="TIY67" i="7"/>
  <c r="TJA67" i="7"/>
  <c r="TJC67" i="7"/>
  <c r="TJE67" i="7"/>
  <c r="TJG67" i="7"/>
  <c r="TJI67" i="7"/>
  <c r="TJK67" i="7"/>
  <c r="TJM67" i="7"/>
  <c r="TJO67" i="7"/>
  <c r="TJQ67" i="7"/>
  <c r="TJS67" i="7"/>
  <c r="TJU67" i="7"/>
  <c r="TJW67" i="7"/>
  <c r="TJY67" i="7"/>
  <c r="TKA67" i="7"/>
  <c r="TKC67" i="7"/>
  <c r="TKE67" i="7"/>
  <c r="TKG67" i="7"/>
  <c r="TKI67" i="7"/>
  <c r="TKK67" i="7"/>
  <c r="TKM67" i="7"/>
  <c r="TKO67" i="7"/>
  <c r="TKQ67" i="7"/>
  <c r="TKS67" i="7"/>
  <c r="TKU67" i="7"/>
  <c r="TKW67" i="7"/>
  <c r="TKY67" i="7"/>
  <c r="TLA67" i="7"/>
  <c r="TLC67" i="7"/>
  <c r="TLE67" i="7"/>
  <c r="TLG67" i="7"/>
  <c r="TLI67" i="7"/>
  <c r="TLK67" i="7"/>
  <c r="TLM67" i="7"/>
  <c r="TLO67" i="7"/>
  <c r="TLQ67" i="7"/>
  <c r="TLS67" i="7"/>
  <c r="TLU67" i="7"/>
  <c r="TLW67" i="7"/>
  <c r="TLY67" i="7"/>
  <c r="TMA67" i="7"/>
  <c r="TMC67" i="7"/>
  <c r="TME67" i="7"/>
  <c r="TMG67" i="7"/>
  <c r="TMI67" i="7"/>
  <c r="TMK67" i="7"/>
  <c r="TMM67" i="7"/>
  <c r="TMO67" i="7"/>
  <c r="TMQ67" i="7"/>
  <c r="TMS67" i="7"/>
  <c r="TMU67" i="7"/>
  <c r="TMW67" i="7"/>
  <c r="TMY67" i="7"/>
  <c r="TNA67" i="7"/>
  <c r="TNC67" i="7"/>
  <c r="TNE67" i="7"/>
  <c r="TNG67" i="7"/>
  <c r="TNI67" i="7"/>
  <c r="TNK67" i="7"/>
  <c r="TNM67" i="7"/>
  <c r="TNO67" i="7"/>
  <c r="TNQ67" i="7"/>
  <c r="TNS67" i="7"/>
  <c r="TNU67" i="7"/>
  <c r="TNW67" i="7"/>
  <c r="TNY67" i="7"/>
  <c r="TOA67" i="7"/>
  <c r="TOC67" i="7"/>
  <c r="TOE67" i="7"/>
  <c r="TOG67" i="7"/>
  <c r="TOI67" i="7"/>
  <c r="TOK67" i="7"/>
  <c r="TOM67" i="7"/>
  <c r="TOO67" i="7"/>
  <c r="TOQ67" i="7"/>
  <c r="TOS67" i="7"/>
  <c r="TOU67" i="7"/>
  <c r="TOW67" i="7"/>
  <c r="TOY67" i="7"/>
  <c r="TPA67" i="7"/>
  <c r="TPC67" i="7"/>
  <c r="TPE67" i="7"/>
  <c r="TPG67" i="7"/>
  <c r="TPI67" i="7"/>
  <c r="TPK67" i="7"/>
  <c r="TPM67" i="7"/>
  <c r="TPO67" i="7"/>
  <c r="TPQ67" i="7"/>
  <c r="TPS67" i="7"/>
  <c r="TPU67" i="7"/>
  <c r="TPW67" i="7"/>
  <c r="TPY67" i="7"/>
  <c r="TQA67" i="7"/>
  <c r="TQC67" i="7"/>
  <c r="TQE67" i="7"/>
  <c r="TQG67" i="7"/>
  <c r="TQI67" i="7"/>
  <c r="TQK67" i="7"/>
  <c r="TQM67" i="7"/>
  <c r="TQO67" i="7"/>
  <c r="TQQ67" i="7"/>
  <c r="TQS67" i="7"/>
  <c r="TQU67" i="7"/>
  <c r="TQW67" i="7"/>
  <c r="TQY67" i="7"/>
  <c r="TRA67" i="7"/>
  <c r="TRC67" i="7"/>
  <c r="TRE67" i="7"/>
  <c r="TRG67" i="7"/>
  <c r="TRI67" i="7"/>
  <c r="TRK67" i="7"/>
  <c r="TRM67" i="7"/>
  <c r="TRO67" i="7"/>
  <c r="TRQ67" i="7"/>
  <c r="TRS67" i="7"/>
  <c r="TRU67" i="7"/>
  <c r="TRW67" i="7"/>
  <c r="TRY67" i="7"/>
  <c r="TSA67" i="7"/>
  <c r="TSC67" i="7"/>
  <c r="TSE67" i="7"/>
  <c r="TSG67" i="7"/>
  <c r="TSI67" i="7"/>
  <c r="TSK67" i="7"/>
  <c r="TSM67" i="7"/>
  <c r="TSO67" i="7"/>
  <c r="TSQ67" i="7"/>
  <c r="TSS67" i="7"/>
  <c r="TSU67" i="7"/>
  <c r="TSW67" i="7"/>
  <c r="TSY67" i="7"/>
  <c r="TTA67" i="7"/>
  <c r="TTC67" i="7"/>
  <c r="TTE67" i="7"/>
  <c r="TTG67" i="7"/>
  <c r="TTI67" i="7"/>
  <c r="TTK67" i="7"/>
  <c r="TTM67" i="7"/>
  <c r="TTO67" i="7"/>
  <c r="TTQ67" i="7"/>
  <c r="TTS67" i="7"/>
  <c r="TTU67" i="7"/>
  <c r="TTW67" i="7"/>
  <c r="TTY67" i="7"/>
  <c r="TUA67" i="7"/>
  <c r="TUC67" i="7"/>
  <c r="TUE67" i="7"/>
  <c r="TUG67" i="7"/>
  <c r="TUI67" i="7"/>
  <c r="TUK67" i="7"/>
  <c r="TUM67" i="7"/>
  <c r="TUO67" i="7"/>
  <c r="TUQ67" i="7"/>
  <c r="TUS67" i="7"/>
  <c r="TUU67" i="7"/>
  <c r="TUW67" i="7"/>
  <c r="TUY67" i="7"/>
  <c r="TVA67" i="7"/>
  <c r="TVC67" i="7"/>
  <c r="TVE67" i="7"/>
  <c r="TVG67" i="7"/>
  <c r="TVI67" i="7"/>
  <c r="TVK67" i="7"/>
  <c r="TVM67" i="7"/>
  <c r="TVO67" i="7"/>
  <c r="TVQ67" i="7"/>
  <c r="TVS67" i="7"/>
  <c r="TVU67" i="7"/>
  <c r="TVW67" i="7"/>
  <c r="TVY67" i="7"/>
  <c r="TWA67" i="7"/>
  <c r="TWC67" i="7"/>
  <c r="TWE67" i="7"/>
  <c r="TWG67" i="7"/>
  <c r="TWI67" i="7"/>
  <c r="TWK67" i="7"/>
  <c r="TWM67" i="7"/>
  <c r="TWO67" i="7"/>
  <c r="TWQ67" i="7"/>
  <c r="TWS67" i="7"/>
  <c r="TWU67" i="7"/>
  <c r="TWW67" i="7"/>
  <c r="TWY67" i="7"/>
  <c r="TXA67" i="7"/>
  <c r="TXC67" i="7"/>
  <c r="TXE67" i="7"/>
  <c r="TXG67" i="7"/>
  <c r="TXI67" i="7"/>
  <c r="TXK67" i="7"/>
  <c r="TXM67" i="7"/>
  <c r="TXO67" i="7"/>
  <c r="TXQ67" i="7"/>
  <c r="TXS67" i="7"/>
  <c r="TXU67" i="7"/>
  <c r="TXW67" i="7"/>
  <c r="TXY67" i="7"/>
  <c r="TYA67" i="7"/>
  <c r="TYC67" i="7"/>
  <c r="TYE67" i="7"/>
  <c r="TYG67" i="7"/>
  <c r="TYI67" i="7"/>
  <c r="TYK67" i="7"/>
  <c r="TYM67" i="7"/>
  <c r="TYO67" i="7"/>
  <c r="TYQ67" i="7"/>
  <c r="TYS67" i="7"/>
  <c r="TYU67" i="7"/>
  <c r="TYW67" i="7"/>
  <c r="TYY67" i="7"/>
  <c r="TZA67" i="7"/>
  <c r="TZC67" i="7"/>
  <c r="TZE67" i="7"/>
  <c r="TZG67" i="7"/>
  <c r="TZI67" i="7"/>
  <c r="TZK67" i="7"/>
  <c r="TZM67" i="7"/>
  <c r="TZO67" i="7"/>
  <c r="TZQ67" i="7"/>
  <c r="TZS67" i="7"/>
  <c r="TZU67" i="7"/>
  <c r="TZW67" i="7"/>
  <c r="TZY67" i="7"/>
  <c r="UAA67" i="7"/>
  <c r="UAC67" i="7"/>
  <c r="UAE67" i="7"/>
  <c r="UAG67" i="7"/>
  <c r="UAI67" i="7"/>
  <c r="UAK67" i="7"/>
  <c r="UAM67" i="7"/>
  <c r="UAO67" i="7"/>
  <c r="UAQ67" i="7"/>
  <c r="UAS67" i="7"/>
  <c r="UAU67" i="7"/>
  <c r="UAW67" i="7"/>
  <c r="UAY67" i="7"/>
  <c r="UBA67" i="7"/>
  <c r="UBC67" i="7"/>
  <c r="UBE67" i="7"/>
  <c r="UBG67" i="7"/>
  <c r="UBI67" i="7"/>
  <c r="UBK67" i="7"/>
  <c r="UBM67" i="7"/>
  <c r="UBO67" i="7"/>
  <c r="UBQ67" i="7"/>
  <c r="UBS67" i="7"/>
  <c r="UBU67" i="7"/>
  <c r="UBW67" i="7"/>
  <c r="UBY67" i="7"/>
  <c r="UCA67" i="7"/>
  <c r="UCC67" i="7"/>
  <c r="UCE67" i="7"/>
  <c r="UCG67" i="7"/>
  <c r="UCI67" i="7"/>
  <c r="UCK67" i="7"/>
  <c r="UCM67" i="7"/>
  <c r="UCO67" i="7"/>
  <c r="UCQ67" i="7"/>
  <c r="UCS67" i="7"/>
  <c r="UCU67" i="7"/>
  <c r="UCW67" i="7"/>
  <c r="UCY67" i="7"/>
  <c r="UDA67" i="7"/>
  <c r="UDC67" i="7"/>
  <c r="UDE67" i="7"/>
  <c r="UDG67" i="7"/>
  <c r="UDI67" i="7"/>
  <c r="UDK67" i="7"/>
  <c r="UDM67" i="7"/>
  <c r="UDO67" i="7"/>
  <c r="UDQ67" i="7"/>
  <c r="UDS67" i="7"/>
  <c r="UDU67" i="7"/>
  <c r="UDW67" i="7"/>
  <c r="UDY67" i="7"/>
  <c r="UEA67" i="7"/>
  <c r="UEC67" i="7"/>
  <c r="UEE67" i="7"/>
  <c r="UEG67" i="7"/>
  <c r="UEI67" i="7"/>
  <c r="UEK67" i="7"/>
  <c r="UEM67" i="7"/>
  <c r="UEO67" i="7"/>
  <c r="UEQ67" i="7"/>
  <c r="UES67" i="7"/>
  <c r="UEU67" i="7"/>
  <c r="UEW67" i="7"/>
  <c r="UEY67" i="7"/>
  <c r="UFA67" i="7"/>
  <c r="UFC67" i="7"/>
  <c r="UFE67" i="7"/>
  <c r="UFG67" i="7"/>
  <c r="UFI67" i="7"/>
  <c r="UFK67" i="7"/>
  <c r="UFM67" i="7"/>
  <c r="UFO67" i="7"/>
  <c r="UFQ67" i="7"/>
  <c r="UFS67" i="7"/>
  <c r="UFU67" i="7"/>
  <c r="UFW67" i="7"/>
  <c r="UFY67" i="7"/>
  <c r="UGA67" i="7"/>
  <c r="UGC67" i="7"/>
  <c r="UGE67" i="7"/>
  <c r="UGG67" i="7"/>
  <c r="UGI67" i="7"/>
  <c r="UGK67" i="7"/>
  <c r="UGM67" i="7"/>
  <c r="UGO67" i="7"/>
  <c r="UGQ67" i="7"/>
  <c r="UGS67" i="7"/>
  <c r="UGU67" i="7"/>
  <c r="UGW67" i="7"/>
  <c r="UGY67" i="7"/>
  <c r="UHA67" i="7"/>
  <c r="UHC67" i="7"/>
  <c r="UHE67" i="7"/>
  <c r="UHG67" i="7"/>
  <c r="UHI67" i="7"/>
  <c r="UHK67" i="7"/>
  <c r="UHM67" i="7"/>
  <c r="UHO67" i="7"/>
  <c r="UHQ67" i="7"/>
  <c r="UHS67" i="7"/>
  <c r="UHU67" i="7"/>
  <c r="UHW67" i="7"/>
  <c r="UHY67" i="7"/>
  <c r="UIA67" i="7"/>
  <c r="UIC67" i="7"/>
  <c r="UIE67" i="7"/>
  <c r="UIG67" i="7"/>
  <c r="UII67" i="7"/>
  <c r="UIK67" i="7"/>
  <c r="UIM67" i="7"/>
  <c r="UIO67" i="7"/>
  <c r="UIQ67" i="7"/>
  <c r="UIS67" i="7"/>
  <c r="UIU67" i="7"/>
  <c r="UIW67" i="7"/>
  <c r="UIY67" i="7"/>
  <c r="UJA67" i="7"/>
  <c r="UJC67" i="7"/>
  <c r="UJE67" i="7"/>
  <c r="UJG67" i="7"/>
  <c r="UJI67" i="7"/>
  <c r="UJK67" i="7"/>
  <c r="UJM67" i="7"/>
  <c r="UJO67" i="7"/>
  <c r="UJQ67" i="7"/>
  <c r="UJS67" i="7"/>
  <c r="UJU67" i="7"/>
  <c r="UJW67" i="7"/>
  <c r="UJY67" i="7"/>
  <c r="UKA67" i="7"/>
  <c r="UKC67" i="7"/>
  <c r="UKE67" i="7"/>
  <c r="UKG67" i="7"/>
  <c r="UKI67" i="7"/>
  <c r="UKK67" i="7"/>
  <c r="UKM67" i="7"/>
  <c r="UKO67" i="7"/>
  <c r="UKQ67" i="7"/>
  <c r="UKS67" i="7"/>
  <c r="UKU67" i="7"/>
  <c r="UKW67" i="7"/>
  <c r="UKY67" i="7"/>
  <c r="ULA67" i="7"/>
  <c r="ULC67" i="7"/>
  <c r="ULE67" i="7"/>
  <c r="ULG67" i="7"/>
  <c r="ULI67" i="7"/>
  <c r="ULK67" i="7"/>
  <c r="ULM67" i="7"/>
  <c r="ULO67" i="7"/>
  <c r="ULQ67" i="7"/>
  <c r="ULS67" i="7"/>
  <c r="ULU67" i="7"/>
  <c r="ULW67" i="7"/>
  <c r="ULY67" i="7"/>
  <c r="UMA67" i="7"/>
  <c r="UMC67" i="7"/>
  <c r="UME67" i="7"/>
  <c r="UMG67" i="7"/>
  <c r="UMI67" i="7"/>
  <c r="UMK67" i="7"/>
  <c r="UMM67" i="7"/>
  <c r="UMO67" i="7"/>
  <c r="UMQ67" i="7"/>
  <c r="UMS67" i="7"/>
  <c r="UMU67" i="7"/>
  <c r="UMW67" i="7"/>
  <c r="UMY67" i="7"/>
  <c r="UNA67" i="7"/>
  <c r="UNC67" i="7"/>
  <c r="UNE67" i="7"/>
  <c r="UNG67" i="7"/>
  <c r="UNI67" i="7"/>
  <c r="UNK67" i="7"/>
  <c r="UNM67" i="7"/>
  <c r="UNO67" i="7"/>
  <c r="UNQ67" i="7"/>
  <c r="UNS67" i="7"/>
  <c r="UNU67" i="7"/>
  <c r="UNW67" i="7"/>
  <c r="UNY67" i="7"/>
  <c r="UOA67" i="7"/>
  <c r="UOC67" i="7"/>
  <c r="UOE67" i="7"/>
  <c r="UOG67" i="7"/>
  <c r="UOI67" i="7"/>
  <c r="UOK67" i="7"/>
  <c r="UOM67" i="7"/>
  <c r="UOO67" i="7"/>
  <c r="UOQ67" i="7"/>
  <c r="UOS67" i="7"/>
  <c r="UOU67" i="7"/>
  <c r="UOW67" i="7"/>
  <c r="UOY67" i="7"/>
  <c r="UPA67" i="7"/>
  <c r="UPC67" i="7"/>
  <c r="UPE67" i="7"/>
  <c r="UPG67" i="7"/>
  <c r="UPI67" i="7"/>
  <c r="UPK67" i="7"/>
  <c r="UPM67" i="7"/>
  <c r="UPO67" i="7"/>
  <c r="UPQ67" i="7"/>
  <c r="UPS67" i="7"/>
  <c r="UPU67" i="7"/>
  <c r="UPW67" i="7"/>
  <c r="UPY67" i="7"/>
  <c r="UQA67" i="7"/>
  <c r="UQC67" i="7"/>
  <c r="UQE67" i="7"/>
  <c r="UQG67" i="7"/>
  <c r="UQI67" i="7"/>
  <c r="UQK67" i="7"/>
  <c r="UQM67" i="7"/>
  <c r="UQO67" i="7"/>
  <c r="UQQ67" i="7"/>
  <c r="UQS67" i="7"/>
  <c r="UQU67" i="7"/>
  <c r="UQW67" i="7"/>
  <c r="UQY67" i="7"/>
  <c r="URA67" i="7"/>
  <c r="URC67" i="7"/>
  <c r="URE67" i="7"/>
  <c r="URG67" i="7"/>
  <c r="URI67" i="7"/>
  <c r="URK67" i="7"/>
  <c r="URM67" i="7"/>
  <c r="URO67" i="7"/>
  <c r="URQ67" i="7"/>
  <c r="URS67" i="7"/>
  <c r="URU67" i="7"/>
  <c r="URW67" i="7"/>
  <c r="URY67" i="7"/>
  <c r="USA67" i="7"/>
  <c r="USC67" i="7"/>
  <c r="USE67" i="7"/>
  <c r="USG67" i="7"/>
  <c r="USI67" i="7"/>
  <c r="USK67" i="7"/>
  <c r="USM67" i="7"/>
  <c r="USO67" i="7"/>
  <c r="USQ67" i="7"/>
  <c r="USS67" i="7"/>
  <c r="USU67" i="7"/>
  <c r="USW67" i="7"/>
  <c r="USY67" i="7"/>
  <c r="UTA67" i="7"/>
  <c r="UTC67" i="7"/>
  <c r="UTE67" i="7"/>
  <c r="UTG67" i="7"/>
  <c r="UTI67" i="7"/>
  <c r="UTK67" i="7"/>
  <c r="UTM67" i="7"/>
  <c r="UTO67" i="7"/>
  <c r="UTQ67" i="7"/>
  <c r="UTS67" i="7"/>
  <c r="UTU67" i="7"/>
  <c r="UTW67" i="7"/>
  <c r="UTY67" i="7"/>
  <c r="UUA67" i="7"/>
  <c r="UUC67" i="7"/>
  <c r="UUE67" i="7"/>
  <c r="UUG67" i="7"/>
  <c r="UUI67" i="7"/>
  <c r="UUK67" i="7"/>
  <c r="UUM67" i="7"/>
  <c r="UUO67" i="7"/>
  <c r="UUQ67" i="7"/>
  <c r="UUS67" i="7"/>
  <c r="UUU67" i="7"/>
  <c r="UUW67" i="7"/>
  <c r="UUY67" i="7"/>
  <c r="UVA67" i="7"/>
  <c r="UVC67" i="7"/>
  <c r="UVE67" i="7"/>
  <c r="UVG67" i="7"/>
  <c r="UVI67" i="7"/>
  <c r="UVK67" i="7"/>
  <c r="UVM67" i="7"/>
  <c r="UVO67" i="7"/>
  <c r="UVQ67" i="7"/>
  <c r="UVS67" i="7"/>
  <c r="UVU67" i="7"/>
  <c r="UVW67" i="7"/>
  <c r="UVY67" i="7"/>
  <c r="UWA67" i="7"/>
  <c r="UWC67" i="7"/>
  <c r="UWE67" i="7"/>
  <c r="UWG67" i="7"/>
  <c r="UWI67" i="7"/>
  <c r="UWK67" i="7"/>
  <c r="UWM67" i="7"/>
  <c r="UWO67" i="7"/>
  <c r="UWQ67" i="7"/>
  <c r="UWS67" i="7"/>
  <c r="UWU67" i="7"/>
  <c r="UWW67" i="7"/>
  <c r="UWY67" i="7"/>
  <c r="UXA67" i="7"/>
  <c r="UXC67" i="7"/>
  <c r="UXE67" i="7"/>
  <c r="UXG67" i="7"/>
  <c r="UXI67" i="7"/>
  <c r="UXK67" i="7"/>
  <c r="UXM67" i="7"/>
  <c r="UXO67" i="7"/>
  <c r="UXQ67" i="7"/>
  <c r="UXS67" i="7"/>
  <c r="UXU67" i="7"/>
  <c r="UXW67" i="7"/>
  <c r="UXY67" i="7"/>
  <c r="UYA67" i="7"/>
  <c r="UYC67" i="7"/>
  <c r="UYE67" i="7"/>
  <c r="UYG67" i="7"/>
  <c r="UYI67" i="7"/>
  <c r="UYK67" i="7"/>
  <c r="UYM67" i="7"/>
  <c r="UYO67" i="7"/>
  <c r="UYQ67" i="7"/>
  <c r="UYS67" i="7"/>
  <c r="UYU67" i="7"/>
  <c r="UYW67" i="7"/>
  <c r="UYY67" i="7"/>
  <c r="UZA67" i="7"/>
  <c r="UZC67" i="7"/>
  <c r="UZE67" i="7"/>
  <c r="UZG67" i="7"/>
  <c r="UZI67" i="7"/>
  <c r="UZK67" i="7"/>
  <c r="UZM67" i="7"/>
  <c r="UZO67" i="7"/>
  <c r="UZQ67" i="7"/>
  <c r="UZS67" i="7"/>
  <c r="UZU67" i="7"/>
  <c r="UZW67" i="7"/>
  <c r="UZY67" i="7"/>
  <c r="VAA67" i="7"/>
  <c r="VAC67" i="7"/>
  <c r="VAE67" i="7"/>
  <c r="VAG67" i="7"/>
  <c r="VAI67" i="7"/>
  <c r="VAK67" i="7"/>
  <c r="VAM67" i="7"/>
  <c r="VAO67" i="7"/>
  <c r="VAQ67" i="7"/>
  <c r="VAS67" i="7"/>
  <c r="VAU67" i="7"/>
  <c r="VAW67" i="7"/>
  <c r="VAY67" i="7"/>
  <c r="VBA67" i="7"/>
  <c r="VBC67" i="7"/>
  <c r="VBE67" i="7"/>
  <c r="VBG67" i="7"/>
  <c r="VBI67" i="7"/>
  <c r="VBK67" i="7"/>
  <c r="VBM67" i="7"/>
  <c r="VBO67" i="7"/>
  <c r="VBQ67" i="7"/>
  <c r="VBS67" i="7"/>
  <c r="VBU67" i="7"/>
  <c r="VBW67" i="7"/>
  <c r="VBY67" i="7"/>
  <c r="VCA67" i="7"/>
  <c r="VCC67" i="7"/>
  <c r="VCE67" i="7"/>
  <c r="VCG67" i="7"/>
  <c r="VCI67" i="7"/>
  <c r="VCK67" i="7"/>
  <c r="VCM67" i="7"/>
  <c r="VCO67" i="7"/>
  <c r="VCQ67" i="7"/>
  <c r="VCS67" i="7"/>
  <c r="VCU67" i="7"/>
  <c r="VCW67" i="7"/>
  <c r="VCY67" i="7"/>
  <c r="VDA67" i="7"/>
  <c r="VDC67" i="7"/>
  <c r="VDE67" i="7"/>
  <c r="VDG67" i="7"/>
  <c r="VDI67" i="7"/>
  <c r="VDK67" i="7"/>
  <c r="VDM67" i="7"/>
  <c r="VDO67" i="7"/>
  <c r="VDQ67" i="7"/>
  <c r="VDS67" i="7"/>
  <c r="VDU67" i="7"/>
  <c r="VDW67" i="7"/>
  <c r="VDY67" i="7"/>
  <c r="VEA67" i="7"/>
  <c r="VEC67" i="7"/>
  <c r="VEE67" i="7"/>
  <c r="VEG67" i="7"/>
  <c r="VEI67" i="7"/>
  <c r="VEK67" i="7"/>
  <c r="VEM67" i="7"/>
  <c r="VEO67" i="7"/>
  <c r="VEQ67" i="7"/>
  <c r="VES67" i="7"/>
  <c r="VEU67" i="7"/>
  <c r="VEW67" i="7"/>
  <c r="VEY67" i="7"/>
  <c r="VFA67" i="7"/>
  <c r="VFC67" i="7"/>
  <c r="VFE67" i="7"/>
  <c r="VFG67" i="7"/>
  <c r="VFI67" i="7"/>
  <c r="VFK67" i="7"/>
  <c r="VFM67" i="7"/>
  <c r="VFO67" i="7"/>
  <c r="VFQ67" i="7"/>
  <c r="VFS67" i="7"/>
  <c r="VFU67" i="7"/>
  <c r="VFW67" i="7"/>
  <c r="VFY67" i="7"/>
  <c r="VGA67" i="7"/>
  <c r="VGC67" i="7"/>
  <c r="VGE67" i="7"/>
  <c r="VGG67" i="7"/>
  <c r="VGI67" i="7"/>
  <c r="VGK67" i="7"/>
  <c r="VGM67" i="7"/>
  <c r="VGO67" i="7"/>
  <c r="VGQ67" i="7"/>
  <c r="VGS67" i="7"/>
  <c r="VGU67" i="7"/>
  <c r="VGW67" i="7"/>
  <c r="VGY67" i="7"/>
  <c r="VHA67" i="7"/>
  <c r="VHC67" i="7"/>
  <c r="VHE67" i="7"/>
  <c r="VHG67" i="7"/>
  <c r="VHI67" i="7"/>
  <c r="VHK67" i="7"/>
  <c r="VHM67" i="7"/>
  <c r="VHO67" i="7"/>
  <c r="VHQ67" i="7"/>
  <c r="VHS67" i="7"/>
  <c r="VHU67" i="7"/>
  <c r="VHW67" i="7"/>
  <c r="VHY67" i="7"/>
  <c r="VIA67" i="7"/>
  <c r="VIC67" i="7"/>
  <c r="VIE67" i="7"/>
  <c r="VIG67" i="7"/>
  <c r="VII67" i="7"/>
  <c r="VIK67" i="7"/>
  <c r="VIM67" i="7"/>
  <c r="VIO67" i="7"/>
  <c r="VIQ67" i="7"/>
  <c r="VIS67" i="7"/>
  <c r="VIU67" i="7"/>
  <c r="VIW67" i="7"/>
  <c r="VIY67" i="7"/>
  <c r="VJA67" i="7"/>
  <c r="VJC67" i="7"/>
  <c r="VJE67" i="7"/>
  <c r="VJG67" i="7"/>
  <c r="VJI67" i="7"/>
  <c r="VJK67" i="7"/>
  <c r="VJM67" i="7"/>
  <c r="VJO67" i="7"/>
  <c r="VJQ67" i="7"/>
  <c r="VJS67" i="7"/>
  <c r="VJU67" i="7"/>
  <c r="VJW67" i="7"/>
  <c r="VJY67" i="7"/>
  <c r="VKA67" i="7"/>
  <c r="VKC67" i="7"/>
  <c r="VKE67" i="7"/>
  <c r="VKG67" i="7"/>
  <c r="VKI67" i="7"/>
  <c r="VKK67" i="7"/>
  <c r="VKM67" i="7"/>
  <c r="VKO67" i="7"/>
  <c r="VKQ67" i="7"/>
  <c r="VKS67" i="7"/>
  <c r="VKU67" i="7"/>
  <c r="VKW67" i="7"/>
  <c r="VKY67" i="7"/>
  <c r="VLA67" i="7"/>
  <c r="VLC67" i="7"/>
  <c r="VLE67" i="7"/>
  <c r="VLG67" i="7"/>
  <c r="VLI67" i="7"/>
  <c r="VLK67" i="7"/>
  <c r="VLM67" i="7"/>
  <c r="VLO67" i="7"/>
  <c r="VLQ67" i="7"/>
  <c r="VLS67" i="7"/>
  <c r="VLU67" i="7"/>
  <c r="VLW67" i="7"/>
  <c r="VLY67" i="7"/>
  <c r="VMA67" i="7"/>
  <c r="VMC67" i="7"/>
  <c r="VME67" i="7"/>
  <c r="VMG67" i="7"/>
  <c r="VMI67" i="7"/>
  <c r="VMK67" i="7"/>
  <c r="VMM67" i="7"/>
  <c r="VMO67" i="7"/>
  <c r="VMQ67" i="7"/>
  <c r="VMS67" i="7"/>
  <c r="VMU67" i="7"/>
  <c r="VMW67" i="7"/>
  <c r="VMY67" i="7"/>
  <c r="VNA67" i="7"/>
  <c r="VNC67" i="7"/>
  <c r="VNE67" i="7"/>
  <c r="VNG67" i="7"/>
  <c r="VNI67" i="7"/>
  <c r="VNK67" i="7"/>
  <c r="VNM67" i="7"/>
  <c r="VNO67" i="7"/>
  <c r="VNQ67" i="7"/>
  <c r="VNS67" i="7"/>
  <c r="VNU67" i="7"/>
  <c r="VNW67" i="7"/>
  <c r="VNY67" i="7"/>
  <c r="VOA67" i="7"/>
  <c r="VOC67" i="7"/>
  <c r="VOE67" i="7"/>
  <c r="VOG67" i="7"/>
  <c r="VOI67" i="7"/>
  <c r="VOK67" i="7"/>
  <c r="VOM67" i="7"/>
  <c r="VOO67" i="7"/>
  <c r="VOQ67" i="7"/>
  <c r="VOS67" i="7"/>
  <c r="VOU67" i="7"/>
  <c r="VOW67" i="7"/>
  <c r="VOY67" i="7"/>
  <c r="VPA67" i="7"/>
  <c r="VPC67" i="7"/>
  <c r="VPE67" i="7"/>
  <c r="VPG67" i="7"/>
  <c r="VPI67" i="7"/>
  <c r="VPK67" i="7"/>
  <c r="VPM67" i="7"/>
  <c r="VPO67" i="7"/>
  <c r="VPQ67" i="7"/>
  <c r="VPS67" i="7"/>
  <c r="VPU67" i="7"/>
  <c r="VPW67" i="7"/>
  <c r="VPY67" i="7"/>
  <c r="VQA67" i="7"/>
  <c r="VQC67" i="7"/>
  <c r="VQE67" i="7"/>
  <c r="VQG67" i="7"/>
  <c r="VQI67" i="7"/>
  <c r="VQK67" i="7"/>
  <c r="VQM67" i="7"/>
  <c r="VQO67" i="7"/>
  <c r="VQQ67" i="7"/>
  <c r="VQS67" i="7"/>
  <c r="VQU67" i="7"/>
  <c r="VQW67" i="7"/>
  <c r="VQY67" i="7"/>
  <c r="VRA67" i="7"/>
  <c r="VRC67" i="7"/>
  <c r="VRE67" i="7"/>
  <c r="VRG67" i="7"/>
  <c r="VRI67" i="7"/>
  <c r="VRK67" i="7"/>
  <c r="VRM67" i="7"/>
  <c r="VRO67" i="7"/>
  <c r="VRQ67" i="7"/>
  <c r="VRS67" i="7"/>
  <c r="VRU67" i="7"/>
  <c r="VRW67" i="7"/>
  <c r="VRY67" i="7"/>
  <c r="VSA67" i="7"/>
  <c r="VSC67" i="7"/>
  <c r="VSE67" i="7"/>
  <c r="VSG67" i="7"/>
  <c r="VSI67" i="7"/>
  <c r="VSK67" i="7"/>
  <c r="VSM67" i="7"/>
  <c r="VSO67" i="7"/>
  <c r="VSQ67" i="7"/>
  <c r="VSS67" i="7"/>
  <c r="VSU67" i="7"/>
  <c r="VSW67" i="7"/>
  <c r="VSY67" i="7"/>
  <c r="VTA67" i="7"/>
  <c r="VTC67" i="7"/>
  <c r="VTE67" i="7"/>
  <c r="VTG67" i="7"/>
  <c r="VTI67" i="7"/>
  <c r="VTK67" i="7"/>
  <c r="VTM67" i="7"/>
  <c r="VTO67" i="7"/>
  <c r="VTQ67" i="7"/>
  <c r="VTS67" i="7"/>
  <c r="VTU67" i="7"/>
  <c r="VTW67" i="7"/>
  <c r="VTY67" i="7"/>
  <c r="VUA67" i="7"/>
  <c r="VUC67" i="7"/>
  <c r="VUE67" i="7"/>
  <c r="VUG67" i="7"/>
  <c r="VUI67" i="7"/>
  <c r="VUK67" i="7"/>
  <c r="VUM67" i="7"/>
  <c r="VUO67" i="7"/>
  <c r="VUQ67" i="7"/>
  <c r="VUS67" i="7"/>
  <c r="VUU67" i="7"/>
  <c r="VUW67" i="7"/>
  <c r="VUY67" i="7"/>
  <c r="VVA67" i="7"/>
  <c r="VVC67" i="7"/>
  <c r="VVE67" i="7"/>
  <c r="VVG67" i="7"/>
  <c r="VVI67" i="7"/>
  <c r="VVK67" i="7"/>
  <c r="VVM67" i="7"/>
  <c r="VVO67" i="7"/>
  <c r="VVQ67" i="7"/>
  <c r="VVS67" i="7"/>
  <c r="VVU67" i="7"/>
  <c r="VVW67" i="7"/>
  <c r="VVY67" i="7"/>
  <c r="VWA67" i="7"/>
  <c r="VWC67" i="7"/>
  <c r="VWE67" i="7"/>
  <c r="VWG67" i="7"/>
  <c r="VWI67" i="7"/>
  <c r="VWK67" i="7"/>
  <c r="VWM67" i="7"/>
  <c r="VWO67" i="7"/>
  <c r="VWQ67" i="7"/>
  <c r="VWS67" i="7"/>
  <c r="VWU67" i="7"/>
  <c r="VWW67" i="7"/>
  <c r="VWY67" i="7"/>
  <c r="VXA67" i="7"/>
  <c r="VXC67" i="7"/>
  <c r="VXE67" i="7"/>
  <c r="VXG67" i="7"/>
  <c r="VXI67" i="7"/>
  <c r="VXK67" i="7"/>
  <c r="VXM67" i="7"/>
  <c r="VXO67" i="7"/>
  <c r="VXQ67" i="7"/>
  <c r="VXS67" i="7"/>
  <c r="VXU67" i="7"/>
  <c r="VXW67" i="7"/>
  <c r="VXY67" i="7"/>
  <c r="VYA67" i="7"/>
  <c r="VYC67" i="7"/>
  <c r="VYE67" i="7"/>
  <c r="VYG67" i="7"/>
  <c r="VYI67" i="7"/>
  <c r="VYK67" i="7"/>
  <c r="VYM67" i="7"/>
  <c r="VYO67" i="7"/>
  <c r="VYQ67" i="7"/>
  <c r="VYS67" i="7"/>
  <c r="VYU67" i="7"/>
  <c r="VYW67" i="7"/>
  <c r="VYY67" i="7"/>
  <c r="VZA67" i="7"/>
  <c r="VZC67" i="7"/>
  <c r="VZE67" i="7"/>
  <c r="VZG67" i="7"/>
  <c r="VZI67" i="7"/>
  <c r="VZK67" i="7"/>
  <c r="VZM67" i="7"/>
  <c r="VZO67" i="7"/>
  <c r="VZQ67" i="7"/>
  <c r="VZS67" i="7"/>
  <c r="VZU67" i="7"/>
  <c r="VZW67" i="7"/>
  <c r="VZY67" i="7"/>
  <c r="WAA67" i="7"/>
  <c r="WAC67" i="7"/>
  <c r="WAE67" i="7"/>
  <c r="WAG67" i="7"/>
  <c r="WAI67" i="7"/>
  <c r="WAK67" i="7"/>
  <c r="WAM67" i="7"/>
  <c r="WAO67" i="7"/>
  <c r="WAQ67" i="7"/>
  <c r="WAS67" i="7"/>
  <c r="WAU67" i="7"/>
  <c r="WAW67" i="7"/>
  <c r="WAY67" i="7"/>
  <c r="WBA67" i="7"/>
  <c r="WBC67" i="7"/>
  <c r="WBE67" i="7"/>
  <c r="WBG67" i="7"/>
  <c r="WBI67" i="7"/>
  <c r="WBK67" i="7"/>
  <c r="WBM67" i="7"/>
  <c r="WBO67" i="7"/>
  <c r="WBQ67" i="7"/>
  <c r="WBS67" i="7"/>
  <c r="WBU67" i="7"/>
  <c r="WBW67" i="7"/>
  <c r="WBY67" i="7"/>
  <c r="WCA67" i="7"/>
  <c r="WCC67" i="7"/>
  <c r="WCE67" i="7"/>
  <c r="WCG67" i="7"/>
  <c r="WCI67" i="7"/>
  <c r="WCK67" i="7"/>
  <c r="WCM67" i="7"/>
  <c r="WCO67" i="7"/>
  <c r="WCQ67" i="7"/>
  <c r="WCS67" i="7"/>
  <c r="WCU67" i="7"/>
  <c r="WCW67" i="7"/>
  <c r="WCY67" i="7"/>
  <c r="WDA67" i="7"/>
  <c r="WDC67" i="7"/>
  <c r="WDE67" i="7"/>
  <c r="WDG67" i="7"/>
  <c r="WDI67" i="7"/>
  <c r="WDK67" i="7"/>
  <c r="WDM67" i="7"/>
  <c r="WDO67" i="7"/>
  <c r="WDQ67" i="7"/>
  <c r="WDS67" i="7"/>
  <c r="WDU67" i="7"/>
  <c r="WDW67" i="7"/>
  <c r="WDY67" i="7"/>
  <c r="WEA67" i="7"/>
  <c r="WEC67" i="7"/>
  <c r="WEE67" i="7"/>
  <c r="WEG67" i="7"/>
  <c r="WEI67" i="7"/>
  <c r="WEK67" i="7"/>
  <c r="WEM67" i="7"/>
  <c r="WEO67" i="7"/>
  <c r="WEQ67" i="7"/>
  <c r="WES67" i="7"/>
  <c r="WEU67" i="7"/>
  <c r="WEW67" i="7"/>
  <c r="WEY67" i="7"/>
  <c r="WFA67" i="7"/>
  <c r="WFC67" i="7"/>
  <c r="WFE67" i="7"/>
  <c r="WFG67" i="7"/>
  <c r="WFI67" i="7"/>
  <c r="WFK67" i="7"/>
  <c r="WFM67" i="7"/>
  <c r="WFO67" i="7"/>
  <c r="WFQ67" i="7"/>
  <c r="WFS67" i="7"/>
  <c r="WFU67" i="7"/>
  <c r="WFW67" i="7"/>
  <c r="WFY67" i="7"/>
  <c r="WGA67" i="7"/>
  <c r="WGC67" i="7"/>
  <c r="WGE67" i="7"/>
  <c r="WGG67" i="7"/>
  <c r="WGI67" i="7"/>
  <c r="WGK67" i="7"/>
  <c r="WGM67" i="7"/>
  <c r="WGO67" i="7"/>
  <c r="WGQ67" i="7"/>
  <c r="WGS67" i="7"/>
  <c r="WGU67" i="7"/>
  <c r="WGW67" i="7"/>
  <c r="WGY67" i="7"/>
  <c r="WHA67" i="7"/>
  <c r="WHC67" i="7"/>
  <c r="WHE67" i="7"/>
  <c r="WHG67" i="7"/>
  <c r="WHI67" i="7"/>
  <c r="WHK67" i="7"/>
  <c r="WHM67" i="7"/>
  <c r="WHO67" i="7"/>
  <c r="WHQ67" i="7"/>
  <c r="WHS67" i="7"/>
  <c r="WHU67" i="7"/>
  <c r="WHW67" i="7"/>
  <c r="WHY67" i="7"/>
  <c r="WIA67" i="7"/>
  <c r="WIC67" i="7"/>
  <c r="WIE67" i="7"/>
  <c r="WIG67" i="7"/>
  <c r="WII67" i="7"/>
  <c r="WIK67" i="7"/>
  <c r="WIM67" i="7"/>
  <c r="WIO67" i="7"/>
  <c r="WIQ67" i="7"/>
  <c r="WIS67" i="7"/>
  <c r="WIU67" i="7"/>
  <c r="WIW67" i="7"/>
  <c r="WIY67" i="7"/>
  <c r="WJA67" i="7"/>
  <c r="WJC67" i="7"/>
  <c r="WJE67" i="7"/>
  <c r="WJG67" i="7"/>
  <c r="WJI67" i="7"/>
  <c r="WJK67" i="7"/>
  <c r="WJM67" i="7"/>
  <c r="WJO67" i="7"/>
  <c r="WJQ67" i="7"/>
  <c r="WJS67" i="7"/>
  <c r="WJU67" i="7"/>
  <c r="WJW67" i="7"/>
  <c r="WJY67" i="7"/>
  <c r="WKA67" i="7"/>
  <c r="WKC67" i="7"/>
  <c r="WKE67" i="7"/>
  <c r="WKG67" i="7"/>
  <c r="WKI67" i="7"/>
  <c r="WKK67" i="7"/>
  <c r="WKM67" i="7"/>
  <c r="WKO67" i="7"/>
  <c r="WKQ67" i="7"/>
  <c r="WKS67" i="7"/>
  <c r="WKU67" i="7"/>
  <c r="WKW67" i="7"/>
  <c r="WKY67" i="7"/>
  <c r="WLA67" i="7"/>
  <c r="WLC67" i="7"/>
  <c r="WLE67" i="7"/>
  <c r="WLG67" i="7"/>
  <c r="WLI67" i="7"/>
  <c r="WLK67" i="7"/>
  <c r="WLM67" i="7"/>
  <c r="WLO67" i="7"/>
  <c r="WLQ67" i="7"/>
  <c r="WLS67" i="7"/>
  <c r="WLU67" i="7"/>
  <c r="WLW67" i="7"/>
  <c r="WLY67" i="7"/>
  <c r="WMA67" i="7"/>
  <c r="WMC67" i="7"/>
  <c r="WME67" i="7"/>
  <c r="WMG67" i="7"/>
  <c r="WMI67" i="7"/>
  <c r="WMK67" i="7"/>
  <c r="WMM67" i="7"/>
  <c r="WMO67" i="7"/>
  <c r="WMQ67" i="7"/>
  <c r="WMS67" i="7"/>
  <c r="WMU67" i="7"/>
  <c r="WMW67" i="7"/>
  <c r="WMY67" i="7"/>
  <c r="WNA67" i="7"/>
  <c r="WNC67" i="7"/>
  <c r="WNE67" i="7"/>
  <c r="WNG67" i="7"/>
  <c r="WNI67" i="7"/>
  <c r="WNK67" i="7"/>
  <c r="WNM67" i="7"/>
  <c r="WNO67" i="7"/>
  <c r="WNQ67" i="7"/>
  <c r="WNS67" i="7"/>
  <c r="WNU67" i="7"/>
  <c r="WNW67" i="7"/>
  <c r="WNY67" i="7"/>
  <c r="WOA67" i="7"/>
  <c r="WOC67" i="7"/>
  <c r="WOE67" i="7"/>
  <c r="WOG67" i="7"/>
  <c r="WOI67" i="7"/>
  <c r="WOK67" i="7"/>
  <c r="WOM67" i="7"/>
  <c r="WOO67" i="7"/>
  <c r="WOQ67" i="7"/>
  <c r="WOS67" i="7"/>
  <c r="WOU67" i="7"/>
  <c r="WOW67" i="7"/>
  <c r="WOY67" i="7"/>
  <c r="WPA67" i="7"/>
  <c r="WPC67" i="7"/>
  <c r="WPE67" i="7"/>
  <c r="WPG67" i="7"/>
  <c r="WPI67" i="7"/>
  <c r="WPK67" i="7"/>
  <c r="WPM67" i="7"/>
  <c r="WPO67" i="7"/>
  <c r="WPQ67" i="7"/>
  <c r="WPS67" i="7"/>
  <c r="WPU67" i="7"/>
  <c r="WPW67" i="7"/>
  <c r="WPY67" i="7"/>
  <c r="WQA67" i="7"/>
  <c r="WQC67" i="7"/>
  <c r="WQE67" i="7"/>
  <c r="WQG67" i="7"/>
  <c r="WQI67" i="7"/>
  <c r="WQK67" i="7"/>
  <c r="WQM67" i="7"/>
  <c r="WQO67" i="7"/>
  <c r="WQQ67" i="7"/>
  <c r="WQS67" i="7"/>
  <c r="WQU67" i="7"/>
  <c r="WQW67" i="7"/>
  <c r="WQY67" i="7"/>
  <c r="WRA67" i="7"/>
  <c r="WRC67" i="7"/>
  <c r="WRE67" i="7"/>
  <c r="WRG67" i="7"/>
  <c r="WRI67" i="7"/>
  <c r="WRK67" i="7"/>
  <c r="WRM67" i="7"/>
  <c r="WRO67" i="7"/>
  <c r="WRQ67" i="7"/>
  <c r="WRS67" i="7"/>
  <c r="WRU67" i="7"/>
  <c r="WRW67" i="7"/>
  <c r="WRY67" i="7"/>
  <c r="WSA67" i="7"/>
  <c r="WSC67" i="7"/>
  <c r="WSE67" i="7"/>
  <c r="WSG67" i="7"/>
  <c r="WSI67" i="7"/>
  <c r="WSK67" i="7"/>
  <c r="WSM67" i="7"/>
  <c r="WSO67" i="7"/>
  <c r="WSQ67" i="7"/>
  <c r="WSS67" i="7"/>
  <c r="WSU67" i="7"/>
  <c r="WSW67" i="7"/>
  <c r="WSY67" i="7"/>
  <c r="WTA67" i="7"/>
  <c r="WTC67" i="7"/>
  <c r="WTE67" i="7"/>
  <c r="WTG67" i="7"/>
  <c r="WTI67" i="7"/>
  <c r="WTK67" i="7"/>
  <c r="WTM67" i="7"/>
  <c r="WTO67" i="7"/>
  <c r="WTQ67" i="7"/>
  <c r="WTS67" i="7"/>
  <c r="WTU67" i="7"/>
  <c r="WTW67" i="7"/>
  <c r="WTY67" i="7"/>
  <c r="WUA67" i="7"/>
  <c r="WUC67" i="7"/>
  <c r="WUE67" i="7"/>
  <c r="WUG67" i="7"/>
  <c r="WUI67" i="7"/>
  <c r="WUK67" i="7"/>
  <c r="WUM67" i="7"/>
  <c r="WUO67" i="7"/>
  <c r="WUQ67" i="7"/>
  <c r="WUS67" i="7"/>
  <c r="WUU67" i="7"/>
  <c r="WUW67" i="7"/>
  <c r="WUY67" i="7"/>
  <c r="WVA67" i="7"/>
  <c r="WVC67" i="7"/>
  <c r="WVE67" i="7"/>
  <c r="WVG67" i="7"/>
  <c r="WVI67" i="7"/>
  <c r="WVK67" i="7"/>
  <c r="WVM67" i="7"/>
  <c r="WVO67" i="7"/>
  <c r="WVQ67" i="7"/>
  <c r="WVS67" i="7"/>
  <c r="WVU67" i="7"/>
  <c r="WVW67" i="7"/>
  <c r="WVY67" i="7"/>
  <c r="WWA67" i="7"/>
  <c r="WWC67" i="7"/>
  <c r="WWE67" i="7"/>
  <c r="WWG67" i="7"/>
  <c r="WWI67" i="7"/>
  <c r="WWK67" i="7"/>
  <c r="WWM67" i="7"/>
  <c r="WWO67" i="7"/>
  <c r="WWQ67" i="7"/>
  <c r="WWS67" i="7"/>
  <c r="WWU67" i="7"/>
  <c r="WWW67" i="7"/>
  <c r="WWY67" i="7"/>
  <c r="WXA67" i="7"/>
  <c r="WXC67" i="7"/>
  <c r="WXE67" i="7"/>
  <c r="WXG67" i="7"/>
  <c r="WXI67" i="7"/>
  <c r="WXK67" i="7"/>
  <c r="WXM67" i="7"/>
  <c r="WXO67" i="7"/>
  <c r="WXQ67" i="7"/>
  <c r="WXS67" i="7"/>
  <c r="WXU67" i="7"/>
  <c r="WXW67" i="7"/>
  <c r="WXY67" i="7"/>
  <c r="WYA67" i="7"/>
  <c r="WYC67" i="7"/>
  <c r="WYE67" i="7"/>
  <c r="WYG67" i="7"/>
  <c r="WYI67" i="7"/>
  <c r="WYK67" i="7"/>
  <c r="WYM67" i="7"/>
  <c r="WYO67" i="7"/>
  <c r="WYQ67" i="7"/>
  <c r="WYS67" i="7"/>
  <c r="WYU67" i="7"/>
  <c r="WYW67" i="7"/>
  <c r="WYY67" i="7"/>
  <c r="WZA67" i="7"/>
  <c r="WZC67" i="7"/>
  <c r="WZE67" i="7"/>
  <c r="WZG67" i="7"/>
  <c r="WZI67" i="7"/>
  <c r="WZK67" i="7"/>
  <c r="WZM67" i="7"/>
  <c r="WZO67" i="7"/>
  <c r="WZQ67" i="7"/>
  <c r="WZS67" i="7"/>
  <c r="WZU67" i="7"/>
  <c r="WZW67" i="7"/>
  <c r="WZY67" i="7"/>
  <c r="XAA67" i="7"/>
  <c r="XAC67" i="7"/>
  <c r="XAE67" i="7"/>
  <c r="XAG67" i="7"/>
  <c r="XAI67" i="7"/>
  <c r="XAK67" i="7"/>
  <c r="XAM67" i="7"/>
  <c r="XAO67" i="7"/>
  <c r="XAQ67" i="7"/>
  <c r="XAS67" i="7"/>
  <c r="XAU67" i="7"/>
  <c r="XAW67" i="7"/>
  <c r="XAY67" i="7"/>
  <c r="XBA67" i="7"/>
  <c r="XBC67" i="7"/>
  <c r="XBE67" i="7"/>
  <c r="XBG67" i="7"/>
  <c r="XBI67" i="7"/>
  <c r="XBK67" i="7"/>
  <c r="XBM67" i="7"/>
  <c r="XBO67" i="7"/>
  <c r="XBQ67" i="7"/>
  <c r="XBS67" i="7"/>
  <c r="XBU67" i="7"/>
  <c r="XBW67" i="7"/>
  <c r="XBY67" i="7"/>
  <c r="XCA67" i="7"/>
  <c r="XCC67" i="7"/>
  <c r="XCE67" i="7"/>
  <c r="XCG67" i="7"/>
  <c r="XCI67" i="7"/>
  <c r="XCK67" i="7"/>
  <c r="XCM67" i="7"/>
  <c r="XCO67" i="7"/>
  <c r="XCQ67" i="7"/>
  <c r="XCS67" i="7"/>
  <c r="XCU67" i="7"/>
  <c r="XCW67" i="7"/>
  <c r="XCY67" i="7"/>
  <c r="XDA67" i="7"/>
  <c r="XDC67" i="7"/>
  <c r="XDE67" i="7"/>
  <c r="XDG67" i="7"/>
  <c r="XDI67" i="7"/>
  <c r="XDK67" i="7"/>
  <c r="XDM67" i="7"/>
  <c r="XDO67" i="7"/>
  <c r="XDQ67" i="7"/>
  <c r="XDS67" i="7"/>
  <c r="XDU67" i="7"/>
  <c r="XDW67" i="7"/>
  <c r="XDY67" i="7"/>
  <c r="XEA67" i="7"/>
  <c r="XEC67" i="7"/>
  <c r="XEE67" i="7"/>
  <c r="XEG67" i="7"/>
  <c r="XEI67" i="7"/>
  <c r="XEK67" i="7"/>
  <c r="XEM67" i="7"/>
  <c r="XEO67" i="7"/>
  <c r="XEQ67" i="7"/>
  <c r="XES67" i="7"/>
  <c r="XEU67" i="7"/>
  <c r="XEW67" i="7"/>
  <c r="XEY67" i="7"/>
  <c r="XFA67" i="7"/>
  <c r="XFC67" i="7"/>
  <c r="AI68" i="7"/>
  <c r="AK68" i="7"/>
  <c r="AM68" i="7"/>
  <c r="AO68" i="7"/>
  <c r="AQ68" i="7"/>
  <c r="AS68" i="7"/>
  <c r="AU68" i="7"/>
  <c r="AW68" i="7"/>
  <c r="AY68" i="7"/>
  <c r="BA68" i="7"/>
  <c r="BC68" i="7"/>
  <c r="BE68" i="7"/>
  <c r="BG68" i="7"/>
  <c r="BI68" i="7"/>
  <c r="BK68" i="7"/>
  <c r="BM68" i="7"/>
  <c r="BO68" i="7"/>
  <c r="BQ68" i="7"/>
  <c r="BS68" i="7"/>
  <c r="BU68" i="7"/>
  <c r="BW68" i="7"/>
  <c r="BY68" i="7"/>
  <c r="CA68" i="7"/>
  <c r="CC68" i="7"/>
  <c r="CE68" i="7"/>
  <c r="CG68" i="7"/>
  <c r="CI68" i="7"/>
  <c r="CK68" i="7"/>
  <c r="CM68" i="7"/>
  <c r="CO68" i="7"/>
  <c r="CQ68" i="7"/>
  <c r="CS68" i="7"/>
  <c r="CU68" i="7"/>
  <c r="CW68" i="7"/>
  <c r="CY68" i="7"/>
  <c r="DA68" i="7"/>
  <c r="DC68" i="7"/>
  <c r="DE68" i="7"/>
  <c r="DG68" i="7"/>
  <c r="DI68" i="7"/>
  <c r="DK68" i="7"/>
  <c r="DM68" i="7"/>
  <c r="DO68" i="7"/>
  <c r="DQ68" i="7"/>
  <c r="DS68" i="7"/>
  <c r="DU68" i="7"/>
  <c r="DW68" i="7"/>
  <c r="DY68" i="7"/>
  <c r="EA68" i="7"/>
  <c r="EC68" i="7"/>
  <c r="EE68" i="7"/>
  <c r="EG68" i="7"/>
  <c r="EI68" i="7"/>
  <c r="EK68" i="7"/>
  <c r="EM68" i="7"/>
  <c r="EO68" i="7"/>
  <c r="EQ68" i="7"/>
  <c r="ES68" i="7"/>
  <c r="EU68" i="7"/>
  <c r="EW68" i="7"/>
  <c r="EY68" i="7"/>
  <c r="FA68" i="7"/>
  <c r="FC68" i="7"/>
  <c r="FE68" i="7"/>
  <c r="FG68" i="7"/>
  <c r="FI68" i="7"/>
  <c r="FK68" i="7"/>
  <c r="FM68" i="7"/>
  <c r="FO68" i="7"/>
  <c r="FQ68" i="7"/>
  <c r="FS68" i="7"/>
  <c r="FU68" i="7"/>
  <c r="FW68" i="7"/>
  <c r="FY68" i="7"/>
  <c r="GA68" i="7"/>
  <c r="GC68" i="7"/>
  <c r="GE68" i="7"/>
  <c r="GG68" i="7"/>
  <c r="GI68" i="7"/>
  <c r="GK68" i="7"/>
  <c r="GM68" i="7"/>
  <c r="GO68" i="7"/>
  <c r="GQ68" i="7"/>
  <c r="GS68" i="7"/>
  <c r="GU68" i="7"/>
  <c r="GW68" i="7"/>
  <c r="GY68" i="7"/>
  <c r="HA68" i="7"/>
  <c r="HC68" i="7"/>
  <c r="HE68" i="7"/>
  <c r="HG68" i="7"/>
  <c r="HI68" i="7"/>
  <c r="HK68" i="7"/>
  <c r="HM68" i="7"/>
  <c r="HO68" i="7"/>
  <c r="HQ68" i="7"/>
  <c r="HS68" i="7"/>
  <c r="HU68" i="7"/>
  <c r="HW68" i="7"/>
  <c r="HY68" i="7"/>
  <c r="IA68" i="7"/>
  <c r="IC68" i="7"/>
  <c r="IE68" i="7"/>
  <c r="IG68" i="7"/>
  <c r="II68" i="7"/>
  <c r="IK68" i="7"/>
  <c r="IM68" i="7"/>
  <c r="IO68" i="7"/>
  <c r="IQ68" i="7"/>
  <c r="IS68" i="7"/>
  <c r="IU68" i="7"/>
  <c r="IW68" i="7"/>
  <c r="IY68" i="7"/>
  <c r="JA68" i="7"/>
  <c r="JC68" i="7"/>
  <c r="JE68" i="7"/>
  <c r="JG68" i="7"/>
  <c r="JI68" i="7"/>
  <c r="JK68" i="7"/>
  <c r="JM68" i="7"/>
  <c r="JO68" i="7"/>
  <c r="JQ68" i="7"/>
  <c r="JS68" i="7"/>
  <c r="JU68" i="7"/>
  <c r="JW68" i="7"/>
  <c r="JY68" i="7"/>
  <c r="KA68" i="7"/>
  <c r="KC68" i="7"/>
  <c r="KE68" i="7"/>
  <c r="KG68" i="7"/>
  <c r="KI68" i="7"/>
  <c r="KK68" i="7"/>
  <c r="KM68" i="7"/>
  <c r="KO68" i="7"/>
  <c r="KQ68" i="7"/>
  <c r="KS68" i="7"/>
  <c r="KU68" i="7"/>
  <c r="KW68" i="7"/>
  <c r="KY68" i="7"/>
  <c r="LA68" i="7"/>
  <c r="LC68" i="7"/>
  <c r="LE68" i="7"/>
  <c r="LG68" i="7"/>
  <c r="LI68" i="7"/>
  <c r="LK68" i="7"/>
  <c r="LM68" i="7"/>
  <c r="LO68" i="7"/>
  <c r="LQ68" i="7"/>
  <c r="LS68" i="7"/>
  <c r="LU68" i="7"/>
  <c r="LW68" i="7"/>
  <c r="LY68" i="7"/>
  <c r="MA68" i="7"/>
  <c r="MC68" i="7"/>
  <c r="ME68" i="7"/>
  <c r="MG68" i="7"/>
  <c r="MI68" i="7"/>
  <c r="MK68" i="7"/>
  <c r="MM68" i="7"/>
  <c r="MO68" i="7"/>
  <c r="MQ68" i="7"/>
  <c r="MS68" i="7"/>
  <c r="MU68" i="7"/>
  <c r="MW68" i="7"/>
  <c r="MY68" i="7"/>
  <c r="NA68" i="7"/>
  <c r="NC68" i="7"/>
  <c r="NE68" i="7"/>
  <c r="NG68" i="7"/>
  <c r="NI68" i="7"/>
  <c r="NK68" i="7"/>
  <c r="NM68" i="7"/>
  <c r="NO68" i="7"/>
  <c r="NQ68" i="7"/>
  <c r="NS68" i="7"/>
  <c r="NU68" i="7"/>
  <c r="NW68" i="7"/>
  <c r="NY68" i="7"/>
  <c r="OA68" i="7"/>
  <c r="OC68" i="7"/>
  <c r="OE68" i="7"/>
  <c r="OG68" i="7"/>
  <c r="OI68" i="7"/>
  <c r="OK68" i="7"/>
  <c r="OM68" i="7"/>
  <c r="OO68" i="7"/>
  <c r="OQ68" i="7"/>
  <c r="OS68" i="7"/>
  <c r="OU68" i="7"/>
  <c r="OW68" i="7"/>
  <c r="OY68" i="7"/>
  <c r="PA68" i="7"/>
  <c r="PC68" i="7"/>
  <c r="PE68" i="7"/>
  <c r="PG68" i="7"/>
  <c r="PI68" i="7"/>
  <c r="PK68" i="7"/>
  <c r="PM68" i="7"/>
  <c r="PO68" i="7"/>
  <c r="PQ68" i="7"/>
  <c r="PS68" i="7"/>
  <c r="PU68" i="7"/>
  <c r="PW68" i="7"/>
  <c r="PY68" i="7"/>
  <c r="QA68" i="7"/>
  <c r="QC68" i="7"/>
  <c r="QE68" i="7"/>
  <c r="QG68" i="7"/>
  <c r="QI68" i="7"/>
  <c r="QK68" i="7"/>
  <c r="QM68" i="7"/>
  <c r="QO68" i="7"/>
  <c r="QQ68" i="7"/>
  <c r="QS68" i="7"/>
  <c r="QU68" i="7"/>
  <c r="QW68" i="7"/>
  <c r="QY68" i="7"/>
  <c r="RA68" i="7"/>
  <c r="RC68" i="7"/>
  <c r="RE68" i="7"/>
  <c r="RG68" i="7"/>
  <c r="RI68" i="7"/>
  <c r="RK68" i="7"/>
  <c r="RM68" i="7"/>
  <c r="RO68" i="7"/>
  <c r="RQ68" i="7"/>
  <c r="RS68" i="7"/>
  <c r="RU68" i="7"/>
  <c r="RW68" i="7"/>
  <c r="RY68" i="7"/>
  <c r="SA68" i="7"/>
  <c r="SC68" i="7"/>
  <c r="SE68" i="7"/>
  <c r="SG68" i="7"/>
  <c r="SI68" i="7"/>
  <c r="SK68" i="7"/>
  <c r="SM68" i="7"/>
  <c r="SO68" i="7"/>
  <c r="SQ68" i="7"/>
  <c r="SS68" i="7"/>
  <c r="SU68" i="7"/>
  <c r="SW68" i="7"/>
  <c r="SY68" i="7"/>
  <c r="TA68" i="7"/>
  <c r="TC68" i="7"/>
  <c r="TE68" i="7"/>
  <c r="TG68" i="7"/>
  <c r="TI68" i="7"/>
  <c r="TK68" i="7"/>
  <c r="TM68" i="7"/>
  <c r="TO68" i="7"/>
  <c r="TQ68" i="7"/>
  <c r="TS68" i="7"/>
  <c r="TU68" i="7"/>
  <c r="TW68" i="7"/>
  <c r="TY68" i="7"/>
  <c r="UA68" i="7"/>
  <c r="UC68" i="7"/>
  <c r="UE68" i="7"/>
  <c r="UG68" i="7"/>
  <c r="UI68" i="7"/>
  <c r="UK68" i="7"/>
  <c r="UM68" i="7"/>
  <c r="UO68" i="7"/>
  <c r="UQ68" i="7"/>
  <c r="US68" i="7"/>
  <c r="UU68" i="7"/>
  <c r="UW68" i="7"/>
  <c r="UY68" i="7"/>
  <c r="VA68" i="7"/>
  <c r="VC68" i="7"/>
  <c r="VE68" i="7"/>
  <c r="VG68" i="7"/>
  <c r="VI68" i="7"/>
  <c r="VK68" i="7"/>
  <c r="VM68" i="7"/>
  <c r="VO68" i="7"/>
  <c r="VQ68" i="7"/>
  <c r="VS68" i="7"/>
  <c r="VU68" i="7"/>
  <c r="VW68" i="7"/>
  <c r="VY68" i="7"/>
  <c r="WA68" i="7"/>
  <c r="WC68" i="7"/>
  <c r="WE68" i="7"/>
  <c r="WG68" i="7"/>
  <c r="WI68" i="7"/>
  <c r="WK68" i="7"/>
  <c r="WM68" i="7"/>
  <c r="WO68" i="7"/>
  <c r="WQ68" i="7"/>
  <c r="WS68" i="7"/>
  <c r="WU68" i="7"/>
  <c r="WW68" i="7"/>
  <c r="WY68" i="7"/>
  <c r="XA68" i="7"/>
  <c r="XC68" i="7"/>
  <c r="XE68" i="7"/>
  <c r="XG68" i="7"/>
  <c r="XI68" i="7"/>
  <c r="XK68" i="7"/>
  <c r="XM68" i="7"/>
  <c r="XO68" i="7"/>
  <c r="XQ68" i="7"/>
  <c r="XS68" i="7"/>
  <c r="XU68" i="7"/>
  <c r="XW68" i="7"/>
  <c r="XY68" i="7"/>
  <c r="YA68" i="7"/>
  <c r="YC68" i="7"/>
  <c r="YE68" i="7"/>
  <c r="YG68" i="7"/>
  <c r="YI68" i="7"/>
  <c r="YK68" i="7"/>
  <c r="YM68" i="7"/>
  <c r="YO68" i="7"/>
  <c r="YQ68" i="7"/>
  <c r="YS68" i="7"/>
  <c r="YU68" i="7"/>
  <c r="YW68" i="7"/>
  <c r="YY68" i="7"/>
  <c r="ZA68" i="7"/>
  <c r="ZC68" i="7"/>
  <c r="ZE68" i="7"/>
  <c r="ZG68" i="7"/>
  <c r="ZI68" i="7"/>
  <c r="ZK68" i="7"/>
  <c r="ZM68" i="7"/>
  <c r="ZO68" i="7"/>
  <c r="ZQ68" i="7"/>
  <c r="ZS68" i="7"/>
  <c r="ZU68" i="7"/>
  <c r="ZW68" i="7"/>
  <c r="ZY68" i="7"/>
  <c r="AAA68" i="7"/>
  <c r="AAC68" i="7"/>
  <c r="AAE68" i="7"/>
  <c r="AAG68" i="7"/>
  <c r="AAI68" i="7"/>
  <c r="AAK68" i="7"/>
  <c r="AAM68" i="7"/>
  <c r="AAO68" i="7"/>
  <c r="AAQ68" i="7"/>
  <c r="AAS68" i="7"/>
  <c r="AAU68" i="7"/>
  <c r="AAW68" i="7"/>
  <c r="AAY68" i="7"/>
  <c r="ABA68" i="7"/>
  <c r="ABC68" i="7"/>
  <c r="ABE68" i="7"/>
  <c r="ABG68" i="7"/>
  <c r="ABI68" i="7"/>
  <c r="ABK68" i="7"/>
  <c r="ABM68" i="7"/>
  <c r="ABO68" i="7"/>
  <c r="ABQ68" i="7"/>
  <c r="ABS68" i="7"/>
  <c r="ABU68" i="7"/>
  <c r="ABW68" i="7"/>
  <c r="ABY68" i="7"/>
  <c r="ACA68" i="7"/>
  <c r="ACC68" i="7"/>
  <c r="ACE68" i="7"/>
  <c r="ACG68" i="7"/>
  <c r="ACI68" i="7"/>
  <c r="ACK68" i="7"/>
  <c r="ACM68" i="7"/>
  <c r="ACO68" i="7"/>
  <c r="ACQ68" i="7"/>
  <c r="ACS68" i="7"/>
  <c r="ACU68" i="7"/>
  <c r="ACW68" i="7"/>
  <c r="ACY68" i="7"/>
  <c r="ADA68" i="7"/>
  <c r="ADC68" i="7"/>
  <c r="ADE68" i="7"/>
  <c r="ADG68" i="7"/>
  <c r="ADI68" i="7"/>
  <c r="ADK68" i="7"/>
  <c r="ADM68" i="7"/>
  <c r="ADO68" i="7"/>
  <c r="ADQ68" i="7"/>
  <c r="ADS68" i="7"/>
  <c r="ADU68" i="7"/>
  <c r="ADW68" i="7"/>
  <c r="ADY68" i="7"/>
  <c r="AEA68" i="7"/>
  <c r="AEC68" i="7"/>
  <c r="AEE68" i="7"/>
  <c r="AEG68" i="7"/>
  <c r="AEI68" i="7"/>
  <c r="AEK68" i="7"/>
  <c r="AEM68" i="7"/>
  <c r="AEO68" i="7"/>
  <c r="AEQ68" i="7"/>
  <c r="AES68" i="7"/>
  <c r="AEU68" i="7"/>
  <c r="AEW68" i="7"/>
  <c r="AEY68" i="7"/>
  <c r="AFA68" i="7"/>
  <c r="AFC68" i="7"/>
  <c r="AFE68" i="7"/>
  <c r="AFG68" i="7"/>
  <c r="AFI68" i="7"/>
  <c r="AFK68" i="7"/>
  <c r="AFM68" i="7"/>
  <c r="AFO68" i="7"/>
  <c r="AFQ68" i="7"/>
  <c r="AFS68" i="7"/>
  <c r="AFU68" i="7"/>
  <c r="AFW68" i="7"/>
  <c r="AFY68" i="7"/>
  <c r="AGA68" i="7"/>
  <c r="AGC68" i="7"/>
  <c r="AGE68" i="7"/>
  <c r="AGG68" i="7"/>
  <c r="AGI68" i="7"/>
  <c r="AGK68" i="7"/>
  <c r="AGM68" i="7"/>
  <c r="AGO68" i="7"/>
  <c r="AGQ68" i="7"/>
  <c r="AGS68" i="7"/>
  <c r="AGU68" i="7"/>
  <c r="AGW68" i="7"/>
  <c r="AGY68" i="7"/>
  <c r="AHA68" i="7"/>
  <c r="AHC68" i="7"/>
  <c r="AHE68" i="7"/>
  <c r="AHG68" i="7"/>
  <c r="AHI68" i="7"/>
  <c r="AHK68" i="7"/>
  <c r="AHM68" i="7"/>
  <c r="AHO68" i="7"/>
  <c r="AHQ68" i="7"/>
  <c r="AHS68" i="7"/>
  <c r="AHU68" i="7"/>
  <c r="AHW68" i="7"/>
  <c r="AHY68" i="7"/>
  <c r="AIA68" i="7"/>
  <c r="AIC68" i="7"/>
  <c r="AIE68" i="7"/>
  <c r="AIG68" i="7"/>
  <c r="AII68" i="7"/>
  <c r="AIK68" i="7"/>
  <c r="AIM68" i="7"/>
  <c r="AIO68" i="7"/>
  <c r="AIQ68" i="7"/>
  <c r="AIS68" i="7"/>
  <c r="AIU68" i="7"/>
  <c r="AIW68" i="7"/>
  <c r="AIY68" i="7"/>
  <c r="AJA68" i="7"/>
  <c r="AJC68" i="7"/>
  <c r="AJE68" i="7"/>
  <c r="AJG68" i="7"/>
  <c r="AJI68" i="7"/>
  <c r="AJK68" i="7"/>
  <c r="AJM68" i="7"/>
  <c r="AJO68" i="7"/>
  <c r="AJQ68" i="7"/>
  <c r="AJS68" i="7"/>
  <c r="AJU68" i="7"/>
  <c r="AJW68" i="7"/>
  <c r="AJY68" i="7"/>
  <c r="AKA68" i="7"/>
  <c r="AKC68" i="7"/>
  <c r="AKE68" i="7"/>
  <c r="AKG68" i="7"/>
  <c r="AKI68" i="7"/>
  <c r="AKK68" i="7"/>
  <c r="AKM68" i="7"/>
  <c r="AKO68" i="7"/>
  <c r="AKQ68" i="7"/>
  <c r="AKS68" i="7"/>
  <c r="AKU68" i="7"/>
  <c r="AKW68" i="7"/>
  <c r="AKY68" i="7"/>
  <c r="ALA68" i="7"/>
  <c r="ALC68" i="7"/>
  <c r="ALE68" i="7"/>
  <c r="ALG68" i="7"/>
  <c r="ALI68" i="7"/>
  <c r="ALK68" i="7"/>
  <c r="ALM68" i="7"/>
  <c r="ALO68" i="7"/>
  <c r="ALQ68" i="7"/>
  <c r="ALS68" i="7"/>
  <c r="ALU68" i="7"/>
  <c r="ALW68" i="7"/>
  <c r="ALY68" i="7"/>
  <c r="AMA68" i="7"/>
  <c r="AMC68" i="7"/>
  <c r="AME68" i="7"/>
  <c r="AMG68" i="7"/>
  <c r="AMI68" i="7"/>
  <c r="AMK68" i="7"/>
  <c r="AMM68" i="7"/>
  <c r="AMO68" i="7"/>
  <c r="AMQ68" i="7"/>
  <c r="AMS68" i="7"/>
  <c r="AMU68" i="7"/>
  <c r="AMW68" i="7"/>
  <c r="AMY68" i="7"/>
  <c r="ANA68" i="7"/>
  <c r="ANC68" i="7"/>
  <c r="ANE68" i="7"/>
  <c r="ANG68" i="7"/>
  <c r="ANI68" i="7"/>
  <c r="ANK68" i="7"/>
  <c r="ANM68" i="7"/>
  <c r="ANO68" i="7"/>
  <c r="ANQ68" i="7"/>
  <c r="ANS68" i="7"/>
  <c r="ANU68" i="7"/>
  <c r="ANW68" i="7"/>
  <c r="ANY68" i="7"/>
  <c r="AOA68" i="7"/>
  <c r="AOC68" i="7"/>
  <c r="AOE68" i="7"/>
  <c r="AOG68" i="7"/>
  <c r="AOI68" i="7"/>
  <c r="AOK68" i="7"/>
  <c r="AOM68" i="7"/>
  <c r="AOO68" i="7"/>
  <c r="AOQ68" i="7"/>
  <c r="AOS68" i="7"/>
  <c r="AOU68" i="7"/>
  <c r="AOW68" i="7"/>
  <c r="AOY68" i="7"/>
  <c r="APA68" i="7"/>
  <c r="APC68" i="7"/>
  <c r="APE68" i="7"/>
  <c r="APG68" i="7"/>
  <c r="API68" i="7"/>
  <c r="APK68" i="7"/>
  <c r="APM68" i="7"/>
  <c r="APO68" i="7"/>
  <c r="APQ68" i="7"/>
  <c r="APS68" i="7"/>
  <c r="APU68" i="7"/>
  <c r="APW68" i="7"/>
  <c r="APY68" i="7"/>
  <c r="AQA68" i="7"/>
  <c r="AQC68" i="7"/>
  <c r="AQE68" i="7"/>
  <c r="AQG68" i="7"/>
  <c r="AQI68" i="7"/>
  <c r="AQK68" i="7"/>
  <c r="AQM68" i="7"/>
  <c r="AQO68" i="7"/>
  <c r="AQQ68" i="7"/>
  <c r="AQS68" i="7"/>
  <c r="AQU68" i="7"/>
  <c r="AQW68" i="7"/>
  <c r="AQY68" i="7"/>
  <c r="ARA68" i="7"/>
  <c r="ARC68" i="7"/>
  <c r="ARE68" i="7"/>
  <c r="ARG68" i="7"/>
  <c r="ARI68" i="7"/>
  <c r="ARK68" i="7"/>
  <c r="ARM68" i="7"/>
  <c r="ARO68" i="7"/>
  <c r="ARQ68" i="7"/>
  <c r="ARS68" i="7"/>
  <c r="ARU68" i="7"/>
  <c r="ARW68" i="7"/>
  <c r="ARY68" i="7"/>
  <c r="ASA68" i="7"/>
  <c r="ASC68" i="7"/>
  <c r="ASE68" i="7"/>
  <c r="ASG68" i="7"/>
  <c r="ASI68" i="7"/>
  <c r="ASK68" i="7"/>
  <c r="ASM68" i="7"/>
  <c r="ASO68" i="7"/>
  <c r="ASQ68" i="7"/>
  <c r="ASS68" i="7"/>
  <c r="ASU68" i="7"/>
  <c r="ASW68" i="7"/>
  <c r="ASY68" i="7"/>
  <c r="ATA68" i="7"/>
  <c r="ATC68" i="7"/>
  <c r="ATE68" i="7"/>
  <c r="ATG68" i="7"/>
  <c r="ATI68" i="7"/>
  <c r="ATK68" i="7"/>
  <c r="ATM68" i="7"/>
  <c r="ATO68" i="7"/>
  <c r="ATQ68" i="7"/>
  <c r="ATS68" i="7"/>
  <c r="ATU68" i="7"/>
  <c r="ATW68" i="7"/>
  <c r="ATY68" i="7"/>
  <c r="AUA68" i="7"/>
  <c r="AUC68" i="7"/>
  <c r="AUE68" i="7"/>
  <c r="AUG68" i="7"/>
  <c r="AUI68" i="7"/>
  <c r="AUK68" i="7"/>
  <c r="AUM68" i="7"/>
  <c r="AUO68" i="7"/>
  <c r="AUQ68" i="7"/>
  <c r="AUS68" i="7"/>
  <c r="AUU68" i="7"/>
  <c r="AUW68" i="7"/>
  <c r="AUY68" i="7"/>
  <c r="AVA68" i="7"/>
  <c r="AVC68" i="7"/>
  <c r="AVE68" i="7"/>
  <c r="AVG68" i="7"/>
  <c r="AVI68" i="7"/>
  <c r="AVK68" i="7"/>
  <c r="AVM68" i="7"/>
  <c r="AVO68" i="7"/>
  <c r="AVQ68" i="7"/>
  <c r="AVS68" i="7"/>
  <c r="AVU68" i="7"/>
  <c r="AVW68" i="7"/>
  <c r="AVY68" i="7"/>
  <c r="AWA68" i="7"/>
  <c r="AWC68" i="7"/>
  <c r="AWE68" i="7"/>
  <c r="AWG68" i="7"/>
  <c r="AWI68" i="7"/>
  <c r="AWK68" i="7"/>
  <c r="AWM68" i="7"/>
  <c r="AWO68" i="7"/>
  <c r="AWQ68" i="7"/>
  <c r="AWS68" i="7"/>
  <c r="AWU68" i="7"/>
  <c r="AWW68" i="7"/>
  <c r="AWY68" i="7"/>
  <c r="AXA68" i="7"/>
  <c r="AXC68" i="7"/>
  <c r="AXE68" i="7"/>
  <c r="AXG68" i="7"/>
  <c r="AXI68" i="7"/>
  <c r="AXK68" i="7"/>
  <c r="AXM68" i="7"/>
  <c r="AXO68" i="7"/>
  <c r="AXQ68" i="7"/>
  <c r="AXS68" i="7"/>
  <c r="AXU68" i="7"/>
  <c r="AXW68" i="7"/>
  <c r="AXY68" i="7"/>
  <c r="AYA68" i="7"/>
  <c r="AYC68" i="7"/>
  <c r="AYE68" i="7"/>
  <c r="AYG68" i="7"/>
  <c r="AYI68" i="7"/>
  <c r="AYK68" i="7"/>
  <c r="AYM68" i="7"/>
  <c r="AYO68" i="7"/>
  <c r="AYQ68" i="7"/>
  <c r="AYS68" i="7"/>
  <c r="AYU68" i="7"/>
  <c r="AYW68" i="7"/>
  <c r="AYY68" i="7"/>
  <c r="AZA68" i="7"/>
  <c r="AZC68" i="7"/>
  <c r="AZE68" i="7"/>
  <c r="AZG68" i="7"/>
  <c r="AZI68" i="7"/>
  <c r="AZK68" i="7"/>
  <c r="AZM68" i="7"/>
  <c r="AZO68" i="7"/>
  <c r="AZQ68" i="7"/>
  <c r="AZS68" i="7"/>
  <c r="AZU68" i="7"/>
  <c r="AZW68" i="7"/>
  <c r="AZY68" i="7"/>
  <c r="BAA68" i="7"/>
  <c r="BAC68" i="7"/>
  <c r="BAE68" i="7"/>
  <c r="BAG68" i="7"/>
  <c r="BAI68" i="7"/>
  <c r="BAK68" i="7"/>
  <c r="BAM68" i="7"/>
  <c r="BAO68" i="7"/>
  <c r="BAQ68" i="7"/>
  <c r="BAS68" i="7"/>
  <c r="BAU68" i="7"/>
  <c r="BAW68" i="7"/>
  <c r="BAY68" i="7"/>
  <c r="BBA68" i="7"/>
  <c r="BBC68" i="7"/>
  <c r="BBE68" i="7"/>
  <c r="BBG68" i="7"/>
  <c r="BBI68" i="7"/>
  <c r="BBK68" i="7"/>
  <c r="BBM68" i="7"/>
  <c r="BBO68" i="7"/>
  <c r="BBQ68" i="7"/>
  <c r="BBS68" i="7"/>
  <c r="BBU68" i="7"/>
  <c r="BBW68" i="7"/>
  <c r="BBY68" i="7"/>
  <c r="BCA68" i="7"/>
  <c r="BCC68" i="7"/>
  <c r="BCE68" i="7"/>
  <c r="BCG68" i="7"/>
  <c r="BCI68" i="7"/>
  <c r="BCK68" i="7"/>
  <c r="BCM68" i="7"/>
  <c r="BCO68" i="7"/>
  <c r="BCQ68" i="7"/>
  <c r="BCS68" i="7"/>
  <c r="BCU68" i="7"/>
  <c r="BCW68" i="7"/>
  <c r="BCY68" i="7"/>
  <c r="BDA68" i="7"/>
  <c r="BDC68" i="7"/>
  <c r="BDE68" i="7"/>
  <c r="BDG68" i="7"/>
  <c r="BDI68" i="7"/>
  <c r="BDK68" i="7"/>
  <c r="BDM68" i="7"/>
  <c r="BDO68" i="7"/>
  <c r="BDQ68" i="7"/>
  <c r="BDS68" i="7"/>
  <c r="BDU68" i="7"/>
  <c r="BDW68" i="7"/>
  <c r="BDY68" i="7"/>
  <c r="BEA68" i="7"/>
  <c r="BEC68" i="7"/>
  <c r="BEE68" i="7"/>
  <c r="BEG68" i="7"/>
  <c r="BEI68" i="7"/>
  <c r="BEK68" i="7"/>
  <c r="BEM68" i="7"/>
  <c r="BEO68" i="7"/>
  <c r="BEQ68" i="7"/>
  <c r="BES68" i="7"/>
  <c r="BEU68" i="7"/>
  <c r="BEW68" i="7"/>
  <c r="BEY68" i="7"/>
  <c r="BFA68" i="7"/>
  <c r="BFC68" i="7"/>
  <c r="BFE68" i="7"/>
  <c r="BFG68" i="7"/>
  <c r="BFI68" i="7"/>
  <c r="BFK68" i="7"/>
  <c r="BFM68" i="7"/>
  <c r="BFO68" i="7"/>
  <c r="BFQ68" i="7"/>
  <c r="BFS68" i="7"/>
  <c r="BFU68" i="7"/>
  <c r="BFW68" i="7"/>
  <c r="BFY68" i="7"/>
  <c r="BGA68" i="7"/>
  <c r="BGC68" i="7"/>
  <c r="BGE68" i="7"/>
  <c r="BGG68" i="7"/>
  <c r="BGI68" i="7"/>
  <c r="BGK68" i="7"/>
  <c r="BGM68" i="7"/>
  <c r="BGO68" i="7"/>
  <c r="BGQ68" i="7"/>
  <c r="BGS68" i="7"/>
  <c r="BGU68" i="7"/>
  <c r="BGW68" i="7"/>
  <c r="BGY68" i="7"/>
  <c r="BHA68" i="7"/>
  <c r="BHC68" i="7"/>
  <c r="BHE68" i="7"/>
  <c r="BHG68" i="7"/>
  <c r="BHI68" i="7"/>
  <c r="BHK68" i="7"/>
  <c r="BHM68" i="7"/>
  <c r="BHO68" i="7"/>
  <c r="BHQ68" i="7"/>
  <c r="BHS68" i="7"/>
  <c r="BHU68" i="7"/>
  <c r="BHW68" i="7"/>
  <c r="BHY68" i="7"/>
  <c r="BIA68" i="7"/>
  <c r="BIC68" i="7"/>
  <c r="BIE68" i="7"/>
  <c r="BIG68" i="7"/>
  <c r="BII68" i="7"/>
  <c r="BIK68" i="7"/>
  <c r="BIM68" i="7"/>
  <c r="BIO68" i="7"/>
  <c r="BIQ68" i="7"/>
  <c r="BIS68" i="7"/>
  <c r="BIU68" i="7"/>
  <c r="BIW68" i="7"/>
  <c r="BIY68" i="7"/>
  <c r="BJA68" i="7"/>
  <c r="BJC68" i="7"/>
  <c r="BJE68" i="7"/>
  <c r="BJG68" i="7"/>
  <c r="BJI68" i="7"/>
  <c r="BJK68" i="7"/>
  <c r="BJM68" i="7"/>
  <c r="BJO68" i="7"/>
  <c r="BJQ68" i="7"/>
  <c r="BJS68" i="7"/>
  <c r="BJU68" i="7"/>
  <c r="BJW68" i="7"/>
  <c r="BJY68" i="7"/>
  <c r="BKA68" i="7"/>
  <c r="BKC68" i="7"/>
  <c r="BKE68" i="7"/>
  <c r="BKG68" i="7"/>
  <c r="BKI68" i="7"/>
  <c r="BKK68" i="7"/>
  <c r="BKM68" i="7"/>
  <c r="BKO68" i="7"/>
  <c r="BKQ68" i="7"/>
  <c r="BKS68" i="7"/>
  <c r="BKU68" i="7"/>
  <c r="BKW68" i="7"/>
  <c r="BKY68" i="7"/>
  <c r="BLA68" i="7"/>
  <c r="BLC68" i="7"/>
  <c r="BLE68" i="7"/>
  <c r="BLG68" i="7"/>
  <c r="BLI68" i="7"/>
  <c r="BLK68" i="7"/>
  <c r="BLM68" i="7"/>
  <c r="BLO68" i="7"/>
  <c r="BLQ68" i="7"/>
  <c r="BLS68" i="7"/>
  <c r="BLU68" i="7"/>
  <c r="BLW68" i="7"/>
  <c r="BLY68" i="7"/>
  <c r="BMA68" i="7"/>
  <c r="BMC68" i="7"/>
  <c r="BME68" i="7"/>
  <c r="BMG68" i="7"/>
  <c r="BMI68" i="7"/>
  <c r="BMK68" i="7"/>
  <c r="BMM68" i="7"/>
  <c r="BMO68" i="7"/>
  <c r="BMQ68" i="7"/>
  <c r="BMS68" i="7"/>
  <c r="BMU68" i="7"/>
  <c r="BMW68" i="7"/>
  <c r="BMY68" i="7"/>
  <c r="BNA68" i="7"/>
  <c r="BNC68" i="7"/>
  <c r="BNE68" i="7"/>
  <c r="BNG68" i="7"/>
  <c r="BNI68" i="7"/>
  <c r="BNK68" i="7"/>
  <c r="BNM68" i="7"/>
  <c r="BNO68" i="7"/>
  <c r="BNQ68" i="7"/>
  <c r="BNS68" i="7"/>
  <c r="BNU68" i="7"/>
  <c r="BNW68" i="7"/>
  <c r="BNY68" i="7"/>
  <c r="BOA68" i="7"/>
  <c r="BOC68" i="7"/>
  <c r="BOE68" i="7"/>
  <c r="BOG68" i="7"/>
  <c r="BOI68" i="7"/>
  <c r="BOK68" i="7"/>
  <c r="BOM68" i="7"/>
  <c r="BOO68" i="7"/>
  <c r="BOQ68" i="7"/>
  <c r="BOS68" i="7"/>
  <c r="BOU68" i="7"/>
  <c r="BOW68" i="7"/>
  <c r="BOY68" i="7"/>
  <c r="BPA68" i="7"/>
  <c r="BPC68" i="7"/>
  <c r="BPE68" i="7"/>
  <c r="BPG68" i="7"/>
  <c r="BPI68" i="7"/>
  <c r="BPK68" i="7"/>
  <c r="BPM68" i="7"/>
  <c r="BPO68" i="7"/>
  <c r="BPQ68" i="7"/>
  <c r="BPS68" i="7"/>
  <c r="BPU68" i="7"/>
  <c r="BPW68" i="7"/>
  <c r="BPY68" i="7"/>
  <c r="BQA68" i="7"/>
  <c r="BQC68" i="7"/>
  <c r="BQE68" i="7"/>
  <c r="BQG68" i="7"/>
  <c r="BQI68" i="7"/>
  <c r="BQK68" i="7"/>
  <c r="BQM68" i="7"/>
  <c r="BQO68" i="7"/>
  <c r="BQQ68" i="7"/>
  <c r="BQS68" i="7"/>
  <c r="BQU68" i="7"/>
  <c r="BQW68" i="7"/>
  <c r="BQY68" i="7"/>
  <c r="BRA68" i="7"/>
  <c r="BRC68" i="7"/>
  <c r="BRE68" i="7"/>
  <c r="BRG68" i="7"/>
  <c r="BRI68" i="7"/>
  <c r="BRK68" i="7"/>
  <c r="BRM68" i="7"/>
  <c r="BRO68" i="7"/>
  <c r="BRQ68" i="7"/>
  <c r="BRS68" i="7"/>
  <c r="BRU68" i="7"/>
  <c r="BRW68" i="7"/>
  <c r="BRY68" i="7"/>
  <c r="BSA68" i="7"/>
  <c r="BSC68" i="7"/>
  <c r="BSE68" i="7"/>
  <c r="BSG68" i="7"/>
  <c r="BSI68" i="7"/>
  <c r="BSK68" i="7"/>
  <c r="BSM68" i="7"/>
  <c r="BSO68" i="7"/>
  <c r="BSQ68" i="7"/>
  <c r="BSS68" i="7"/>
  <c r="BSU68" i="7"/>
  <c r="BSW68" i="7"/>
  <c r="BSY68" i="7"/>
  <c r="BTA68" i="7"/>
  <c r="BTC68" i="7"/>
  <c r="BTE68" i="7"/>
  <c r="BTG68" i="7"/>
  <c r="BTI68" i="7"/>
  <c r="BTK68" i="7"/>
  <c r="BTM68" i="7"/>
  <c r="BTO68" i="7"/>
  <c r="BTQ68" i="7"/>
  <c r="BTS68" i="7"/>
  <c r="BTU68" i="7"/>
  <c r="BTW68" i="7"/>
  <c r="BTY68" i="7"/>
  <c r="BUA68" i="7"/>
  <c r="BUC68" i="7"/>
  <c r="BUE68" i="7"/>
  <c r="BUG68" i="7"/>
  <c r="BUI68" i="7"/>
  <c r="BUK68" i="7"/>
  <c r="BUM68" i="7"/>
  <c r="BUO68" i="7"/>
  <c r="BUQ68" i="7"/>
  <c r="BUS68" i="7"/>
  <c r="BUU68" i="7"/>
  <c r="BUW68" i="7"/>
  <c r="BUY68" i="7"/>
  <c r="BVA68" i="7"/>
  <c r="BVC68" i="7"/>
  <c r="BVE68" i="7"/>
  <c r="BVG68" i="7"/>
  <c r="BVI68" i="7"/>
  <c r="BVK68" i="7"/>
  <c r="BVM68" i="7"/>
  <c r="BVO68" i="7"/>
  <c r="BVQ68" i="7"/>
  <c r="BVS68" i="7"/>
  <c r="BVU68" i="7"/>
  <c r="BVW68" i="7"/>
  <c r="BVY68" i="7"/>
  <c r="BWA68" i="7"/>
  <c r="BWC68" i="7"/>
  <c r="BWE68" i="7"/>
  <c r="BWG68" i="7"/>
  <c r="BWI68" i="7"/>
  <c r="BWK68" i="7"/>
  <c r="BWM68" i="7"/>
  <c r="BWO68" i="7"/>
  <c r="BWQ68" i="7"/>
  <c r="BWS68" i="7"/>
  <c r="BWU68" i="7"/>
  <c r="BWW68" i="7"/>
  <c r="BWY68" i="7"/>
  <c r="BXA68" i="7"/>
  <c r="BXC68" i="7"/>
  <c r="BXE68" i="7"/>
  <c r="BXG68" i="7"/>
  <c r="BXI68" i="7"/>
  <c r="BXK68" i="7"/>
  <c r="BXM68" i="7"/>
  <c r="BXO68" i="7"/>
  <c r="BXQ68" i="7"/>
  <c r="BXS68" i="7"/>
  <c r="BXU68" i="7"/>
  <c r="BXW68" i="7"/>
  <c r="BXY68" i="7"/>
  <c r="BYA68" i="7"/>
  <c r="BYC68" i="7"/>
  <c r="BYE68" i="7"/>
  <c r="BYG68" i="7"/>
  <c r="BYI68" i="7"/>
  <c r="BYK68" i="7"/>
  <c r="BYM68" i="7"/>
  <c r="BYO68" i="7"/>
  <c r="BYQ68" i="7"/>
  <c r="BYS68" i="7"/>
  <c r="BYU68" i="7"/>
  <c r="BYW68" i="7"/>
  <c r="BYY68" i="7"/>
  <c r="BZA68" i="7"/>
  <c r="BZC68" i="7"/>
  <c r="BZE68" i="7"/>
  <c r="BZG68" i="7"/>
  <c r="BZI68" i="7"/>
  <c r="BZK68" i="7"/>
  <c r="BZM68" i="7"/>
  <c r="BZO68" i="7"/>
  <c r="BZQ68" i="7"/>
  <c r="BZS68" i="7"/>
  <c r="BZU68" i="7"/>
  <c r="BZW68" i="7"/>
  <c r="BZY68" i="7"/>
  <c r="CAA68" i="7"/>
  <c r="CAC68" i="7"/>
  <c r="CAE68" i="7"/>
  <c r="CAG68" i="7"/>
  <c r="CAI68" i="7"/>
  <c r="CAK68" i="7"/>
  <c r="CAM68" i="7"/>
  <c r="CAO68" i="7"/>
  <c r="CAQ68" i="7"/>
  <c r="CAS68" i="7"/>
  <c r="CAU68" i="7"/>
  <c r="CAW68" i="7"/>
  <c r="CAY68" i="7"/>
  <c r="CBA68" i="7"/>
  <c r="CBC68" i="7"/>
  <c r="CBE68" i="7"/>
  <c r="CBG68" i="7"/>
  <c r="CBI68" i="7"/>
  <c r="CBK68" i="7"/>
  <c r="CBM68" i="7"/>
  <c r="CBO68" i="7"/>
  <c r="CBQ68" i="7"/>
  <c r="CBS68" i="7"/>
  <c r="CBU68" i="7"/>
  <c r="CBW68" i="7"/>
  <c r="CBY68" i="7"/>
  <c r="CCA68" i="7"/>
  <c r="CCC68" i="7"/>
  <c r="CCE68" i="7"/>
  <c r="CCG68" i="7"/>
  <c r="CCI68" i="7"/>
  <c r="CCK68" i="7"/>
  <c r="CCM68" i="7"/>
  <c r="CCO68" i="7"/>
  <c r="CCQ68" i="7"/>
  <c r="CCS68" i="7"/>
  <c r="CCU68" i="7"/>
  <c r="CCW68" i="7"/>
  <c r="CCY68" i="7"/>
  <c r="CDA68" i="7"/>
  <c r="CDC68" i="7"/>
  <c r="CDE68" i="7"/>
  <c r="CDG68" i="7"/>
  <c r="CDI68" i="7"/>
  <c r="CDK68" i="7"/>
  <c r="CDM68" i="7"/>
  <c r="CDO68" i="7"/>
  <c r="CDQ68" i="7"/>
  <c r="CDS68" i="7"/>
  <c r="CDU68" i="7"/>
  <c r="CDW68" i="7"/>
  <c r="CDY68" i="7"/>
  <c r="CEA68" i="7"/>
  <c r="CEC68" i="7"/>
  <c r="CEE68" i="7"/>
  <c r="CEG68" i="7"/>
  <c r="CEI68" i="7"/>
  <c r="CEK68" i="7"/>
  <c r="CEM68" i="7"/>
  <c r="CEO68" i="7"/>
  <c r="CEQ68" i="7"/>
  <c r="CES68" i="7"/>
  <c r="CEU68" i="7"/>
  <c r="CEW68" i="7"/>
  <c r="CEY68" i="7"/>
  <c r="CFA68" i="7"/>
  <c r="CFC68" i="7"/>
  <c r="CFE68" i="7"/>
  <c r="CFG68" i="7"/>
  <c r="CFI68" i="7"/>
  <c r="CFK68" i="7"/>
  <c r="CFM68" i="7"/>
  <c r="CFO68" i="7"/>
  <c r="CFQ68" i="7"/>
  <c r="CFS68" i="7"/>
  <c r="CFU68" i="7"/>
  <c r="CFW68" i="7"/>
  <c r="CFY68" i="7"/>
  <c r="CGA68" i="7"/>
  <c r="CGC68" i="7"/>
  <c r="CGE68" i="7"/>
  <c r="CGG68" i="7"/>
  <c r="CGI68" i="7"/>
  <c r="CGK68" i="7"/>
  <c r="CGM68" i="7"/>
  <c r="CGO68" i="7"/>
  <c r="CGQ68" i="7"/>
  <c r="CGS68" i="7"/>
  <c r="CGU68" i="7"/>
  <c r="CGW68" i="7"/>
  <c r="CGY68" i="7"/>
  <c r="CHA68" i="7"/>
  <c r="CHC68" i="7"/>
  <c r="CHE68" i="7"/>
  <c r="CHG68" i="7"/>
  <c r="CHI68" i="7"/>
  <c r="CHK68" i="7"/>
  <c r="CHM68" i="7"/>
  <c r="CHO68" i="7"/>
  <c r="CHQ68" i="7"/>
  <c r="CHS68" i="7"/>
  <c r="CHU68" i="7"/>
  <c r="CHW68" i="7"/>
  <c r="CHY68" i="7"/>
  <c r="CIA68" i="7"/>
  <c r="CIC68" i="7"/>
  <c r="CIE68" i="7"/>
  <c r="CIG68" i="7"/>
  <c r="CII68" i="7"/>
  <c r="CIK68" i="7"/>
  <c r="CIM68" i="7"/>
  <c r="CIO68" i="7"/>
  <c r="CIQ68" i="7"/>
  <c r="CIS68" i="7"/>
  <c r="CIU68" i="7"/>
  <c r="CIW68" i="7"/>
  <c r="CIY68" i="7"/>
  <c r="CJA68" i="7"/>
  <c r="CJC68" i="7"/>
  <c r="CJE68" i="7"/>
  <c r="CJG68" i="7"/>
  <c r="CJI68" i="7"/>
  <c r="CJK68" i="7"/>
  <c r="CJM68" i="7"/>
  <c r="CJO68" i="7"/>
  <c r="CJQ68" i="7"/>
  <c r="CJS68" i="7"/>
  <c r="CJU68" i="7"/>
  <c r="CJW68" i="7"/>
  <c r="CJY68" i="7"/>
  <c r="CKA68" i="7"/>
  <c r="CKC68" i="7"/>
  <c r="CKE68" i="7"/>
  <c r="CKG68" i="7"/>
  <c r="CKI68" i="7"/>
  <c r="CKK68" i="7"/>
  <c r="CKM68" i="7"/>
  <c r="CKO68" i="7"/>
  <c r="CKQ68" i="7"/>
  <c r="CKS68" i="7"/>
  <c r="CKU68" i="7"/>
  <c r="CKW68" i="7"/>
  <c r="CKY68" i="7"/>
  <c r="CLA68" i="7"/>
  <c r="CLC68" i="7"/>
  <c r="CLE68" i="7"/>
  <c r="CLG68" i="7"/>
  <c r="CLI68" i="7"/>
  <c r="CLK68" i="7"/>
  <c r="CLM68" i="7"/>
  <c r="CLO68" i="7"/>
  <c r="CLQ68" i="7"/>
  <c r="CLS68" i="7"/>
  <c r="CLU68" i="7"/>
  <c r="CLW68" i="7"/>
  <c r="CLY68" i="7"/>
  <c r="CMA68" i="7"/>
  <c r="CMC68" i="7"/>
  <c r="CME68" i="7"/>
  <c r="CMG68" i="7"/>
  <c r="CMI68" i="7"/>
  <c r="CMK68" i="7"/>
  <c r="CMM68" i="7"/>
  <c r="CMO68" i="7"/>
  <c r="CMQ68" i="7"/>
  <c r="CMS68" i="7"/>
  <c r="CMU68" i="7"/>
  <c r="CMW68" i="7"/>
  <c r="CMY68" i="7"/>
  <c r="CNA68" i="7"/>
  <c r="CNC68" i="7"/>
  <c r="CNE68" i="7"/>
  <c r="CNG68" i="7"/>
  <c r="CNI68" i="7"/>
  <c r="CNK68" i="7"/>
  <c r="CNM68" i="7"/>
  <c r="CNO68" i="7"/>
  <c r="CNQ68" i="7"/>
  <c r="CNS68" i="7"/>
  <c r="CNU68" i="7"/>
  <c r="CNW68" i="7"/>
  <c r="CNY68" i="7"/>
  <c r="COA68" i="7"/>
  <c r="COC68" i="7"/>
  <c r="COE68" i="7"/>
  <c r="COG68" i="7"/>
  <c r="COI68" i="7"/>
  <c r="COK68" i="7"/>
  <c r="COM68" i="7"/>
  <c r="COO68" i="7"/>
  <c r="COQ68" i="7"/>
  <c r="COS68" i="7"/>
  <c r="COU68" i="7"/>
  <c r="COW68" i="7"/>
  <c r="COY68" i="7"/>
  <c r="CPA68" i="7"/>
  <c r="CPC68" i="7"/>
  <c r="CPE68" i="7"/>
  <c r="CPG68" i="7"/>
  <c r="CPI68" i="7"/>
  <c r="CPK68" i="7"/>
  <c r="CPM68" i="7"/>
  <c r="CPO68" i="7"/>
  <c r="CPQ68" i="7"/>
  <c r="CPS68" i="7"/>
  <c r="CPU68" i="7"/>
  <c r="CPW68" i="7"/>
  <c r="CPY68" i="7"/>
  <c r="CQA68" i="7"/>
  <c r="CQC68" i="7"/>
  <c r="CQE68" i="7"/>
  <c r="CQG68" i="7"/>
  <c r="CQI68" i="7"/>
  <c r="CQK68" i="7"/>
  <c r="CQM68" i="7"/>
  <c r="CQO68" i="7"/>
  <c r="CQQ68" i="7"/>
  <c r="CQS68" i="7"/>
  <c r="CQU68" i="7"/>
  <c r="CQW68" i="7"/>
  <c r="CQY68" i="7"/>
  <c r="CRA68" i="7"/>
  <c r="CRC68" i="7"/>
  <c r="CRE68" i="7"/>
  <c r="CRG68" i="7"/>
  <c r="CRI68" i="7"/>
  <c r="CRK68" i="7"/>
  <c r="CRM68" i="7"/>
  <c r="CRO68" i="7"/>
  <c r="CRQ68" i="7"/>
  <c r="CRS68" i="7"/>
  <c r="CRU68" i="7"/>
  <c r="CRW68" i="7"/>
  <c r="CRY68" i="7"/>
  <c r="CSA68" i="7"/>
  <c r="CSC68" i="7"/>
  <c r="CSE68" i="7"/>
  <c r="CSG68" i="7"/>
  <c r="CSI68" i="7"/>
  <c r="CSK68" i="7"/>
  <c r="CSM68" i="7"/>
  <c r="CSO68" i="7"/>
  <c r="CSQ68" i="7"/>
  <c r="CSS68" i="7"/>
  <c r="CSU68" i="7"/>
  <c r="CSW68" i="7"/>
  <c r="CSY68" i="7"/>
  <c r="CTA68" i="7"/>
  <c r="CTC68" i="7"/>
  <c r="CTE68" i="7"/>
  <c r="CTG68" i="7"/>
  <c r="CTI68" i="7"/>
  <c r="CTK68" i="7"/>
  <c r="CTM68" i="7"/>
  <c r="CTO68" i="7"/>
  <c r="CTQ68" i="7"/>
  <c r="CTS68" i="7"/>
  <c r="CTU68" i="7"/>
  <c r="CTW68" i="7"/>
  <c r="CTY68" i="7"/>
  <c r="CUA68" i="7"/>
  <c r="CUC68" i="7"/>
  <c r="CUE68" i="7"/>
  <c r="CUG68" i="7"/>
  <c r="CUI68" i="7"/>
  <c r="CUK68" i="7"/>
  <c r="CUM68" i="7"/>
  <c r="CUO68" i="7"/>
  <c r="CUQ68" i="7"/>
  <c r="CUS68" i="7"/>
  <c r="CUU68" i="7"/>
  <c r="CUW68" i="7"/>
  <c r="CUY68" i="7"/>
  <c r="CVA68" i="7"/>
  <c r="CVC68" i="7"/>
  <c r="CVE68" i="7"/>
  <c r="CVG68" i="7"/>
  <c r="CVI68" i="7"/>
  <c r="CVK68" i="7"/>
  <c r="CVM68" i="7"/>
  <c r="CVO68" i="7"/>
  <c r="CVQ68" i="7"/>
  <c r="CVS68" i="7"/>
  <c r="CVU68" i="7"/>
  <c r="CVW68" i="7"/>
  <c r="CVY68" i="7"/>
  <c r="CWA68" i="7"/>
  <c r="CWC68" i="7"/>
  <c r="CWE68" i="7"/>
  <c r="CWG68" i="7"/>
  <c r="CWI68" i="7"/>
  <c r="CWK68" i="7"/>
  <c r="CWM68" i="7"/>
  <c r="CWO68" i="7"/>
  <c r="CWQ68" i="7"/>
  <c r="CWS68" i="7"/>
  <c r="CWU68" i="7"/>
  <c r="CWW68" i="7"/>
  <c r="CWY68" i="7"/>
  <c r="CXA68" i="7"/>
  <c r="CXC68" i="7"/>
  <c r="CXE68" i="7"/>
  <c r="CXG68" i="7"/>
  <c r="CXI68" i="7"/>
  <c r="CXK68" i="7"/>
  <c r="CXM68" i="7"/>
  <c r="CXO68" i="7"/>
  <c r="CXQ68" i="7"/>
  <c r="CXS68" i="7"/>
  <c r="CXU68" i="7"/>
  <c r="CXW68" i="7"/>
  <c r="CXY68" i="7"/>
  <c r="CYA68" i="7"/>
  <c r="CYC68" i="7"/>
  <c r="CYE68" i="7"/>
  <c r="CYG68" i="7"/>
  <c r="CYI68" i="7"/>
  <c r="CYK68" i="7"/>
  <c r="CYM68" i="7"/>
  <c r="CYO68" i="7"/>
  <c r="CYQ68" i="7"/>
  <c r="CYS68" i="7"/>
  <c r="CYU68" i="7"/>
  <c r="CYW68" i="7"/>
  <c r="CYY68" i="7"/>
  <c r="CZA68" i="7"/>
  <c r="CZC68" i="7"/>
  <c r="CZE68" i="7"/>
  <c r="CZG68" i="7"/>
  <c r="CZI68" i="7"/>
  <c r="CZK68" i="7"/>
  <c r="CZM68" i="7"/>
  <c r="CZO68" i="7"/>
  <c r="CZQ68" i="7"/>
  <c r="CZS68" i="7"/>
  <c r="CZU68" i="7"/>
  <c r="CZW68" i="7"/>
  <c r="CZY68" i="7"/>
  <c r="DAA68" i="7"/>
  <c r="DAC68" i="7"/>
  <c r="DAE68" i="7"/>
  <c r="DAG68" i="7"/>
  <c r="DAI68" i="7"/>
  <c r="DAK68" i="7"/>
  <c r="DAM68" i="7"/>
  <c r="DAO68" i="7"/>
  <c r="DAQ68" i="7"/>
  <c r="DAS68" i="7"/>
  <c r="DAU68" i="7"/>
  <c r="DAW68" i="7"/>
  <c r="DAY68" i="7"/>
  <c r="DBA68" i="7"/>
  <c r="DBC68" i="7"/>
  <c r="DBE68" i="7"/>
  <c r="DBG68" i="7"/>
  <c r="DBI68" i="7"/>
  <c r="DBK68" i="7"/>
  <c r="DBM68" i="7"/>
  <c r="DBO68" i="7"/>
  <c r="DBQ68" i="7"/>
  <c r="DBS68" i="7"/>
  <c r="DBU68" i="7"/>
  <c r="DBW68" i="7"/>
  <c r="DBY68" i="7"/>
  <c r="DCA68" i="7"/>
  <c r="DCC68" i="7"/>
  <c r="DCE68" i="7"/>
  <c r="DCG68" i="7"/>
  <c r="DCI68" i="7"/>
  <c r="DCK68" i="7"/>
  <c r="DCM68" i="7"/>
  <c r="DCO68" i="7"/>
  <c r="DCQ68" i="7"/>
  <c r="DCS68" i="7"/>
  <c r="DCU68" i="7"/>
  <c r="DCW68" i="7"/>
  <c r="DCY68" i="7"/>
  <c r="DDA68" i="7"/>
  <c r="DDC68" i="7"/>
  <c r="DDE68" i="7"/>
  <c r="DDG68" i="7"/>
  <c r="DDI68" i="7"/>
  <c r="DDK68" i="7"/>
  <c r="DDM68" i="7"/>
  <c r="DDO68" i="7"/>
  <c r="DDQ68" i="7"/>
  <c r="DDS68" i="7"/>
  <c r="DDU68" i="7"/>
  <c r="DDW68" i="7"/>
  <c r="DDY68" i="7"/>
  <c r="DEA68" i="7"/>
  <c r="DEC68" i="7"/>
  <c r="DEE68" i="7"/>
  <c r="DEG68" i="7"/>
  <c r="DEI68" i="7"/>
  <c r="DEK68" i="7"/>
  <c r="DEM68" i="7"/>
  <c r="DEO68" i="7"/>
  <c r="DEQ68" i="7"/>
  <c r="DES68" i="7"/>
  <c r="DEU68" i="7"/>
  <c r="DEW68" i="7"/>
  <c r="DEY68" i="7"/>
  <c r="DFA68" i="7"/>
  <c r="DFC68" i="7"/>
  <c r="DFE68" i="7"/>
  <c r="DFG68" i="7"/>
  <c r="DFI68" i="7"/>
  <c r="DFK68" i="7"/>
  <c r="DFM68" i="7"/>
  <c r="DFO68" i="7"/>
  <c r="DFQ68" i="7"/>
  <c r="DFS68" i="7"/>
  <c r="DFU68" i="7"/>
  <c r="DFW68" i="7"/>
  <c r="DFY68" i="7"/>
  <c r="DGA68" i="7"/>
  <c r="DGC68" i="7"/>
  <c r="DGE68" i="7"/>
  <c r="DGG68" i="7"/>
  <c r="DGI68" i="7"/>
  <c r="DGK68" i="7"/>
  <c r="DGM68" i="7"/>
  <c r="DGO68" i="7"/>
  <c r="DGQ68" i="7"/>
  <c r="DGS68" i="7"/>
  <c r="DGU68" i="7"/>
  <c r="DGW68" i="7"/>
  <c r="DGY68" i="7"/>
  <c r="DHA68" i="7"/>
  <c r="DHC68" i="7"/>
  <c r="DHE68" i="7"/>
  <c r="DHG68" i="7"/>
  <c r="DHI68" i="7"/>
  <c r="DHK68" i="7"/>
  <c r="DHM68" i="7"/>
  <c r="DHO68" i="7"/>
  <c r="DHQ68" i="7"/>
  <c r="DHS68" i="7"/>
  <c r="DHU68" i="7"/>
  <c r="DHW68" i="7"/>
  <c r="DHY68" i="7"/>
  <c r="DIA68" i="7"/>
  <c r="DIC68" i="7"/>
  <c r="DIE68" i="7"/>
  <c r="DIG68" i="7"/>
  <c r="DII68" i="7"/>
  <c r="DIK68" i="7"/>
  <c r="DIM68" i="7"/>
  <c r="DIO68" i="7"/>
  <c r="DIQ68" i="7"/>
  <c r="DIS68" i="7"/>
  <c r="DIU68" i="7"/>
  <c r="DIW68" i="7"/>
  <c r="DIY68" i="7"/>
  <c r="DJA68" i="7"/>
  <c r="DJC68" i="7"/>
  <c r="DJE68" i="7"/>
  <c r="DJG68" i="7"/>
  <c r="DJI68" i="7"/>
  <c r="DJK68" i="7"/>
  <c r="DJM68" i="7"/>
  <c r="DJO68" i="7"/>
  <c r="DJQ68" i="7"/>
  <c r="DJS68" i="7"/>
  <c r="DJU68" i="7"/>
  <c r="DJW68" i="7"/>
  <c r="DJY68" i="7"/>
  <c r="DKA68" i="7"/>
  <c r="DKC68" i="7"/>
  <c r="DKE68" i="7"/>
  <c r="DKG68" i="7"/>
  <c r="DKI68" i="7"/>
  <c r="DKK68" i="7"/>
  <c r="DKM68" i="7"/>
  <c r="DKO68" i="7"/>
  <c r="DKQ68" i="7"/>
  <c r="DKS68" i="7"/>
  <c r="DKU68" i="7"/>
  <c r="DKW68" i="7"/>
  <c r="DKY68" i="7"/>
  <c r="DLA68" i="7"/>
  <c r="DLC68" i="7"/>
  <c r="DLE68" i="7"/>
  <c r="DLG68" i="7"/>
  <c r="DLI68" i="7"/>
  <c r="DLK68" i="7"/>
  <c r="DLM68" i="7"/>
  <c r="DLO68" i="7"/>
  <c r="DLQ68" i="7"/>
  <c r="DLS68" i="7"/>
  <c r="DLU68" i="7"/>
  <c r="DLW68" i="7"/>
  <c r="DLY68" i="7"/>
  <c r="DMA68" i="7"/>
  <c r="DMC68" i="7"/>
  <c r="DME68" i="7"/>
  <c r="DMG68" i="7"/>
  <c r="DMI68" i="7"/>
  <c r="DMK68" i="7"/>
  <c r="DMM68" i="7"/>
  <c r="DMO68" i="7"/>
  <c r="DMQ68" i="7"/>
  <c r="DMS68" i="7"/>
  <c r="DMU68" i="7"/>
  <c r="DMW68" i="7"/>
  <c r="DMY68" i="7"/>
  <c r="DNA68" i="7"/>
  <c r="DNC68" i="7"/>
  <c r="DNE68" i="7"/>
  <c r="DNG68" i="7"/>
  <c r="DNI68" i="7"/>
  <c r="DNK68" i="7"/>
  <c r="DNM68" i="7"/>
  <c r="DNO68" i="7"/>
  <c r="DNQ68" i="7"/>
  <c r="DNS68" i="7"/>
  <c r="DNU68" i="7"/>
  <c r="DNW68" i="7"/>
  <c r="DNY68" i="7"/>
  <c r="DOA68" i="7"/>
  <c r="DOC68" i="7"/>
  <c r="DOE68" i="7"/>
  <c r="DOG68" i="7"/>
  <c r="DOI68" i="7"/>
  <c r="DOK68" i="7"/>
  <c r="DOM68" i="7"/>
  <c r="DOO68" i="7"/>
  <c r="DOQ68" i="7"/>
  <c r="DOS68" i="7"/>
  <c r="DOU68" i="7"/>
  <c r="DOW68" i="7"/>
  <c r="DOY68" i="7"/>
  <c r="DPA68" i="7"/>
  <c r="DPC68" i="7"/>
  <c r="DPE68" i="7"/>
  <c r="DPG68" i="7"/>
  <c r="DPI68" i="7"/>
  <c r="DPK68" i="7"/>
  <c r="DPM68" i="7"/>
  <c r="DPO68" i="7"/>
  <c r="DPQ68" i="7"/>
  <c r="DPS68" i="7"/>
  <c r="DPU68" i="7"/>
  <c r="DPW68" i="7"/>
  <c r="DPY68" i="7"/>
  <c r="DQA68" i="7"/>
  <c r="DQC68" i="7"/>
  <c r="DQE68" i="7"/>
  <c r="DQG68" i="7"/>
  <c r="DQI68" i="7"/>
  <c r="DQK68" i="7"/>
  <c r="DQM68" i="7"/>
  <c r="DQO68" i="7"/>
  <c r="DQQ68" i="7"/>
  <c r="DQS68" i="7"/>
  <c r="DQU68" i="7"/>
  <c r="DQW68" i="7"/>
  <c r="DQY68" i="7"/>
  <c r="DRA68" i="7"/>
  <c r="DRC68" i="7"/>
  <c r="DRE68" i="7"/>
  <c r="DRG68" i="7"/>
  <c r="DRI68" i="7"/>
  <c r="DRK68" i="7"/>
  <c r="DRM68" i="7"/>
  <c r="DRO68" i="7"/>
  <c r="DRQ68" i="7"/>
  <c r="DRS68" i="7"/>
  <c r="DRU68" i="7"/>
  <c r="DRW68" i="7"/>
  <c r="DRY68" i="7"/>
  <c r="DSA68" i="7"/>
  <c r="DSC68" i="7"/>
  <c r="DSE68" i="7"/>
  <c r="DSG68" i="7"/>
  <c r="DSI68" i="7"/>
  <c r="DSK68" i="7"/>
  <c r="DSM68" i="7"/>
  <c r="DSO68" i="7"/>
  <c r="DSQ68" i="7"/>
  <c r="DSS68" i="7"/>
  <c r="DSU68" i="7"/>
  <c r="DSW68" i="7"/>
  <c r="DSY68" i="7"/>
  <c r="DTA68" i="7"/>
  <c r="DTC68" i="7"/>
  <c r="DTE68" i="7"/>
  <c r="DTG68" i="7"/>
  <c r="DTI68" i="7"/>
  <c r="DTK68" i="7"/>
  <c r="DTM68" i="7"/>
  <c r="DTO68" i="7"/>
  <c r="DTQ68" i="7"/>
  <c r="DTS68" i="7"/>
  <c r="DTU68" i="7"/>
  <c r="DTW68" i="7"/>
  <c r="DTY68" i="7"/>
  <c r="DUA68" i="7"/>
  <c r="DUC68" i="7"/>
  <c r="DUE68" i="7"/>
  <c r="DUG68" i="7"/>
  <c r="DUI68" i="7"/>
  <c r="DUK68" i="7"/>
  <c r="DUM68" i="7"/>
  <c r="DUO68" i="7"/>
  <c r="DUQ68" i="7"/>
  <c r="DUS68" i="7"/>
  <c r="DUU68" i="7"/>
  <c r="DUW68" i="7"/>
  <c r="DUY68" i="7"/>
  <c r="DVA68" i="7"/>
  <c r="DVC68" i="7"/>
  <c r="DVE68" i="7"/>
  <c r="DVG68" i="7"/>
  <c r="DVI68" i="7"/>
  <c r="DVK68" i="7"/>
  <c r="DVM68" i="7"/>
  <c r="DVO68" i="7"/>
  <c r="DVQ68" i="7"/>
  <c r="DVS68" i="7"/>
  <c r="DVU68" i="7"/>
  <c r="DVW68" i="7"/>
  <c r="DVY68" i="7"/>
  <c r="DWA68" i="7"/>
  <c r="DWC68" i="7"/>
  <c r="DWE68" i="7"/>
  <c r="DWG68" i="7"/>
  <c r="DWI68" i="7"/>
  <c r="DWK68" i="7"/>
  <c r="DWM68" i="7"/>
  <c r="DWO68" i="7"/>
  <c r="DWQ68" i="7"/>
  <c r="DWS68" i="7"/>
  <c r="DWU68" i="7"/>
  <c r="DWW68" i="7"/>
  <c r="DWY68" i="7"/>
  <c r="DXA68" i="7"/>
  <c r="DXC68" i="7"/>
  <c r="DXE68" i="7"/>
  <c r="DXG68" i="7"/>
  <c r="DXI68" i="7"/>
  <c r="DXK68" i="7"/>
  <c r="DXM68" i="7"/>
  <c r="DXO68" i="7"/>
  <c r="DXQ68" i="7"/>
  <c r="DXS68" i="7"/>
  <c r="DXU68" i="7"/>
  <c r="DXW68" i="7"/>
  <c r="DXY68" i="7"/>
  <c r="DYA68" i="7"/>
  <c r="DYC68" i="7"/>
  <c r="DYE68" i="7"/>
  <c r="DYG68" i="7"/>
  <c r="DYI68" i="7"/>
  <c r="DYK68" i="7"/>
  <c r="DYM68" i="7"/>
  <c r="DYO68" i="7"/>
  <c r="DYQ68" i="7"/>
  <c r="DYS68" i="7"/>
  <c r="DYU68" i="7"/>
  <c r="DYW68" i="7"/>
  <c r="DYY68" i="7"/>
  <c r="DZA68" i="7"/>
  <c r="DZC68" i="7"/>
  <c r="DZE68" i="7"/>
  <c r="DZG68" i="7"/>
  <c r="DZI68" i="7"/>
  <c r="DZK68" i="7"/>
  <c r="DZM68" i="7"/>
  <c r="DZO68" i="7"/>
  <c r="DZQ68" i="7"/>
  <c r="DZS68" i="7"/>
  <c r="DZU68" i="7"/>
  <c r="DZW68" i="7"/>
  <c r="DZY68" i="7"/>
  <c r="EAA68" i="7"/>
  <c r="EAC68" i="7"/>
  <c r="EAE68" i="7"/>
  <c r="EAG68" i="7"/>
  <c r="EAI68" i="7"/>
  <c r="EAK68" i="7"/>
  <c r="EAM68" i="7"/>
  <c r="EAO68" i="7"/>
  <c r="EAQ68" i="7"/>
  <c r="EAS68" i="7"/>
  <c r="EAU68" i="7"/>
  <c r="EAW68" i="7"/>
  <c r="EAY68" i="7"/>
  <c r="EBA68" i="7"/>
  <c r="EBC68" i="7"/>
  <c r="EBE68" i="7"/>
  <c r="EBG68" i="7"/>
  <c r="EBI68" i="7"/>
  <c r="EBK68" i="7"/>
  <c r="EBM68" i="7"/>
  <c r="EBO68" i="7"/>
  <c r="EBQ68" i="7"/>
  <c r="EBS68" i="7"/>
  <c r="EBU68" i="7"/>
  <c r="EBW68" i="7"/>
  <c r="EBY68" i="7"/>
  <c r="ECA68" i="7"/>
  <c r="ECC68" i="7"/>
  <c r="ECE68" i="7"/>
  <c r="ECG68" i="7"/>
  <c r="ECI68" i="7"/>
  <c r="ECK68" i="7"/>
  <c r="ECM68" i="7"/>
  <c r="ECO68" i="7"/>
  <c r="ECQ68" i="7"/>
  <c r="ECS68" i="7"/>
  <c r="ECU68" i="7"/>
  <c r="ECW68" i="7"/>
  <c r="ECY68" i="7"/>
  <c r="EDA68" i="7"/>
  <c r="EDC68" i="7"/>
  <c r="EDE68" i="7"/>
  <c r="EDG68" i="7"/>
  <c r="EDI68" i="7"/>
  <c r="EDK68" i="7"/>
  <c r="EDM68" i="7"/>
  <c r="EDO68" i="7"/>
  <c r="EDQ68" i="7"/>
  <c r="EDS68" i="7"/>
  <c r="EDU68" i="7"/>
  <c r="EDW68" i="7"/>
  <c r="EDY68" i="7"/>
  <c r="EEA68" i="7"/>
  <c r="EEC68" i="7"/>
  <c r="EEE68" i="7"/>
  <c r="EEG68" i="7"/>
  <c r="EEI68" i="7"/>
  <c r="EEK68" i="7"/>
  <c r="EEM68" i="7"/>
  <c r="EEO68" i="7"/>
  <c r="EEQ68" i="7"/>
  <c r="EES68" i="7"/>
  <c r="EEU68" i="7"/>
  <c r="EEW68" i="7"/>
  <c r="EEY68" i="7"/>
  <c r="EFA68" i="7"/>
  <c r="EFC68" i="7"/>
  <c r="EFE68" i="7"/>
  <c r="EFG68" i="7"/>
  <c r="EFI68" i="7"/>
  <c r="EFK68" i="7"/>
  <c r="EFM68" i="7"/>
  <c r="EFO68" i="7"/>
  <c r="EFQ68" i="7"/>
  <c r="EFS68" i="7"/>
  <c r="EFU68" i="7"/>
  <c r="EFW68" i="7"/>
  <c r="EFY68" i="7"/>
  <c r="EGA68" i="7"/>
  <c r="EGC68" i="7"/>
  <c r="EGE68" i="7"/>
  <c r="EGG68" i="7"/>
  <c r="EGI68" i="7"/>
  <c r="EGK68" i="7"/>
  <c r="EGM68" i="7"/>
  <c r="EGO68" i="7"/>
  <c r="EGQ68" i="7"/>
  <c r="EGS68" i="7"/>
  <c r="EGU68" i="7"/>
  <c r="EGW68" i="7"/>
  <c r="EGY68" i="7"/>
  <c r="EHA68" i="7"/>
  <c r="EHC68" i="7"/>
  <c r="EHE68" i="7"/>
  <c r="EHG68" i="7"/>
  <c r="EHI68" i="7"/>
  <c r="EHK68" i="7"/>
  <c r="EHM68" i="7"/>
  <c r="EHO68" i="7"/>
  <c r="EHQ68" i="7"/>
  <c r="EHS68" i="7"/>
  <c r="EHU68" i="7"/>
  <c r="EHW68" i="7"/>
  <c r="EHY68" i="7"/>
  <c r="EIA68" i="7"/>
  <c r="EIC68" i="7"/>
  <c r="EIE68" i="7"/>
  <c r="EIG68" i="7"/>
  <c r="EII68" i="7"/>
  <c r="EIK68" i="7"/>
  <c r="EIM68" i="7"/>
  <c r="EIO68" i="7"/>
  <c r="EIQ68" i="7"/>
  <c r="EIS68" i="7"/>
  <c r="EIU68" i="7"/>
  <c r="EIW68" i="7"/>
  <c r="EIY68" i="7"/>
  <c r="EJA68" i="7"/>
  <c r="EJC68" i="7"/>
  <c r="EJE68" i="7"/>
  <c r="EJG68" i="7"/>
  <c r="EJI68" i="7"/>
  <c r="EJK68" i="7"/>
  <c r="EJM68" i="7"/>
  <c r="EJO68" i="7"/>
  <c r="EJQ68" i="7"/>
  <c r="EJS68" i="7"/>
  <c r="EJU68" i="7"/>
  <c r="EJW68" i="7"/>
  <c r="EJY68" i="7"/>
  <c r="EKA68" i="7"/>
  <c r="EKC68" i="7"/>
  <c r="EKE68" i="7"/>
  <c r="EKG68" i="7"/>
  <c r="EKI68" i="7"/>
  <c r="EKK68" i="7"/>
  <c r="EKM68" i="7"/>
  <c r="EKO68" i="7"/>
  <c r="EKQ68" i="7"/>
  <c r="EKS68" i="7"/>
  <c r="EKU68" i="7"/>
  <c r="EKW68" i="7"/>
  <c r="EKY68" i="7"/>
  <c r="ELA68" i="7"/>
  <c r="ELC68" i="7"/>
  <c r="ELE68" i="7"/>
  <c r="ELG68" i="7"/>
  <c r="ELI68" i="7"/>
  <c r="ELK68" i="7"/>
  <c r="ELM68" i="7"/>
  <c r="ELO68" i="7"/>
  <c r="ELQ68" i="7"/>
  <c r="ELS68" i="7"/>
  <c r="ELU68" i="7"/>
  <c r="ELW68" i="7"/>
  <c r="ELY68" i="7"/>
  <c r="EMA68" i="7"/>
  <c r="EMC68" i="7"/>
  <c r="EME68" i="7"/>
  <c r="EMG68" i="7"/>
  <c r="EMI68" i="7"/>
  <c r="EMK68" i="7"/>
  <c r="EMM68" i="7"/>
  <c r="EMO68" i="7"/>
  <c r="EMQ68" i="7"/>
  <c r="EMS68" i="7"/>
  <c r="EMU68" i="7"/>
  <c r="EMW68" i="7"/>
  <c r="EMY68" i="7"/>
  <c r="ENA68" i="7"/>
  <c r="ENC68" i="7"/>
  <c r="ENE68" i="7"/>
  <c r="ENG68" i="7"/>
  <c r="ENI68" i="7"/>
  <c r="ENK68" i="7"/>
  <c r="ENM68" i="7"/>
  <c r="ENO68" i="7"/>
  <c r="ENQ68" i="7"/>
  <c r="ENS68" i="7"/>
  <c r="ENU68" i="7"/>
  <c r="ENW68" i="7"/>
  <c r="ENY68" i="7"/>
  <c r="EOA68" i="7"/>
  <c r="EOC68" i="7"/>
  <c r="EOE68" i="7"/>
  <c r="EOG68" i="7"/>
  <c r="EOI68" i="7"/>
  <c r="EOK68" i="7"/>
  <c r="EOM68" i="7"/>
  <c r="EOO68" i="7"/>
  <c r="EOQ68" i="7"/>
  <c r="EOS68" i="7"/>
  <c r="EOU68" i="7"/>
  <c r="EOW68" i="7"/>
  <c r="EOY68" i="7"/>
  <c r="EPA68" i="7"/>
  <c r="EPC68" i="7"/>
  <c r="EPE68" i="7"/>
  <c r="EPG68" i="7"/>
  <c r="EPI68" i="7"/>
  <c r="EPK68" i="7"/>
  <c r="EPM68" i="7"/>
  <c r="EPO68" i="7"/>
  <c r="EPQ68" i="7"/>
  <c r="EPS68" i="7"/>
  <c r="EPU68" i="7"/>
  <c r="EPW68" i="7"/>
  <c r="EPY68" i="7"/>
  <c r="EQA68" i="7"/>
  <c r="EQC68" i="7"/>
  <c r="EQE68" i="7"/>
  <c r="EQG68" i="7"/>
  <c r="EQI68" i="7"/>
  <c r="EQK68" i="7"/>
  <c r="EQM68" i="7"/>
  <c r="EQO68" i="7"/>
  <c r="EQQ68" i="7"/>
  <c r="EQS68" i="7"/>
  <c r="EQU68" i="7"/>
  <c r="EQW68" i="7"/>
  <c r="EQY68" i="7"/>
  <c r="ERA68" i="7"/>
  <c r="ERC68" i="7"/>
  <c r="ERE68" i="7"/>
  <c r="ERG68" i="7"/>
  <c r="ERI68" i="7"/>
  <c r="ERK68" i="7"/>
  <c r="ERM68" i="7"/>
  <c r="ERO68" i="7"/>
  <c r="ERQ68" i="7"/>
  <c r="ERS68" i="7"/>
  <c r="ERU68" i="7"/>
  <c r="ERW68" i="7"/>
  <c r="ERY68" i="7"/>
  <c r="ESA68" i="7"/>
  <c r="ESC68" i="7"/>
  <c r="ESE68" i="7"/>
  <c r="ESG68" i="7"/>
  <c r="ESI68" i="7"/>
  <c r="ESK68" i="7"/>
  <c r="ESM68" i="7"/>
  <c r="ESO68" i="7"/>
  <c r="ESQ68" i="7"/>
  <c r="ESS68" i="7"/>
  <c r="ESU68" i="7"/>
  <c r="ESW68" i="7"/>
  <c r="ESY68" i="7"/>
  <c r="ETA68" i="7"/>
  <c r="ETC68" i="7"/>
  <c r="ETE68" i="7"/>
  <c r="ETG68" i="7"/>
  <c r="ETI68" i="7"/>
  <c r="ETK68" i="7"/>
  <c r="ETM68" i="7"/>
  <c r="ETO68" i="7"/>
  <c r="ETQ68" i="7"/>
  <c r="ETS68" i="7"/>
  <c r="ETU68" i="7"/>
  <c r="ETW68" i="7"/>
  <c r="ETY68" i="7"/>
  <c r="EUA68" i="7"/>
  <c r="EUC68" i="7"/>
  <c r="EUE68" i="7"/>
  <c r="EUG68" i="7"/>
  <c r="EUI68" i="7"/>
  <c r="EUK68" i="7"/>
  <c r="EUM68" i="7"/>
  <c r="EUO68" i="7"/>
  <c r="EUQ68" i="7"/>
  <c r="EUS68" i="7"/>
  <c r="EUU68" i="7"/>
  <c r="EUW68" i="7"/>
  <c r="EUY68" i="7"/>
  <c r="EVA68" i="7"/>
  <c r="EVC68" i="7"/>
  <c r="EVE68" i="7"/>
  <c r="EVG68" i="7"/>
  <c r="EVI68" i="7"/>
  <c r="EVK68" i="7"/>
  <c r="EVM68" i="7"/>
  <c r="EVO68" i="7"/>
  <c r="EVQ68" i="7"/>
  <c r="EVS68" i="7"/>
  <c r="EVU68" i="7"/>
  <c r="EVW68" i="7"/>
  <c r="EVY68" i="7"/>
  <c r="EWA68" i="7"/>
  <c r="EWC68" i="7"/>
  <c r="EWE68" i="7"/>
  <c r="EWG68" i="7"/>
  <c r="EWI68" i="7"/>
  <c r="EWK68" i="7"/>
  <c r="EWM68" i="7"/>
  <c r="EWO68" i="7"/>
  <c r="EWQ68" i="7"/>
  <c r="EWS68" i="7"/>
  <c r="EWU68" i="7"/>
  <c r="EWW68" i="7"/>
  <c r="EWY68" i="7"/>
  <c r="EXA68" i="7"/>
  <c r="EXC68" i="7"/>
  <c r="EXE68" i="7"/>
  <c r="EXG68" i="7"/>
  <c r="EXI68" i="7"/>
  <c r="EXK68" i="7"/>
  <c r="EXM68" i="7"/>
  <c r="EXO68" i="7"/>
  <c r="EXQ68" i="7"/>
  <c r="EXS68" i="7"/>
  <c r="EXU68" i="7"/>
  <c r="EXW68" i="7"/>
  <c r="EXY68" i="7"/>
  <c r="EYA68" i="7"/>
  <c r="EYC68" i="7"/>
  <c r="EYE68" i="7"/>
  <c r="EYG68" i="7"/>
  <c r="EYI68" i="7"/>
  <c r="EYK68" i="7"/>
  <c r="EYM68" i="7"/>
  <c r="EYO68" i="7"/>
  <c r="EYQ68" i="7"/>
  <c r="EYS68" i="7"/>
  <c r="EYU68" i="7"/>
  <c r="EYW68" i="7"/>
  <c r="EYY68" i="7"/>
  <c r="EZA68" i="7"/>
  <c r="EZC68" i="7"/>
  <c r="EZE68" i="7"/>
  <c r="EZG68" i="7"/>
  <c r="EZI68" i="7"/>
  <c r="EZK68" i="7"/>
  <c r="EZM68" i="7"/>
  <c r="EZO68" i="7"/>
  <c r="EZQ68" i="7"/>
  <c r="EZS68" i="7"/>
  <c r="EZU68" i="7"/>
  <c r="EZW68" i="7"/>
  <c r="EZY68" i="7"/>
  <c r="FAA68" i="7"/>
  <c r="FAC68" i="7"/>
  <c r="FAE68" i="7"/>
  <c r="FAG68" i="7"/>
  <c r="FAI68" i="7"/>
  <c r="FAK68" i="7"/>
  <c r="FAM68" i="7"/>
  <c r="FAO68" i="7"/>
  <c r="FAQ68" i="7"/>
  <c r="FAS68" i="7"/>
  <c r="FAU68" i="7"/>
  <c r="FAW68" i="7"/>
  <c r="FAY68" i="7"/>
  <c r="FBA68" i="7"/>
  <c r="FBC68" i="7"/>
  <c r="FBE68" i="7"/>
  <c r="FBG68" i="7"/>
  <c r="FBI68" i="7"/>
  <c r="FBK68" i="7"/>
  <c r="FBM68" i="7"/>
  <c r="FBO68" i="7"/>
  <c r="FBQ68" i="7"/>
  <c r="FBS68" i="7"/>
  <c r="FBU68" i="7"/>
  <c r="FBW68" i="7"/>
  <c r="FBY68" i="7"/>
  <c r="FCA68" i="7"/>
  <c r="FCC68" i="7"/>
  <c r="FCE68" i="7"/>
  <c r="FCG68" i="7"/>
  <c r="FCI68" i="7"/>
  <c r="FCK68" i="7"/>
  <c r="FCM68" i="7"/>
  <c r="FCO68" i="7"/>
  <c r="FCQ68" i="7"/>
  <c r="FCS68" i="7"/>
  <c r="FCU68" i="7"/>
  <c r="FCW68" i="7"/>
  <c r="FCY68" i="7"/>
  <c r="FDA68" i="7"/>
  <c r="FDC68" i="7"/>
  <c r="FDE68" i="7"/>
  <c r="FDG68" i="7"/>
  <c r="FDI68" i="7"/>
  <c r="FDK68" i="7"/>
  <c r="FDM68" i="7"/>
  <c r="FDO68" i="7"/>
  <c r="FDQ68" i="7"/>
  <c r="FDS68" i="7"/>
  <c r="FDU68" i="7"/>
  <c r="FDW68" i="7"/>
  <c r="FDY68" i="7"/>
  <c r="FEA68" i="7"/>
  <c r="FEC68" i="7"/>
  <c r="FEE68" i="7"/>
  <c r="FEG68" i="7"/>
  <c r="FEI68" i="7"/>
  <c r="FEK68" i="7"/>
  <c r="FEM68" i="7"/>
  <c r="FEO68" i="7"/>
  <c r="FEQ68" i="7"/>
  <c r="FES68" i="7"/>
  <c r="FEU68" i="7"/>
  <c r="FEW68" i="7"/>
  <c r="FEY68" i="7"/>
  <c r="FFA68" i="7"/>
  <c r="FFC68" i="7"/>
  <c r="FFE68" i="7"/>
  <c r="FFG68" i="7"/>
  <c r="FFI68" i="7"/>
  <c r="FFK68" i="7"/>
  <c r="FFM68" i="7"/>
  <c r="FFO68" i="7"/>
  <c r="FFQ68" i="7"/>
  <c r="FFS68" i="7"/>
  <c r="FFU68" i="7"/>
  <c r="FFW68" i="7"/>
  <c r="FFY68" i="7"/>
  <c r="FGA68" i="7"/>
  <c r="FGC68" i="7"/>
  <c r="FGE68" i="7"/>
  <c r="FGG68" i="7"/>
  <c r="FGI68" i="7"/>
  <c r="FGK68" i="7"/>
  <c r="FGM68" i="7"/>
  <c r="FGO68" i="7"/>
  <c r="FGQ68" i="7"/>
  <c r="FGS68" i="7"/>
  <c r="FGU68" i="7"/>
  <c r="FGW68" i="7"/>
  <c r="FGY68" i="7"/>
  <c r="FHA68" i="7"/>
  <c r="FHC68" i="7"/>
  <c r="FHE68" i="7"/>
  <c r="FHG68" i="7"/>
  <c r="FHI68" i="7"/>
  <c r="FHK68" i="7"/>
  <c r="FHM68" i="7"/>
  <c r="FHO68" i="7"/>
  <c r="FHQ68" i="7"/>
  <c r="FHS68" i="7"/>
  <c r="FHU68" i="7"/>
  <c r="FHW68" i="7"/>
  <c r="FHY68" i="7"/>
  <c r="FIA68" i="7"/>
  <c r="FIC68" i="7"/>
  <c r="FIE68" i="7"/>
  <c r="FIG68" i="7"/>
  <c r="FII68" i="7"/>
  <c r="FIK68" i="7"/>
  <c r="FIM68" i="7"/>
  <c r="FIO68" i="7"/>
  <c r="FIQ68" i="7"/>
  <c r="FIS68" i="7"/>
  <c r="FIU68" i="7"/>
  <c r="FIW68" i="7"/>
  <c r="FIY68" i="7"/>
  <c r="FJA68" i="7"/>
  <c r="FJC68" i="7"/>
  <c r="FJE68" i="7"/>
  <c r="FJG68" i="7"/>
  <c r="FJI68" i="7"/>
  <c r="FJK68" i="7"/>
  <c r="FJM68" i="7"/>
  <c r="FJO68" i="7"/>
  <c r="FJQ68" i="7"/>
  <c r="FJS68" i="7"/>
  <c r="FJU68" i="7"/>
  <c r="FJW68" i="7"/>
  <c r="FJY68" i="7"/>
  <c r="FKA68" i="7"/>
  <c r="FKC68" i="7"/>
  <c r="FKE68" i="7"/>
  <c r="FKG68" i="7"/>
  <c r="FKI68" i="7"/>
  <c r="FKK68" i="7"/>
  <c r="FKM68" i="7"/>
  <c r="FKO68" i="7"/>
  <c r="FKQ68" i="7"/>
  <c r="FKS68" i="7"/>
  <c r="FKU68" i="7"/>
  <c r="FKW68" i="7"/>
  <c r="FKY68" i="7"/>
  <c r="FLA68" i="7"/>
  <c r="FLC68" i="7"/>
  <c r="FLE68" i="7"/>
  <c r="FLG68" i="7"/>
  <c r="FLI68" i="7"/>
  <c r="FLK68" i="7"/>
  <c r="FLM68" i="7"/>
  <c r="FLO68" i="7"/>
  <c r="FLQ68" i="7"/>
  <c r="FLS68" i="7"/>
  <c r="FLU68" i="7"/>
  <c r="FLW68" i="7"/>
  <c r="FLY68" i="7"/>
  <c r="FMA68" i="7"/>
  <c r="FMC68" i="7"/>
  <c r="FME68" i="7"/>
  <c r="FMG68" i="7"/>
  <c r="FMI68" i="7"/>
  <c r="FMK68" i="7"/>
  <c r="FMM68" i="7"/>
  <c r="FMO68" i="7"/>
  <c r="FMQ68" i="7"/>
  <c r="FMS68" i="7"/>
  <c r="FMU68" i="7"/>
  <c r="FMW68" i="7"/>
  <c r="FMY68" i="7"/>
  <c r="FNA68" i="7"/>
  <c r="FNC68" i="7"/>
  <c r="FNE68" i="7"/>
  <c r="FNG68" i="7"/>
  <c r="FNI68" i="7"/>
  <c r="FNK68" i="7"/>
  <c r="FNM68" i="7"/>
  <c r="FNO68" i="7"/>
  <c r="FNQ68" i="7"/>
  <c r="FNS68" i="7"/>
  <c r="FNU68" i="7"/>
  <c r="FNW68" i="7"/>
  <c r="FNY68" i="7"/>
  <c r="FOA68" i="7"/>
  <c r="FOC68" i="7"/>
  <c r="FOE68" i="7"/>
  <c r="FOG68" i="7"/>
  <c r="FOI68" i="7"/>
  <c r="FOK68" i="7"/>
  <c r="FOM68" i="7"/>
  <c r="FOO68" i="7"/>
  <c r="FOQ68" i="7"/>
  <c r="FOS68" i="7"/>
  <c r="FOU68" i="7"/>
  <c r="FOW68" i="7"/>
  <c r="FOY68" i="7"/>
  <c r="FPA68" i="7"/>
  <c r="FPC68" i="7"/>
  <c r="FPE68" i="7"/>
  <c r="FPG68" i="7"/>
  <c r="FPI68" i="7"/>
  <c r="FPK68" i="7"/>
  <c r="FPM68" i="7"/>
  <c r="FPO68" i="7"/>
  <c r="FPQ68" i="7"/>
  <c r="FPS68" i="7"/>
  <c r="FPU68" i="7"/>
  <c r="FPW68" i="7"/>
  <c r="FPY68" i="7"/>
  <c r="FQA68" i="7"/>
  <c r="FQC68" i="7"/>
  <c r="FQE68" i="7"/>
  <c r="FQG68" i="7"/>
  <c r="FQI68" i="7"/>
  <c r="FQK68" i="7"/>
  <c r="FQM68" i="7"/>
  <c r="FQO68" i="7"/>
  <c r="FQQ68" i="7"/>
  <c r="FQS68" i="7"/>
  <c r="FQU68" i="7"/>
  <c r="FQW68" i="7"/>
  <c r="FQY68" i="7"/>
  <c r="FRA68" i="7"/>
  <c r="FRC68" i="7"/>
  <c r="FRE68" i="7"/>
  <c r="FRG68" i="7"/>
  <c r="FRI68" i="7"/>
  <c r="FRK68" i="7"/>
  <c r="FRM68" i="7"/>
  <c r="FRO68" i="7"/>
  <c r="FRQ68" i="7"/>
  <c r="FRS68" i="7"/>
  <c r="FRU68" i="7"/>
  <c r="FRW68" i="7"/>
  <c r="FRY68" i="7"/>
  <c r="FSA68" i="7"/>
  <c r="FSC68" i="7"/>
  <c r="FSE68" i="7"/>
  <c r="FSG68" i="7"/>
  <c r="FSI68" i="7"/>
  <c r="FSK68" i="7"/>
  <c r="FSM68" i="7"/>
  <c r="FSO68" i="7"/>
  <c r="FSQ68" i="7"/>
  <c r="FSS68" i="7"/>
  <c r="FSU68" i="7"/>
  <c r="FSW68" i="7"/>
  <c r="FSY68" i="7"/>
  <c r="FTA68" i="7"/>
  <c r="FTC68" i="7"/>
  <c r="FTE68" i="7"/>
  <c r="FTG68" i="7"/>
  <c r="FTI68" i="7"/>
  <c r="FTK68" i="7"/>
  <c r="FTM68" i="7"/>
  <c r="FTO68" i="7"/>
  <c r="FTQ68" i="7"/>
  <c r="FTS68" i="7"/>
  <c r="FTU68" i="7"/>
  <c r="FTW68" i="7"/>
  <c r="FTY68" i="7"/>
  <c r="FUA68" i="7"/>
  <c r="FUC68" i="7"/>
  <c r="FUE68" i="7"/>
  <c r="FUG68" i="7"/>
  <c r="FUI68" i="7"/>
  <c r="FUK68" i="7"/>
  <c r="FUM68" i="7"/>
  <c r="FUO68" i="7"/>
  <c r="FUQ68" i="7"/>
  <c r="FUS68" i="7"/>
  <c r="FUU68" i="7"/>
  <c r="FUW68" i="7"/>
  <c r="FUY68" i="7"/>
  <c r="FVA68" i="7"/>
  <c r="FVC68" i="7"/>
  <c r="FVE68" i="7"/>
  <c r="FVG68" i="7"/>
  <c r="FVI68" i="7"/>
  <c r="FVK68" i="7"/>
  <c r="FVM68" i="7"/>
  <c r="FVO68" i="7"/>
  <c r="FVQ68" i="7"/>
  <c r="FVS68" i="7"/>
  <c r="FVU68" i="7"/>
  <c r="FVW68" i="7"/>
  <c r="FVY68" i="7"/>
  <c r="FWA68" i="7"/>
  <c r="FWC68" i="7"/>
  <c r="FWE68" i="7"/>
  <c r="FWG68" i="7"/>
  <c r="FWI68" i="7"/>
  <c r="FWK68" i="7"/>
  <c r="FWM68" i="7"/>
  <c r="FWO68" i="7"/>
  <c r="FWQ68" i="7"/>
  <c r="FWS68" i="7"/>
  <c r="FWU68" i="7"/>
  <c r="FWW68" i="7"/>
  <c r="FWY68" i="7"/>
  <c r="FXA68" i="7"/>
  <c r="FXC68" i="7"/>
  <c r="FXE68" i="7"/>
  <c r="FXG68" i="7"/>
  <c r="FXI68" i="7"/>
  <c r="FXK68" i="7"/>
  <c r="FXM68" i="7"/>
  <c r="FXO68" i="7"/>
  <c r="FXQ68" i="7"/>
  <c r="FXS68" i="7"/>
  <c r="FXU68" i="7"/>
  <c r="FXW68" i="7"/>
  <c r="FXY68" i="7"/>
  <c r="FYA68" i="7"/>
  <c r="FYC68" i="7"/>
  <c r="FYE68" i="7"/>
  <c r="FYG68" i="7"/>
  <c r="FYI68" i="7"/>
  <c r="FYK68" i="7"/>
  <c r="FYM68" i="7"/>
  <c r="FYO68" i="7"/>
  <c r="FYQ68" i="7"/>
  <c r="FYS68" i="7"/>
  <c r="FYU68" i="7"/>
  <c r="FYW68" i="7"/>
  <c r="FYY68" i="7"/>
  <c r="FZA68" i="7"/>
  <c r="FZC68" i="7"/>
  <c r="FZE68" i="7"/>
  <c r="FZG68" i="7"/>
  <c r="FZI68" i="7"/>
  <c r="FZK68" i="7"/>
  <c r="FZM68" i="7"/>
  <c r="FZO68" i="7"/>
  <c r="FZQ68" i="7"/>
  <c r="FZS68" i="7"/>
  <c r="FZU68" i="7"/>
  <c r="FZW68" i="7"/>
  <c r="FZY68" i="7"/>
  <c r="GAA68" i="7"/>
  <c r="GAC68" i="7"/>
  <c r="GAE68" i="7"/>
  <c r="GAG68" i="7"/>
  <c r="GAI68" i="7"/>
  <c r="GAK68" i="7"/>
  <c r="GAM68" i="7"/>
  <c r="GAO68" i="7"/>
  <c r="GAQ68" i="7"/>
  <c r="GAS68" i="7"/>
  <c r="GAU68" i="7"/>
  <c r="GAW68" i="7"/>
  <c r="GAY68" i="7"/>
  <c r="GBA68" i="7"/>
  <c r="GBC68" i="7"/>
  <c r="GBE68" i="7"/>
  <c r="GBG68" i="7"/>
  <c r="GBI68" i="7"/>
  <c r="GBK68" i="7"/>
  <c r="GBM68" i="7"/>
  <c r="GBO68" i="7"/>
  <c r="GBQ68" i="7"/>
  <c r="GBS68" i="7"/>
  <c r="GBU68" i="7"/>
  <c r="GBW68" i="7"/>
  <c r="GBY68" i="7"/>
  <c r="GCA68" i="7"/>
  <c r="GCC68" i="7"/>
  <c r="GCE68" i="7"/>
  <c r="GCG68" i="7"/>
  <c r="GCI68" i="7"/>
  <c r="GCK68" i="7"/>
  <c r="GCM68" i="7"/>
  <c r="GCO68" i="7"/>
  <c r="GCQ68" i="7"/>
  <c r="GCS68" i="7"/>
  <c r="GCU68" i="7"/>
  <c r="GCW68" i="7"/>
  <c r="GCY68" i="7"/>
  <c r="GDA68" i="7"/>
  <c r="GDC68" i="7"/>
  <c r="GDE68" i="7"/>
  <c r="GDG68" i="7"/>
  <c r="GDI68" i="7"/>
  <c r="GDK68" i="7"/>
  <c r="GDM68" i="7"/>
  <c r="GDO68" i="7"/>
  <c r="GDQ68" i="7"/>
  <c r="GDS68" i="7"/>
  <c r="GDU68" i="7"/>
  <c r="GDW68" i="7"/>
  <c r="GDY68" i="7"/>
  <c r="GEA68" i="7"/>
  <c r="GEC68" i="7"/>
  <c r="GEE68" i="7"/>
  <c r="GEG68" i="7"/>
  <c r="GEI68" i="7"/>
  <c r="GEK68" i="7"/>
  <c r="GEM68" i="7"/>
  <c r="GEO68" i="7"/>
  <c r="GEQ68" i="7"/>
  <c r="GES68" i="7"/>
  <c r="GEU68" i="7"/>
  <c r="GEW68" i="7"/>
  <c r="GEY68" i="7"/>
  <c r="GFA68" i="7"/>
  <c r="GFC68" i="7"/>
  <c r="GFE68" i="7"/>
  <c r="GFG68" i="7"/>
  <c r="GFI68" i="7"/>
  <c r="GFK68" i="7"/>
  <c r="GFM68" i="7"/>
  <c r="GFO68" i="7"/>
  <c r="GFQ68" i="7"/>
  <c r="GFS68" i="7"/>
  <c r="GFU68" i="7"/>
  <c r="GFW68" i="7"/>
  <c r="GFY68" i="7"/>
  <c r="GGA68" i="7"/>
  <c r="GGC68" i="7"/>
  <c r="GGE68" i="7"/>
  <c r="GGG68" i="7"/>
  <c r="GGI68" i="7"/>
  <c r="GGK68" i="7"/>
  <c r="GGM68" i="7"/>
  <c r="GGO68" i="7"/>
  <c r="GGQ68" i="7"/>
  <c r="GGS68" i="7"/>
  <c r="GGU68" i="7"/>
  <c r="GGW68" i="7"/>
  <c r="GGY68" i="7"/>
  <c r="GHA68" i="7"/>
  <c r="GHC68" i="7"/>
  <c r="GHE68" i="7"/>
  <c r="GHG68" i="7"/>
  <c r="GHI68" i="7"/>
  <c r="GHK68" i="7"/>
  <c r="GHM68" i="7"/>
  <c r="GHO68" i="7"/>
  <c r="GHQ68" i="7"/>
  <c r="GHS68" i="7"/>
  <c r="GHU68" i="7"/>
  <c r="GHW68" i="7"/>
  <c r="GHY68" i="7"/>
  <c r="GIA68" i="7"/>
  <c r="GIC68" i="7"/>
  <c r="GIE68" i="7"/>
  <c r="GIG68" i="7"/>
  <c r="GII68" i="7"/>
  <c r="GIK68" i="7"/>
  <c r="GIM68" i="7"/>
  <c r="GIO68" i="7"/>
  <c r="GIQ68" i="7"/>
  <c r="GIS68" i="7"/>
  <c r="GIU68" i="7"/>
  <c r="GIW68" i="7"/>
  <c r="GIY68" i="7"/>
  <c r="GJA68" i="7"/>
  <c r="GJC68" i="7"/>
  <c r="GJE68" i="7"/>
  <c r="GJG68" i="7"/>
  <c r="GJI68" i="7"/>
  <c r="GJK68" i="7"/>
  <c r="GJM68" i="7"/>
  <c r="GJO68" i="7"/>
  <c r="GJQ68" i="7"/>
  <c r="GJS68" i="7"/>
  <c r="GJU68" i="7"/>
  <c r="GJW68" i="7"/>
  <c r="GJY68" i="7"/>
  <c r="GKA68" i="7"/>
  <c r="GKC68" i="7"/>
  <c r="GKE68" i="7"/>
  <c r="GKG68" i="7"/>
  <c r="GKI68" i="7"/>
  <c r="GKK68" i="7"/>
  <c r="GKM68" i="7"/>
  <c r="GKO68" i="7"/>
  <c r="GKQ68" i="7"/>
  <c r="GKS68" i="7"/>
  <c r="GKU68" i="7"/>
  <c r="GKW68" i="7"/>
  <c r="GKY68" i="7"/>
  <c r="GLA68" i="7"/>
  <c r="GLC68" i="7"/>
  <c r="GLE68" i="7"/>
  <c r="GLG68" i="7"/>
  <c r="GLI68" i="7"/>
  <c r="GLK68" i="7"/>
  <c r="GLM68" i="7"/>
  <c r="GLO68" i="7"/>
  <c r="GLQ68" i="7"/>
  <c r="GLS68" i="7"/>
  <c r="GLU68" i="7"/>
  <c r="GLW68" i="7"/>
  <c r="GLY68" i="7"/>
  <c r="GMA68" i="7"/>
  <c r="GMC68" i="7"/>
  <c r="GME68" i="7"/>
  <c r="GMG68" i="7"/>
  <c r="GMI68" i="7"/>
  <c r="GMK68" i="7"/>
  <c r="GMM68" i="7"/>
  <c r="GMO68" i="7"/>
  <c r="GMQ68" i="7"/>
  <c r="GMS68" i="7"/>
  <c r="GMU68" i="7"/>
  <c r="GMW68" i="7"/>
  <c r="GMY68" i="7"/>
  <c r="GNA68" i="7"/>
  <c r="GNC68" i="7"/>
  <c r="GNE68" i="7"/>
  <c r="GNG68" i="7"/>
  <c r="GNI68" i="7"/>
  <c r="GNK68" i="7"/>
  <c r="GNM68" i="7"/>
  <c r="GNO68" i="7"/>
  <c r="GNQ68" i="7"/>
  <c r="GNS68" i="7"/>
  <c r="GNU68" i="7"/>
  <c r="GNW68" i="7"/>
  <c r="GNY68" i="7"/>
  <c r="GOA68" i="7"/>
  <c r="GOC68" i="7"/>
  <c r="GOE68" i="7"/>
  <c r="GOG68" i="7"/>
  <c r="GOI68" i="7"/>
  <c r="GOK68" i="7"/>
  <c r="GOM68" i="7"/>
  <c r="GOO68" i="7"/>
  <c r="GOQ68" i="7"/>
  <c r="GOS68" i="7"/>
  <c r="GOU68" i="7"/>
  <c r="GOW68" i="7"/>
  <c r="GOY68" i="7"/>
  <c r="GPA68" i="7"/>
  <c r="GPC68" i="7"/>
  <c r="GPE68" i="7"/>
  <c r="GPG68" i="7"/>
  <c r="GPI68" i="7"/>
  <c r="GPK68" i="7"/>
  <c r="GPM68" i="7"/>
  <c r="GPO68" i="7"/>
  <c r="GPQ68" i="7"/>
  <c r="GPS68" i="7"/>
  <c r="GPU68" i="7"/>
  <c r="GPW68" i="7"/>
  <c r="GPY68" i="7"/>
  <c r="GQA68" i="7"/>
  <c r="GQC68" i="7"/>
  <c r="GQE68" i="7"/>
  <c r="GQG68" i="7"/>
  <c r="GQI68" i="7"/>
  <c r="GQK68" i="7"/>
  <c r="GQM68" i="7"/>
  <c r="GQO68" i="7"/>
  <c r="GQQ68" i="7"/>
  <c r="GQS68" i="7"/>
  <c r="GQU68" i="7"/>
  <c r="GQW68" i="7"/>
  <c r="GQY68" i="7"/>
  <c r="GRA68" i="7"/>
  <c r="GRC68" i="7"/>
  <c r="GRE68" i="7"/>
  <c r="GRG68" i="7"/>
  <c r="GRI68" i="7"/>
  <c r="GRK68" i="7"/>
  <c r="GRM68" i="7"/>
  <c r="GRO68" i="7"/>
  <c r="GRQ68" i="7"/>
  <c r="GRS68" i="7"/>
  <c r="GRU68" i="7"/>
  <c r="GRW68" i="7"/>
  <c r="GRY68" i="7"/>
  <c r="GSA68" i="7"/>
  <c r="GSC68" i="7"/>
  <c r="GSE68" i="7"/>
  <c r="GSG68" i="7"/>
  <c r="GSI68" i="7"/>
  <c r="GSK68" i="7"/>
  <c r="GSM68" i="7"/>
  <c r="GSO68" i="7"/>
  <c r="GSQ68" i="7"/>
  <c r="GSS68" i="7"/>
  <c r="GSU68" i="7"/>
  <c r="GSW68" i="7"/>
  <c r="GSY68" i="7"/>
  <c r="GTA68" i="7"/>
  <c r="GTC68" i="7"/>
  <c r="GTE68" i="7"/>
  <c r="GTG68" i="7"/>
  <c r="GTI68" i="7"/>
  <c r="GTK68" i="7"/>
  <c r="GTM68" i="7"/>
  <c r="GTO68" i="7"/>
  <c r="GTQ68" i="7"/>
  <c r="GTS68" i="7"/>
  <c r="GTU68" i="7"/>
  <c r="GTW68" i="7"/>
  <c r="GTY68" i="7"/>
  <c r="GUA68" i="7"/>
  <c r="GUC68" i="7"/>
  <c r="GUE68" i="7"/>
  <c r="GUG68" i="7"/>
  <c r="GUI68" i="7"/>
  <c r="GUK68" i="7"/>
  <c r="GUM68" i="7"/>
  <c r="GUO68" i="7"/>
  <c r="GUQ68" i="7"/>
  <c r="GUS68" i="7"/>
  <c r="GUU68" i="7"/>
  <c r="GUW68" i="7"/>
  <c r="GUY68" i="7"/>
  <c r="GVA68" i="7"/>
  <c r="GVC68" i="7"/>
  <c r="GVE68" i="7"/>
  <c r="GVG68" i="7"/>
  <c r="GVI68" i="7"/>
  <c r="GVK68" i="7"/>
  <c r="GVM68" i="7"/>
  <c r="GVO68" i="7"/>
  <c r="GVQ68" i="7"/>
  <c r="GVS68" i="7"/>
  <c r="GVU68" i="7"/>
  <c r="GVW68" i="7"/>
  <c r="GVY68" i="7"/>
  <c r="GWA68" i="7"/>
  <c r="GWC68" i="7"/>
  <c r="GWE68" i="7"/>
  <c r="GWG68" i="7"/>
  <c r="GWI68" i="7"/>
  <c r="GWK68" i="7"/>
  <c r="GWM68" i="7"/>
  <c r="GWO68" i="7"/>
  <c r="GWQ68" i="7"/>
  <c r="GWS68" i="7"/>
  <c r="GWU68" i="7"/>
  <c r="GWW68" i="7"/>
  <c r="GWY68" i="7"/>
  <c r="GXA68" i="7"/>
  <c r="GXC68" i="7"/>
  <c r="GXE68" i="7"/>
  <c r="GXG68" i="7"/>
  <c r="GXI68" i="7"/>
  <c r="GXK68" i="7"/>
  <c r="GXM68" i="7"/>
  <c r="GXO68" i="7"/>
  <c r="GXQ68" i="7"/>
  <c r="GXS68" i="7"/>
  <c r="GXU68" i="7"/>
  <c r="GXW68" i="7"/>
  <c r="GXY68" i="7"/>
  <c r="GYA68" i="7"/>
  <c r="GYC68" i="7"/>
  <c r="GYE68" i="7"/>
  <c r="GYG68" i="7"/>
  <c r="GYI68" i="7"/>
  <c r="GYK68" i="7"/>
  <c r="GYM68" i="7"/>
  <c r="GYO68" i="7"/>
  <c r="GYQ68" i="7"/>
  <c r="GYS68" i="7"/>
  <c r="GYU68" i="7"/>
  <c r="GYW68" i="7"/>
  <c r="GYY68" i="7"/>
  <c r="GZA68" i="7"/>
  <c r="GZC68" i="7"/>
  <c r="GZE68" i="7"/>
  <c r="GZG68" i="7"/>
  <c r="GZI68" i="7"/>
  <c r="GZK68" i="7"/>
  <c r="GZM68" i="7"/>
  <c r="GZO68" i="7"/>
  <c r="GZQ68" i="7"/>
  <c r="GZS68" i="7"/>
  <c r="GZU68" i="7"/>
  <c r="GZW68" i="7"/>
  <c r="GZY68" i="7"/>
  <c r="HAA68" i="7"/>
  <c r="HAC68" i="7"/>
  <c r="HAE68" i="7"/>
  <c r="HAG68" i="7"/>
  <c r="HAI68" i="7"/>
  <c r="HAK68" i="7"/>
  <c r="HAM68" i="7"/>
  <c r="HAO68" i="7"/>
  <c r="HAQ68" i="7"/>
  <c r="HAS68" i="7"/>
  <c r="HAU68" i="7"/>
  <c r="HAW68" i="7"/>
  <c r="HAY68" i="7"/>
  <c r="HBA68" i="7"/>
  <c r="HBC68" i="7"/>
  <c r="HBE68" i="7"/>
  <c r="HBG68" i="7"/>
  <c r="HBI68" i="7"/>
  <c r="HBK68" i="7"/>
  <c r="HBM68" i="7"/>
  <c r="HBO68" i="7"/>
  <c r="HBQ68" i="7"/>
  <c r="HBS68" i="7"/>
  <c r="HBU68" i="7"/>
  <c r="HBW68" i="7"/>
  <c r="HBY68" i="7"/>
  <c r="HCA68" i="7"/>
  <c r="HCC68" i="7"/>
  <c r="HCE68" i="7"/>
  <c r="HCG68" i="7"/>
  <c r="HCI68" i="7"/>
  <c r="HCK68" i="7"/>
  <c r="HCM68" i="7"/>
  <c r="HCO68" i="7"/>
  <c r="HCQ68" i="7"/>
  <c r="HCS68" i="7"/>
  <c r="HCU68" i="7"/>
  <c r="HCW68" i="7"/>
  <c r="HCY68" i="7"/>
  <c r="HDA68" i="7"/>
  <c r="HDC68" i="7"/>
  <c r="HDE68" i="7"/>
  <c r="HDG68" i="7"/>
  <c r="HDI68" i="7"/>
  <c r="HDK68" i="7"/>
  <c r="HDM68" i="7"/>
  <c r="HDO68" i="7"/>
  <c r="HDQ68" i="7"/>
  <c r="HDS68" i="7"/>
  <c r="HDU68" i="7"/>
  <c r="HDW68" i="7"/>
  <c r="HDY68" i="7"/>
  <c r="HEA68" i="7"/>
  <c r="HEC68" i="7"/>
  <c r="HEE68" i="7"/>
  <c r="HEG68" i="7"/>
  <c r="HEI68" i="7"/>
  <c r="HEK68" i="7"/>
  <c r="HEM68" i="7"/>
  <c r="HEO68" i="7"/>
  <c r="HEQ68" i="7"/>
  <c r="HES68" i="7"/>
  <c r="HEU68" i="7"/>
  <c r="HEW68" i="7"/>
  <c r="HEY68" i="7"/>
  <c r="HFA68" i="7"/>
  <c r="HFC68" i="7"/>
  <c r="HFE68" i="7"/>
  <c r="HFG68" i="7"/>
  <c r="HFI68" i="7"/>
  <c r="HFK68" i="7"/>
  <c r="HFM68" i="7"/>
  <c r="HFO68" i="7"/>
  <c r="HFQ68" i="7"/>
  <c r="HFS68" i="7"/>
  <c r="HFU68" i="7"/>
  <c r="HFW68" i="7"/>
  <c r="HFY68" i="7"/>
  <c r="HGA68" i="7"/>
  <c r="HGC68" i="7"/>
  <c r="HGE68" i="7"/>
  <c r="HGG68" i="7"/>
  <c r="HGI68" i="7"/>
  <c r="HGK68" i="7"/>
  <c r="HGM68" i="7"/>
  <c r="HGO68" i="7"/>
  <c r="HGQ68" i="7"/>
  <c r="HGS68" i="7"/>
  <c r="HGU68" i="7"/>
  <c r="HGW68" i="7"/>
  <c r="HGY68" i="7"/>
  <c r="HHA68" i="7"/>
  <c r="HHC68" i="7"/>
  <c r="HHE68" i="7"/>
  <c r="HHG68" i="7"/>
  <c r="HHI68" i="7"/>
  <c r="HHK68" i="7"/>
  <c r="HHM68" i="7"/>
  <c r="HHO68" i="7"/>
  <c r="HHQ68" i="7"/>
  <c r="HHS68" i="7"/>
  <c r="HHU68" i="7"/>
  <c r="HHW68" i="7"/>
  <c r="HHY68" i="7"/>
  <c r="HIA68" i="7"/>
  <c r="HIC68" i="7"/>
  <c r="HIE68" i="7"/>
  <c r="HIG68" i="7"/>
  <c r="HII68" i="7"/>
  <c r="HIK68" i="7"/>
  <c r="HIM68" i="7"/>
  <c r="HIO68" i="7"/>
  <c r="HIQ68" i="7"/>
  <c r="HIS68" i="7"/>
  <c r="HIU68" i="7"/>
  <c r="HIW68" i="7"/>
  <c r="HIY68" i="7"/>
  <c r="HJA68" i="7"/>
  <c r="HJC68" i="7"/>
  <c r="HJE68" i="7"/>
  <c r="HJG68" i="7"/>
  <c r="HJI68" i="7"/>
  <c r="HJK68" i="7"/>
  <c r="HJM68" i="7"/>
  <c r="HJO68" i="7"/>
  <c r="HJQ68" i="7"/>
  <c r="HJS68" i="7"/>
  <c r="HJU68" i="7"/>
  <c r="HJW68" i="7"/>
  <c r="HJY68" i="7"/>
  <c r="HKA68" i="7"/>
  <c r="HKC68" i="7"/>
  <c r="HKE68" i="7"/>
  <c r="HKG68" i="7"/>
  <c r="HKI68" i="7"/>
  <c r="HKK68" i="7"/>
  <c r="HKM68" i="7"/>
  <c r="HKO68" i="7"/>
  <c r="HKQ68" i="7"/>
  <c r="HKS68" i="7"/>
  <c r="HKU68" i="7"/>
  <c r="HKW68" i="7"/>
  <c r="HKY68" i="7"/>
  <c r="HLA68" i="7"/>
  <c r="HLC68" i="7"/>
  <c r="HLE68" i="7"/>
  <c r="HLG68" i="7"/>
  <c r="HLI68" i="7"/>
  <c r="HLK68" i="7"/>
  <c r="HLM68" i="7"/>
  <c r="HLO68" i="7"/>
  <c r="HLQ68" i="7"/>
  <c r="HLS68" i="7"/>
  <c r="HLU68" i="7"/>
  <c r="HLW68" i="7"/>
  <c r="HLY68" i="7"/>
  <c r="HMA68" i="7"/>
  <c r="HMC68" i="7"/>
  <c r="HME68" i="7"/>
  <c r="HMG68" i="7"/>
  <c r="HMI68" i="7"/>
  <c r="HMK68" i="7"/>
  <c r="HMM68" i="7"/>
  <c r="HMO68" i="7"/>
  <c r="HMQ68" i="7"/>
  <c r="HMS68" i="7"/>
  <c r="HMU68" i="7"/>
  <c r="HMW68" i="7"/>
  <c r="HMY68" i="7"/>
  <c r="HNA68" i="7"/>
  <c r="HNC68" i="7"/>
  <c r="HNE68" i="7"/>
  <c r="HNG68" i="7"/>
  <c r="HNI68" i="7"/>
  <c r="HNK68" i="7"/>
  <c r="HNM68" i="7"/>
  <c r="HNO68" i="7"/>
  <c r="HNQ68" i="7"/>
  <c r="HNS68" i="7"/>
  <c r="HNU68" i="7"/>
  <c r="HNW68" i="7"/>
  <c r="HNY68" i="7"/>
  <c r="HOA68" i="7"/>
  <c r="HOC68" i="7"/>
  <c r="HOE68" i="7"/>
  <c r="HOG68" i="7"/>
  <c r="HOI68" i="7"/>
  <c r="HOK68" i="7"/>
  <c r="HOM68" i="7"/>
  <c r="HOO68" i="7"/>
  <c r="HOQ68" i="7"/>
  <c r="HOS68" i="7"/>
  <c r="HOU68" i="7"/>
  <c r="HOW68" i="7"/>
  <c r="HOY68" i="7"/>
  <c r="HPA68" i="7"/>
  <c r="HPC68" i="7"/>
  <c r="HPE68" i="7"/>
  <c r="HPG68" i="7"/>
  <c r="HPI68" i="7"/>
  <c r="HPK68" i="7"/>
  <c r="HPM68" i="7"/>
  <c r="HPO68" i="7"/>
  <c r="HPQ68" i="7"/>
  <c r="HPS68" i="7"/>
  <c r="HPU68" i="7"/>
  <c r="HPW68" i="7"/>
  <c r="HPY68" i="7"/>
  <c r="HQA68" i="7"/>
  <c r="HQC68" i="7"/>
  <c r="HQE68" i="7"/>
  <c r="HQG68" i="7"/>
  <c r="HQI68" i="7"/>
  <c r="HQK68" i="7"/>
  <c r="HQM68" i="7"/>
  <c r="HQO68" i="7"/>
  <c r="HQQ68" i="7"/>
  <c r="HQS68" i="7"/>
  <c r="HQU68" i="7"/>
  <c r="HQW68" i="7"/>
  <c r="HQY68" i="7"/>
  <c r="HRA68" i="7"/>
  <c r="HRC68" i="7"/>
  <c r="HRE68" i="7"/>
  <c r="HRG68" i="7"/>
  <c r="HRI68" i="7"/>
  <c r="HRK68" i="7"/>
  <c r="HRM68" i="7"/>
  <c r="HRO68" i="7"/>
  <c r="HRQ68" i="7"/>
  <c r="HRS68" i="7"/>
  <c r="HRU68" i="7"/>
  <c r="HRW68" i="7"/>
  <c r="HRY68" i="7"/>
  <c r="HSA68" i="7"/>
  <c r="HSC68" i="7"/>
  <c r="HSE68" i="7"/>
  <c r="HSG68" i="7"/>
  <c r="HSI68" i="7"/>
  <c r="HSK68" i="7"/>
  <c r="HSM68" i="7"/>
  <c r="HSO68" i="7"/>
  <c r="HSQ68" i="7"/>
  <c r="HSS68" i="7"/>
  <c r="HSU68" i="7"/>
  <c r="HSW68" i="7"/>
  <c r="HSY68" i="7"/>
  <c r="HTA68" i="7"/>
  <c r="HTC68" i="7"/>
  <c r="HTE68" i="7"/>
  <c r="HTG68" i="7"/>
  <c r="HTI68" i="7"/>
  <c r="HTK68" i="7"/>
  <c r="HTM68" i="7"/>
  <c r="HTO68" i="7"/>
  <c r="HTQ68" i="7"/>
  <c r="HTS68" i="7"/>
  <c r="HTU68" i="7"/>
  <c r="HTW68" i="7"/>
  <c r="HTY68" i="7"/>
  <c r="HUA68" i="7"/>
  <c r="HUC68" i="7"/>
  <c r="HUE68" i="7"/>
  <c r="HUG68" i="7"/>
  <c r="HUI68" i="7"/>
  <c r="HUK68" i="7"/>
  <c r="HUM68" i="7"/>
  <c r="HUO68" i="7"/>
  <c r="HUQ68" i="7"/>
  <c r="HUS68" i="7"/>
  <c r="HUU68" i="7"/>
  <c r="HUW68" i="7"/>
  <c r="HUY68" i="7"/>
  <c r="HVA68" i="7"/>
  <c r="HVC68" i="7"/>
  <c r="HVE68" i="7"/>
  <c r="HVG68" i="7"/>
  <c r="HVI68" i="7"/>
  <c r="HVK68" i="7"/>
  <c r="HVM68" i="7"/>
  <c r="HVO68" i="7"/>
  <c r="HVQ68" i="7"/>
  <c r="HVS68" i="7"/>
  <c r="HVU68" i="7"/>
  <c r="HVW68" i="7"/>
  <c r="HVY68" i="7"/>
  <c r="HWA68" i="7"/>
  <c r="HWC68" i="7"/>
  <c r="HWE68" i="7"/>
  <c r="HWG68" i="7"/>
  <c r="HWI68" i="7"/>
  <c r="HWK68" i="7"/>
  <c r="HWM68" i="7"/>
  <c r="HWO68" i="7"/>
  <c r="HWQ68" i="7"/>
  <c r="HWS68" i="7"/>
  <c r="HWU68" i="7"/>
  <c r="HWW68" i="7"/>
  <c r="HWY68" i="7"/>
  <c r="HXA68" i="7"/>
  <c r="HXC68" i="7"/>
  <c r="HXE68" i="7"/>
  <c r="HXG68" i="7"/>
  <c r="HXI68" i="7"/>
  <c r="HXK68" i="7"/>
  <c r="HXM68" i="7"/>
  <c r="HXO68" i="7"/>
  <c r="HXQ68" i="7"/>
  <c r="HXS68" i="7"/>
  <c r="HXU68" i="7"/>
  <c r="HXW68" i="7"/>
  <c r="HXY68" i="7"/>
  <c r="HYA68" i="7"/>
  <c r="HYC68" i="7"/>
  <c r="HYE68" i="7"/>
  <c r="HYG68" i="7"/>
  <c r="HYI68" i="7"/>
  <c r="HYK68" i="7"/>
  <c r="HYM68" i="7"/>
  <c r="HYO68" i="7"/>
  <c r="HYQ68" i="7"/>
  <c r="HYS68" i="7"/>
  <c r="HYU68" i="7"/>
  <c r="HYW68" i="7"/>
  <c r="HYY68" i="7"/>
  <c r="HZA68" i="7"/>
  <c r="HZC68" i="7"/>
  <c r="HZE68" i="7"/>
  <c r="HZG68" i="7"/>
  <c r="HZI68" i="7"/>
  <c r="HZK68" i="7"/>
  <c r="HZM68" i="7"/>
  <c r="HZO68" i="7"/>
  <c r="HZQ68" i="7"/>
  <c r="HZS68" i="7"/>
  <c r="HZU68" i="7"/>
  <c r="HZW68" i="7"/>
  <c r="HZY68" i="7"/>
  <c r="IAA68" i="7"/>
  <c r="IAC68" i="7"/>
  <c r="IAE68" i="7"/>
  <c r="IAG68" i="7"/>
  <c r="IAI68" i="7"/>
  <c r="IAK68" i="7"/>
  <c r="IAM68" i="7"/>
  <c r="IAO68" i="7"/>
  <c r="IAQ68" i="7"/>
  <c r="IAS68" i="7"/>
  <c r="IAU68" i="7"/>
  <c r="IAW68" i="7"/>
  <c r="IAY68" i="7"/>
  <c r="IBA68" i="7"/>
  <c r="IBC68" i="7"/>
  <c r="IBE68" i="7"/>
  <c r="IBG68" i="7"/>
  <c r="IBI68" i="7"/>
  <c r="IBK68" i="7"/>
  <c r="IBM68" i="7"/>
  <c r="IBO68" i="7"/>
  <c r="IBQ68" i="7"/>
  <c r="IBS68" i="7"/>
  <c r="IBU68" i="7"/>
  <c r="IBW68" i="7"/>
  <c r="IBY68" i="7"/>
  <c r="ICA68" i="7"/>
  <c r="ICC68" i="7"/>
  <c r="ICE68" i="7"/>
  <c r="ICG68" i="7"/>
  <c r="ICI68" i="7"/>
  <c r="ICK68" i="7"/>
  <c r="ICM68" i="7"/>
  <c r="ICO68" i="7"/>
  <c r="ICQ68" i="7"/>
  <c r="ICS68" i="7"/>
  <c r="ICU68" i="7"/>
  <c r="ICW68" i="7"/>
  <c r="ICY68" i="7"/>
  <c r="IDA68" i="7"/>
  <c r="IDC68" i="7"/>
  <c r="IDE68" i="7"/>
  <c r="IDG68" i="7"/>
  <c r="IDI68" i="7"/>
  <c r="IDK68" i="7"/>
  <c r="IDM68" i="7"/>
  <c r="IDO68" i="7"/>
  <c r="IDQ68" i="7"/>
  <c r="IDS68" i="7"/>
  <c r="IDU68" i="7"/>
  <c r="IDW68" i="7"/>
  <c r="IDY68" i="7"/>
  <c r="IEA68" i="7"/>
  <c r="IEC68" i="7"/>
  <c r="IEE68" i="7"/>
  <c r="IEG68" i="7"/>
  <c r="IEI68" i="7"/>
  <c r="IEK68" i="7"/>
  <c r="IEM68" i="7"/>
  <c r="IEO68" i="7"/>
  <c r="IEQ68" i="7"/>
  <c r="IES68" i="7"/>
  <c r="IEU68" i="7"/>
  <c r="IEW68" i="7"/>
  <c r="IEY68" i="7"/>
  <c r="IFA68" i="7"/>
  <c r="IFC68" i="7"/>
  <c r="IFE68" i="7"/>
  <c r="IFG68" i="7"/>
  <c r="IFI68" i="7"/>
  <c r="IFK68" i="7"/>
  <c r="IFM68" i="7"/>
  <c r="IFO68" i="7"/>
  <c r="IFQ68" i="7"/>
  <c r="IFS68" i="7"/>
  <c r="IFU68" i="7"/>
  <c r="IFW68" i="7"/>
  <c r="IFY68" i="7"/>
  <c r="IGA68" i="7"/>
  <c r="IGC68" i="7"/>
  <c r="IGE68" i="7"/>
  <c r="IGG68" i="7"/>
  <c r="IGI68" i="7"/>
  <c r="IGK68" i="7"/>
  <c r="IGM68" i="7"/>
  <c r="IGO68" i="7"/>
  <c r="IGQ68" i="7"/>
  <c r="IGS68" i="7"/>
  <c r="IGU68" i="7"/>
  <c r="IGW68" i="7"/>
  <c r="IGY68" i="7"/>
  <c r="IHA68" i="7"/>
  <c r="IHC68" i="7"/>
  <c r="IHE68" i="7"/>
  <c r="IHG68" i="7"/>
  <c r="IHI68" i="7"/>
  <c r="IHK68" i="7"/>
  <c r="IHM68" i="7"/>
  <c r="IHO68" i="7"/>
  <c r="IHQ68" i="7"/>
  <c r="IHS68" i="7"/>
  <c r="IHU68" i="7"/>
  <c r="IHW68" i="7"/>
  <c r="IHY68" i="7"/>
  <c r="IIA68" i="7"/>
  <c r="IIC68" i="7"/>
  <c r="IIE68" i="7"/>
  <c r="IIG68" i="7"/>
  <c r="III68" i="7"/>
  <c r="IIK68" i="7"/>
  <c r="IIM68" i="7"/>
  <c r="IIO68" i="7"/>
  <c r="IIQ68" i="7"/>
  <c r="IIS68" i="7"/>
  <c r="IIU68" i="7"/>
  <c r="IIW68" i="7"/>
  <c r="IIY68" i="7"/>
  <c r="IJA68" i="7"/>
  <c r="IJC68" i="7"/>
  <c r="IJE68" i="7"/>
  <c r="IJG68" i="7"/>
  <c r="IJI68" i="7"/>
  <c r="IJK68" i="7"/>
  <c r="IJM68" i="7"/>
  <c r="IJO68" i="7"/>
  <c r="IJQ68" i="7"/>
  <c r="IJS68" i="7"/>
  <c r="IJU68" i="7"/>
  <c r="IJW68" i="7"/>
  <c r="IJY68" i="7"/>
  <c r="IKA68" i="7"/>
  <c r="IKC68" i="7"/>
  <c r="IKE68" i="7"/>
  <c r="IKG68" i="7"/>
  <c r="IKI68" i="7"/>
  <c r="IKK68" i="7"/>
  <c r="IKM68" i="7"/>
  <c r="IKO68" i="7"/>
  <c r="IKQ68" i="7"/>
  <c r="IKS68" i="7"/>
  <c r="IKU68" i="7"/>
  <c r="IKW68" i="7"/>
  <c r="IKY68" i="7"/>
  <c r="ILA68" i="7"/>
  <c r="ILC68" i="7"/>
  <c r="ILE68" i="7"/>
  <c r="ILG68" i="7"/>
  <c r="ILI68" i="7"/>
  <c r="ILK68" i="7"/>
  <c r="ILM68" i="7"/>
  <c r="ILO68" i="7"/>
  <c r="ILQ68" i="7"/>
  <c r="ILS68" i="7"/>
  <c r="ILU68" i="7"/>
  <c r="ILW68" i="7"/>
  <c r="ILY68" i="7"/>
  <c r="IMA68" i="7"/>
  <c r="IMC68" i="7"/>
  <c r="IME68" i="7"/>
  <c r="IMG68" i="7"/>
  <c r="IMI68" i="7"/>
  <c r="IMK68" i="7"/>
  <c r="IMM68" i="7"/>
  <c r="IMO68" i="7"/>
  <c r="IMQ68" i="7"/>
  <c r="IMS68" i="7"/>
  <c r="IMU68" i="7"/>
  <c r="IMW68" i="7"/>
  <c r="IMY68" i="7"/>
  <c r="INA68" i="7"/>
  <c r="INC68" i="7"/>
  <c r="INE68" i="7"/>
  <c r="ING68" i="7"/>
  <c r="INI68" i="7"/>
  <c r="INK68" i="7"/>
  <c r="INM68" i="7"/>
  <c r="INO68" i="7"/>
  <c r="INQ68" i="7"/>
  <c r="INS68" i="7"/>
  <c r="INU68" i="7"/>
  <c r="INW68" i="7"/>
  <c r="INY68" i="7"/>
  <c r="IOA68" i="7"/>
  <c r="IOC68" i="7"/>
  <c r="IOE68" i="7"/>
  <c r="IOG68" i="7"/>
  <c r="IOI68" i="7"/>
  <c r="IOK68" i="7"/>
  <c r="IOM68" i="7"/>
  <c r="IOO68" i="7"/>
  <c r="IOQ68" i="7"/>
  <c r="IOS68" i="7"/>
  <c r="IOU68" i="7"/>
  <c r="IOW68" i="7"/>
  <c r="IOY68" i="7"/>
  <c r="IPA68" i="7"/>
  <c r="IPC68" i="7"/>
  <c r="IPE68" i="7"/>
  <c r="IPG68" i="7"/>
  <c r="IPI68" i="7"/>
  <c r="IPK68" i="7"/>
  <c r="IPM68" i="7"/>
  <c r="IPO68" i="7"/>
  <c r="IPQ68" i="7"/>
  <c r="IPS68" i="7"/>
  <c r="IPU68" i="7"/>
  <c r="IPW68" i="7"/>
  <c r="IPY68" i="7"/>
  <c r="IQA68" i="7"/>
  <c r="IQC68" i="7"/>
  <c r="IQE68" i="7"/>
  <c r="IQG68" i="7"/>
  <c r="IQI68" i="7"/>
  <c r="IQK68" i="7"/>
  <c r="IQM68" i="7"/>
  <c r="IQO68" i="7"/>
  <c r="IQQ68" i="7"/>
  <c r="IQS68" i="7"/>
  <c r="IQU68" i="7"/>
  <c r="IQW68" i="7"/>
  <c r="IQY68" i="7"/>
  <c r="IRA68" i="7"/>
  <c r="IRC68" i="7"/>
  <c r="IRE68" i="7"/>
  <c r="IRG68" i="7"/>
  <c r="IRI68" i="7"/>
  <c r="IRK68" i="7"/>
  <c r="IRM68" i="7"/>
  <c r="IRO68" i="7"/>
  <c r="IRQ68" i="7"/>
  <c r="IRS68" i="7"/>
  <c r="IRU68" i="7"/>
  <c r="IRW68" i="7"/>
  <c r="IRY68" i="7"/>
  <c r="ISA68" i="7"/>
  <c r="ISC68" i="7"/>
  <c r="ISE68" i="7"/>
  <c r="ISG68" i="7"/>
  <c r="ISI68" i="7"/>
  <c r="ISK68" i="7"/>
  <c r="ISM68" i="7"/>
  <c r="ISO68" i="7"/>
  <c r="ISQ68" i="7"/>
  <c r="ISS68" i="7"/>
  <c r="ISU68" i="7"/>
  <c r="ISW68" i="7"/>
  <c r="ISY68" i="7"/>
  <c r="ITA68" i="7"/>
  <c r="ITC68" i="7"/>
  <c r="ITE68" i="7"/>
  <c r="ITG68" i="7"/>
  <c r="ITI68" i="7"/>
  <c r="ITK68" i="7"/>
  <c r="ITM68" i="7"/>
  <c r="ITO68" i="7"/>
  <c r="ITQ68" i="7"/>
  <c r="ITS68" i="7"/>
  <c r="ITU68" i="7"/>
  <c r="ITW68" i="7"/>
  <c r="ITY68" i="7"/>
  <c r="IUA68" i="7"/>
  <c r="IUC68" i="7"/>
  <c r="IUE68" i="7"/>
  <c r="IUG68" i="7"/>
  <c r="IUI68" i="7"/>
  <c r="IUK68" i="7"/>
  <c r="IUM68" i="7"/>
  <c r="IUO68" i="7"/>
  <c r="IUQ68" i="7"/>
  <c r="IUS68" i="7"/>
  <c r="IUU68" i="7"/>
  <c r="IUW68" i="7"/>
  <c r="IUY68" i="7"/>
  <c r="IVA68" i="7"/>
  <c r="IVC68" i="7"/>
  <c r="IVE68" i="7"/>
  <c r="IVG68" i="7"/>
  <c r="IVI68" i="7"/>
  <c r="IVK68" i="7"/>
  <c r="IVM68" i="7"/>
  <c r="IVO68" i="7"/>
  <c r="IVQ68" i="7"/>
  <c r="IVS68" i="7"/>
  <c r="IVU68" i="7"/>
  <c r="IVW68" i="7"/>
  <c r="IVY68" i="7"/>
  <c r="IWA68" i="7"/>
  <c r="IWC68" i="7"/>
  <c r="IWE68" i="7"/>
  <c r="IWG68" i="7"/>
  <c r="IWI68" i="7"/>
  <c r="IWK68" i="7"/>
  <c r="IWM68" i="7"/>
  <c r="IWO68" i="7"/>
  <c r="IWQ68" i="7"/>
  <c r="IWS68" i="7"/>
  <c r="IWU68" i="7"/>
  <c r="IWW68" i="7"/>
  <c r="IWY68" i="7"/>
  <c r="IXA68" i="7"/>
  <c r="IXC68" i="7"/>
  <c r="IXE68" i="7"/>
  <c r="IXG68" i="7"/>
  <c r="IXI68" i="7"/>
  <c r="IXK68" i="7"/>
  <c r="IXM68" i="7"/>
  <c r="IXO68" i="7"/>
  <c r="IXQ68" i="7"/>
  <c r="IXS68" i="7"/>
  <c r="IXU68" i="7"/>
  <c r="IXW68" i="7"/>
  <c r="IXY68" i="7"/>
  <c r="IYA68" i="7"/>
  <c r="IYC68" i="7"/>
  <c r="IYE68" i="7"/>
  <c r="IYG68" i="7"/>
  <c r="IYI68" i="7"/>
  <c r="IYK68" i="7"/>
  <c r="IYM68" i="7"/>
  <c r="IYO68" i="7"/>
  <c r="IYQ68" i="7"/>
  <c r="IYS68" i="7"/>
  <c r="IYU68" i="7"/>
  <c r="IYW68" i="7"/>
  <c r="IYY68" i="7"/>
  <c r="IZA68" i="7"/>
  <c r="IZC68" i="7"/>
  <c r="IZE68" i="7"/>
  <c r="IZG68" i="7"/>
  <c r="IZI68" i="7"/>
  <c r="IZK68" i="7"/>
  <c r="IZM68" i="7"/>
  <c r="IZO68" i="7"/>
  <c r="IZQ68" i="7"/>
  <c r="IZS68" i="7"/>
  <c r="IZU68" i="7"/>
  <c r="IZW68" i="7"/>
  <c r="IZY68" i="7"/>
  <c r="JAA68" i="7"/>
  <c r="JAC68" i="7"/>
  <c r="JAE68" i="7"/>
  <c r="JAG68" i="7"/>
  <c r="JAI68" i="7"/>
  <c r="JAK68" i="7"/>
  <c r="JAM68" i="7"/>
  <c r="JAO68" i="7"/>
  <c r="JAQ68" i="7"/>
  <c r="JAS68" i="7"/>
  <c r="JAU68" i="7"/>
  <c r="JAW68" i="7"/>
  <c r="JAY68" i="7"/>
  <c r="JBA68" i="7"/>
  <c r="JBC68" i="7"/>
  <c r="JBE68" i="7"/>
  <c r="JBG68" i="7"/>
  <c r="JBI68" i="7"/>
  <c r="JBK68" i="7"/>
  <c r="JBM68" i="7"/>
  <c r="JBO68" i="7"/>
  <c r="JBQ68" i="7"/>
  <c r="JBS68" i="7"/>
  <c r="JBU68" i="7"/>
  <c r="JBW68" i="7"/>
  <c r="JBY68" i="7"/>
  <c r="JCA68" i="7"/>
  <c r="JCC68" i="7"/>
  <c r="JCE68" i="7"/>
  <c r="JCG68" i="7"/>
  <c r="JCI68" i="7"/>
  <c r="JCK68" i="7"/>
  <c r="JCM68" i="7"/>
  <c r="JCO68" i="7"/>
  <c r="JCQ68" i="7"/>
  <c r="JCS68" i="7"/>
  <c r="JCU68" i="7"/>
  <c r="JCW68" i="7"/>
  <c r="JCY68" i="7"/>
  <c r="JDA68" i="7"/>
  <c r="JDC68" i="7"/>
  <c r="JDE68" i="7"/>
  <c r="JDG68" i="7"/>
  <c r="JDI68" i="7"/>
  <c r="JDK68" i="7"/>
  <c r="JDM68" i="7"/>
  <c r="JDO68" i="7"/>
  <c r="JDQ68" i="7"/>
  <c r="JDS68" i="7"/>
  <c r="JDU68" i="7"/>
  <c r="JDW68" i="7"/>
  <c r="JDY68" i="7"/>
  <c r="JEA68" i="7"/>
  <c r="JEC68" i="7"/>
  <c r="JEE68" i="7"/>
  <c r="JEG68" i="7"/>
  <c r="JEI68" i="7"/>
  <c r="JEK68" i="7"/>
  <c r="JEM68" i="7"/>
  <c r="JEO68" i="7"/>
  <c r="JEQ68" i="7"/>
  <c r="JES68" i="7"/>
  <c r="JEU68" i="7"/>
  <c r="JEW68" i="7"/>
  <c r="JEY68" i="7"/>
  <c r="JFA68" i="7"/>
  <c r="JFC68" i="7"/>
  <c r="JFE68" i="7"/>
  <c r="JFG68" i="7"/>
  <c r="JFI68" i="7"/>
  <c r="JFK68" i="7"/>
  <c r="JFM68" i="7"/>
  <c r="JFO68" i="7"/>
  <c r="JFQ68" i="7"/>
  <c r="JFS68" i="7"/>
  <c r="JFU68" i="7"/>
  <c r="JFW68" i="7"/>
  <c r="JFY68" i="7"/>
  <c r="JGA68" i="7"/>
  <c r="JGC68" i="7"/>
  <c r="JGE68" i="7"/>
  <c r="JGG68" i="7"/>
  <c r="JGI68" i="7"/>
  <c r="JGK68" i="7"/>
  <c r="JGM68" i="7"/>
  <c r="JGO68" i="7"/>
  <c r="JGQ68" i="7"/>
  <c r="JGS68" i="7"/>
  <c r="JGU68" i="7"/>
  <c r="JGW68" i="7"/>
  <c r="JGY68" i="7"/>
  <c r="JHA68" i="7"/>
  <c r="JHC68" i="7"/>
  <c r="JHE68" i="7"/>
  <c r="JHG68" i="7"/>
  <c r="JHI68" i="7"/>
  <c r="JHK68" i="7"/>
  <c r="JHM68" i="7"/>
  <c r="JHO68" i="7"/>
  <c r="JHQ68" i="7"/>
  <c r="JHS68" i="7"/>
  <c r="JHU68" i="7"/>
  <c r="JHW68" i="7"/>
  <c r="JHY68" i="7"/>
  <c r="JIA68" i="7"/>
  <c r="JIC68" i="7"/>
  <c r="JIE68" i="7"/>
  <c r="JIG68" i="7"/>
  <c r="JII68" i="7"/>
  <c r="JIK68" i="7"/>
  <c r="JIM68" i="7"/>
  <c r="JIO68" i="7"/>
  <c r="JIQ68" i="7"/>
  <c r="JIS68" i="7"/>
  <c r="JIU68" i="7"/>
  <c r="JIW68" i="7"/>
  <c r="JIY68" i="7"/>
  <c r="JJA68" i="7"/>
  <c r="JJC68" i="7"/>
  <c r="JJE68" i="7"/>
  <c r="JJG68" i="7"/>
  <c r="JJI68" i="7"/>
  <c r="JJK68" i="7"/>
  <c r="JJM68" i="7"/>
  <c r="JJO68" i="7"/>
  <c r="JJQ68" i="7"/>
  <c r="JJS68" i="7"/>
  <c r="JJU68" i="7"/>
  <c r="JJW68" i="7"/>
  <c r="JJY68" i="7"/>
  <c r="JKA68" i="7"/>
  <c r="JKC68" i="7"/>
  <c r="JKE68" i="7"/>
  <c r="JKG68" i="7"/>
  <c r="JKI68" i="7"/>
  <c r="JKK68" i="7"/>
  <c r="JKM68" i="7"/>
  <c r="JKO68" i="7"/>
  <c r="JKQ68" i="7"/>
  <c r="JKS68" i="7"/>
  <c r="JKU68" i="7"/>
  <c r="JKW68" i="7"/>
  <c r="JKY68" i="7"/>
  <c r="JLA68" i="7"/>
  <c r="JLC68" i="7"/>
  <c r="JLE68" i="7"/>
  <c r="JLG68" i="7"/>
  <c r="JLI68" i="7"/>
  <c r="JLK68" i="7"/>
  <c r="JLM68" i="7"/>
  <c r="JLO68" i="7"/>
  <c r="JLQ68" i="7"/>
  <c r="JLS68" i="7"/>
  <c r="JLU68" i="7"/>
  <c r="JLW68" i="7"/>
  <c r="JLY68" i="7"/>
  <c r="JMA68" i="7"/>
  <c r="JMC68" i="7"/>
  <c r="JME68" i="7"/>
  <c r="JMG68" i="7"/>
  <c r="JMI68" i="7"/>
  <c r="JMK68" i="7"/>
  <c r="JMM68" i="7"/>
  <c r="JMO68" i="7"/>
  <c r="JMQ68" i="7"/>
  <c r="JMS68" i="7"/>
  <c r="JMU68" i="7"/>
  <c r="JMW68" i="7"/>
  <c r="JMY68" i="7"/>
  <c r="JNA68" i="7"/>
  <c r="JNC68" i="7"/>
  <c r="JNE68" i="7"/>
  <c r="JNG68" i="7"/>
  <c r="JNI68" i="7"/>
  <c r="JNK68" i="7"/>
  <c r="JNM68" i="7"/>
  <c r="JNO68" i="7"/>
  <c r="JNQ68" i="7"/>
  <c r="JNS68" i="7"/>
  <c r="JNU68" i="7"/>
  <c r="JNW68" i="7"/>
  <c r="JNY68" i="7"/>
  <c r="JOA68" i="7"/>
  <c r="JOC68" i="7"/>
  <c r="JOE68" i="7"/>
  <c r="JOG68" i="7"/>
  <c r="JOI68" i="7"/>
  <c r="JOK68" i="7"/>
  <c r="JOM68" i="7"/>
  <c r="JOO68" i="7"/>
  <c r="JOQ68" i="7"/>
  <c r="JOS68" i="7"/>
  <c r="JOU68" i="7"/>
  <c r="JOW68" i="7"/>
  <c r="JOY68" i="7"/>
  <c r="JPA68" i="7"/>
  <c r="JPC68" i="7"/>
  <c r="JPE68" i="7"/>
  <c r="JPG68" i="7"/>
  <c r="JPI68" i="7"/>
  <c r="JPK68" i="7"/>
  <c r="JPM68" i="7"/>
  <c r="JPO68" i="7"/>
  <c r="JPQ68" i="7"/>
  <c r="JPS68" i="7"/>
  <c r="JPU68" i="7"/>
  <c r="JPW68" i="7"/>
  <c r="JPY68" i="7"/>
  <c r="JQA68" i="7"/>
  <c r="JQC68" i="7"/>
  <c r="JQE68" i="7"/>
  <c r="JQG68" i="7"/>
  <c r="JQI68" i="7"/>
  <c r="JQK68" i="7"/>
  <c r="JQM68" i="7"/>
  <c r="JQO68" i="7"/>
  <c r="JQQ68" i="7"/>
  <c r="JQS68" i="7"/>
  <c r="JQU68" i="7"/>
  <c r="JQW68" i="7"/>
  <c r="JQY68" i="7"/>
  <c r="JRA68" i="7"/>
  <c r="JRC68" i="7"/>
  <c r="JRE68" i="7"/>
  <c r="JRG68" i="7"/>
  <c r="JRI68" i="7"/>
  <c r="JRK68" i="7"/>
  <c r="JRM68" i="7"/>
  <c r="JRO68" i="7"/>
  <c r="JRQ68" i="7"/>
  <c r="JRS68" i="7"/>
  <c r="JRU68" i="7"/>
  <c r="JRW68" i="7"/>
  <c r="JRY68" i="7"/>
  <c r="JSA68" i="7"/>
  <c r="JSC68" i="7"/>
  <c r="JSE68" i="7"/>
  <c r="JSG68" i="7"/>
  <c r="JSI68" i="7"/>
  <c r="JSK68" i="7"/>
  <c r="JSM68" i="7"/>
  <c r="JSO68" i="7"/>
  <c r="JSQ68" i="7"/>
  <c r="JSS68" i="7"/>
  <c r="JSU68" i="7"/>
  <c r="JSW68" i="7"/>
  <c r="JSY68" i="7"/>
  <c r="JTA68" i="7"/>
  <c r="JTC68" i="7"/>
  <c r="JTE68" i="7"/>
  <c r="JTG68" i="7"/>
  <c r="JTI68" i="7"/>
  <c r="JTK68" i="7"/>
  <c r="JTM68" i="7"/>
  <c r="JTO68" i="7"/>
  <c r="JTQ68" i="7"/>
  <c r="JTS68" i="7"/>
  <c r="JTU68" i="7"/>
  <c r="JTW68" i="7"/>
  <c r="JTY68" i="7"/>
  <c r="JUA68" i="7"/>
  <c r="JUC68" i="7"/>
  <c r="JUE68" i="7"/>
  <c r="JUG68" i="7"/>
  <c r="JUI68" i="7"/>
  <c r="JUK68" i="7"/>
  <c r="JUM68" i="7"/>
  <c r="JUO68" i="7"/>
  <c r="JUQ68" i="7"/>
  <c r="JUS68" i="7"/>
  <c r="JUU68" i="7"/>
  <c r="JUW68" i="7"/>
  <c r="JUY68" i="7"/>
  <c r="JVA68" i="7"/>
  <c r="JVC68" i="7"/>
  <c r="JVE68" i="7"/>
  <c r="JVG68" i="7"/>
  <c r="JVI68" i="7"/>
  <c r="JVK68" i="7"/>
  <c r="JVM68" i="7"/>
  <c r="JVO68" i="7"/>
  <c r="JVQ68" i="7"/>
  <c r="JVS68" i="7"/>
  <c r="JVU68" i="7"/>
  <c r="JVW68" i="7"/>
  <c r="JVY68" i="7"/>
  <c r="JWA68" i="7"/>
  <c r="JWC68" i="7"/>
  <c r="JWE68" i="7"/>
  <c r="JWG68" i="7"/>
  <c r="JWI68" i="7"/>
  <c r="JWK68" i="7"/>
  <c r="JWM68" i="7"/>
  <c r="JWO68" i="7"/>
  <c r="JWQ68" i="7"/>
  <c r="JWS68" i="7"/>
  <c r="JWU68" i="7"/>
  <c r="JWW68" i="7"/>
  <c r="JWY68" i="7"/>
  <c r="JXA68" i="7"/>
  <c r="JXC68" i="7"/>
  <c r="JXE68" i="7"/>
  <c r="JXG68" i="7"/>
  <c r="JXI68" i="7"/>
  <c r="JXK68" i="7"/>
  <c r="JXM68" i="7"/>
  <c r="JXO68" i="7"/>
  <c r="JXQ68" i="7"/>
  <c r="JXS68" i="7"/>
  <c r="JXU68" i="7"/>
  <c r="JXW68" i="7"/>
  <c r="JXY68" i="7"/>
  <c r="JYA68" i="7"/>
  <c r="JYC68" i="7"/>
  <c r="JYE68" i="7"/>
  <c r="JYG68" i="7"/>
  <c r="JYI68" i="7"/>
  <c r="JYK68" i="7"/>
  <c r="JYM68" i="7"/>
  <c r="JYO68" i="7"/>
  <c r="JYQ68" i="7"/>
  <c r="JYS68" i="7"/>
  <c r="JYU68" i="7"/>
  <c r="JYW68" i="7"/>
  <c r="JYY68" i="7"/>
  <c r="JZA68" i="7"/>
  <c r="JZC68" i="7"/>
  <c r="JZE68" i="7"/>
  <c r="JZG68" i="7"/>
  <c r="JZI68" i="7"/>
  <c r="JZK68" i="7"/>
  <c r="JZM68" i="7"/>
  <c r="JZO68" i="7"/>
  <c r="JZQ68" i="7"/>
  <c r="JZS68" i="7"/>
  <c r="JZU68" i="7"/>
  <c r="JZW68" i="7"/>
  <c r="JZY68" i="7"/>
  <c r="KAA68" i="7"/>
  <c r="KAC68" i="7"/>
  <c r="KAE68" i="7"/>
  <c r="KAG68" i="7"/>
  <c r="KAI68" i="7"/>
  <c r="KAK68" i="7"/>
  <c r="KAM68" i="7"/>
  <c r="KAO68" i="7"/>
  <c r="KAQ68" i="7"/>
  <c r="KAS68" i="7"/>
  <c r="KAU68" i="7"/>
  <c r="KAW68" i="7"/>
  <c r="KAY68" i="7"/>
  <c r="KBA68" i="7"/>
  <c r="KBC68" i="7"/>
  <c r="KBE68" i="7"/>
  <c r="KBG68" i="7"/>
  <c r="KBI68" i="7"/>
  <c r="KBK68" i="7"/>
  <c r="KBM68" i="7"/>
  <c r="KBO68" i="7"/>
  <c r="KBQ68" i="7"/>
  <c r="KBS68" i="7"/>
  <c r="KBU68" i="7"/>
  <c r="KBW68" i="7"/>
  <c r="KBY68" i="7"/>
  <c r="KCA68" i="7"/>
  <c r="KCC68" i="7"/>
  <c r="KCE68" i="7"/>
  <c r="KCG68" i="7"/>
  <c r="KCI68" i="7"/>
  <c r="KCK68" i="7"/>
  <c r="KCM68" i="7"/>
  <c r="KCO68" i="7"/>
  <c r="KCQ68" i="7"/>
  <c r="KCS68" i="7"/>
  <c r="KCU68" i="7"/>
  <c r="KCW68" i="7"/>
  <c r="KCY68" i="7"/>
  <c r="KDA68" i="7"/>
  <c r="KDC68" i="7"/>
  <c r="KDE68" i="7"/>
  <c r="KDG68" i="7"/>
  <c r="KDI68" i="7"/>
  <c r="KDK68" i="7"/>
  <c r="KDM68" i="7"/>
  <c r="KDO68" i="7"/>
  <c r="KDQ68" i="7"/>
  <c r="KDS68" i="7"/>
  <c r="KDU68" i="7"/>
  <c r="KDW68" i="7"/>
  <c r="KDY68" i="7"/>
  <c r="KEA68" i="7"/>
  <c r="KEC68" i="7"/>
  <c r="KEE68" i="7"/>
  <c r="KEG68" i="7"/>
  <c r="KEI68" i="7"/>
  <c r="KEK68" i="7"/>
  <c r="KEM68" i="7"/>
  <c r="KEO68" i="7"/>
  <c r="KEQ68" i="7"/>
  <c r="KES68" i="7"/>
  <c r="KEU68" i="7"/>
  <c r="KEW68" i="7"/>
  <c r="KEY68" i="7"/>
  <c r="KFA68" i="7"/>
  <c r="KFC68" i="7"/>
  <c r="KFE68" i="7"/>
  <c r="KFG68" i="7"/>
  <c r="KFI68" i="7"/>
  <c r="KFK68" i="7"/>
  <c r="KFM68" i="7"/>
  <c r="KFO68" i="7"/>
  <c r="KFQ68" i="7"/>
  <c r="KFS68" i="7"/>
  <c r="KFU68" i="7"/>
  <c r="KFW68" i="7"/>
  <c r="KFY68" i="7"/>
  <c r="KGA68" i="7"/>
  <c r="KGC68" i="7"/>
  <c r="KGE68" i="7"/>
  <c r="KGG68" i="7"/>
  <c r="KGI68" i="7"/>
  <c r="KGK68" i="7"/>
  <c r="KGM68" i="7"/>
  <c r="KGO68" i="7"/>
  <c r="KGQ68" i="7"/>
  <c r="KGS68" i="7"/>
  <c r="KGU68" i="7"/>
  <c r="KGW68" i="7"/>
  <c r="KGY68" i="7"/>
  <c r="KHA68" i="7"/>
  <c r="KHC68" i="7"/>
  <c r="KHE68" i="7"/>
  <c r="KHG68" i="7"/>
  <c r="KHI68" i="7"/>
  <c r="KHK68" i="7"/>
  <c r="KHM68" i="7"/>
  <c r="KHO68" i="7"/>
  <c r="KHQ68" i="7"/>
  <c r="KHS68" i="7"/>
  <c r="KHU68" i="7"/>
  <c r="KHW68" i="7"/>
  <c r="KHY68" i="7"/>
  <c r="KIA68" i="7"/>
  <c r="KIC68" i="7"/>
  <c r="KIE68" i="7"/>
  <c r="KIG68" i="7"/>
  <c r="KII68" i="7"/>
  <c r="KIK68" i="7"/>
  <c r="KIM68" i="7"/>
  <c r="KIO68" i="7"/>
  <c r="KIQ68" i="7"/>
  <c r="KIS68" i="7"/>
  <c r="KIU68" i="7"/>
  <c r="KIW68" i="7"/>
  <c r="KIY68" i="7"/>
  <c r="KJA68" i="7"/>
  <c r="KJC68" i="7"/>
  <c r="KJE68" i="7"/>
  <c r="KJG68" i="7"/>
  <c r="KJI68" i="7"/>
  <c r="KJK68" i="7"/>
  <c r="KJM68" i="7"/>
  <c r="KJO68" i="7"/>
  <c r="KJQ68" i="7"/>
  <c r="KJS68" i="7"/>
  <c r="KJU68" i="7"/>
  <c r="KJW68" i="7"/>
  <c r="KJY68" i="7"/>
  <c r="KKA68" i="7"/>
  <c r="KKC68" i="7"/>
  <c r="KKE68" i="7"/>
  <c r="KKG68" i="7"/>
  <c r="KKI68" i="7"/>
  <c r="KKK68" i="7"/>
  <c r="KKM68" i="7"/>
  <c r="KKO68" i="7"/>
  <c r="KKQ68" i="7"/>
  <c r="KKS68" i="7"/>
  <c r="KKU68" i="7"/>
  <c r="KKW68" i="7"/>
  <c r="KKY68" i="7"/>
  <c r="KLA68" i="7"/>
  <c r="KLC68" i="7"/>
  <c r="KLE68" i="7"/>
  <c r="KLG68" i="7"/>
  <c r="KLI68" i="7"/>
  <c r="KLK68" i="7"/>
  <c r="KLM68" i="7"/>
  <c r="KLO68" i="7"/>
  <c r="KLQ68" i="7"/>
  <c r="KLS68" i="7"/>
  <c r="KLU68" i="7"/>
  <c r="KLW68" i="7"/>
  <c r="KLY68" i="7"/>
  <c r="KMA68" i="7"/>
  <c r="KMC68" i="7"/>
  <c r="KME68" i="7"/>
  <c r="KMG68" i="7"/>
  <c r="KMI68" i="7"/>
  <c r="KMK68" i="7"/>
  <c r="KMM68" i="7"/>
  <c r="KMO68" i="7"/>
  <c r="KMQ68" i="7"/>
  <c r="KMS68" i="7"/>
  <c r="KMU68" i="7"/>
  <c r="KMW68" i="7"/>
  <c r="KMY68" i="7"/>
  <c r="KNA68" i="7"/>
  <c r="KNC68" i="7"/>
  <c r="KNE68" i="7"/>
  <c r="KNG68" i="7"/>
  <c r="KNI68" i="7"/>
  <c r="KNK68" i="7"/>
  <c r="KNM68" i="7"/>
  <c r="KNO68" i="7"/>
  <c r="KNQ68" i="7"/>
  <c r="KNS68" i="7"/>
  <c r="KNU68" i="7"/>
  <c r="KNW68" i="7"/>
  <c r="KNY68" i="7"/>
  <c r="KOA68" i="7"/>
  <c r="KOC68" i="7"/>
  <c r="KOE68" i="7"/>
  <c r="KOG68" i="7"/>
  <c r="KOI68" i="7"/>
  <c r="KOK68" i="7"/>
  <c r="KOM68" i="7"/>
  <c r="KOO68" i="7"/>
  <c r="KOQ68" i="7"/>
  <c r="KOS68" i="7"/>
  <c r="KOU68" i="7"/>
  <c r="KOW68" i="7"/>
  <c r="KOY68" i="7"/>
  <c r="KPA68" i="7"/>
  <c r="KPC68" i="7"/>
  <c r="KPE68" i="7"/>
  <c r="KPG68" i="7"/>
  <c r="KPI68" i="7"/>
  <c r="KPK68" i="7"/>
  <c r="KPM68" i="7"/>
  <c r="KPO68" i="7"/>
  <c r="KPQ68" i="7"/>
  <c r="KPS68" i="7"/>
  <c r="KPU68" i="7"/>
  <c r="KPW68" i="7"/>
  <c r="KPY68" i="7"/>
  <c r="KQA68" i="7"/>
  <c r="KQC68" i="7"/>
  <c r="KQE68" i="7"/>
  <c r="KQG68" i="7"/>
  <c r="KQI68" i="7"/>
  <c r="KQK68" i="7"/>
  <c r="KQM68" i="7"/>
  <c r="KQO68" i="7"/>
  <c r="KQQ68" i="7"/>
  <c r="KQS68" i="7"/>
  <c r="KQU68" i="7"/>
  <c r="KQW68" i="7"/>
  <c r="KQY68" i="7"/>
  <c r="KRA68" i="7"/>
  <c r="KRC68" i="7"/>
  <c r="KRE68" i="7"/>
  <c r="KRG68" i="7"/>
  <c r="KRI68" i="7"/>
  <c r="KRK68" i="7"/>
  <c r="KRM68" i="7"/>
  <c r="KRO68" i="7"/>
  <c r="KRQ68" i="7"/>
  <c r="KRS68" i="7"/>
  <c r="KRU68" i="7"/>
  <c r="KRW68" i="7"/>
  <c r="KRY68" i="7"/>
  <c r="KSA68" i="7"/>
  <c r="KSC68" i="7"/>
  <c r="KSE68" i="7"/>
  <c r="KSG68" i="7"/>
  <c r="KSI68" i="7"/>
  <c r="KSK68" i="7"/>
  <c r="KSM68" i="7"/>
  <c r="KSO68" i="7"/>
  <c r="KSQ68" i="7"/>
  <c r="KSS68" i="7"/>
  <c r="KSU68" i="7"/>
  <c r="KSW68" i="7"/>
  <c r="KSY68" i="7"/>
  <c r="KTA68" i="7"/>
  <c r="KTC68" i="7"/>
  <c r="KTE68" i="7"/>
  <c r="KTG68" i="7"/>
  <c r="KTI68" i="7"/>
  <c r="KTK68" i="7"/>
  <c r="KTM68" i="7"/>
  <c r="KTO68" i="7"/>
  <c r="KTQ68" i="7"/>
  <c r="KTS68" i="7"/>
  <c r="KTU68" i="7"/>
  <c r="KTW68" i="7"/>
  <c r="KTY68" i="7"/>
  <c r="KUA68" i="7"/>
  <c r="KUC68" i="7"/>
  <c r="KUE68" i="7"/>
  <c r="KUG68" i="7"/>
  <c r="KUI68" i="7"/>
  <c r="KUK68" i="7"/>
  <c r="KUM68" i="7"/>
  <c r="KUO68" i="7"/>
  <c r="KUQ68" i="7"/>
  <c r="KUS68" i="7"/>
  <c r="KUU68" i="7"/>
  <c r="KUW68" i="7"/>
  <c r="KUY68" i="7"/>
  <c r="KVA68" i="7"/>
  <c r="KVC68" i="7"/>
  <c r="KVE68" i="7"/>
  <c r="KVG68" i="7"/>
  <c r="KVI68" i="7"/>
  <c r="KVK68" i="7"/>
  <c r="KVM68" i="7"/>
  <c r="KVO68" i="7"/>
  <c r="KVQ68" i="7"/>
  <c r="KVS68" i="7"/>
  <c r="KVU68" i="7"/>
  <c r="KVW68" i="7"/>
  <c r="KVY68" i="7"/>
  <c r="KWA68" i="7"/>
  <c r="KWC68" i="7"/>
  <c r="KWE68" i="7"/>
  <c r="KWG68" i="7"/>
  <c r="KWI68" i="7"/>
  <c r="KWK68" i="7"/>
  <c r="KWM68" i="7"/>
  <c r="KWO68" i="7"/>
  <c r="KWQ68" i="7"/>
  <c r="KWS68" i="7"/>
  <c r="KWU68" i="7"/>
  <c r="KWW68" i="7"/>
  <c r="KWY68" i="7"/>
  <c r="KXA68" i="7"/>
  <c r="KXC68" i="7"/>
  <c r="KXE68" i="7"/>
  <c r="KXG68" i="7"/>
  <c r="KXI68" i="7"/>
  <c r="KXK68" i="7"/>
  <c r="KXM68" i="7"/>
  <c r="KXO68" i="7"/>
  <c r="KXQ68" i="7"/>
  <c r="KXS68" i="7"/>
  <c r="KXU68" i="7"/>
  <c r="KXW68" i="7"/>
  <c r="KXY68" i="7"/>
  <c r="KYA68" i="7"/>
  <c r="KYC68" i="7"/>
  <c r="KYE68" i="7"/>
  <c r="KYG68" i="7"/>
  <c r="KYI68" i="7"/>
  <c r="KYK68" i="7"/>
  <c r="KYM68" i="7"/>
  <c r="KYO68" i="7"/>
  <c r="KYQ68" i="7"/>
  <c r="KYS68" i="7"/>
  <c r="KYU68" i="7"/>
  <c r="KYW68" i="7"/>
  <c r="KYY68" i="7"/>
  <c r="KZA68" i="7"/>
  <c r="KZC68" i="7"/>
  <c r="KZE68" i="7"/>
  <c r="KZG68" i="7"/>
  <c r="KZI68" i="7"/>
  <c r="KZK68" i="7"/>
  <c r="KZM68" i="7"/>
  <c r="KZO68" i="7"/>
  <c r="KZQ68" i="7"/>
  <c r="KZS68" i="7"/>
  <c r="KZU68" i="7"/>
  <c r="KZW68" i="7"/>
  <c r="KZY68" i="7"/>
  <c r="LAA68" i="7"/>
  <c r="LAC68" i="7"/>
  <c r="LAE68" i="7"/>
  <c r="LAG68" i="7"/>
  <c r="LAI68" i="7"/>
  <c r="LAK68" i="7"/>
  <c r="LAM68" i="7"/>
  <c r="LAO68" i="7"/>
  <c r="LAQ68" i="7"/>
  <c r="LAS68" i="7"/>
  <c r="LAU68" i="7"/>
  <c r="LAW68" i="7"/>
  <c r="LAY68" i="7"/>
  <c r="LBA68" i="7"/>
  <c r="LBC68" i="7"/>
  <c r="LBE68" i="7"/>
  <c r="LBG68" i="7"/>
  <c r="LBI68" i="7"/>
  <c r="LBK68" i="7"/>
  <c r="LBM68" i="7"/>
  <c r="LBO68" i="7"/>
  <c r="LBQ68" i="7"/>
  <c r="LBS68" i="7"/>
  <c r="LBU68" i="7"/>
  <c r="LBW68" i="7"/>
  <c r="LBY68" i="7"/>
  <c r="LCA68" i="7"/>
  <c r="LCC68" i="7"/>
  <c r="LCE68" i="7"/>
  <c r="LCG68" i="7"/>
  <c r="LCI68" i="7"/>
  <c r="LCK68" i="7"/>
  <c r="LCM68" i="7"/>
  <c r="LCO68" i="7"/>
  <c r="LCQ68" i="7"/>
  <c r="LCS68" i="7"/>
  <c r="LCU68" i="7"/>
  <c r="LCW68" i="7"/>
  <c r="LCY68" i="7"/>
  <c r="LDA68" i="7"/>
  <c r="LDC68" i="7"/>
  <c r="LDE68" i="7"/>
  <c r="LDG68" i="7"/>
  <c r="LDI68" i="7"/>
  <c r="LDK68" i="7"/>
  <c r="LDM68" i="7"/>
  <c r="LDO68" i="7"/>
  <c r="LDQ68" i="7"/>
  <c r="LDS68" i="7"/>
  <c r="LDU68" i="7"/>
  <c r="LDW68" i="7"/>
  <c r="LDY68" i="7"/>
  <c r="LEA68" i="7"/>
  <c r="LEC68" i="7"/>
  <c r="LEE68" i="7"/>
  <c r="LEG68" i="7"/>
  <c r="LEI68" i="7"/>
  <c r="LEK68" i="7"/>
  <c r="LEM68" i="7"/>
  <c r="LEO68" i="7"/>
  <c r="LEQ68" i="7"/>
  <c r="LES68" i="7"/>
  <c r="LEU68" i="7"/>
  <c r="LEW68" i="7"/>
  <c r="LEY68" i="7"/>
  <c r="LFA68" i="7"/>
  <c r="LFC68" i="7"/>
  <c r="LFE68" i="7"/>
  <c r="LFG68" i="7"/>
  <c r="LFI68" i="7"/>
  <c r="LFK68" i="7"/>
  <c r="LFM68" i="7"/>
  <c r="LFO68" i="7"/>
  <c r="LFQ68" i="7"/>
  <c r="LFS68" i="7"/>
  <c r="LFU68" i="7"/>
  <c r="LFW68" i="7"/>
  <c r="LFY68" i="7"/>
  <c r="LGA68" i="7"/>
  <c r="LGC68" i="7"/>
  <c r="LGE68" i="7"/>
  <c r="LGG68" i="7"/>
  <c r="LGI68" i="7"/>
  <c r="LGK68" i="7"/>
  <c r="LGM68" i="7"/>
  <c r="LGO68" i="7"/>
  <c r="LGQ68" i="7"/>
  <c r="LGS68" i="7"/>
  <c r="LGU68" i="7"/>
  <c r="LGW68" i="7"/>
  <c r="LGY68" i="7"/>
  <c r="LHA68" i="7"/>
  <c r="LHC68" i="7"/>
  <c r="LHE68" i="7"/>
  <c r="LHG68" i="7"/>
  <c r="LHI68" i="7"/>
  <c r="LHK68" i="7"/>
  <c r="LHM68" i="7"/>
  <c r="LHO68" i="7"/>
  <c r="LHQ68" i="7"/>
  <c r="LHS68" i="7"/>
  <c r="LHU68" i="7"/>
  <c r="LHW68" i="7"/>
  <c r="LHY68" i="7"/>
  <c r="LIA68" i="7"/>
  <c r="LIC68" i="7"/>
  <c r="LIE68" i="7"/>
  <c r="LIG68" i="7"/>
  <c r="LII68" i="7"/>
  <c r="LIK68" i="7"/>
  <c r="LIM68" i="7"/>
  <c r="LIO68" i="7"/>
  <c r="LIQ68" i="7"/>
  <c r="LIS68" i="7"/>
  <c r="LIU68" i="7"/>
  <c r="LIW68" i="7"/>
  <c r="LIY68" i="7"/>
  <c r="LJA68" i="7"/>
  <c r="LJC68" i="7"/>
  <c r="LJE68" i="7"/>
  <c r="LJG68" i="7"/>
  <c r="LJI68" i="7"/>
  <c r="LJK68" i="7"/>
  <c r="LJM68" i="7"/>
  <c r="LJO68" i="7"/>
  <c r="LJQ68" i="7"/>
  <c r="LJS68" i="7"/>
  <c r="LJU68" i="7"/>
  <c r="LJW68" i="7"/>
  <c r="LJY68" i="7"/>
  <c r="LKA68" i="7"/>
  <c r="LKC68" i="7"/>
  <c r="LKE68" i="7"/>
  <c r="LKG68" i="7"/>
  <c r="LKI68" i="7"/>
  <c r="LKK68" i="7"/>
  <c r="LKM68" i="7"/>
  <c r="LKO68" i="7"/>
  <c r="LKQ68" i="7"/>
  <c r="LKS68" i="7"/>
  <c r="LKU68" i="7"/>
  <c r="LKW68" i="7"/>
  <c r="LKY68" i="7"/>
  <c r="LLA68" i="7"/>
  <c r="LLC68" i="7"/>
  <c r="LLE68" i="7"/>
  <c r="LLG68" i="7"/>
  <c r="LLI68" i="7"/>
  <c r="LLK68" i="7"/>
  <c r="LLM68" i="7"/>
  <c r="LLO68" i="7"/>
  <c r="LLQ68" i="7"/>
  <c r="LLS68" i="7"/>
  <c r="LLU68" i="7"/>
  <c r="LLW68" i="7"/>
  <c r="LLY68" i="7"/>
  <c r="LMA68" i="7"/>
  <c r="LMC68" i="7"/>
  <c r="LME68" i="7"/>
  <c r="LMG68" i="7"/>
  <c r="LMI68" i="7"/>
  <c r="LMK68" i="7"/>
  <c r="LMM68" i="7"/>
  <c r="LMO68" i="7"/>
  <c r="LMQ68" i="7"/>
  <c r="LMS68" i="7"/>
  <c r="LMU68" i="7"/>
  <c r="LMW68" i="7"/>
  <c r="LMY68" i="7"/>
  <c r="LNA68" i="7"/>
  <c r="LNC68" i="7"/>
  <c r="LNE68" i="7"/>
  <c r="LNG68" i="7"/>
  <c r="LNI68" i="7"/>
  <c r="LNK68" i="7"/>
  <c r="LNM68" i="7"/>
  <c r="LNO68" i="7"/>
  <c r="LNQ68" i="7"/>
  <c r="LNS68" i="7"/>
  <c r="LNU68" i="7"/>
  <c r="LNW68" i="7"/>
  <c r="LNY68" i="7"/>
  <c r="LOA68" i="7"/>
  <c r="LOC68" i="7"/>
  <c r="LOE68" i="7"/>
  <c r="LOG68" i="7"/>
  <c r="LOI68" i="7"/>
  <c r="LOK68" i="7"/>
  <c r="LOM68" i="7"/>
  <c r="LOO68" i="7"/>
  <c r="LOQ68" i="7"/>
  <c r="LOS68" i="7"/>
  <c r="LOU68" i="7"/>
  <c r="LOW68" i="7"/>
  <c r="LOY68" i="7"/>
  <c r="LPA68" i="7"/>
  <c r="LPC68" i="7"/>
  <c r="LPE68" i="7"/>
  <c r="LPG68" i="7"/>
  <c r="LPI68" i="7"/>
  <c r="LPK68" i="7"/>
  <c r="LPM68" i="7"/>
  <c r="LPO68" i="7"/>
  <c r="LPQ68" i="7"/>
  <c r="LPS68" i="7"/>
  <c r="LPU68" i="7"/>
  <c r="LPW68" i="7"/>
  <c r="LPY68" i="7"/>
  <c r="LQA68" i="7"/>
  <c r="LQC68" i="7"/>
  <c r="LQE68" i="7"/>
  <c r="LQG68" i="7"/>
  <c r="LQI68" i="7"/>
  <c r="LQK68" i="7"/>
  <c r="LQM68" i="7"/>
  <c r="LQO68" i="7"/>
  <c r="LQQ68" i="7"/>
  <c r="LQS68" i="7"/>
  <c r="LQU68" i="7"/>
  <c r="LQW68" i="7"/>
  <c r="LQY68" i="7"/>
  <c r="LRA68" i="7"/>
  <c r="LRC68" i="7"/>
  <c r="LRE68" i="7"/>
  <c r="LRG68" i="7"/>
  <c r="LRI68" i="7"/>
  <c r="LRK68" i="7"/>
  <c r="LRM68" i="7"/>
  <c r="LRO68" i="7"/>
  <c r="LRQ68" i="7"/>
  <c r="LRS68" i="7"/>
  <c r="LRU68" i="7"/>
  <c r="LRW68" i="7"/>
  <c r="LRY68" i="7"/>
  <c r="LSA68" i="7"/>
  <c r="LSC68" i="7"/>
  <c r="LSE68" i="7"/>
  <c r="LSG68" i="7"/>
  <c r="LSI68" i="7"/>
  <c r="LSK68" i="7"/>
  <c r="LSM68" i="7"/>
  <c r="LSO68" i="7"/>
  <c r="LSQ68" i="7"/>
  <c r="LSS68" i="7"/>
  <c r="LSU68" i="7"/>
  <c r="LSW68" i="7"/>
  <c r="LSY68" i="7"/>
  <c r="LTA68" i="7"/>
  <c r="LTC68" i="7"/>
  <c r="LTE68" i="7"/>
  <c r="LTG68" i="7"/>
  <c r="LTI68" i="7"/>
  <c r="LTK68" i="7"/>
  <c r="LTM68" i="7"/>
  <c r="LTO68" i="7"/>
  <c r="LTQ68" i="7"/>
  <c r="LTS68" i="7"/>
  <c r="LTU68" i="7"/>
  <c r="LTW68" i="7"/>
  <c r="LTY68" i="7"/>
  <c r="LUA68" i="7"/>
  <c r="LUC68" i="7"/>
  <c r="LUE68" i="7"/>
  <c r="LUG68" i="7"/>
  <c r="LUI68" i="7"/>
  <c r="LUK68" i="7"/>
  <c r="LUM68" i="7"/>
  <c r="LUO68" i="7"/>
  <c r="LUQ68" i="7"/>
  <c r="LUS68" i="7"/>
  <c r="LUU68" i="7"/>
  <c r="LUW68" i="7"/>
  <c r="LUY68" i="7"/>
  <c r="LVA68" i="7"/>
  <c r="LVC68" i="7"/>
  <c r="LVE68" i="7"/>
  <c r="LVG68" i="7"/>
  <c r="LVI68" i="7"/>
  <c r="LVK68" i="7"/>
  <c r="LVM68" i="7"/>
  <c r="LVO68" i="7"/>
  <c r="LVQ68" i="7"/>
  <c r="LVS68" i="7"/>
  <c r="LVU68" i="7"/>
  <c r="LVW68" i="7"/>
  <c r="LVY68" i="7"/>
  <c r="LWA68" i="7"/>
  <c r="LWC68" i="7"/>
  <c r="LWE68" i="7"/>
  <c r="LWG68" i="7"/>
  <c r="LWI68" i="7"/>
  <c r="LWK68" i="7"/>
  <c r="LWM68" i="7"/>
  <c r="LWO68" i="7"/>
  <c r="LWQ68" i="7"/>
  <c r="LWS68" i="7"/>
  <c r="LWU68" i="7"/>
  <c r="LWW68" i="7"/>
  <c r="LWY68" i="7"/>
  <c r="LXA68" i="7"/>
  <c r="LXC68" i="7"/>
  <c r="LXE68" i="7"/>
  <c r="LXG68" i="7"/>
  <c r="LXI68" i="7"/>
  <c r="LXK68" i="7"/>
  <c r="LXM68" i="7"/>
  <c r="LXO68" i="7"/>
  <c r="LXQ68" i="7"/>
  <c r="LXS68" i="7"/>
  <c r="LXU68" i="7"/>
  <c r="LXW68" i="7"/>
  <c r="LXY68" i="7"/>
  <c r="LYA68" i="7"/>
  <c r="LYC68" i="7"/>
  <c r="LYE68" i="7"/>
  <c r="LYG68" i="7"/>
  <c r="LYI68" i="7"/>
  <c r="LYK68" i="7"/>
  <c r="LYM68" i="7"/>
  <c r="LYO68" i="7"/>
  <c r="LYQ68" i="7"/>
  <c r="LYS68" i="7"/>
  <c r="LYU68" i="7"/>
  <c r="LYW68" i="7"/>
  <c r="LYY68" i="7"/>
  <c r="LZA68" i="7"/>
  <c r="LZC68" i="7"/>
  <c r="LZE68" i="7"/>
  <c r="LZG68" i="7"/>
  <c r="LZI68" i="7"/>
  <c r="LZK68" i="7"/>
  <c r="LZM68" i="7"/>
  <c r="LZO68" i="7"/>
  <c r="LZQ68" i="7"/>
  <c r="LZS68" i="7"/>
  <c r="LZU68" i="7"/>
  <c r="LZW68" i="7"/>
  <c r="LZY68" i="7"/>
  <c r="MAA68" i="7"/>
  <c r="MAC68" i="7"/>
  <c r="MAE68" i="7"/>
  <c r="MAG68" i="7"/>
  <c r="MAI68" i="7"/>
  <c r="MAK68" i="7"/>
  <c r="MAM68" i="7"/>
  <c r="MAO68" i="7"/>
  <c r="MAQ68" i="7"/>
  <c r="MAS68" i="7"/>
  <c r="MAU68" i="7"/>
  <c r="MAW68" i="7"/>
  <c r="MAY68" i="7"/>
  <c r="MBA68" i="7"/>
  <c r="MBC68" i="7"/>
  <c r="MBE68" i="7"/>
  <c r="MBG68" i="7"/>
  <c r="MBI68" i="7"/>
  <c r="MBK68" i="7"/>
  <c r="MBM68" i="7"/>
  <c r="MBO68" i="7"/>
  <c r="MBQ68" i="7"/>
  <c r="MBS68" i="7"/>
  <c r="MBU68" i="7"/>
  <c r="MBW68" i="7"/>
  <c r="MBY68" i="7"/>
  <c r="MCA68" i="7"/>
  <c r="MCC68" i="7"/>
  <c r="MCE68" i="7"/>
  <c r="MCG68" i="7"/>
  <c r="MCI68" i="7"/>
  <c r="MCK68" i="7"/>
  <c r="MCM68" i="7"/>
  <c r="MCO68" i="7"/>
  <c r="MCQ68" i="7"/>
  <c r="MCS68" i="7"/>
  <c r="MCU68" i="7"/>
  <c r="MCW68" i="7"/>
  <c r="MCY68" i="7"/>
  <c r="MDA68" i="7"/>
  <c r="MDC68" i="7"/>
  <c r="MDE68" i="7"/>
  <c r="MDG68" i="7"/>
  <c r="MDI68" i="7"/>
  <c r="MDK68" i="7"/>
  <c r="MDM68" i="7"/>
  <c r="MDO68" i="7"/>
  <c r="MDQ68" i="7"/>
  <c r="MDS68" i="7"/>
  <c r="MDU68" i="7"/>
  <c r="MDW68" i="7"/>
  <c r="MDY68" i="7"/>
  <c r="MEA68" i="7"/>
  <c r="MEC68" i="7"/>
  <c r="MEE68" i="7"/>
  <c r="MEG68" i="7"/>
  <c r="MEI68" i="7"/>
  <c r="MEK68" i="7"/>
  <c r="MEM68" i="7"/>
  <c r="MEO68" i="7"/>
  <c r="MEQ68" i="7"/>
  <c r="MES68" i="7"/>
  <c r="MEU68" i="7"/>
  <c r="MEW68" i="7"/>
  <c r="MEY68" i="7"/>
  <c r="MFA68" i="7"/>
  <c r="MFC68" i="7"/>
  <c r="MFE68" i="7"/>
  <c r="MFG68" i="7"/>
  <c r="MFI68" i="7"/>
  <c r="MFK68" i="7"/>
  <c r="MFM68" i="7"/>
  <c r="MFO68" i="7"/>
  <c r="MFQ68" i="7"/>
  <c r="MFS68" i="7"/>
  <c r="MFU68" i="7"/>
  <c r="MFW68" i="7"/>
  <c r="MFY68" i="7"/>
  <c r="MGA68" i="7"/>
  <c r="MGC68" i="7"/>
  <c r="MGE68" i="7"/>
  <c r="MGG68" i="7"/>
  <c r="MGI68" i="7"/>
  <c r="MGK68" i="7"/>
  <c r="MGM68" i="7"/>
  <c r="MGO68" i="7"/>
  <c r="MGQ68" i="7"/>
  <c r="MGS68" i="7"/>
  <c r="MGU68" i="7"/>
  <c r="MGW68" i="7"/>
  <c r="MGY68" i="7"/>
  <c r="MHA68" i="7"/>
  <c r="MHC68" i="7"/>
  <c r="MHE68" i="7"/>
  <c r="MHG68" i="7"/>
  <c r="MHI68" i="7"/>
  <c r="MHK68" i="7"/>
  <c r="MHM68" i="7"/>
  <c r="MHO68" i="7"/>
  <c r="MHQ68" i="7"/>
  <c r="MHS68" i="7"/>
  <c r="MHU68" i="7"/>
  <c r="MHW68" i="7"/>
  <c r="MHY68" i="7"/>
  <c r="MIA68" i="7"/>
  <c r="MIC68" i="7"/>
  <c r="MIE68" i="7"/>
  <c r="MIG68" i="7"/>
  <c r="MII68" i="7"/>
  <c r="MIK68" i="7"/>
  <c r="MIM68" i="7"/>
  <c r="MIO68" i="7"/>
  <c r="MIQ68" i="7"/>
  <c r="MIS68" i="7"/>
  <c r="MIU68" i="7"/>
  <c r="MIW68" i="7"/>
  <c r="MIY68" i="7"/>
  <c r="MJA68" i="7"/>
  <c r="MJC68" i="7"/>
  <c r="MJE68" i="7"/>
  <c r="MJG68" i="7"/>
  <c r="MJI68" i="7"/>
  <c r="MJK68" i="7"/>
  <c r="MJM68" i="7"/>
  <c r="MJO68" i="7"/>
  <c r="MJQ68" i="7"/>
  <c r="MJS68" i="7"/>
  <c r="MJU68" i="7"/>
  <c r="MJW68" i="7"/>
  <c r="MJY68" i="7"/>
  <c r="MKA68" i="7"/>
  <c r="MKC68" i="7"/>
  <c r="MKE68" i="7"/>
  <c r="MKG68" i="7"/>
  <c r="MKI68" i="7"/>
  <c r="MKK68" i="7"/>
  <c r="MKM68" i="7"/>
  <c r="MKO68" i="7"/>
  <c r="MKQ68" i="7"/>
  <c r="MKS68" i="7"/>
  <c r="MKU68" i="7"/>
  <c r="MKW68" i="7"/>
  <c r="MKY68" i="7"/>
  <c r="MLA68" i="7"/>
  <c r="MLC68" i="7"/>
  <c r="MLE68" i="7"/>
  <c r="MLG68" i="7"/>
  <c r="MLI68" i="7"/>
  <c r="MLK68" i="7"/>
  <c r="MLM68" i="7"/>
  <c r="MLO68" i="7"/>
  <c r="MLQ68" i="7"/>
  <c r="MLS68" i="7"/>
  <c r="MLU68" i="7"/>
  <c r="MLW68" i="7"/>
  <c r="MLY68" i="7"/>
  <c r="MMA68" i="7"/>
  <c r="MMC68" i="7"/>
  <c r="MME68" i="7"/>
  <c r="MMG68" i="7"/>
  <c r="MMI68" i="7"/>
  <c r="MMK68" i="7"/>
  <c r="MMM68" i="7"/>
  <c r="MMO68" i="7"/>
  <c r="MMQ68" i="7"/>
  <c r="MMS68" i="7"/>
  <c r="MMU68" i="7"/>
  <c r="MMW68" i="7"/>
  <c r="MMY68" i="7"/>
  <c r="MNA68" i="7"/>
  <c r="MNC68" i="7"/>
  <c r="MNE68" i="7"/>
  <c r="MNG68" i="7"/>
  <c r="MNI68" i="7"/>
  <c r="MNK68" i="7"/>
  <c r="MNM68" i="7"/>
  <c r="MNO68" i="7"/>
  <c r="MNQ68" i="7"/>
  <c r="MNS68" i="7"/>
  <c r="MNU68" i="7"/>
  <c r="MNW68" i="7"/>
  <c r="MNY68" i="7"/>
  <c r="MOA68" i="7"/>
  <c r="MOC68" i="7"/>
  <c r="MOE68" i="7"/>
  <c r="MOG68" i="7"/>
  <c r="MOI68" i="7"/>
  <c r="MOK68" i="7"/>
  <c r="MOM68" i="7"/>
  <c r="MOO68" i="7"/>
  <c r="MOQ68" i="7"/>
  <c r="MOS68" i="7"/>
  <c r="MOU68" i="7"/>
  <c r="MOW68" i="7"/>
  <c r="MOY68" i="7"/>
  <c r="MPA68" i="7"/>
  <c r="MPC68" i="7"/>
  <c r="MPE68" i="7"/>
  <c r="MPG68" i="7"/>
  <c r="MPI68" i="7"/>
  <c r="MPK68" i="7"/>
  <c r="MPM68" i="7"/>
  <c r="MPO68" i="7"/>
  <c r="MPQ68" i="7"/>
  <c r="MPS68" i="7"/>
  <c r="MPU68" i="7"/>
  <c r="MPW68" i="7"/>
  <c r="MPY68" i="7"/>
  <c r="MQA68" i="7"/>
  <c r="MQC68" i="7"/>
  <c r="MQE68" i="7"/>
  <c r="MQG68" i="7"/>
  <c r="MQI68" i="7"/>
  <c r="MQK68" i="7"/>
  <c r="MQM68" i="7"/>
  <c r="MQO68" i="7"/>
  <c r="MQQ68" i="7"/>
  <c r="MQS68" i="7"/>
  <c r="MQU68" i="7"/>
  <c r="MQW68" i="7"/>
  <c r="MQY68" i="7"/>
  <c r="MRA68" i="7"/>
  <c r="MRC68" i="7"/>
  <c r="MRE68" i="7"/>
  <c r="MRG68" i="7"/>
  <c r="MRI68" i="7"/>
  <c r="MRK68" i="7"/>
  <c r="MRM68" i="7"/>
  <c r="MRO68" i="7"/>
  <c r="MRQ68" i="7"/>
  <c r="MRS68" i="7"/>
  <c r="MRU68" i="7"/>
  <c r="MRW68" i="7"/>
  <c r="MRY68" i="7"/>
  <c r="MSA68" i="7"/>
  <c r="MSC68" i="7"/>
  <c r="MSE68" i="7"/>
  <c r="MSG68" i="7"/>
  <c r="MSI68" i="7"/>
  <c r="MSK68" i="7"/>
  <c r="MSM68" i="7"/>
  <c r="MSO68" i="7"/>
  <c r="MSQ68" i="7"/>
  <c r="MSS68" i="7"/>
  <c r="MSU68" i="7"/>
  <c r="MSW68" i="7"/>
  <c r="MSY68" i="7"/>
  <c r="MTA68" i="7"/>
  <c r="MTC68" i="7"/>
  <c r="MTE68" i="7"/>
  <c r="MTG68" i="7"/>
  <c r="MTI68" i="7"/>
  <c r="MTK68" i="7"/>
  <c r="MTM68" i="7"/>
  <c r="MTO68" i="7"/>
  <c r="MTQ68" i="7"/>
  <c r="MTS68" i="7"/>
  <c r="MTU68" i="7"/>
  <c r="MTW68" i="7"/>
  <c r="MTY68" i="7"/>
  <c r="MUA68" i="7"/>
  <c r="MUC68" i="7"/>
  <c r="MUE68" i="7"/>
  <c r="MUG68" i="7"/>
  <c r="MUI68" i="7"/>
  <c r="MUK68" i="7"/>
  <c r="MUM68" i="7"/>
  <c r="MUO68" i="7"/>
  <c r="MUQ68" i="7"/>
  <c r="MUS68" i="7"/>
  <c r="MUU68" i="7"/>
  <c r="MUW68" i="7"/>
  <c r="MUY68" i="7"/>
  <c r="MVA68" i="7"/>
  <c r="MVC68" i="7"/>
  <c r="MVE68" i="7"/>
  <c r="MVG68" i="7"/>
  <c r="MVI68" i="7"/>
  <c r="MVK68" i="7"/>
  <c r="MVM68" i="7"/>
  <c r="MVO68" i="7"/>
  <c r="MVQ68" i="7"/>
  <c r="MVS68" i="7"/>
  <c r="MVU68" i="7"/>
  <c r="MVW68" i="7"/>
  <c r="MVY68" i="7"/>
  <c r="MWA68" i="7"/>
  <c r="MWC68" i="7"/>
  <c r="MWE68" i="7"/>
  <c r="MWG68" i="7"/>
  <c r="MWI68" i="7"/>
  <c r="MWK68" i="7"/>
  <c r="MWM68" i="7"/>
  <c r="MWO68" i="7"/>
  <c r="MWQ68" i="7"/>
  <c r="MWS68" i="7"/>
  <c r="MWU68" i="7"/>
  <c r="MWW68" i="7"/>
  <c r="MWY68" i="7"/>
  <c r="MXA68" i="7"/>
  <c r="MXC68" i="7"/>
  <c r="MXE68" i="7"/>
  <c r="MXG68" i="7"/>
  <c r="MXI68" i="7"/>
  <c r="MXK68" i="7"/>
  <c r="MXM68" i="7"/>
  <c r="MXO68" i="7"/>
  <c r="MXQ68" i="7"/>
  <c r="MXS68" i="7"/>
  <c r="MXU68" i="7"/>
  <c r="MXW68" i="7"/>
  <c r="MXY68" i="7"/>
  <c r="MYA68" i="7"/>
  <c r="MYC68" i="7"/>
  <c r="MYE68" i="7"/>
  <c r="MYG68" i="7"/>
  <c r="MYI68" i="7"/>
  <c r="MYK68" i="7"/>
  <c r="MYM68" i="7"/>
  <c r="MYO68" i="7"/>
  <c r="MYQ68" i="7"/>
  <c r="MYS68" i="7"/>
  <c r="MYU68" i="7"/>
  <c r="MYW68" i="7"/>
  <c r="MYY68" i="7"/>
  <c r="MZA68" i="7"/>
  <c r="MZC68" i="7"/>
  <c r="MZE68" i="7"/>
  <c r="MZG68" i="7"/>
  <c r="MZI68" i="7"/>
  <c r="MZK68" i="7"/>
  <c r="MZM68" i="7"/>
  <c r="MZO68" i="7"/>
  <c r="MZQ68" i="7"/>
  <c r="MZS68" i="7"/>
  <c r="MZU68" i="7"/>
  <c r="MZW68" i="7"/>
  <c r="MZY68" i="7"/>
  <c r="NAA68" i="7"/>
  <c r="NAC68" i="7"/>
  <c r="NAE68" i="7"/>
  <c r="NAG68" i="7"/>
  <c r="NAI68" i="7"/>
  <c r="NAK68" i="7"/>
  <c r="NAM68" i="7"/>
  <c r="NAO68" i="7"/>
  <c r="NAQ68" i="7"/>
  <c r="NAS68" i="7"/>
  <c r="NAU68" i="7"/>
  <c r="NAW68" i="7"/>
  <c r="NAY68" i="7"/>
  <c r="NBA68" i="7"/>
  <c r="NBC68" i="7"/>
  <c r="NBE68" i="7"/>
  <c r="NBG68" i="7"/>
  <c r="NBI68" i="7"/>
  <c r="NBK68" i="7"/>
  <c r="NBM68" i="7"/>
  <c r="NBO68" i="7"/>
  <c r="NBQ68" i="7"/>
  <c r="NBS68" i="7"/>
  <c r="NBU68" i="7"/>
  <c r="NBW68" i="7"/>
  <c r="NBY68" i="7"/>
  <c r="NCA68" i="7"/>
  <c r="NCC68" i="7"/>
  <c r="NCE68" i="7"/>
  <c r="NCG68" i="7"/>
  <c r="NCI68" i="7"/>
  <c r="NCK68" i="7"/>
  <c r="NCM68" i="7"/>
  <c r="NCO68" i="7"/>
  <c r="NCQ68" i="7"/>
  <c r="NCS68" i="7"/>
  <c r="NCU68" i="7"/>
  <c r="NCW68" i="7"/>
  <c r="NCY68" i="7"/>
  <c r="NDA68" i="7"/>
  <c r="NDC68" i="7"/>
  <c r="NDE68" i="7"/>
  <c r="NDG68" i="7"/>
  <c r="NDI68" i="7"/>
  <c r="NDK68" i="7"/>
  <c r="NDM68" i="7"/>
  <c r="NDO68" i="7"/>
  <c r="NDQ68" i="7"/>
  <c r="NDS68" i="7"/>
  <c r="NDU68" i="7"/>
  <c r="NDW68" i="7"/>
  <c r="NDY68" i="7"/>
  <c r="NEA68" i="7"/>
  <c r="NEC68" i="7"/>
  <c r="NEE68" i="7"/>
  <c r="NEG68" i="7"/>
  <c r="NEI68" i="7"/>
  <c r="NEK68" i="7"/>
  <c r="NEM68" i="7"/>
  <c r="NEO68" i="7"/>
  <c r="NEQ68" i="7"/>
  <c r="NES68" i="7"/>
  <c r="NEU68" i="7"/>
  <c r="NEW68" i="7"/>
  <c r="NEY68" i="7"/>
  <c r="NFA68" i="7"/>
  <c r="NFC68" i="7"/>
  <c r="NFE68" i="7"/>
  <c r="NFG68" i="7"/>
  <c r="NFI68" i="7"/>
  <c r="NFK68" i="7"/>
  <c r="NFM68" i="7"/>
  <c r="NFO68" i="7"/>
  <c r="NFQ68" i="7"/>
  <c r="NFS68" i="7"/>
  <c r="NFU68" i="7"/>
  <c r="NFW68" i="7"/>
  <c r="NFY68" i="7"/>
  <c r="NGA68" i="7"/>
  <c r="NGC68" i="7"/>
  <c r="NGE68" i="7"/>
  <c r="NGG68" i="7"/>
  <c r="NGI68" i="7"/>
  <c r="NGK68" i="7"/>
  <c r="NGM68" i="7"/>
  <c r="NGO68" i="7"/>
  <c r="NGQ68" i="7"/>
  <c r="NGS68" i="7"/>
  <c r="NGU68" i="7"/>
  <c r="NGW68" i="7"/>
  <c r="NGY68" i="7"/>
  <c r="NHA68" i="7"/>
  <c r="NHC68" i="7"/>
  <c r="NHE68" i="7"/>
  <c r="NHG68" i="7"/>
  <c r="NHI68" i="7"/>
  <c r="NHK68" i="7"/>
  <c r="NHM68" i="7"/>
  <c r="NHO68" i="7"/>
  <c r="NHQ68" i="7"/>
  <c r="NHS68" i="7"/>
  <c r="NHU68" i="7"/>
  <c r="NHW68" i="7"/>
  <c r="NHY68" i="7"/>
  <c r="NIA68" i="7"/>
  <c r="NIC68" i="7"/>
  <c r="NIE68" i="7"/>
  <c r="NIG68" i="7"/>
  <c r="NII68" i="7"/>
  <c r="NIK68" i="7"/>
  <c r="NIM68" i="7"/>
  <c r="NIO68" i="7"/>
  <c r="NIQ68" i="7"/>
  <c r="NIS68" i="7"/>
  <c r="NIU68" i="7"/>
  <c r="NIW68" i="7"/>
  <c r="NIY68" i="7"/>
  <c r="NJA68" i="7"/>
  <c r="NJC68" i="7"/>
  <c r="NJE68" i="7"/>
  <c r="NJG68" i="7"/>
  <c r="NJI68" i="7"/>
  <c r="NJK68" i="7"/>
  <c r="NJM68" i="7"/>
  <c r="NJO68" i="7"/>
  <c r="NJQ68" i="7"/>
  <c r="NJS68" i="7"/>
  <c r="NJU68" i="7"/>
  <c r="NJW68" i="7"/>
  <c r="NJY68" i="7"/>
  <c r="NKA68" i="7"/>
  <c r="NKC68" i="7"/>
  <c r="NKE68" i="7"/>
  <c r="NKG68" i="7"/>
  <c r="NKI68" i="7"/>
  <c r="NKK68" i="7"/>
  <c r="NKM68" i="7"/>
  <c r="NKO68" i="7"/>
  <c r="NKQ68" i="7"/>
  <c r="NKS68" i="7"/>
  <c r="NKU68" i="7"/>
  <c r="NKW68" i="7"/>
  <c r="NKY68" i="7"/>
  <c r="NLA68" i="7"/>
  <c r="NLC68" i="7"/>
  <c r="NLE68" i="7"/>
  <c r="NLG68" i="7"/>
  <c r="NLI68" i="7"/>
  <c r="NLK68" i="7"/>
  <c r="NLM68" i="7"/>
  <c r="NLO68" i="7"/>
  <c r="NLQ68" i="7"/>
  <c r="NLS68" i="7"/>
  <c r="NLU68" i="7"/>
  <c r="NLW68" i="7"/>
  <c r="NLY68" i="7"/>
  <c r="NMA68" i="7"/>
  <c r="NMC68" i="7"/>
  <c r="NME68" i="7"/>
  <c r="NMG68" i="7"/>
  <c r="NMI68" i="7"/>
  <c r="NMK68" i="7"/>
  <c r="NMM68" i="7"/>
  <c r="NMO68" i="7"/>
  <c r="NMQ68" i="7"/>
  <c r="NMS68" i="7"/>
  <c r="NMU68" i="7"/>
  <c r="NMW68" i="7"/>
  <c r="NMY68" i="7"/>
  <c r="NNA68" i="7"/>
  <c r="NNC68" i="7"/>
  <c r="NNE68" i="7"/>
  <c r="NNG68" i="7"/>
  <c r="NNI68" i="7"/>
  <c r="NNK68" i="7"/>
  <c r="NNM68" i="7"/>
  <c r="NNO68" i="7"/>
  <c r="NNQ68" i="7"/>
  <c r="NNS68" i="7"/>
  <c r="NNU68" i="7"/>
  <c r="NNW68" i="7"/>
  <c r="NNY68" i="7"/>
  <c r="NOA68" i="7"/>
  <c r="NOC68" i="7"/>
  <c r="NOE68" i="7"/>
  <c r="NOG68" i="7"/>
  <c r="NOI68" i="7"/>
  <c r="NOK68" i="7"/>
  <c r="NOM68" i="7"/>
  <c r="NOO68" i="7"/>
  <c r="NOQ68" i="7"/>
  <c r="NOS68" i="7"/>
  <c r="NOU68" i="7"/>
  <c r="NOW68" i="7"/>
  <c r="NOY68" i="7"/>
  <c r="NPA68" i="7"/>
  <c r="NPC68" i="7"/>
  <c r="NPE68" i="7"/>
  <c r="NPG68" i="7"/>
  <c r="NPI68" i="7"/>
  <c r="NPK68" i="7"/>
  <c r="NPM68" i="7"/>
  <c r="NPO68" i="7"/>
  <c r="NPQ68" i="7"/>
  <c r="NPS68" i="7"/>
  <c r="NPU68" i="7"/>
  <c r="NPW68" i="7"/>
  <c r="NPY68" i="7"/>
  <c r="NQA68" i="7"/>
  <c r="NQC68" i="7"/>
  <c r="NQE68" i="7"/>
  <c r="NQG68" i="7"/>
  <c r="NQI68" i="7"/>
  <c r="NQK68" i="7"/>
  <c r="NQM68" i="7"/>
  <c r="NQO68" i="7"/>
  <c r="NQQ68" i="7"/>
  <c r="NQS68" i="7"/>
  <c r="NQU68" i="7"/>
  <c r="NQW68" i="7"/>
  <c r="NQY68" i="7"/>
  <c r="NRA68" i="7"/>
  <c r="NRC68" i="7"/>
  <c r="NRE68" i="7"/>
  <c r="NRG68" i="7"/>
  <c r="NRI68" i="7"/>
  <c r="NRK68" i="7"/>
  <c r="NRM68" i="7"/>
  <c r="NRO68" i="7"/>
  <c r="NRQ68" i="7"/>
  <c r="NRS68" i="7"/>
  <c r="NRU68" i="7"/>
  <c r="NRW68" i="7"/>
  <c r="NRY68" i="7"/>
  <c r="NSA68" i="7"/>
  <c r="NSC68" i="7"/>
  <c r="NSE68" i="7"/>
  <c r="NSG68" i="7"/>
  <c r="NSI68" i="7"/>
  <c r="NSK68" i="7"/>
  <c r="NSM68" i="7"/>
  <c r="NSO68" i="7"/>
  <c r="NSQ68" i="7"/>
  <c r="NSS68" i="7"/>
  <c r="NSU68" i="7"/>
  <c r="NSW68" i="7"/>
  <c r="NSY68" i="7"/>
  <c r="NTA68" i="7"/>
  <c r="NTC68" i="7"/>
  <c r="NTE68" i="7"/>
  <c r="NTG68" i="7"/>
  <c r="NTI68" i="7"/>
  <c r="NTK68" i="7"/>
  <c r="NTM68" i="7"/>
  <c r="NTO68" i="7"/>
  <c r="NTQ68" i="7"/>
  <c r="NTS68" i="7"/>
  <c r="NTU68" i="7"/>
  <c r="NTW68" i="7"/>
  <c r="NTY68" i="7"/>
  <c r="NUA68" i="7"/>
  <c r="NUC68" i="7"/>
  <c r="NUE68" i="7"/>
  <c r="NUG68" i="7"/>
  <c r="NUI68" i="7"/>
  <c r="NUK68" i="7"/>
  <c r="NUM68" i="7"/>
  <c r="NUO68" i="7"/>
  <c r="NUQ68" i="7"/>
  <c r="NUS68" i="7"/>
  <c r="NUU68" i="7"/>
  <c r="NUW68" i="7"/>
  <c r="NUY68" i="7"/>
  <c r="NVA68" i="7"/>
  <c r="NVC68" i="7"/>
  <c r="NVE68" i="7"/>
  <c r="NVG68" i="7"/>
  <c r="NVI68" i="7"/>
  <c r="NVK68" i="7"/>
  <c r="NVM68" i="7"/>
  <c r="NVO68" i="7"/>
  <c r="NVQ68" i="7"/>
  <c r="NVS68" i="7"/>
  <c r="NVU68" i="7"/>
  <c r="NVW68" i="7"/>
  <c r="NVY68" i="7"/>
  <c r="NWA68" i="7"/>
  <c r="NWC68" i="7"/>
  <c r="NWE68" i="7"/>
  <c r="NWG68" i="7"/>
  <c r="NWI68" i="7"/>
  <c r="NWK68" i="7"/>
  <c r="NWM68" i="7"/>
  <c r="NWO68" i="7"/>
  <c r="NWQ68" i="7"/>
  <c r="NWS68" i="7"/>
  <c r="NWU68" i="7"/>
  <c r="NWW68" i="7"/>
  <c r="NWY68" i="7"/>
  <c r="NXA68" i="7"/>
  <c r="NXC68" i="7"/>
  <c r="NXE68" i="7"/>
  <c r="NXG68" i="7"/>
  <c r="NXI68" i="7"/>
  <c r="NXK68" i="7"/>
  <c r="NXM68" i="7"/>
  <c r="NXO68" i="7"/>
  <c r="NXQ68" i="7"/>
  <c r="NXS68" i="7"/>
  <c r="NXU68" i="7"/>
  <c r="NXW68" i="7"/>
  <c r="NXY68" i="7"/>
  <c r="NYA68" i="7"/>
  <c r="NYC68" i="7"/>
  <c r="NYE68" i="7"/>
  <c r="NYG68" i="7"/>
  <c r="NYI68" i="7"/>
  <c r="NYK68" i="7"/>
  <c r="NYM68" i="7"/>
  <c r="NYO68" i="7"/>
  <c r="NYQ68" i="7"/>
  <c r="NYS68" i="7"/>
  <c r="NYU68" i="7"/>
  <c r="NYW68" i="7"/>
  <c r="NYY68" i="7"/>
  <c r="NZA68" i="7"/>
  <c r="NZC68" i="7"/>
  <c r="NZE68" i="7"/>
  <c r="NZG68" i="7"/>
  <c r="NZI68" i="7"/>
  <c r="NZK68" i="7"/>
  <c r="NZM68" i="7"/>
  <c r="NZO68" i="7"/>
  <c r="NZQ68" i="7"/>
  <c r="NZS68" i="7"/>
  <c r="NZU68" i="7"/>
  <c r="NZW68" i="7"/>
  <c r="NZY68" i="7"/>
  <c r="OAA68" i="7"/>
  <c r="OAC68" i="7"/>
  <c r="OAE68" i="7"/>
  <c r="OAG68" i="7"/>
  <c r="OAI68" i="7"/>
  <c r="OAK68" i="7"/>
  <c r="OAM68" i="7"/>
  <c r="OAO68" i="7"/>
  <c r="OAQ68" i="7"/>
  <c r="OAS68" i="7"/>
  <c r="OAU68" i="7"/>
  <c r="OAW68" i="7"/>
  <c r="OAY68" i="7"/>
  <c r="OBA68" i="7"/>
  <c r="OBC68" i="7"/>
  <c r="OBE68" i="7"/>
  <c r="OBG68" i="7"/>
  <c r="OBI68" i="7"/>
  <c r="OBK68" i="7"/>
  <c r="OBM68" i="7"/>
  <c r="OBO68" i="7"/>
  <c r="OBQ68" i="7"/>
  <c r="OBS68" i="7"/>
  <c r="OBU68" i="7"/>
  <c r="OBW68" i="7"/>
  <c r="OBY68" i="7"/>
  <c r="OCA68" i="7"/>
  <c r="OCC68" i="7"/>
  <c r="OCE68" i="7"/>
  <c r="OCG68" i="7"/>
  <c r="OCI68" i="7"/>
  <c r="OCK68" i="7"/>
  <c r="OCM68" i="7"/>
  <c r="OCO68" i="7"/>
  <c r="OCQ68" i="7"/>
  <c r="OCS68" i="7"/>
  <c r="OCU68" i="7"/>
  <c r="OCW68" i="7"/>
  <c r="OCY68" i="7"/>
  <c r="ODA68" i="7"/>
  <c r="ODC68" i="7"/>
  <c r="ODE68" i="7"/>
  <c r="ODG68" i="7"/>
  <c r="ODI68" i="7"/>
  <c r="ODK68" i="7"/>
  <c r="ODM68" i="7"/>
  <c r="ODO68" i="7"/>
  <c r="ODQ68" i="7"/>
  <c r="ODS68" i="7"/>
  <c r="ODU68" i="7"/>
  <c r="ODW68" i="7"/>
  <c r="ODY68" i="7"/>
  <c r="OEA68" i="7"/>
  <c r="OEC68" i="7"/>
  <c r="OEE68" i="7"/>
  <c r="OEG68" i="7"/>
  <c r="OEI68" i="7"/>
  <c r="OEK68" i="7"/>
  <c r="OEM68" i="7"/>
  <c r="OEO68" i="7"/>
  <c r="OEQ68" i="7"/>
  <c r="OES68" i="7"/>
  <c r="OEU68" i="7"/>
  <c r="OEW68" i="7"/>
  <c r="OEY68" i="7"/>
  <c r="OFA68" i="7"/>
  <c r="OFC68" i="7"/>
  <c r="OFE68" i="7"/>
  <c r="OFG68" i="7"/>
  <c r="OFI68" i="7"/>
  <c r="OFK68" i="7"/>
  <c r="OFM68" i="7"/>
  <c r="OFO68" i="7"/>
  <c r="OFQ68" i="7"/>
  <c r="OFS68" i="7"/>
  <c r="OFU68" i="7"/>
  <c r="OFW68" i="7"/>
  <c r="OFY68" i="7"/>
  <c r="OGA68" i="7"/>
  <c r="OGC68" i="7"/>
  <c r="OGE68" i="7"/>
  <c r="OGG68" i="7"/>
  <c r="OGI68" i="7"/>
  <c r="OGK68" i="7"/>
  <c r="OGM68" i="7"/>
  <c r="OGO68" i="7"/>
  <c r="OGQ68" i="7"/>
  <c r="OGS68" i="7"/>
  <c r="OGU68" i="7"/>
  <c r="OGW68" i="7"/>
  <c r="OGY68" i="7"/>
  <c r="OHA68" i="7"/>
  <c r="OHC68" i="7"/>
  <c r="OHE68" i="7"/>
  <c r="OHG68" i="7"/>
  <c r="OHI68" i="7"/>
  <c r="OHK68" i="7"/>
  <c r="OHM68" i="7"/>
  <c r="OHO68" i="7"/>
  <c r="OHQ68" i="7"/>
  <c r="OHS68" i="7"/>
  <c r="OHU68" i="7"/>
  <c r="OHW68" i="7"/>
  <c r="OHY68" i="7"/>
  <c r="OIA68" i="7"/>
  <c r="OIC68" i="7"/>
  <c r="OIE68" i="7"/>
  <c r="OIG68" i="7"/>
  <c r="OII68" i="7"/>
  <c r="OIK68" i="7"/>
  <c r="OIM68" i="7"/>
  <c r="OIO68" i="7"/>
  <c r="OIQ68" i="7"/>
  <c r="OIS68" i="7"/>
  <c r="OIU68" i="7"/>
  <c r="OIW68" i="7"/>
  <c r="OIY68" i="7"/>
  <c r="OJA68" i="7"/>
  <c r="OJC68" i="7"/>
  <c r="OJE68" i="7"/>
  <c r="OJG68" i="7"/>
  <c r="OJI68" i="7"/>
  <c r="OJK68" i="7"/>
  <c r="OJM68" i="7"/>
  <c r="OJO68" i="7"/>
  <c r="OJQ68" i="7"/>
  <c r="OJS68" i="7"/>
  <c r="OJU68" i="7"/>
  <c r="OJW68" i="7"/>
  <c r="OJY68" i="7"/>
  <c r="OKA68" i="7"/>
  <c r="OKC68" i="7"/>
  <c r="OKE68" i="7"/>
  <c r="OKG68" i="7"/>
  <c r="OKI68" i="7"/>
  <c r="OKK68" i="7"/>
  <c r="OKM68" i="7"/>
  <c r="OKO68" i="7"/>
  <c r="OKQ68" i="7"/>
  <c r="OKS68" i="7"/>
  <c r="OKU68" i="7"/>
  <c r="OKW68" i="7"/>
  <c r="OKY68" i="7"/>
  <c r="OLA68" i="7"/>
  <c r="OLC68" i="7"/>
  <c r="OLE68" i="7"/>
  <c r="OLG68" i="7"/>
  <c r="OLI68" i="7"/>
  <c r="OLK68" i="7"/>
  <c r="OLM68" i="7"/>
  <c r="OLO68" i="7"/>
  <c r="OLQ68" i="7"/>
  <c r="OLS68" i="7"/>
  <c r="OLU68" i="7"/>
  <c r="OLW68" i="7"/>
  <c r="OLY68" i="7"/>
  <c r="OMA68" i="7"/>
  <c r="OMC68" i="7"/>
  <c r="OME68" i="7"/>
  <c r="OMG68" i="7"/>
  <c r="OMI68" i="7"/>
  <c r="OMK68" i="7"/>
  <c r="OMM68" i="7"/>
  <c r="OMO68" i="7"/>
  <c r="OMQ68" i="7"/>
  <c r="OMS68" i="7"/>
  <c r="OMU68" i="7"/>
  <c r="OMW68" i="7"/>
  <c r="OMY68" i="7"/>
  <c r="ONA68" i="7"/>
  <c r="ONC68" i="7"/>
  <c r="ONE68" i="7"/>
  <c r="ONG68" i="7"/>
  <c r="ONI68" i="7"/>
  <c r="ONK68" i="7"/>
  <c r="ONM68" i="7"/>
  <c r="ONO68" i="7"/>
  <c r="ONQ68" i="7"/>
  <c r="ONS68" i="7"/>
  <c r="ONU68" i="7"/>
  <c r="ONW68" i="7"/>
  <c r="ONY68" i="7"/>
  <c r="OOA68" i="7"/>
  <c r="OOC68" i="7"/>
  <c r="OOE68" i="7"/>
  <c r="OOG68" i="7"/>
  <c r="OOI68" i="7"/>
  <c r="OOK68" i="7"/>
  <c r="OOM68" i="7"/>
  <c r="OOO68" i="7"/>
  <c r="OOQ68" i="7"/>
  <c r="OOS68" i="7"/>
  <c r="OOU68" i="7"/>
  <c r="OOW68" i="7"/>
  <c r="OOY68" i="7"/>
  <c r="OPA68" i="7"/>
  <c r="OPC68" i="7"/>
  <c r="OPE68" i="7"/>
  <c r="OPG68" i="7"/>
  <c r="OPI68" i="7"/>
  <c r="OPK68" i="7"/>
  <c r="OPM68" i="7"/>
  <c r="OPO68" i="7"/>
  <c r="OPQ68" i="7"/>
  <c r="OPS68" i="7"/>
  <c r="OPU68" i="7"/>
  <c r="OPW68" i="7"/>
  <c r="OPY68" i="7"/>
  <c r="OQA68" i="7"/>
  <c r="OQC68" i="7"/>
  <c r="OQE68" i="7"/>
  <c r="OQG68" i="7"/>
  <c r="OQI68" i="7"/>
  <c r="OQK68" i="7"/>
  <c r="OQM68" i="7"/>
  <c r="OQO68" i="7"/>
  <c r="OQQ68" i="7"/>
  <c r="OQS68" i="7"/>
  <c r="OQU68" i="7"/>
  <c r="OQW68" i="7"/>
  <c r="OQY68" i="7"/>
  <c r="ORA68" i="7"/>
  <c r="ORC68" i="7"/>
  <c r="ORE68" i="7"/>
  <c r="ORG68" i="7"/>
  <c r="ORI68" i="7"/>
  <c r="ORK68" i="7"/>
  <c r="ORM68" i="7"/>
  <c r="ORO68" i="7"/>
  <c r="ORQ68" i="7"/>
  <c r="ORS68" i="7"/>
  <c r="ORU68" i="7"/>
  <c r="ORW68" i="7"/>
  <c r="ORY68" i="7"/>
  <c r="OSA68" i="7"/>
  <c r="OSC68" i="7"/>
  <c r="OSE68" i="7"/>
  <c r="OSG68" i="7"/>
  <c r="OSI68" i="7"/>
  <c r="OSK68" i="7"/>
  <c r="OSM68" i="7"/>
  <c r="OSO68" i="7"/>
  <c r="OSQ68" i="7"/>
  <c r="OSS68" i="7"/>
  <c r="OSU68" i="7"/>
  <c r="OSW68" i="7"/>
  <c r="OSY68" i="7"/>
  <c r="OTA68" i="7"/>
  <c r="OTC68" i="7"/>
  <c r="OTE68" i="7"/>
  <c r="OTG68" i="7"/>
  <c r="OTI68" i="7"/>
  <c r="OTK68" i="7"/>
  <c r="OTM68" i="7"/>
  <c r="OTO68" i="7"/>
  <c r="OTQ68" i="7"/>
  <c r="OTS68" i="7"/>
  <c r="OTU68" i="7"/>
  <c r="OTW68" i="7"/>
  <c r="OTY68" i="7"/>
  <c r="OUA68" i="7"/>
  <c r="OUC68" i="7"/>
  <c r="OUE68" i="7"/>
  <c r="OUG68" i="7"/>
  <c r="OUI68" i="7"/>
  <c r="OUK68" i="7"/>
  <c r="OUM68" i="7"/>
  <c r="OUO68" i="7"/>
  <c r="OUQ68" i="7"/>
  <c r="OUS68" i="7"/>
  <c r="OUU68" i="7"/>
  <c r="OUW68" i="7"/>
  <c r="OUY68" i="7"/>
  <c r="OVA68" i="7"/>
  <c r="OVC68" i="7"/>
  <c r="OVE68" i="7"/>
  <c r="OVG68" i="7"/>
  <c r="OVI68" i="7"/>
  <c r="OVK68" i="7"/>
  <c r="OVM68" i="7"/>
  <c r="OVO68" i="7"/>
  <c r="OVQ68" i="7"/>
  <c r="OVS68" i="7"/>
  <c r="OVU68" i="7"/>
  <c r="OVW68" i="7"/>
  <c r="OVY68" i="7"/>
  <c r="OWA68" i="7"/>
  <c r="OWC68" i="7"/>
  <c r="OWE68" i="7"/>
  <c r="OWG68" i="7"/>
  <c r="OWI68" i="7"/>
  <c r="OWK68" i="7"/>
  <c r="OWM68" i="7"/>
  <c r="OWO68" i="7"/>
  <c r="OWQ68" i="7"/>
  <c r="OWS68" i="7"/>
  <c r="OWU68" i="7"/>
  <c r="OWW68" i="7"/>
  <c r="OWY68" i="7"/>
  <c r="OXA68" i="7"/>
  <c r="OXC68" i="7"/>
  <c r="OXE68" i="7"/>
  <c r="OXG68" i="7"/>
  <c r="OXI68" i="7"/>
  <c r="OXK68" i="7"/>
  <c r="OXM68" i="7"/>
  <c r="OXO68" i="7"/>
  <c r="OXQ68" i="7"/>
  <c r="OXS68" i="7"/>
  <c r="OXU68" i="7"/>
  <c r="OXW68" i="7"/>
  <c r="OXY68" i="7"/>
  <c r="OYA68" i="7"/>
  <c r="OYC68" i="7"/>
  <c r="OYE68" i="7"/>
  <c r="OYG68" i="7"/>
  <c r="OYI68" i="7"/>
  <c r="OYK68" i="7"/>
  <c r="OYM68" i="7"/>
  <c r="OYO68" i="7"/>
  <c r="OYQ68" i="7"/>
  <c r="OYS68" i="7"/>
  <c r="OYU68" i="7"/>
  <c r="OYW68" i="7"/>
  <c r="OYY68" i="7"/>
  <c r="OZA68" i="7"/>
  <c r="OZC68" i="7"/>
  <c r="OZE68" i="7"/>
  <c r="OZG68" i="7"/>
  <c r="OZI68" i="7"/>
  <c r="OZK68" i="7"/>
  <c r="OZM68" i="7"/>
  <c r="OZO68" i="7"/>
  <c r="OZQ68" i="7"/>
  <c r="OZS68" i="7"/>
  <c r="OZU68" i="7"/>
  <c r="OZW68" i="7"/>
  <c r="OZY68" i="7"/>
  <c r="PAA68" i="7"/>
  <c r="PAC68" i="7"/>
  <c r="PAE68" i="7"/>
  <c r="PAG68" i="7"/>
  <c r="PAI68" i="7"/>
  <c r="PAK68" i="7"/>
  <c r="PAM68" i="7"/>
  <c r="PAO68" i="7"/>
  <c r="PAQ68" i="7"/>
  <c r="PAS68" i="7"/>
  <c r="PAU68" i="7"/>
  <c r="PAW68" i="7"/>
  <c r="PAY68" i="7"/>
  <c r="PBA68" i="7"/>
  <c r="PBC68" i="7"/>
  <c r="PBE68" i="7"/>
  <c r="PBG68" i="7"/>
  <c r="PBI68" i="7"/>
  <c r="PBK68" i="7"/>
  <c r="PBM68" i="7"/>
  <c r="PBO68" i="7"/>
  <c r="PBQ68" i="7"/>
  <c r="PBS68" i="7"/>
  <c r="PBU68" i="7"/>
  <c r="PBW68" i="7"/>
  <c r="PBY68" i="7"/>
  <c r="PCA68" i="7"/>
  <c r="PCC68" i="7"/>
  <c r="PCE68" i="7"/>
  <c r="PCG68" i="7"/>
  <c r="PCI68" i="7"/>
  <c r="PCK68" i="7"/>
  <c r="PCM68" i="7"/>
  <c r="PCO68" i="7"/>
  <c r="PCQ68" i="7"/>
  <c r="PCS68" i="7"/>
  <c r="PCU68" i="7"/>
  <c r="PCW68" i="7"/>
  <c r="PCY68" i="7"/>
  <c r="PDA68" i="7"/>
  <c r="PDC68" i="7"/>
  <c r="PDE68" i="7"/>
  <c r="PDG68" i="7"/>
  <c r="PDI68" i="7"/>
  <c r="PDK68" i="7"/>
  <c r="PDM68" i="7"/>
  <c r="PDO68" i="7"/>
  <c r="PDQ68" i="7"/>
  <c r="PDS68" i="7"/>
  <c r="PDU68" i="7"/>
  <c r="PDW68" i="7"/>
  <c r="PDY68" i="7"/>
  <c r="PEA68" i="7"/>
  <c r="PEC68" i="7"/>
  <c r="PEE68" i="7"/>
  <c r="PEG68" i="7"/>
  <c r="PEI68" i="7"/>
  <c r="PEK68" i="7"/>
  <c r="PEM68" i="7"/>
  <c r="PEO68" i="7"/>
  <c r="PEQ68" i="7"/>
  <c r="PES68" i="7"/>
  <c r="PEU68" i="7"/>
  <c r="PEW68" i="7"/>
  <c r="PEY68" i="7"/>
  <c r="PFA68" i="7"/>
  <c r="PFC68" i="7"/>
  <c r="PFE68" i="7"/>
  <c r="PFG68" i="7"/>
  <c r="PFI68" i="7"/>
  <c r="PFK68" i="7"/>
  <c r="PFM68" i="7"/>
  <c r="PFO68" i="7"/>
  <c r="PFQ68" i="7"/>
  <c r="PFS68" i="7"/>
  <c r="PFU68" i="7"/>
  <c r="PFW68" i="7"/>
  <c r="PFY68" i="7"/>
  <c r="PGA68" i="7"/>
  <c r="PGC68" i="7"/>
  <c r="PGE68" i="7"/>
  <c r="PGG68" i="7"/>
  <c r="PGI68" i="7"/>
  <c r="PGK68" i="7"/>
  <c r="PGM68" i="7"/>
  <c r="PGO68" i="7"/>
  <c r="PGQ68" i="7"/>
  <c r="PGS68" i="7"/>
  <c r="PGU68" i="7"/>
  <c r="PGW68" i="7"/>
  <c r="PGY68" i="7"/>
  <c r="PHA68" i="7"/>
  <c r="PHC68" i="7"/>
  <c r="PHE68" i="7"/>
  <c r="PHG68" i="7"/>
  <c r="PHI68" i="7"/>
  <c r="PHK68" i="7"/>
  <c r="PHM68" i="7"/>
  <c r="PHO68" i="7"/>
  <c r="PHQ68" i="7"/>
  <c r="PHS68" i="7"/>
  <c r="PHU68" i="7"/>
  <c r="PHW68" i="7"/>
  <c r="PHY68" i="7"/>
  <c r="PIA68" i="7"/>
  <c r="PIC68" i="7"/>
  <c r="PIE68" i="7"/>
  <c r="PIG68" i="7"/>
  <c r="PII68" i="7"/>
  <c r="PIK68" i="7"/>
  <c r="PIM68" i="7"/>
  <c r="PIO68" i="7"/>
  <c r="PIQ68" i="7"/>
  <c r="PIS68" i="7"/>
  <c r="PIU68" i="7"/>
  <c r="PIW68" i="7"/>
  <c r="PIY68" i="7"/>
  <c r="PJA68" i="7"/>
  <c r="PJC68" i="7"/>
  <c r="PJE68" i="7"/>
  <c r="PJG68" i="7"/>
  <c r="PJI68" i="7"/>
  <c r="PJK68" i="7"/>
  <c r="PJM68" i="7"/>
  <c r="PJO68" i="7"/>
  <c r="PJQ68" i="7"/>
  <c r="PJS68" i="7"/>
  <c r="PJU68" i="7"/>
  <c r="PJW68" i="7"/>
  <c r="PJY68" i="7"/>
  <c r="PKA68" i="7"/>
  <c r="PKC68" i="7"/>
  <c r="PKE68" i="7"/>
  <c r="PKG68" i="7"/>
  <c r="PKI68" i="7"/>
  <c r="PKK68" i="7"/>
  <c r="PKM68" i="7"/>
  <c r="PKO68" i="7"/>
  <c r="PKQ68" i="7"/>
  <c r="PKS68" i="7"/>
  <c r="PKU68" i="7"/>
  <c r="PKW68" i="7"/>
  <c r="PKY68" i="7"/>
  <c r="PLA68" i="7"/>
  <c r="PLC68" i="7"/>
  <c r="PLE68" i="7"/>
  <c r="PLG68" i="7"/>
  <c r="PLI68" i="7"/>
  <c r="PLK68" i="7"/>
  <c r="PLM68" i="7"/>
  <c r="PLO68" i="7"/>
  <c r="PLQ68" i="7"/>
  <c r="PLS68" i="7"/>
  <c r="PLU68" i="7"/>
  <c r="PLW68" i="7"/>
  <c r="PLY68" i="7"/>
  <c r="PMA68" i="7"/>
  <c r="PMC68" i="7"/>
  <c r="PME68" i="7"/>
  <c r="PMG68" i="7"/>
  <c r="PMI68" i="7"/>
  <c r="PMK68" i="7"/>
  <c r="PMM68" i="7"/>
  <c r="PMO68" i="7"/>
  <c r="PMQ68" i="7"/>
  <c r="PMS68" i="7"/>
  <c r="PMU68" i="7"/>
  <c r="PMW68" i="7"/>
  <c r="PMY68" i="7"/>
  <c r="PNA68" i="7"/>
  <c r="PNC68" i="7"/>
  <c r="PNE68" i="7"/>
  <c r="PNG68" i="7"/>
  <c r="PNI68" i="7"/>
  <c r="PNK68" i="7"/>
  <c r="PNM68" i="7"/>
  <c r="PNO68" i="7"/>
  <c r="PNQ68" i="7"/>
  <c r="PNS68" i="7"/>
  <c r="PNU68" i="7"/>
  <c r="PNW68" i="7"/>
  <c r="PNY68" i="7"/>
  <c r="POA68" i="7"/>
  <c r="POC68" i="7"/>
  <c r="POE68" i="7"/>
  <c r="POG68" i="7"/>
  <c r="POI68" i="7"/>
  <c r="POK68" i="7"/>
  <c r="POM68" i="7"/>
  <c r="POO68" i="7"/>
  <c r="POQ68" i="7"/>
  <c r="POS68" i="7"/>
  <c r="POU68" i="7"/>
  <c r="POW68" i="7"/>
  <c r="POY68" i="7"/>
  <c r="PPA68" i="7"/>
  <c r="PPC68" i="7"/>
  <c r="PPE68" i="7"/>
  <c r="PPG68" i="7"/>
  <c r="PPI68" i="7"/>
  <c r="PPK68" i="7"/>
  <c r="PPM68" i="7"/>
  <c r="PPO68" i="7"/>
  <c r="PPQ68" i="7"/>
  <c r="PPS68" i="7"/>
  <c r="PPU68" i="7"/>
  <c r="PPW68" i="7"/>
  <c r="PPY68" i="7"/>
  <c r="PQA68" i="7"/>
  <c r="PQC68" i="7"/>
  <c r="PQE68" i="7"/>
  <c r="PQG68" i="7"/>
  <c r="PQI68" i="7"/>
  <c r="PQK68" i="7"/>
  <c r="PQM68" i="7"/>
  <c r="PQO68" i="7"/>
  <c r="PQQ68" i="7"/>
  <c r="PQS68" i="7"/>
  <c r="PQU68" i="7"/>
  <c r="PQW68" i="7"/>
  <c r="PQY68" i="7"/>
  <c r="PRA68" i="7"/>
  <c r="PRC68" i="7"/>
  <c r="PRE68" i="7"/>
  <c r="PRG68" i="7"/>
  <c r="PRI68" i="7"/>
  <c r="PRK68" i="7"/>
  <c r="PRM68" i="7"/>
  <c r="PRO68" i="7"/>
  <c r="PRQ68" i="7"/>
  <c r="PRS68" i="7"/>
  <c r="PRU68" i="7"/>
  <c r="PRW68" i="7"/>
  <c r="PRY68" i="7"/>
  <c r="PSA68" i="7"/>
  <c r="PSC68" i="7"/>
  <c r="PSE68" i="7"/>
  <c r="PSG68" i="7"/>
  <c r="PSI68" i="7"/>
  <c r="PSK68" i="7"/>
  <c r="PSM68" i="7"/>
  <c r="PSO68" i="7"/>
  <c r="PSQ68" i="7"/>
  <c r="PSS68" i="7"/>
  <c r="PSU68" i="7"/>
  <c r="PSW68" i="7"/>
  <c r="PSY68" i="7"/>
  <c r="PTA68" i="7"/>
  <c r="PTC68" i="7"/>
  <c r="PTE68" i="7"/>
  <c r="PTG68" i="7"/>
  <c r="PTI68" i="7"/>
  <c r="PTK68" i="7"/>
  <c r="PTM68" i="7"/>
  <c r="PTO68" i="7"/>
  <c r="PTQ68" i="7"/>
  <c r="PTS68" i="7"/>
  <c r="PTU68" i="7"/>
  <c r="PTW68" i="7"/>
  <c r="PTY68" i="7"/>
  <c r="PUA68" i="7"/>
  <c r="PUC68" i="7"/>
  <c r="PUE68" i="7"/>
  <c r="PUG68" i="7"/>
  <c r="PUI68" i="7"/>
  <c r="PUK68" i="7"/>
  <c r="PUM68" i="7"/>
  <c r="PUO68" i="7"/>
  <c r="PUQ68" i="7"/>
  <c r="PUS68" i="7"/>
  <c r="PUU68" i="7"/>
  <c r="PUW68" i="7"/>
  <c r="PUY68" i="7"/>
  <c r="PVA68" i="7"/>
  <c r="PVC68" i="7"/>
  <c r="PVE68" i="7"/>
  <c r="PVG68" i="7"/>
  <c r="PVI68" i="7"/>
  <c r="PVK68" i="7"/>
  <c r="PVM68" i="7"/>
  <c r="PVO68" i="7"/>
  <c r="PVQ68" i="7"/>
  <c r="PVS68" i="7"/>
  <c r="PVU68" i="7"/>
  <c r="PVW68" i="7"/>
  <c r="PVY68" i="7"/>
  <c r="PWA68" i="7"/>
  <c r="PWC68" i="7"/>
  <c r="PWE68" i="7"/>
  <c r="PWG68" i="7"/>
  <c r="PWI68" i="7"/>
  <c r="PWK68" i="7"/>
  <c r="PWM68" i="7"/>
  <c r="PWO68" i="7"/>
  <c r="PWQ68" i="7"/>
  <c r="PWS68" i="7"/>
  <c r="PWU68" i="7"/>
  <c r="PWW68" i="7"/>
  <c r="PWY68" i="7"/>
  <c r="PXA68" i="7"/>
  <c r="PXC68" i="7"/>
  <c r="PXE68" i="7"/>
  <c r="PXG68" i="7"/>
  <c r="PXI68" i="7"/>
  <c r="PXK68" i="7"/>
  <c r="PXM68" i="7"/>
  <c r="PXO68" i="7"/>
  <c r="PXQ68" i="7"/>
  <c r="PXS68" i="7"/>
  <c r="PXU68" i="7"/>
  <c r="PXW68" i="7"/>
  <c r="PXY68" i="7"/>
  <c r="PYA68" i="7"/>
  <c r="PYC68" i="7"/>
  <c r="PYE68" i="7"/>
  <c r="PYG68" i="7"/>
  <c r="PYI68" i="7"/>
  <c r="PYK68" i="7"/>
  <c r="PYM68" i="7"/>
  <c r="PYO68" i="7"/>
  <c r="PYQ68" i="7"/>
  <c r="PYS68" i="7"/>
  <c r="PYU68" i="7"/>
  <c r="PYW68" i="7"/>
  <c r="PYY68" i="7"/>
  <c r="PZA68" i="7"/>
  <c r="PZC68" i="7"/>
  <c r="PZE68" i="7"/>
  <c r="PZG68" i="7"/>
  <c r="PZI68" i="7"/>
  <c r="PZK68" i="7"/>
  <c r="PZM68" i="7"/>
  <c r="PZO68" i="7"/>
  <c r="PZQ68" i="7"/>
  <c r="PZS68" i="7"/>
  <c r="PZU68" i="7"/>
  <c r="PZW68" i="7"/>
  <c r="PZY68" i="7"/>
  <c r="QAA68" i="7"/>
  <c r="QAC68" i="7"/>
  <c r="QAE68" i="7"/>
  <c r="QAG68" i="7"/>
  <c r="QAI68" i="7"/>
  <c r="QAK68" i="7"/>
  <c r="QAM68" i="7"/>
  <c r="QAO68" i="7"/>
  <c r="QAQ68" i="7"/>
  <c r="QAS68" i="7"/>
  <c r="QAU68" i="7"/>
  <c r="QAW68" i="7"/>
  <c r="QAY68" i="7"/>
  <c r="QBA68" i="7"/>
  <c r="QBC68" i="7"/>
  <c r="QBE68" i="7"/>
  <c r="QBG68" i="7"/>
  <c r="QBI68" i="7"/>
  <c r="QBK68" i="7"/>
  <c r="QBM68" i="7"/>
  <c r="QBO68" i="7"/>
  <c r="QBQ68" i="7"/>
  <c r="QBS68" i="7"/>
  <c r="QBU68" i="7"/>
  <c r="QBW68" i="7"/>
  <c r="QBY68" i="7"/>
  <c r="QCA68" i="7"/>
  <c r="QCC68" i="7"/>
  <c r="QCE68" i="7"/>
  <c r="QCG68" i="7"/>
  <c r="QCI68" i="7"/>
  <c r="QCK68" i="7"/>
  <c r="QCM68" i="7"/>
  <c r="QCO68" i="7"/>
  <c r="QCQ68" i="7"/>
  <c r="QCS68" i="7"/>
  <c r="QCU68" i="7"/>
  <c r="QCW68" i="7"/>
  <c r="QCY68" i="7"/>
  <c r="QDA68" i="7"/>
  <c r="QDC68" i="7"/>
  <c r="QDE68" i="7"/>
  <c r="QDG68" i="7"/>
  <c r="QDI68" i="7"/>
  <c r="QDK68" i="7"/>
  <c r="QDM68" i="7"/>
  <c r="QDO68" i="7"/>
  <c r="QDQ68" i="7"/>
  <c r="QDS68" i="7"/>
  <c r="QDU68" i="7"/>
  <c r="QDW68" i="7"/>
  <c r="QDY68" i="7"/>
  <c r="QEA68" i="7"/>
  <c r="QEC68" i="7"/>
  <c r="QEE68" i="7"/>
  <c r="QEG68" i="7"/>
  <c r="QEI68" i="7"/>
  <c r="QEK68" i="7"/>
  <c r="QEM68" i="7"/>
  <c r="QEO68" i="7"/>
  <c r="QEQ68" i="7"/>
  <c r="QES68" i="7"/>
  <c r="QEU68" i="7"/>
  <c r="QEW68" i="7"/>
  <c r="QEY68" i="7"/>
  <c r="QFA68" i="7"/>
  <c r="QFC68" i="7"/>
  <c r="QFE68" i="7"/>
  <c r="QFG68" i="7"/>
  <c r="QFI68" i="7"/>
  <c r="QFK68" i="7"/>
  <c r="QFM68" i="7"/>
  <c r="QFO68" i="7"/>
  <c r="QFQ68" i="7"/>
  <c r="QFS68" i="7"/>
  <c r="QFU68" i="7"/>
  <c r="QFW68" i="7"/>
  <c r="QFY68" i="7"/>
  <c r="QGA68" i="7"/>
  <c r="QGC68" i="7"/>
  <c r="QGE68" i="7"/>
  <c r="QGG68" i="7"/>
  <c r="QGI68" i="7"/>
  <c r="QGK68" i="7"/>
  <c r="QGM68" i="7"/>
  <c r="QGO68" i="7"/>
  <c r="QGQ68" i="7"/>
  <c r="QGS68" i="7"/>
  <c r="QGU68" i="7"/>
  <c r="QGW68" i="7"/>
  <c r="QGY68" i="7"/>
  <c r="QHA68" i="7"/>
  <c r="QHC68" i="7"/>
  <c r="QHE68" i="7"/>
  <c r="QHG68" i="7"/>
  <c r="QHI68" i="7"/>
  <c r="QHK68" i="7"/>
  <c r="QHM68" i="7"/>
  <c r="QHO68" i="7"/>
  <c r="QHQ68" i="7"/>
  <c r="QHS68" i="7"/>
  <c r="QHU68" i="7"/>
  <c r="QHW68" i="7"/>
  <c r="QHY68" i="7"/>
  <c r="QIA68" i="7"/>
  <c r="QIC68" i="7"/>
  <c r="QIE68" i="7"/>
  <c r="QIG68" i="7"/>
  <c r="QII68" i="7"/>
  <c r="QIK68" i="7"/>
  <c r="QIM68" i="7"/>
  <c r="QIO68" i="7"/>
  <c r="QIQ68" i="7"/>
  <c r="QIS68" i="7"/>
  <c r="QIU68" i="7"/>
  <c r="QIW68" i="7"/>
  <c r="QIY68" i="7"/>
  <c r="QJA68" i="7"/>
  <c r="QJC68" i="7"/>
  <c r="QJE68" i="7"/>
  <c r="QJG68" i="7"/>
  <c r="QJI68" i="7"/>
  <c r="QJK68" i="7"/>
  <c r="QJM68" i="7"/>
  <c r="QJO68" i="7"/>
  <c r="QJQ68" i="7"/>
  <c r="QJS68" i="7"/>
  <c r="QJU68" i="7"/>
  <c r="QJW68" i="7"/>
  <c r="QJY68" i="7"/>
  <c r="QKA68" i="7"/>
  <c r="QKC68" i="7"/>
  <c r="QKE68" i="7"/>
  <c r="QKG68" i="7"/>
  <c r="QKI68" i="7"/>
  <c r="QKK68" i="7"/>
  <c r="QKM68" i="7"/>
  <c r="QKO68" i="7"/>
  <c r="QKQ68" i="7"/>
  <c r="QKS68" i="7"/>
  <c r="QKU68" i="7"/>
  <c r="QKW68" i="7"/>
  <c r="QKY68" i="7"/>
  <c r="QLA68" i="7"/>
  <c r="QLC68" i="7"/>
  <c r="QLE68" i="7"/>
  <c r="QLG68" i="7"/>
  <c r="QLI68" i="7"/>
  <c r="QLK68" i="7"/>
  <c r="QLM68" i="7"/>
  <c r="QLO68" i="7"/>
  <c r="QLQ68" i="7"/>
  <c r="QLS68" i="7"/>
  <c r="QLU68" i="7"/>
  <c r="QLW68" i="7"/>
  <c r="QLY68" i="7"/>
  <c r="QMA68" i="7"/>
  <c r="QMC68" i="7"/>
  <c r="QME68" i="7"/>
  <c r="QMG68" i="7"/>
  <c r="QMI68" i="7"/>
  <c r="QMK68" i="7"/>
  <c r="QMM68" i="7"/>
  <c r="QMO68" i="7"/>
  <c r="QMQ68" i="7"/>
  <c r="QMS68" i="7"/>
  <c r="QMU68" i="7"/>
  <c r="QMW68" i="7"/>
  <c r="QMY68" i="7"/>
  <c r="QNA68" i="7"/>
  <c r="QNC68" i="7"/>
  <c r="QNE68" i="7"/>
  <c r="QNG68" i="7"/>
  <c r="QNI68" i="7"/>
  <c r="QNK68" i="7"/>
  <c r="QNM68" i="7"/>
  <c r="QNO68" i="7"/>
  <c r="QNQ68" i="7"/>
  <c r="QNS68" i="7"/>
  <c r="QNU68" i="7"/>
  <c r="QNW68" i="7"/>
  <c r="QNY68" i="7"/>
  <c r="QOA68" i="7"/>
  <c r="QOC68" i="7"/>
  <c r="QOE68" i="7"/>
  <c r="QOG68" i="7"/>
  <c r="QOI68" i="7"/>
  <c r="QOK68" i="7"/>
  <c r="QOM68" i="7"/>
  <c r="QOO68" i="7"/>
  <c r="QOQ68" i="7"/>
  <c r="QOS68" i="7"/>
  <c r="QOU68" i="7"/>
  <c r="QOW68" i="7"/>
  <c r="QOY68" i="7"/>
  <c r="QPA68" i="7"/>
  <c r="QPC68" i="7"/>
  <c r="QPE68" i="7"/>
  <c r="QPG68" i="7"/>
  <c r="QPI68" i="7"/>
  <c r="QPK68" i="7"/>
  <c r="QPM68" i="7"/>
  <c r="QPO68" i="7"/>
  <c r="QPQ68" i="7"/>
  <c r="QPS68" i="7"/>
  <c r="QPU68" i="7"/>
  <c r="QPW68" i="7"/>
  <c r="QPY68" i="7"/>
  <c r="QQA68" i="7"/>
  <c r="QQC68" i="7"/>
  <c r="QQE68" i="7"/>
  <c r="QQG68" i="7"/>
  <c r="QQI68" i="7"/>
  <c r="QQK68" i="7"/>
  <c r="QQM68" i="7"/>
  <c r="QQO68" i="7"/>
  <c r="QQQ68" i="7"/>
  <c r="QQS68" i="7"/>
  <c r="QQU68" i="7"/>
  <c r="QQW68" i="7"/>
  <c r="QQY68" i="7"/>
  <c r="QRA68" i="7"/>
  <c r="QRC68" i="7"/>
  <c r="QRE68" i="7"/>
  <c r="QRG68" i="7"/>
  <c r="QRI68" i="7"/>
  <c r="QRK68" i="7"/>
  <c r="QRM68" i="7"/>
  <c r="QRO68" i="7"/>
  <c r="QRQ68" i="7"/>
  <c r="QRS68" i="7"/>
  <c r="QRU68" i="7"/>
  <c r="QRW68" i="7"/>
  <c r="QRY68" i="7"/>
  <c r="QSA68" i="7"/>
  <c r="QSC68" i="7"/>
  <c r="QSE68" i="7"/>
  <c r="QSG68" i="7"/>
  <c r="QSI68" i="7"/>
  <c r="QSK68" i="7"/>
  <c r="QSM68" i="7"/>
  <c r="QSO68" i="7"/>
  <c r="QSQ68" i="7"/>
  <c r="QSS68" i="7"/>
  <c r="QSU68" i="7"/>
  <c r="QSW68" i="7"/>
  <c r="QSY68" i="7"/>
  <c r="QTA68" i="7"/>
  <c r="QTC68" i="7"/>
  <c r="QTE68" i="7"/>
  <c r="QTG68" i="7"/>
  <c r="QTI68" i="7"/>
  <c r="QTK68" i="7"/>
  <c r="QTM68" i="7"/>
  <c r="QTO68" i="7"/>
  <c r="QTQ68" i="7"/>
  <c r="QTS68" i="7"/>
  <c r="QTU68" i="7"/>
  <c r="QTW68" i="7"/>
  <c r="QTY68" i="7"/>
  <c r="QUA68" i="7"/>
  <c r="QUC68" i="7"/>
  <c r="QUE68" i="7"/>
  <c r="QUG68" i="7"/>
  <c r="QUI68" i="7"/>
  <c r="QUK68" i="7"/>
  <c r="QUM68" i="7"/>
  <c r="QUO68" i="7"/>
  <c r="QUQ68" i="7"/>
  <c r="QUS68" i="7"/>
  <c r="QUU68" i="7"/>
  <c r="QUW68" i="7"/>
  <c r="QUY68" i="7"/>
  <c r="QVA68" i="7"/>
  <c r="QVC68" i="7"/>
  <c r="QVE68" i="7"/>
  <c r="QVG68" i="7"/>
  <c r="QVI68" i="7"/>
  <c r="QVK68" i="7"/>
  <c r="QVM68" i="7"/>
  <c r="QVO68" i="7"/>
  <c r="QVQ68" i="7"/>
  <c r="QVS68" i="7"/>
  <c r="QVU68" i="7"/>
  <c r="QVW68" i="7"/>
  <c r="QVY68" i="7"/>
  <c r="QWA68" i="7"/>
  <c r="QWC68" i="7"/>
  <c r="QWE68" i="7"/>
  <c r="QWG68" i="7"/>
  <c r="QWI68" i="7"/>
  <c r="QWK68" i="7"/>
  <c r="QWM68" i="7"/>
  <c r="QWO68" i="7"/>
  <c r="QWQ68" i="7"/>
  <c r="QWS68" i="7"/>
  <c r="QWU68" i="7"/>
  <c r="QWW68" i="7"/>
  <c r="QWY68" i="7"/>
  <c r="QXA68" i="7"/>
  <c r="QXC68" i="7"/>
  <c r="QXE68" i="7"/>
  <c r="QXG68" i="7"/>
  <c r="QXI68" i="7"/>
  <c r="QXK68" i="7"/>
  <c r="QXM68" i="7"/>
  <c r="QXO68" i="7"/>
  <c r="QXQ68" i="7"/>
  <c r="QXS68" i="7"/>
  <c r="QXU68" i="7"/>
  <c r="QXW68" i="7"/>
  <c r="QXY68" i="7"/>
  <c r="QYA68" i="7"/>
  <c r="QYC68" i="7"/>
  <c r="QYE68" i="7"/>
  <c r="QYG68" i="7"/>
  <c r="QYI68" i="7"/>
  <c r="QYK68" i="7"/>
  <c r="QYM68" i="7"/>
  <c r="QYO68" i="7"/>
  <c r="QYQ68" i="7"/>
  <c r="QYS68" i="7"/>
  <c r="QYU68" i="7"/>
  <c r="QYW68" i="7"/>
  <c r="QYY68" i="7"/>
  <c r="QZA68" i="7"/>
  <c r="QZC68" i="7"/>
  <c r="QZE68" i="7"/>
  <c r="QZG68" i="7"/>
  <c r="QZI68" i="7"/>
  <c r="QZK68" i="7"/>
  <c r="QZM68" i="7"/>
  <c r="QZO68" i="7"/>
  <c r="QZQ68" i="7"/>
  <c r="QZS68" i="7"/>
  <c r="QZU68" i="7"/>
  <c r="QZW68" i="7"/>
  <c r="QZY68" i="7"/>
  <c r="RAA68" i="7"/>
  <c r="RAC68" i="7"/>
  <c r="RAE68" i="7"/>
  <c r="RAG68" i="7"/>
  <c r="RAI68" i="7"/>
  <c r="RAK68" i="7"/>
  <c r="RAM68" i="7"/>
  <c r="RAO68" i="7"/>
  <c r="RAQ68" i="7"/>
  <c r="RAS68" i="7"/>
  <c r="RAU68" i="7"/>
  <c r="RAW68" i="7"/>
  <c r="RAY68" i="7"/>
  <c r="RBA68" i="7"/>
  <c r="RBC68" i="7"/>
  <c r="RBE68" i="7"/>
  <c r="RBG68" i="7"/>
  <c r="RBI68" i="7"/>
  <c r="RBK68" i="7"/>
  <c r="RBM68" i="7"/>
  <c r="RBO68" i="7"/>
  <c r="RBQ68" i="7"/>
  <c r="RBS68" i="7"/>
  <c r="RBU68" i="7"/>
  <c r="RBW68" i="7"/>
  <c r="RBY68" i="7"/>
  <c r="RCA68" i="7"/>
  <c r="RCC68" i="7"/>
  <c r="RCE68" i="7"/>
  <c r="RCG68" i="7"/>
  <c r="RCI68" i="7"/>
  <c r="RCK68" i="7"/>
  <c r="RCM68" i="7"/>
  <c r="RCO68" i="7"/>
  <c r="RCQ68" i="7"/>
  <c r="RCS68" i="7"/>
  <c r="RCU68" i="7"/>
  <c r="RCW68" i="7"/>
  <c r="RCY68" i="7"/>
  <c r="RDA68" i="7"/>
  <c r="RDC68" i="7"/>
  <c r="RDE68" i="7"/>
  <c r="RDG68" i="7"/>
  <c r="RDI68" i="7"/>
  <c r="RDK68" i="7"/>
  <c r="RDM68" i="7"/>
  <c r="RDO68" i="7"/>
  <c r="RDQ68" i="7"/>
  <c r="RDS68" i="7"/>
  <c r="RDU68" i="7"/>
  <c r="RDW68" i="7"/>
  <c r="RDY68" i="7"/>
  <c r="REA68" i="7"/>
  <c r="REC68" i="7"/>
  <c r="REE68" i="7"/>
  <c r="REG68" i="7"/>
  <c r="REI68" i="7"/>
  <c r="REK68" i="7"/>
  <c r="REM68" i="7"/>
  <c r="REO68" i="7"/>
  <c r="REQ68" i="7"/>
  <c r="RES68" i="7"/>
  <c r="REU68" i="7"/>
  <c r="REW68" i="7"/>
  <c r="REY68" i="7"/>
  <c r="RFA68" i="7"/>
  <c r="RFC68" i="7"/>
  <c r="RFE68" i="7"/>
  <c r="RFG68" i="7"/>
  <c r="RFI68" i="7"/>
  <c r="RFK68" i="7"/>
  <c r="RFM68" i="7"/>
  <c r="RFO68" i="7"/>
  <c r="RFQ68" i="7"/>
  <c r="RFS68" i="7"/>
  <c r="RFU68" i="7"/>
  <c r="RFW68" i="7"/>
  <c r="RFY68" i="7"/>
  <c r="RGA68" i="7"/>
  <c r="RGC68" i="7"/>
  <c r="RGE68" i="7"/>
  <c r="RGG68" i="7"/>
  <c r="RGI68" i="7"/>
  <c r="RGK68" i="7"/>
  <c r="RGM68" i="7"/>
  <c r="RGO68" i="7"/>
  <c r="RGQ68" i="7"/>
  <c r="RGS68" i="7"/>
  <c r="RGU68" i="7"/>
  <c r="RGW68" i="7"/>
  <c r="RGY68" i="7"/>
  <c r="RHA68" i="7"/>
  <c r="RHC68" i="7"/>
  <c r="RHE68" i="7"/>
  <c r="RHG68" i="7"/>
  <c r="RHI68" i="7"/>
  <c r="RHK68" i="7"/>
  <c r="RHM68" i="7"/>
  <c r="RHO68" i="7"/>
  <c r="RHQ68" i="7"/>
  <c r="RHS68" i="7"/>
  <c r="RHU68" i="7"/>
  <c r="RHW68" i="7"/>
  <c r="RHY68" i="7"/>
  <c r="RIA68" i="7"/>
  <c r="RIC68" i="7"/>
  <c r="RIE68" i="7"/>
  <c r="RIG68" i="7"/>
  <c r="RII68" i="7"/>
  <c r="RIK68" i="7"/>
  <c r="RIM68" i="7"/>
  <c r="RIO68" i="7"/>
  <c r="RIQ68" i="7"/>
  <c r="RIS68" i="7"/>
  <c r="RIU68" i="7"/>
  <c r="RIW68" i="7"/>
  <c r="RIY68" i="7"/>
  <c r="RJA68" i="7"/>
  <c r="RJC68" i="7"/>
  <c r="RJE68" i="7"/>
  <c r="RJG68" i="7"/>
  <c r="RJI68" i="7"/>
  <c r="RJK68" i="7"/>
  <c r="RJM68" i="7"/>
  <c r="RJO68" i="7"/>
  <c r="RJQ68" i="7"/>
  <c r="RJS68" i="7"/>
  <c r="RJU68" i="7"/>
  <c r="RJW68" i="7"/>
  <c r="RJY68" i="7"/>
  <c r="RKA68" i="7"/>
  <c r="RKC68" i="7"/>
  <c r="RKE68" i="7"/>
  <c r="RKG68" i="7"/>
  <c r="RKI68" i="7"/>
  <c r="RKK68" i="7"/>
  <c r="RKM68" i="7"/>
  <c r="RKO68" i="7"/>
  <c r="RKQ68" i="7"/>
  <c r="RKS68" i="7"/>
  <c r="RKU68" i="7"/>
  <c r="RKW68" i="7"/>
  <c r="RKY68" i="7"/>
  <c r="RLA68" i="7"/>
  <c r="RLC68" i="7"/>
  <c r="RLE68" i="7"/>
  <c r="RLG68" i="7"/>
  <c r="RLI68" i="7"/>
  <c r="RLK68" i="7"/>
  <c r="RLM68" i="7"/>
  <c r="RLO68" i="7"/>
  <c r="RLQ68" i="7"/>
  <c r="RLS68" i="7"/>
  <c r="RLU68" i="7"/>
  <c r="RLW68" i="7"/>
  <c r="RLY68" i="7"/>
  <c r="RMA68" i="7"/>
  <c r="RMC68" i="7"/>
  <c r="RME68" i="7"/>
  <c r="RMG68" i="7"/>
  <c r="RMI68" i="7"/>
  <c r="RMK68" i="7"/>
  <c r="RMM68" i="7"/>
  <c r="RMO68" i="7"/>
  <c r="RMQ68" i="7"/>
  <c r="RMS68" i="7"/>
  <c r="RMU68" i="7"/>
  <c r="RMW68" i="7"/>
  <c r="RMY68" i="7"/>
  <c r="RNA68" i="7"/>
  <c r="RNC68" i="7"/>
  <c r="RNE68" i="7"/>
  <c r="RNG68" i="7"/>
  <c r="RNI68" i="7"/>
  <c r="RNK68" i="7"/>
  <c r="RNM68" i="7"/>
  <c r="RNO68" i="7"/>
  <c r="RNQ68" i="7"/>
  <c r="RNS68" i="7"/>
  <c r="RNU68" i="7"/>
  <c r="RNW68" i="7"/>
  <c r="RNY68" i="7"/>
  <c r="ROA68" i="7"/>
  <c r="ROC68" i="7"/>
  <c r="ROE68" i="7"/>
  <c r="ROG68" i="7"/>
  <c r="ROI68" i="7"/>
  <c r="ROK68" i="7"/>
  <c r="ROM68" i="7"/>
  <c r="ROO68" i="7"/>
  <c r="ROQ68" i="7"/>
  <c r="ROS68" i="7"/>
  <c r="ROU68" i="7"/>
  <c r="ROW68" i="7"/>
  <c r="ROY68" i="7"/>
  <c r="RPA68" i="7"/>
  <c r="RPC68" i="7"/>
  <c r="RPE68" i="7"/>
  <c r="RPG68" i="7"/>
  <c r="RPI68" i="7"/>
  <c r="RPK68" i="7"/>
  <c r="RPM68" i="7"/>
  <c r="RPO68" i="7"/>
  <c r="RPQ68" i="7"/>
  <c r="RPS68" i="7"/>
  <c r="RPU68" i="7"/>
  <c r="RPW68" i="7"/>
  <c r="RPY68" i="7"/>
  <c r="RQA68" i="7"/>
  <c r="RQC68" i="7"/>
  <c r="RQE68" i="7"/>
  <c r="RQG68" i="7"/>
  <c r="RQI68" i="7"/>
  <c r="RQK68" i="7"/>
  <c r="RQM68" i="7"/>
  <c r="RQO68" i="7"/>
  <c r="RQQ68" i="7"/>
  <c r="RQS68" i="7"/>
  <c r="RQU68" i="7"/>
  <c r="RQW68" i="7"/>
  <c r="RQY68" i="7"/>
  <c r="RRA68" i="7"/>
  <c r="RRC68" i="7"/>
  <c r="RRE68" i="7"/>
  <c r="RRG68" i="7"/>
  <c r="RRI68" i="7"/>
  <c r="RRK68" i="7"/>
  <c r="RRM68" i="7"/>
  <c r="RRO68" i="7"/>
  <c r="RRQ68" i="7"/>
  <c r="RRS68" i="7"/>
  <c r="RRU68" i="7"/>
  <c r="RRW68" i="7"/>
  <c r="RRY68" i="7"/>
  <c r="RSA68" i="7"/>
  <c r="RSC68" i="7"/>
  <c r="RSE68" i="7"/>
  <c r="RSG68" i="7"/>
  <c r="RSI68" i="7"/>
  <c r="RSK68" i="7"/>
  <c r="RSM68" i="7"/>
  <c r="RSO68" i="7"/>
  <c r="RSQ68" i="7"/>
  <c r="RSS68" i="7"/>
  <c r="RSU68" i="7"/>
  <c r="RSW68" i="7"/>
  <c r="RSY68" i="7"/>
  <c r="RTA68" i="7"/>
  <c r="RTC68" i="7"/>
  <c r="RTE68" i="7"/>
  <c r="RTG68" i="7"/>
  <c r="RTI68" i="7"/>
  <c r="RTK68" i="7"/>
  <c r="RTM68" i="7"/>
  <c r="RTO68" i="7"/>
  <c r="RTQ68" i="7"/>
  <c r="RTS68" i="7"/>
  <c r="RTU68" i="7"/>
  <c r="RTW68" i="7"/>
  <c r="RTY68" i="7"/>
  <c r="RUA68" i="7"/>
  <c r="RUC68" i="7"/>
  <c r="RUE68" i="7"/>
  <c r="RUG68" i="7"/>
  <c r="RUI68" i="7"/>
  <c r="RUK68" i="7"/>
  <c r="RUM68" i="7"/>
  <c r="RUO68" i="7"/>
  <c r="RUQ68" i="7"/>
  <c r="RUS68" i="7"/>
  <c r="RUU68" i="7"/>
  <c r="RUW68" i="7"/>
  <c r="RUY68" i="7"/>
  <c r="RVA68" i="7"/>
  <c r="RVC68" i="7"/>
  <c r="RVE68" i="7"/>
  <c r="RVG68" i="7"/>
  <c r="RVI68" i="7"/>
  <c r="RVK68" i="7"/>
  <c r="RVM68" i="7"/>
  <c r="RVO68" i="7"/>
  <c r="RVQ68" i="7"/>
  <c r="RVS68" i="7"/>
  <c r="RVU68" i="7"/>
  <c r="RVW68" i="7"/>
  <c r="RVY68" i="7"/>
  <c r="RWA68" i="7"/>
  <c r="RWC68" i="7"/>
  <c r="RWE68" i="7"/>
  <c r="RWG68" i="7"/>
  <c r="RWI68" i="7"/>
  <c r="RWK68" i="7"/>
  <c r="RWM68" i="7"/>
  <c r="RWO68" i="7"/>
  <c r="RWQ68" i="7"/>
  <c r="RWS68" i="7"/>
  <c r="RWU68" i="7"/>
  <c r="RWW68" i="7"/>
  <c r="RWY68" i="7"/>
  <c r="RXA68" i="7"/>
  <c r="RXC68" i="7"/>
  <c r="RXE68" i="7"/>
  <c r="RXG68" i="7"/>
  <c r="RXI68" i="7"/>
  <c r="RXK68" i="7"/>
  <c r="RXM68" i="7"/>
  <c r="RXO68" i="7"/>
  <c r="RXQ68" i="7"/>
  <c r="RXS68" i="7"/>
  <c r="RXU68" i="7"/>
  <c r="RXW68" i="7"/>
  <c r="RXY68" i="7"/>
  <c r="RYA68" i="7"/>
  <c r="RYC68" i="7"/>
  <c r="RYE68" i="7"/>
  <c r="RYG68" i="7"/>
  <c r="RYI68" i="7"/>
  <c r="RYK68" i="7"/>
  <c r="RYM68" i="7"/>
  <c r="RYO68" i="7"/>
  <c r="RYQ68" i="7"/>
  <c r="RYS68" i="7"/>
  <c r="RYU68" i="7"/>
  <c r="RYW68" i="7"/>
  <c r="RYY68" i="7"/>
  <c r="RZA68" i="7"/>
  <c r="RZC68" i="7"/>
  <c r="RZE68" i="7"/>
  <c r="RZG68" i="7"/>
  <c r="RZI68" i="7"/>
  <c r="RZK68" i="7"/>
  <c r="RZM68" i="7"/>
  <c r="RZO68" i="7"/>
  <c r="RZQ68" i="7"/>
  <c r="RZS68" i="7"/>
  <c r="RZU68" i="7"/>
  <c r="RZW68" i="7"/>
  <c r="RZY68" i="7"/>
  <c r="SAA68" i="7"/>
  <c r="SAC68" i="7"/>
  <c r="SAE68" i="7"/>
  <c r="SAG68" i="7"/>
  <c r="SAI68" i="7"/>
  <c r="SAK68" i="7"/>
  <c r="SAM68" i="7"/>
  <c r="SAO68" i="7"/>
  <c r="SAQ68" i="7"/>
  <c r="SAS68" i="7"/>
  <c r="SAU68" i="7"/>
  <c r="SAW68" i="7"/>
  <c r="SAY68" i="7"/>
  <c r="SBA68" i="7"/>
  <c r="SBC68" i="7"/>
  <c r="SBE68" i="7"/>
  <c r="SBG68" i="7"/>
  <c r="SBI68" i="7"/>
  <c r="SBK68" i="7"/>
  <c r="SBM68" i="7"/>
  <c r="SBO68" i="7"/>
  <c r="SBQ68" i="7"/>
  <c r="SBS68" i="7"/>
  <c r="SBU68" i="7"/>
  <c r="SBW68" i="7"/>
  <c r="SBY68" i="7"/>
  <c r="SCA68" i="7"/>
  <c r="SCC68" i="7"/>
  <c r="SCE68" i="7"/>
  <c r="SCG68" i="7"/>
  <c r="SCI68" i="7"/>
  <c r="SCK68" i="7"/>
  <c r="SCM68" i="7"/>
  <c r="SCO68" i="7"/>
  <c r="SCQ68" i="7"/>
  <c r="SCS68" i="7"/>
  <c r="SCU68" i="7"/>
  <c r="SCW68" i="7"/>
  <c r="SCY68" i="7"/>
  <c r="SDA68" i="7"/>
  <c r="SDC68" i="7"/>
  <c r="SDE68" i="7"/>
  <c r="SDG68" i="7"/>
  <c r="SDI68" i="7"/>
  <c r="SDK68" i="7"/>
  <c r="SDM68" i="7"/>
  <c r="SDO68" i="7"/>
  <c r="SDQ68" i="7"/>
  <c r="SDS68" i="7"/>
  <c r="SDU68" i="7"/>
  <c r="SDW68" i="7"/>
  <c r="SDY68" i="7"/>
  <c r="SEA68" i="7"/>
  <c r="SEC68" i="7"/>
  <c r="SEE68" i="7"/>
  <c r="SEG68" i="7"/>
  <c r="SEI68" i="7"/>
  <c r="SEK68" i="7"/>
  <c r="SEM68" i="7"/>
  <c r="SEO68" i="7"/>
  <c r="SEQ68" i="7"/>
  <c r="SES68" i="7"/>
  <c r="SEU68" i="7"/>
  <c r="SEW68" i="7"/>
  <c r="SEY68" i="7"/>
  <c r="SFA68" i="7"/>
  <c r="SFC68" i="7"/>
  <c r="SFE68" i="7"/>
  <c r="SFG68" i="7"/>
  <c r="SFI68" i="7"/>
  <c r="SFK68" i="7"/>
  <c r="SFM68" i="7"/>
  <c r="SFO68" i="7"/>
  <c r="SFQ68" i="7"/>
  <c r="SFS68" i="7"/>
  <c r="SFU68" i="7"/>
  <c r="SFW68" i="7"/>
  <c r="SFY68" i="7"/>
  <c r="SGA68" i="7"/>
  <c r="SGC68" i="7"/>
  <c r="SGE68" i="7"/>
  <c r="SGG68" i="7"/>
  <c r="SGI68" i="7"/>
  <c r="SGK68" i="7"/>
  <c r="SGM68" i="7"/>
  <c r="SGO68" i="7"/>
  <c r="SGQ68" i="7"/>
  <c r="SGS68" i="7"/>
  <c r="SGU68" i="7"/>
  <c r="SGW68" i="7"/>
  <c r="SGY68" i="7"/>
  <c r="SHA68" i="7"/>
  <c r="SHC68" i="7"/>
  <c r="SHE68" i="7"/>
  <c r="SHG68" i="7"/>
  <c r="SHI68" i="7"/>
  <c r="SHK68" i="7"/>
  <c r="SHM68" i="7"/>
  <c r="SHO68" i="7"/>
  <c r="SHQ68" i="7"/>
  <c r="SHS68" i="7"/>
  <c r="SHU68" i="7"/>
  <c r="SHW68" i="7"/>
  <c r="SHY68" i="7"/>
  <c r="SIA68" i="7"/>
  <c r="SIC68" i="7"/>
  <c r="SIE68" i="7"/>
  <c r="SIG68" i="7"/>
  <c r="SII68" i="7"/>
  <c r="SIK68" i="7"/>
  <c r="SIM68" i="7"/>
  <c r="SIO68" i="7"/>
  <c r="SIQ68" i="7"/>
  <c r="SIS68" i="7"/>
  <c r="SIU68" i="7"/>
  <c r="SIW68" i="7"/>
  <c r="SIY68" i="7"/>
  <c r="SJA68" i="7"/>
  <c r="SJC68" i="7"/>
  <c r="SJE68" i="7"/>
  <c r="SJG68" i="7"/>
  <c r="SJI68" i="7"/>
  <c r="SJK68" i="7"/>
  <c r="SJM68" i="7"/>
  <c r="SJO68" i="7"/>
  <c r="SJQ68" i="7"/>
  <c r="SJS68" i="7"/>
  <c r="SJU68" i="7"/>
  <c r="SJW68" i="7"/>
  <c r="SJY68" i="7"/>
  <c r="SKA68" i="7"/>
  <c r="SKC68" i="7"/>
  <c r="SKE68" i="7"/>
  <c r="SKG68" i="7"/>
  <c r="SKI68" i="7"/>
  <c r="SKK68" i="7"/>
  <c r="SKM68" i="7"/>
  <c r="SKO68" i="7"/>
  <c r="SKQ68" i="7"/>
  <c r="SKS68" i="7"/>
  <c r="SKU68" i="7"/>
  <c r="SKW68" i="7"/>
  <c r="SKY68" i="7"/>
  <c r="SLA68" i="7"/>
  <c r="SLC68" i="7"/>
  <c r="SLE68" i="7"/>
  <c r="SLG68" i="7"/>
  <c r="SLI68" i="7"/>
  <c r="SLK68" i="7"/>
  <c r="SLM68" i="7"/>
  <c r="SLO68" i="7"/>
  <c r="SLQ68" i="7"/>
  <c r="SLS68" i="7"/>
  <c r="SLU68" i="7"/>
  <c r="SLW68" i="7"/>
  <c r="SLY68" i="7"/>
  <c r="SMA68" i="7"/>
  <c r="SMC68" i="7"/>
  <c r="SME68" i="7"/>
  <c r="SMG68" i="7"/>
  <c r="SMI68" i="7"/>
  <c r="SMK68" i="7"/>
  <c r="SMM68" i="7"/>
  <c r="SMO68" i="7"/>
  <c r="SMQ68" i="7"/>
  <c r="SMS68" i="7"/>
  <c r="SMU68" i="7"/>
  <c r="SMW68" i="7"/>
  <c r="SMY68" i="7"/>
  <c r="SNA68" i="7"/>
  <c r="SNC68" i="7"/>
  <c r="SNE68" i="7"/>
  <c r="SNG68" i="7"/>
  <c r="SNI68" i="7"/>
  <c r="SNK68" i="7"/>
  <c r="SNM68" i="7"/>
  <c r="SNO68" i="7"/>
  <c r="SNQ68" i="7"/>
  <c r="SNS68" i="7"/>
  <c r="SNU68" i="7"/>
  <c r="SNW68" i="7"/>
  <c r="SNY68" i="7"/>
  <c r="SOA68" i="7"/>
  <c r="SOC68" i="7"/>
  <c r="SOE68" i="7"/>
  <c r="SOG68" i="7"/>
  <c r="SOI68" i="7"/>
  <c r="SOK68" i="7"/>
  <c r="SOM68" i="7"/>
  <c r="SOO68" i="7"/>
  <c r="SOQ68" i="7"/>
  <c r="SOS68" i="7"/>
  <c r="SOU68" i="7"/>
  <c r="SOW68" i="7"/>
  <c r="SOY68" i="7"/>
  <c r="SPA68" i="7"/>
  <c r="SPC68" i="7"/>
  <c r="SPE68" i="7"/>
  <c r="SPG68" i="7"/>
  <c r="SPI68" i="7"/>
  <c r="SPK68" i="7"/>
  <c r="SPM68" i="7"/>
  <c r="SPO68" i="7"/>
  <c r="SPQ68" i="7"/>
  <c r="SPS68" i="7"/>
  <c r="SPU68" i="7"/>
  <c r="SPW68" i="7"/>
  <c r="SPY68" i="7"/>
  <c r="SQA68" i="7"/>
  <c r="SQC68" i="7"/>
  <c r="SQE68" i="7"/>
  <c r="SQG68" i="7"/>
  <c r="SQI68" i="7"/>
  <c r="SQK68" i="7"/>
  <c r="SQM68" i="7"/>
  <c r="SQO68" i="7"/>
  <c r="SQQ68" i="7"/>
  <c r="SQS68" i="7"/>
  <c r="SQU68" i="7"/>
  <c r="SQW68" i="7"/>
  <c r="SQY68" i="7"/>
  <c r="SRA68" i="7"/>
  <c r="SRC68" i="7"/>
  <c r="SRE68" i="7"/>
  <c r="SRG68" i="7"/>
  <c r="SRI68" i="7"/>
  <c r="SRK68" i="7"/>
  <c r="SRM68" i="7"/>
  <c r="SRO68" i="7"/>
  <c r="SRQ68" i="7"/>
  <c r="SRS68" i="7"/>
  <c r="SRU68" i="7"/>
  <c r="SRW68" i="7"/>
  <c r="SRY68" i="7"/>
  <c r="SSA68" i="7"/>
  <c r="SSC68" i="7"/>
  <c r="SSE68" i="7"/>
  <c r="SSG68" i="7"/>
  <c r="SSI68" i="7"/>
  <c r="SSK68" i="7"/>
  <c r="SSM68" i="7"/>
  <c r="SSO68" i="7"/>
  <c r="SSQ68" i="7"/>
  <c r="SSS68" i="7"/>
  <c r="SSU68" i="7"/>
  <c r="SSW68" i="7"/>
  <c r="SSY68" i="7"/>
  <c r="STA68" i="7"/>
  <c r="STC68" i="7"/>
  <c r="STE68" i="7"/>
  <c r="STG68" i="7"/>
  <c r="STI68" i="7"/>
  <c r="STK68" i="7"/>
  <c r="STM68" i="7"/>
  <c r="STO68" i="7"/>
  <c r="STQ68" i="7"/>
  <c r="STS68" i="7"/>
  <c r="STU68" i="7"/>
  <c r="STW68" i="7"/>
  <c r="STY68" i="7"/>
  <c r="SUA68" i="7"/>
  <c r="SUC68" i="7"/>
  <c r="SUE68" i="7"/>
  <c r="SUG68" i="7"/>
  <c r="SUI68" i="7"/>
  <c r="SUK68" i="7"/>
  <c r="SUM68" i="7"/>
  <c r="SUO68" i="7"/>
  <c r="SUQ68" i="7"/>
  <c r="SUS68" i="7"/>
  <c r="SUU68" i="7"/>
  <c r="SUW68" i="7"/>
  <c r="SUY68" i="7"/>
  <c r="SVA68" i="7"/>
  <c r="SVC68" i="7"/>
  <c r="SVE68" i="7"/>
  <c r="SVG68" i="7"/>
  <c r="SVI68" i="7"/>
  <c r="SVK68" i="7"/>
  <c r="SVM68" i="7"/>
  <c r="SVO68" i="7"/>
  <c r="SVQ68" i="7"/>
  <c r="SVS68" i="7"/>
  <c r="SVU68" i="7"/>
  <c r="SVW68" i="7"/>
  <c r="SVY68" i="7"/>
  <c r="SWA68" i="7"/>
  <c r="SWC68" i="7"/>
  <c r="SWE68" i="7"/>
  <c r="SWG68" i="7"/>
  <c r="SWI68" i="7"/>
  <c r="SWK68" i="7"/>
  <c r="SWM68" i="7"/>
  <c r="SWO68" i="7"/>
  <c r="SWQ68" i="7"/>
  <c r="SWS68" i="7"/>
  <c r="SWU68" i="7"/>
  <c r="SWW68" i="7"/>
  <c r="SWY68" i="7"/>
  <c r="SXA68" i="7"/>
  <c r="SXC68" i="7"/>
  <c r="SXE68" i="7"/>
  <c r="SXG68" i="7"/>
  <c r="SXI68" i="7"/>
  <c r="SXK68" i="7"/>
  <c r="SXM68" i="7"/>
  <c r="SXO68" i="7"/>
  <c r="SXQ68" i="7"/>
  <c r="SXS68" i="7"/>
  <c r="SXU68" i="7"/>
  <c r="SXW68" i="7"/>
  <c r="SXY68" i="7"/>
  <c r="SYA68" i="7"/>
  <c r="SYC68" i="7"/>
  <c r="SYE68" i="7"/>
  <c r="SYG68" i="7"/>
  <c r="SYI68" i="7"/>
  <c r="SYK68" i="7"/>
  <c r="SYM68" i="7"/>
  <c r="SYO68" i="7"/>
  <c r="SYQ68" i="7"/>
  <c r="SYS68" i="7"/>
  <c r="SYU68" i="7"/>
  <c r="SYW68" i="7"/>
  <c r="SYY68" i="7"/>
  <c r="SZA68" i="7"/>
  <c r="SZC68" i="7"/>
  <c r="SZE68" i="7"/>
  <c r="SZG68" i="7"/>
  <c r="SZI68" i="7"/>
  <c r="SZK68" i="7"/>
  <c r="SZM68" i="7"/>
  <c r="SZO68" i="7"/>
  <c r="SZQ68" i="7"/>
  <c r="SZS68" i="7"/>
  <c r="SZU68" i="7"/>
  <c r="SZW68" i="7"/>
  <c r="SZY68" i="7"/>
  <c r="TAA68" i="7"/>
  <c r="TAC68" i="7"/>
  <c r="TAE68" i="7"/>
  <c r="TAG68" i="7"/>
  <c r="TAI68" i="7"/>
  <c r="TAK68" i="7"/>
  <c r="TAM68" i="7"/>
  <c r="TAO68" i="7"/>
  <c r="TAQ68" i="7"/>
  <c r="TAS68" i="7"/>
  <c r="TAU68" i="7"/>
  <c r="TAW68" i="7"/>
  <c r="TAY68" i="7"/>
  <c r="TBA68" i="7"/>
  <c r="TBC68" i="7"/>
  <c r="TBE68" i="7"/>
  <c r="TBG68" i="7"/>
  <c r="TBI68" i="7"/>
  <c r="TBK68" i="7"/>
  <c r="TBM68" i="7"/>
  <c r="TBO68" i="7"/>
  <c r="TBQ68" i="7"/>
  <c r="TBS68" i="7"/>
  <c r="TBU68" i="7"/>
  <c r="TBW68" i="7"/>
  <c r="TBY68" i="7"/>
  <c r="TCA68" i="7"/>
  <c r="TCC68" i="7"/>
  <c r="TCE68" i="7"/>
  <c r="TCG68" i="7"/>
  <c r="TCI68" i="7"/>
  <c r="TCK68" i="7"/>
  <c r="TCM68" i="7"/>
  <c r="TCO68" i="7"/>
  <c r="TCQ68" i="7"/>
  <c r="TCS68" i="7"/>
  <c r="TCU68" i="7"/>
  <c r="TCW68" i="7"/>
  <c r="TCY68" i="7"/>
  <c r="TDA68" i="7"/>
  <c r="TDC68" i="7"/>
  <c r="TDE68" i="7"/>
  <c r="TDG68" i="7"/>
  <c r="TDI68" i="7"/>
  <c r="TDK68" i="7"/>
  <c r="TDM68" i="7"/>
  <c r="TDO68" i="7"/>
  <c r="TDQ68" i="7"/>
  <c r="TDS68" i="7"/>
  <c r="TDU68" i="7"/>
  <c r="TDW68" i="7"/>
  <c r="TDY68" i="7"/>
  <c r="TEA68" i="7"/>
  <c r="TEC68" i="7"/>
  <c r="TEE68" i="7"/>
  <c r="TEG68" i="7"/>
  <c r="TEI68" i="7"/>
  <c r="TEK68" i="7"/>
  <c r="TEM68" i="7"/>
  <c r="TEO68" i="7"/>
  <c r="TEQ68" i="7"/>
  <c r="TES68" i="7"/>
  <c r="TEU68" i="7"/>
  <c r="TEW68" i="7"/>
  <c r="TEY68" i="7"/>
  <c r="TFA68" i="7"/>
  <c r="TFC68" i="7"/>
  <c r="TFE68" i="7"/>
  <c r="TFG68" i="7"/>
  <c r="TFI68" i="7"/>
  <c r="TFK68" i="7"/>
  <c r="TFM68" i="7"/>
  <c r="TFO68" i="7"/>
  <c r="TFQ68" i="7"/>
  <c r="TFS68" i="7"/>
  <c r="TFU68" i="7"/>
  <c r="TFW68" i="7"/>
  <c r="TFY68" i="7"/>
  <c r="TGA68" i="7"/>
  <c r="TGC68" i="7"/>
  <c r="TGE68" i="7"/>
  <c r="TGG68" i="7"/>
  <c r="TGI68" i="7"/>
  <c r="TGK68" i="7"/>
  <c r="TGM68" i="7"/>
  <c r="TGO68" i="7"/>
  <c r="TGQ68" i="7"/>
  <c r="TGS68" i="7"/>
  <c r="TGU68" i="7"/>
  <c r="TGW68" i="7"/>
  <c r="TGY68" i="7"/>
  <c r="THA68" i="7"/>
  <c r="THC68" i="7"/>
  <c r="THE68" i="7"/>
  <c r="THG68" i="7"/>
  <c r="THI68" i="7"/>
  <c r="THK68" i="7"/>
  <c r="THM68" i="7"/>
  <c r="THO68" i="7"/>
  <c r="THQ68" i="7"/>
  <c r="THS68" i="7"/>
  <c r="THU68" i="7"/>
  <c r="THW68" i="7"/>
  <c r="THY68" i="7"/>
  <c r="TIA68" i="7"/>
  <c r="TIC68" i="7"/>
  <c r="TIE68" i="7"/>
  <c r="TIG68" i="7"/>
  <c r="TII68" i="7"/>
  <c r="TIK68" i="7"/>
  <c r="TIM68" i="7"/>
  <c r="TIO68" i="7"/>
  <c r="TIQ68" i="7"/>
  <c r="TIS68" i="7"/>
  <c r="TIU68" i="7"/>
  <c r="TIW68" i="7"/>
  <c r="TIY68" i="7"/>
  <c r="TJA68" i="7"/>
  <c r="TJC68" i="7"/>
  <c r="TJE68" i="7"/>
  <c r="TJG68" i="7"/>
  <c r="TJI68" i="7"/>
  <c r="TJK68" i="7"/>
  <c r="TJM68" i="7"/>
  <c r="TJO68" i="7"/>
  <c r="TJQ68" i="7"/>
  <c r="TJS68" i="7"/>
  <c r="TJU68" i="7"/>
  <c r="TJW68" i="7"/>
  <c r="TJY68" i="7"/>
  <c r="TKA68" i="7"/>
  <c r="TKC68" i="7"/>
  <c r="TKE68" i="7"/>
  <c r="TKG68" i="7"/>
  <c r="TKI68" i="7"/>
  <c r="TKK68" i="7"/>
  <c r="TKM68" i="7"/>
  <c r="TKO68" i="7"/>
  <c r="TKQ68" i="7"/>
  <c r="TKS68" i="7"/>
  <c r="TKU68" i="7"/>
  <c r="TKW68" i="7"/>
  <c r="TKY68" i="7"/>
  <c r="TLA68" i="7"/>
  <c r="TLC68" i="7"/>
  <c r="TLE68" i="7"/>
  <c r="TLG68" i="7"/>
  <c r="TLI68" i="7"/>
  <c r="TLK68" i="7"/>
  <c r="TLM68" i="7"/>
  <c r="TLO68" i="7"/>
  <c r="TLQ68" i="7"/>
  <c r="TLS68" i="7"/>
  <c r="TLU68" i="7"/>
  <c r="TLW68" i="7"/>
  <c r="TLY68" i="7"/>
  <c r="TMA68" i="7"/>
  <c r="TMC68" i="7"/>
  <c r="TME68" i="7"/>
  <c r="TMG68" i="7"/>
  <c r="TMI68" i="7"/>
  <c r="TMK68" i="7"/>
  <c r="TMM68" i="7"/>
  <c r="TMO68" i="7"/>
  <c r="TMQ68" i="7"/>
  <c r="TMS68" i="7"/>
  <c r="TMU68" i="7"/>
  <c r="TMW68" i="7"/>
  <c r="TMY68" i="7"/>
  <c r="TNA68" i="7"/>
  <c r="TNC68" i="7"/>
  <c r="TNE68" i="7"/>
  <c r="TNG68" i="7"/>
  <c r="TNI68" i="7"/>
  <c r="TNK68" i="7"/>
  <c r="TNM68" i="7"/>
  <c r="TNO68" i="7"/>
  <c r="TNQ68" i="7"/>
  <c r="TNS68" i="7"/>
  <c r="TNU68" i="7"/>
  <c r="TNW68" i="7"/>
  <c r="TNY68" i="7"/>
  <c r="TOA68" i="7"/>
  <c r="TOC68" i="7"/>
  <c r="TOE68" i="7"/>
  <c r="TOG68" i="7"/>
  <c r="TOI68" i="7"/>
  <c r="TOK68" i="7"/>
  <c r="TOM68" i="7"/>
  <c r="TOO68" i="7"/>
  <c r="TOQ68" i="7"/>
  <c r="TOS68" i="7"/>
  <c r="TOU68" i="7"/>
  <c r="TOW68" i="7"/>
  <c r="TOY68" i="7"/>
  <c r="TPA68" i="7"/>
  <c r="TPC68" i="7"/>
  <c r="TPE68" i="7"/>
  <c r="TPG68" i="7"/>
  <c r="TPI68" i="7"/>
  <c r="TPK68" i="7"/>
  <c r="TPM68" i="7"/>
  <c r="TPO68" i="7"/>
  <c r="TPQ68" i="7"/>
  <c r="TPS68" i="7"/>
  <c r="TPU68" i="7"/>
  <c r="TPW68" i="7"/>
  <c r="TPY68" i="7"/>
  <c r="TQA68" i="7"/>
  <c r="TQC68" i="7"/>
  <c r="TQE68" i="7"/>
  <c r="TQG68" i="7"/>
  <c r="TQI68" i="7"/>
  <c r="TQK68" i="7"/>
  <c r="TQM68" i="7"/>
  <c r="TQO68" i="7"/>
  <c r="TQQ68" i="7"/>
  <c r="TQS68" i="7"/>
  <c r="TQU68" i="7"/>
  <c r="TQW68" i="7"/>
  <c r="TQY68" i="7"/>
  <c r="TRA68" i="7"/>
  <c r="TRC68" i="7"/>
  <c r="TRE68" i="7"/>
  <c r="TRG68" i="7"/>
  <c r="TRI68" i="7"/>
  <c r="TRK68" i="7"/>
  <c r="TRM68" i="7"/>
  <c r="TRO68" i="7"/>
  <c r="TRQ68" i="7"/>
  <c r="TRS68" i="7"/>
  <c r="TRU68" i="7"/>
  <c r="TRW68" i="7"/>
  <c r="TRY68" i="7"/>
  <c r="TSA68" i="7"/>
  <c r="TSC68" i="7"/>
  <c r="TSE68" i="7"/>
  <c r="TSG68" i="7"/>
  <c r="TSI68" i="7"/>
  <c r="TSK68" i="7"/>
  <c r="TSM68" i="7"/>
  <c r="TSO68" i="7"/>
  <c r="TSQ68" i="7"/>
  <c r="TSS68" i="7"/>
  <c r="TSU68" i="7"/>
  <c r="TSW68" i="7"/>
  <c r="TSY68" i="7"/>
  <c r="TTA68" i="7"/>
  <c r="TTC68" i="7"/>
  <c r="TTE68" i="7"/>
  <c r="TTG68" i="7"/>
  <c r="TTI68" i="7"/>
  <c r="TTK68" i="7"/>
  <c r="TTM68" i="7"/>
  <c r="TTO68" i="7"/>
  <c r="TTQ68" i="7"/>
  <c r="TTS68" i="7"/>
  <c r="TTU68" i="7"/>
  <c r="TTW68" i="7"/>
  <c r="TTY68" i="7"/>
  <c r="TUA68" i="7"/>
  <c r="TUC68" i="7"/>
  <c r="TUE68" i="7"/>
  <c r="TUG68" i="7"/>
  <c r="TUI68" i="7"/>
  <c r="TUK68" i="7"/>
  <c r="TUM68" i="7"/>
  <c r="TUO68" i="7"/>
  <c r="TUQ68" i="7"/>
  <c r="TUS68" i="7"/>
  <c r="TUU68" i="7"/>
  <c r="TUW68" i="7"/>
  <c r="TUY68" i="7"/>
  <c r="TVA68" i="7"/>
  <c r="TVC68" i="7"/>
  <c r="TVE68" i="7"/>
  <c r="TVG68" i="7"/>
  <c r="TVI68" i="7"/>
  <c r="TVK68" i="7"/>
  <c r="TVM68" i="7"/>
  <c r="TVO68" i="7"/>
  <c r="TVQ68" i="7"/>
  <c r="TVS68" i="7"/>
  <c r="TVU68" i="7"/>
  <c r="TVW68" i="7"/>
  <c r="TVY68" i="7"/>
  <c r="TWA68" i="7"/>
  <c r="TWC68" i="7"/>
  <c r="TWE68" i="7"/>
  <c r="TWG68" i="7"/>
  <c r="TWI68" i="7"/>
  <c r="TWK68" i="7"/>
  <c r="TWM68" i="7"/>
  <c r="TWO68" i="7"/>
  <c r="TWQ68" i="7"/>
  <c r="TWS68" i="7"/>
  <c r="TWU68" i="7"/>
  <c r="TWW68" i="7"/>
  <c r="TWY68" i="7"/>
  <c r="TXA68" i="7"/>
  <c r="TXC68" i="7"/>
  <c r="TXE68" i="7"/>
  <c r="TXG68" i="7"/>
  <c r="TXI68" i="7"/>
  <c r="TXK68" i="7"/>
  <c r="TXM68" i="7"/>
  <c r="TXO68" i="7"/>
  <c r="TXQ68" i="7"/>
  <c r="TXS68" i="7"/>
  <c r="TXU68" i="7"/>
  <c r="TXW68" i="7"/>
  <c r="TXY68" i="7"/>
  <c r="TYA68" i="7"/>
  <c r="TYC68" i="7"/>
  <c r="TYE68" i="7"/>
  <c r="TYG68" i="7"/>
  <c r="TYI68" i="7"/>
  <c r="TYK68" i="7"/>
  <c r="TYM68" i="7"/>
  <c r="TYO68" i="7"/>
  <c r="TYQ68" i="7"/>
  <c r="TYS68" i="7"/>
  <c r="TYU68" i="7"/>
  <c r="TYW68" i="7"/>
  <c r="TYY68" i="7"/>
  <c r="TZA68" i="7"/>
  <c r="TZC68" i="7"/>
  <c r="TZE68" i="7"/>
  <c r="TZG68" i="7"/>
  <c r="TZI68" i="7"/>
  <c r="TZK68" i="7"/>
  <c r="TZM68" i="7"/>
  <c r="TZO68" i="7"/>
  <c r="TZQ68" i="7"/>
  <c r="TZS68" i="7"/>
  <c r="TZU68" i="7"/>
  <c r="TZW68" i="7"/>
  <c r="TZY68" i="7"/>
  <c r="UAA68" i="7"/>
  <c r="UAC68" i="7"/>
  <c r="UAE68" i="7"/>
  <c r="UAG68" i="7"/>
  <c r="UAI68" i="7"/>
  <c r="UAK68" i="7"/>
  <c r="UAM68" i="7"/>
  <c r="UAO68" i="7"/>
  <c r="UAQ68" i="7"/>
  <c r="UAS68" i="7"/>
  <c r="UAU68" i="7"/>
  <c r="UAW68" i="7"/>
  <c r="UAY68" i="7"/>
  <c r="UBA68" i="7"/>
  <c r="UBC68" i="7"/>
  <c r="UBE68" i="7"/>
  <c r="UBG68" i="7"/>
  <c r="UBI68" i="7"/>
  <c r="UBK68" i="7"/>
  <c r="UBM68" i="7"/>
  <c r="UBO68" i="7"/>
  <c r="UBQ68" i="7"/>
  <c r="UBS68" i="7"/>
  <c r="UBU68" i="7"/>
  <c r="UBW68" i="7"/>
  <c r="UBY68" i="7"/>
  <c r="UCA68" i="7"/>
  <c r="UCC68" i="7"/>
  <c r="UCE68" i="7"/>
  <c r="UCG68" i="7"/>
  <c r="UCI68" i="7"/>
  <c r="UCK68" i="7"/>
  <c r="UCM68" i="7"/>
  <c r="UCO68" i="7"/>
  <c r="UCQ68" i="7"/>
  <c r="UCS68" i="7"/>
  <c r="UCU68" i="7"/>
  <c r="UCW68" i="7"/>
  <c r="UCY68" i="7"/>
  <c r="UDA68" i="7"/>
  <c r="UDC68" i="7"/>
  <c r="UDE68" i="7"/>
  <c r="UDG68" i="7"/>
  <c r="UDI68" i="7"/>
  <c r="UDK68" i="7"/>
  <c r="UDM68" i="7"/>
  <c r="UDO68" i="7"/>
  <c r="UDQ68" i="7"/>
  <c r="UDS68" i="7"/>
  <c r="UDU68" i="7"/>
  <c r="UDW68" i="7"/>
  <c r="UDY68" i="7"/>
  <c r="UEA68" i="7"/>
  <c r="UEC68" i="7"/>
  <c r="UEE68" i="7"/>
  <c r="UEG68" i="7"/>
  <c r="UEI68" i="7"/>
  <c r="UEK68" i="7"/>
  <c r="UEM68" i="7"/>
  <c r="UEO68" i="7"/>
  <c r="UEQ68" i="7"/>
  <c r="UES68" i="7"/>
  <c r="UEU68" i="7"/>
  <c r="UEW68" i="7"/>
  <c r="UEY68" i="7"/>
  <c r="UFA68" i="7"/>
  <c r="UFC68" i="7"/>
  <c r="UFE68" i="7"/>
  <c r="UFG68" i="7"/>
  <c r="UFI68" i="7"/>
  <c r="UFK68" i="7"/>
  <c r="UFM68" i="7"/>
  <c r="UFO68" i="7"/>
  <c r="UFQ68" i="7"/>
  <c r="UFS68" i="7"/>
  <c r="UFU68" i="7"/>
  <c r="UFW68" i="7"/>
  <c r="UFY68" i="7"/>
  <c r="UGA68" i="7"/>
  <c r="UGC68" i="7"/>
  <c r="UGE68" i="7"/>
  <c r="UGG68" i="7"/>
  <c r="UGI68" i="7"/>
  <c r="UGK68" i="7"/>
  <c r="UGM68" i="7"/>
  <c r="UGO68" i="7"/>
  <c r="UGQ68" i="7"/>
  <c r="UGS68" i="7"/>
  <c r="UGU68" i="7"/>
  <c r="UGW68" i="7"/>
  <c r="UGY68" i="7"/>
  <c r="UHA68" i="7"/>
  <c r="UHC68" i="7"/>
  <c r="UHE68" i="7"/>
  <c r="UHG68" i="7"/>
  <c r="UHI68" i="7"/>
  <c r="UHK68" i="7"/>
  <c r="UHM68" i="7"/>
  <c r="UHO68" i="7"/>
  <c r="UHQ68" i="7"/>
  <c r="UHS68" i="7"/>
  <c r="UHU68" i="7"/>
  <c r="UHW68" i="7"/>
  <c r="UHY68" i="7"/>
  <c r="UIA68" i="7"/>
  <c r="UIC68" i="7"/>
  <c r="UIE68" i="7"/>
  <c r="UIG68" i="7"/>
  <c r="UII68" i="7"/>
  <c r="UIK68" i="7"/>
  <c r="UIM68" i="7"/>
  <c r="UIO68" i="7"/>
  <c r="UIQ68" i="7"/>
  <c r="UIS68" i="7"/>
  <c r="UIU68" i="7"/>
  <c r="UIW68" i="7"/>
  <c r="UIY68" i="7"/>
  <c r="UJA68" i="7"/>
  <c r="UJC68" i="7"/>
  <c r="UJE68" i="7"/>
  <c r="UJG68" i="7"/>
  <c r="UJI68" i="7"/>
  <c r="UJK68" i="7"/>
  <c r="UJM68" i="7"/>
  <c r="UJO68" i="7"/>
  <c r="UJQ68" i="7"/>
  <c r="UJS68" i="7"/>
  <c r="UJU68" i="7"/>
  <c r="UJW68" i="7"/>
  <c r="UJY68" i="7"/>
  <c r="UKA68" i="7"/>
  <c r="UKC68" i="7"/>
  <c r="UKE68" i="7"/>
  <c r="UKG68" i="7"/>
  <c r="UKI68" i="7"/>
  <c r="UKK68" i="7"/>
  <c r="UKM68" i="7"/>
  <c r="UKO68" i="7"/>
  <c r="UKQ68" i="7"/>
  <c r="UKS68" i="7"/>
  <c r="UKU68" i="7"/>
  <c r="UKW68" i="7"/>
  <c r="UKY68" i="7"/>
  <c r="ULA68" i="7"/>
  <c r="ULC68" i="7"/>
  <c r="ULE68" i="7"/>
  <c r="ULG68" i="7"/>
  <c r="ULI68" i="7"/>
  <c r="ULK68" i="7"/>
  <c r="ULM68" i="7"/>
  <c r="ULO68" i="7"/>
  <c r="ULQ68" i="7"/>
  <c r="ULS68" i="7"/>
  <c r="ULU68" i="7"/>
  <c r="ULW68" i="7"/>
  <c r="ULY68" i="7"/>
  <c r="UMA68" i="7"/>
  <c r="UMC68" i="7"/>
  <c r="UME68" i="7"/>
  <c r="UMG68" i="7"/>
  <c r="UMI68" i="7"/>
  <c r="UMK68" i="7"/>
  <c r="UMM68" i="7"/>
  <c r="UMO68" i="7"/>
  <c r="UMQ68" i="7"/>
  <c r="UMS68" i="7"/>
  <c r="UMU68" i="7"/>
  <c r="UMW68" i="7"/>
  <c r="UMY68" i="7"/>
  <c r="UNA68" i="7"/>
  <c r="UNC68" i="7"/>
  <c r="UNE68" i="7"/>
  <c r="UNG68" i="7"/>
  <c r="UNI68" i="7"/>
  <c r="UNK68" i="7"/>
  <c r="UNM68" i="7"/>
  <c r="UNO68" i="7"/>
  <c r="UNQ68" i="7"/>
  <c r="UNS68" i="7"/>
  <c r="UNU68" i="7"/>
  <c r="UNW68" i="7"/>
  <c r="UNY68" i="7"/>
  <c r="UOA68" i="7"/>
  <c r="UOC68" i="7"/>
  <c r="UOE68" i="7"/>
  <c r="UOG68" i="7"/>
  <c r="UOI68" i="7"/>
  <c r="UOK68" i="7"/>
  <c r="UOM68" i="7"/>
  <c r="UOO68" i="7"/>
  <c r="UOQ68" i="7"/>
  <c r="UOS68" i="7"/>
  <c r="UOU68" i="7"/>
  <c r="UOW68" i="7"/>
  <c r="UOY68" i="7"/>
  <c r="UPA68" i="7"/>
  <c r="UPC68" i="7"/>
  <c r="UPE68" i="7"/>
  <c r="UPG68" i="7"/>
  <c r="UPI68" i="7"/>
  <c r="UPK68" i="7"/>
  <c r="UPM68" i="7"/>
  <c r="UPO68" i="7"/>
  <c r="UPQ68" i="7"/>
  <c r="UPS68" i="7"/>
  <c r="UPU68" i="7"/>
  <c r="UPW68" i="7"/>
  <c r="UPY68" i="7"/>
  <c r="UQA68" i="7"/>
  <c r="UQC68" i="7"/>
  <c r="UQE68" i="7"/>
  <c r="UQG68" i="7"/>
  <c r="UQI68" i="7"/>
  <c r="UQK68" i="7"/>
  <c r="UQM68" i="7"/>
  <c r="UQO68" i="7"/>
  <c r="UQQ68" i="7"/>
  <c r="UQS68" i="7"/>
  <c r="UQU68" i="7"/>
  <c r="UQW68" i="7"/>
  <c r="UQY68" i="7"/>
  <c r="URA68" i="7"/>
  <c r="URC68" i="7"/>
  <c r="URE68" i="7"/>
  <c r="URG68" i="7"/>
  <c r="URI68" i="7"/>
  <c r="URK68" i="7"/>
  <c r="URM68" i="7"/>
  <c r="URO68" i="7"/>
  <c r="URQ68" i="7"/>
  <c r="URS68" i="7"/>
  <c r="URU68" i="7"/>
  <c r="URW68" i="7"/>
  <c r="URY68" i="7"/>
  <c r="USA68" i="7"/>
  <c r="USC68" i="7"/>
  <c r="USE68" i="7"/>
  <c r="USG68" i="7"/>
  <c r="USI68" i="7"/>
  <c r="USK68" i="7"/>
  <c r="USM68" i="7"/>
  <c r="USO68" i="7"/>
  <c r="USQ68" i="7"/>
  <c r="USS68" i="7"/>
  <c r="USU68" i="7"/>
  <c r="USW68" i="7"/>
  <c r="USY68" i="7"/>
  <c r="UTA68" i="7"/>
  <c r="UTC68" i="7"/>
  <c r="UTE68" i="7"/>
  <c r="UTG68" i="7"/>
  <c r="UTI68" i="7"/>
  <c r="UTK68" i="7"/>
  <c r="UTM68" i="7"/>
  <c r="UTO68" i="7"/>
  <c r="UTQ68" i="7"/>
  <c r="UTS68" i="7"/>
  <c r="UTU68" i="7"/>
  <c r="UTW68" i="7"/>
  <c r="UTY68" i="7"/>
  <c r="UUA68" i="7"/>
  <c r="UUC68" i="7"/>
  <c r="UUE68" i="7"/>
  <c r="UUG68" i="7"/>
  <c r="UUI68" i="7"/>
  <c r="UUK68" i="7"/>
  <c r="UUM68" i="7"/>
  <c r="UUO68" i="7"/>
  <c r="UUQ68" i="7"/>
  <c r="UUS68" i="7"/>
  <c r="UUU68" i="7"/>
  <c r="UUW68" i="7"/>
  <c r="UUY68" i="7"/>
  <c r="UVA68" i="7"/>
  <c r="UVC68" i="7"/>
  <c r="UVE68" i="7"/>
  <c r="UVG68" i="7"/>
  <c r="UVI68" i="7"/>
  <c r="UVK68" i="7"/>
  <c r="UVM68" i="7"/>
  <c r="UVO68" i="7"/>
  <c r="UVQ68" i="7"/>
  <c r="UVS68" i="7"/>
  <c r="UVU68" i="7"/>
  <c r="UVW68" i="7"/>
  <c r="UVY68" i="7"/>
  <c r="UWA68" i="7"/>
  <c r="UWC68" i="7"/>
  <c r="UWE68" i="7"/>
  <c r="UWG68" i="7"/>
  <c r="UWI68" i="7"/>
  <c r="UWK68" i="7"/>
  <c r="UWM68" i="7"/>
  <c r="UWO68" i="7"/>
  <c r="UWQ68" i="7"/>
  <c r="UWS68" i="7"/>
  <c r="UWU68" i="7"/>
  <c r="UWW68" i="7"/>
  <c r="UWY68" i="7"/>
  <c r="UXA68" i="7"/>
  <c r="UXC68" i="7"/>
  <c r="UXE68" i="7"/>
  <c r="UXG68" i="7"/>
  <c r="UXI68" i="7"/>
  <c r="UXK68" i="7"/>
  <c r="UXM68" i="7"/>
  <c r="UXO68" i="7"/>
  <c r="UXQ68" i="7"/>
  <c r="UXS68" i="7"/>
  <c r="UXU68" i="7"/>
  <c r="UXW68" i="7"/>
  <c r="UXY68" i="7"/>
  <c r="UYA68" i="7"/>
  <c r="UYC68" i="7"/>
  <c r="UYE68" i="7"/>
  <c r="UYG68" i="7"/>
  <c r="UYI68" i="7"/>
  <c r="UYK68" i="7"/>
  <c r="UYM68" i="7"/>
  <c r="UYO68" i="7"/>
  <c r="UYQ68" i="7"/>
  <c r="UYS68" i="7"/>
  <c r="UYU68" i="7"/>
  <c r="UYW68" i="7"/>
  <c r="UYY68" i="7"/>
  <c r="UZA68" i="7"/>
  <c r="UZC68" i="7"/>
  <c r="UZE68" i="7"/>
  <c r="UZG68" i="7"/>
  <c r="UZI68" i="7"/>
  <c r="UZK68" i="7"/>
  <c r="UZM68" i="7"/>
  <c r="UZO68" i="7"/>
  <c r="UZQ68" i="7"/>
  <c r="UZS68" i="7"/>
  <c r="UZU68" i="7"/>
  <c r="UZW68" i="7"/>
  <c r="UZY68" i="7"/>
  <c r="VAA68" i="7"/>
  <c r="VAC68" i="7"/>
  <c r="VAE68" i="7"/>
  <c r="VAG68" i="7"/>
  <c r="VAI68" i="7"/>
  <c r="VAK68" i="7"/>
  <c r="VAM68" i="7"/>
  <c r="VAO68" i="7"/>
  <c r="VAQ68" i="7"/>
  <c r="VAS68" i="7"/>
  <c r="VAU68" i="7"/>
  <c r="VAW68" i="7"/>
  <c r="VAY68" i="7"/>
  <c r="VBA68" i="7"/>
  <c r="VBC68" i="7"/>
  <c r="VBE68" i="7"/>
  <c r="VBG68" i="7"/>
  <c r="VBI68" i="7"/>
  <c r="VBK68" i="7"/>
  <c r="VBM68" i="7"/>
  <c r="VBO68" i="7"/>
  <c r="VBQ68" i="7"/>
  <c r="VBS68" i="7"/>
  <c r="VBU68" i="7"/>
  <c r="VBW68" i="7"/>
  <c r="VBY68" i="7"/>
  <c r="VCA68" i="7"/>
  <c r="VCC68" i="7"/>
  <c r="VCE68" i="7"/>
  <c r="VCG68" i="7"/>
  <c r="VCI68" i="7"/>
  <c r="VCK68" i="7"/>
  <c r="VCM68" i="7"/>
  <c r="VCO68" i="7"/>
  <c r="VCQ68" i="7"/>
  <c r="VCS68" i="7"/>
  <c r="VCU68" i="7"/>
  <c r="VCW68" i="7"/>
  <c r="VCY68" i="7"/>
  <c r="VDA68" i="7"/>
  <c r="VDC68" i="7"/>
  <c r="VDE68" i="7"/>
  <c r="VDG68" i="7"/>
  <c r="VDI68" i="7"/>
  <c r="VDK68" i="7"/>
  <c r="VDM68" i="7"/>
  <c r="VDO68" i="7"/>
  <c r="VDQ68" i="7"/>
  <c r="VDS68" i="7"/>
  <c r="VDU68" i="7"/>
  <c r="VDW68" i="7"/>
  <c r="VDY68" i="7"/>
  <c r="VEA68" i="7"/>
  <c r="VEC68" i="7"/>
  <c r="VEE68" i="7"/>
  <c r="VEG68" i="7"/>
  <c r="VEI68" i="7"/>
  <c r="VEK68" i="7"/>
  <c r="VEM68" i="7"/>
  <c r="VEO68" i="7"/>
  <c r="VEQ68" i="7"/>
  <c r="VES68" i="7"/>
  <c r="VEU68" i="7"/>
  <c r="VEW68" i="7"/>
  <c r="VEY68" i="7"/>
  <c r="VFA68" i="7"/>
  <c r="VFC68" i="7"/>
  <c r="VFE68" i="7"/>
  <c r="VFG68" i="7"/>
  <c r="VFI68" i="7"/>
  <c r="VFK68" i="7"/>
  <c r="VFM68" i="7"/>
  <c r="VFO68" i="7"/>
  <c r="VFQ68" i="7"/>
  <c r="VFS68" i="7"/>
  <c r="VFU68" i="7"/>
  <c r="VFW68" i="7"/>
  <c r="VFY68" i="7"/>
  <c r="VGA68" i="7"/>
  <c r="VGC68" i="7"/>
  <c r="VGE68" i="7"/>
  <c r="VGG68" i="7"/>
  <c r="VGI68" i="7"/>
  <c r="VGK68" i="7"/>
  <c r="VGM68" i="7"/>
  <c r="VGO68" i="7"/>
  <c r="VGQ68" i="7"/>
  <c r="VGS68" i="7"/>
  <c r="VGU68" i="7"/>
  <c r="VGW68" i="7"/>
  <c r="VGY68" i="7"/>
  <c r="VHA68" i="7"/>
  <c r="VHC68" i="7"/>
  <c r="VHE68" i="7"/>
  <c r="VHG68" i="7"/>
  <c r="VHI68" i="7"/>
  <c r="VHK68" i="7"/>
  <c r="VHM68" i="7"/>
  <c r="VHO68" i="7"/>
  <c r="VHQ68" i="7"/>
  <c r="VHS68" i="7"/>
  <c r="VHU68" i="7"/>
  <c r="VHW68" i="7"/>
  <c r="VHY68" i="7"/>
  <c r="VIA68" i="7"/>
  <c r="VIC68" i="7"/>
  <c r="VIE68" i="7"/>
  <c r="VIG68" i="7"/>
  <c r="VII68" i="7"/>
  <c r="VIK68" i="7"/>
  <c r="VIM68" i="7"/>
  <c r="VIO68" i="7"/>
  <c r="VIQ68" i="7"/>
  <c r="VIS68" i="7"/>
  <c r="VIU68" i="7"/>
  <c r="VIW68" i="7"/>
  <c r="VIY68" i="7"/>
  <c r="VJA68" i="7"/>
  <c r="VJC68" i="7"/>
  <c r="VJE68" i="7"/>
  <c r="VJG68" i="7"/>
  <c r="VJI68" i="7"/>
  <c r="VJK68" i="7"/>
  <c r="VJM68" i="7"/>
  <c r="VJO68" i="7"/>
  <c r="VJQ68" i="7"/>
  <c r="VJS68" i="7"/>
  <c r="VJU68" i="7"/>
  <c r="VJW68" i="7"/>
  <c r="VJY68" i="7"/>
  <c r="VKA68" i="7"/>
  <c r="VKC68" i="7"/>
  <c r="VKE68" i="7"/>
  <c r="VKG68" i="7"/>
  <c r="VKI68" i="7"/>
  <c r="VKK68" i="7"/>
  <c r="VKM68" i="7"/>
  <c r="VKO68" i="7"/>
  <c r="VKQ68" i="7"/>
  <c r="VKS68" i="7"/>
  <c r="VKU68" i="7"/>
  <c r="VKW68" i="7"/>
  <c r="VKY68" i="7"/>
  <c r="VLA68" i="7"/>
  <c r="VLC68" i="7"/>
  <c r="VLE68" i="7"/>
  <c r="VLG68" i="7"/>
  <c r="VLI68" i="7"/>
  <c r="VLK68" i="7"/>
  <c r="VLM68" i="7"/>
  <c r="VLO68" i="7"/>
  <c r="VLQ68" i="7"/>
  <c r="VLS68" i="7"/>
  <c r="VLU68" i="7"/>
  <c r="VLW68" i="7"/>
  <c r="VLY68" i="7"/>
  <c r="VMA68" i="7"/>
  <c r="VMC68" i="7"/>
  <c r="VME68" i="7"/>
  <c r="VMG68" i="7"/>
  <c r="VMI68" i="7"/>
  <c r="VMK68" i="7"/>
  <c r="VMM68" i="7"/>
  <c r="VMO68" i="7"/>
  <c r="VMQ68" i="7"/>
  <c r="VMS68" i="7"/>
  <c r="VMU68" i="7"/>
  <c r="VMW68" i="7"/>
  <c r="VMY68" i="7"/>
  <c r="VNA68" i="7"/>
  <c r="VNC68" i="7"/>
  <c r="VNE68" i="7"/>
  <c r="VNG68" i="7"/>
  <c r="VNI68" i="7"/>
  <c r="VNK68" i="7"/>
  <c r="VNM68" i="7"/>
  <c r="VNO68" i="7"/>
  <c r="VNQ68" i="7"/>
  <c r="VNS68" i="7"/>
  <c r="VNU68" i="7"/>
  <c r="VNW68" i="7"/>
  <c r="VNY68" i="7"/>
  <c r="VOA68" i="7"/>
  <c r="VOC68" i="7"/>
  <c r="VOE68" i="7"/>
  <c r="VOG68" i="7"/>
  <c r="VOI68" i="7"/>
  <c r="VOK68" i="7"/>
  <c r="VOM68" i="7"/>
  <c r="VOO68" i="7"/>
  <c r="VOQ68" i="7"/>
  <c r="VOS68" i="7"/>
  <c r="VOU68" i="7"/>
  <c r="VOW68" i="7"/>
  <c r="VOY68" i="7"/>
  <c r="VPA68" i="7"/>
  <c r="VPC68" i="7"/>
  <c r="VPE68" i="7"/>
  <c r="VPG68" i="7"/>
  <c r="VPI68" i="7"/>
  <c r="VPK68" i="7"/>
  <c r="VPM68" i="7"/>
  <c r="VPO68" i="7"/>
  <c r="VPQ68" i="7"/>
  <c r="VPS68" i="7"/>
  <c r="VPU68" i="7"/>
  <c r="VPW68" i="7"/>
  <c r="VPY68" i="7"/>
  <c r="VQA68" i="7"/>
  <c r="VQC68" i="7"/>
  <c r="VQE68" i="7"/>
  <c r="VQG68" i="7"/>
  <c r="VQI68" i="7"/>
  <c r="VQK68" i="7"/>
  <c r="VQM68" i="7"/>
  <c r="VQO68" i="7"/>
  <c r="VQQ68" i="7"/>
  <c r="VQS68" i="7"/>
  <c r="VQU68" i="7"/>
  <c r="VQW68" i="7"/>
  <c r="VQY68" i="7"/>
  <c r="VRA68" i="7"/>
  <c r="VRC68" i="7"/>
  <c r="VRE68" i="7"/>
  <c r="VRG68" i="7"/>
  <c r="VRI68" i="7"/>
  <c r="VRK68" i="7"/>
  <c r="VRM68" i="7"/>
  <c r="VRO68" i="7"/>
  <c r="VRQ68" i="7"/>
  <c r="VRS68" i="7"/>
  <c r="VRU68" i="7"/>
  <c r="VRW68" i="7"/>
  <c r="VRY68" i="7"/>
  <c r="VSA68" i="7"/>
  <c r="VSC68" i="7"/>
  <c r="VSE68" i="7"/>
  <c r="VSG68" i="7"/>
  <c r="VSI68" i="7"/>
  <c r="VSK68" i="7"/>
  <c r="VSM68" i="7"/>
  <c r="VSO68" i="7"/>
  <c r="VSQ68" i="7"/>
  <c r="VSS68" i="7"/>
  <c r="VSU68" i="7"/>
  <c r="VSW68" i="7"/>
  <c r="VSY68" i="7"/>
  <c r="VTA68" i="7"/>
  <c r="VTC68" i="7"/>
  <c r="VTE68" i="7"/>
  <c r="VTG68" i="7"/>
  <c r="VTI68" i="7"/>
  <c r="VTK68" i="7"/>
  <c r="VTM68" i="7"/>
  <c r="VTO68" i="7"/>
  <c r="VTQ68" i="7"/>
  <c r="VTS68" i="7"/>
  <c r="VTU68" i="7"/>
  <c r="VTW68" i="7"/>
  <c r="VTY68" i="7"/>
  <c r="VUA68" i="7"/>
  <c r="VUC68" i="7"/>
  <c r="VUE68" i="7"/>
  <c r="VUG68" i="7"/>
  <c r="VUI68" i="7"/>
  <c r="VUK68" i="7"/>
  <c r="VUM68" i="7"/>
  <c r="VUO68" i="7"/>
  <c r="VUQ68" i="7"/>
  <c r="VUS68" i="7"/>
  <c r="VUU68" i="7"/>
  <c r="VUW68" i="7"/>
  <c r="VUY68" i="7"/>
  <c r="VVA68" i="7"/>
  <c r="VVC68" i="7"/>
  <c r="VVE68" i="7"/>
  <c r="VVG68" i="7"/>
  <c r="VVI68" i="7"/>
  <c r="VVK68" i="7"/>
  <c r="VVM68" i="7"/>
  <c r="VVO68" i="7"/>
  <c r="VVQ68" i="7"/>
  <c r="VVS68" i="7"/>
  <c r="VVU68" i="7"/>
  <c r="VVW68" i="7"/>
  <c r="VVY68" i="7"/>
  <c r="VWA68" i="7"/>
  <c r="VWC68" i="7"/>
  <c r="VWE68" i="7"/>
  <c r="VWG68" i="7"/>
  <c r="VWI68" i="7"/>
  <c r="VWK68" i="7"/>
  <c r="VWM68" i="7"/>
  <c r="VWO68" i="7"/>
  <c r="VWQ68" i="7"/>
  <c r="VWS68" i="7"/>
  <c r="VWU68" i="7"/>
  <c r="VWW68" i="7"/>
  <c r="VWY68" i="7"/>
  <c r="VXA68" i="7"/>
  <c r="VXC68" i="7"/>
  <c r="VXE68" i="7"/>
  <c r="VXG68" i="7"/>
  <c r="VXI68" i="7"/>
  <c r="VXK68" i="7"/>
  <c r="VXM68" i="7"/>
  <c r="VXO68" i="7"/>
  <c r="VXQ68" i="7"/>
  <c r="VXS68" i="7"/>
  <c r="VXU68" i="7"/>
  <c r="VXW68" i="7"/>
  <c r="VXY68" i="7"/>
  <c r="VYA68" i="7"/>
  <c r="VYC68" i="7"/>
  <c r="VYE68" i="7"/>
  <c r="VYG68" i="7"/>
  <c r="VYI68" i="7"/>
  <c r="VYK68" i="7"/>
  <c r="VYM68" i="7"/>
  <c r="VYO68" i="7"/>
  <c r="VYQ68" i="7"/>
  <c r="VYS68" i="7"/>
  <c r="VYU68" i="7"/>
  <c r="VYW68" i="7"/>
  <c r="VYY68" i="7"/>
  <c r="VZA68" i="7"/>
  <c r="VZC68" i="7"/>
  <c r="VZE68" i="7"/>
  <c r="VZG68" i="7"/>
  <c r="VZI68" i="7"/>
  <c r="VZK68" i="7"/>
  <c r="VZM68" i="7"/>
  <c r="VZO68" i="7"/>
  <c r="VZQ68" i="7"/>
  <c r="VZS68" i="7"/>
  <c r="VZU68" i="7"/>
  <c r="VZW68" i="7"/>
  <c r="VZY68" i="7"/>
  <c r="WAA68" i="7"/>
  <c r="WAC68" i="7"/>
  <c r="WAE68" i="7"/>
  <c r="WAG68" i="7"/>
  <c r="WAI68" i="7"/>
  <c r="WAK68" i="7"/>
  <c r="WAM68" i="7"/>
  <c r="WAO68" i="7"/>
  <c r="WAQ68" i="7"/>
  <c r="WAS68" i="7"/>
  <c r="WAU68" i="7"/>
  <c r="WAW68" i="7"/>
  <c r="WAY68" i="7"/>
  <c r="WBA68" i="7"/>
  <c r="WBC68" i="7"/>
  <c r="WBE68" i="7"/>
  <c r="WBG68" i="7"/>
  <c r="WBI68" i="7"/>
  <c r="WBK68" i="7"/>
  <c r="WBM68" i="7"/>
  <c r="WBO68" i="7"/>
  <c r="WBQ68" i="7"/>
  <c r="WBS68" i="7"/>
  <c r="WBU68" i="7"/>
  <c r="WBW68" i="7"/>
  <c r="WBY68" i="7"/>
  <c r="WCA68" i="7"/>
  <c r="WCC68" i="7"/>
  <c r="WCE68" i="7"/>
  <c r="WCG68" i="7"/>
  <c r="WCI68" i="7"/>
  <c r="WCK68" i="7"/>
  <c r="WCM68" i="7"/>
  <c r="WCO68" i="7"/>
  <c r="WCQ68" i="7"/>
  <c r="WCS68" i="7"/>
  <c r="WCU68" i="7"/>
  <c r="WCW68" i="7"/>
  <c r="WCY68" i="7"/>
  <c r="WDA68" i="7"/>
  <c r="WDC68" i="7"/>
  <c r="WDE68" i="7"/>
  <c r="WDG68" i="7"/>
  <c r="WDI68" i="7"/>
  <c r="WDK68" i="7"/>
  <c r="WDM68" i="7"/>
  <c r="WDO68" i="7"/>
  <c r="WDQ68" i="7"/>
  <c r="WDS68" i="7"/>
  <c r="WDU68" i="7"/>
  <c r="WDW68" i="7"/>
  <c r="WDY68" i="7"/>
  <c r="WEA68" i="7"/>
  <c r="WEC68" i="7"/>
  <c r="WEE68" i="7"/>
  <c r="WEG68" i="7"/>
  <c r="WEI68" i="7"/>
  <c r="WEK68" i="7"/>
  <c r="WEM68" i="7"/>
  <c r="WEO68" i="7"/>
  <c r="WEQ68" i="7"/>
  <c r="WES68" i="7"/>
  <c r="WEU68" i="7"/>
  <c r="WEW68" i="7"/>
  <c r="WEY68" i="7"/>
  <c r="WFA68" i="7"/>
  <c r="WFC68" i="7"/>
  <c r="WFE68" i="7"/>
  <c r="WFG68" i="7"/>
  <c r="WFI68" i="7"/>
  <c r="WFK68" i="7"/>
  <c r="WFM68" i="7"/>
  <c r="WFO68" i="7"/>
  <c r="WFQ68" i="7"/>
  <c r="WFS68" i="7"/>
  <c r="WFU68" i="7"/>
  <c r="WFW68" i="7"/>
  <c r="WFY68" i="7"/>
  <c r="WGA68" i="7"/>
  <c r="WGC68" i="7"/>
  <c r="WGE68" i="7"/>
  <c r="WGG68" i="7"/>
  <c r="WGI68" i="7"/>
  <c r="WGK68" i="7"/>
  <c r="WGM68" i="7"/>
  <c r="WGO68" i="7"/>
  <c r="WGQ68" i="7"/>
  <c r="WGS68" i="7"/>
  <c r="WGU68" i="7"/>
  <c r="WGW68" i="7"/>
  <c r="WGY68" i="7"/>
  <c r="WHA68" i="7"/>
  <c r="WHC68" i="7"/>
  <c r="WHE68" i="7"/>
  <c r="WHG68" i="7"/>
  <c r="WHI68" i="7"/>
  <c r="WHK68" i="7"/>
  <c r="WHM68" i="7"/>
  <c r="WHO68" i="7"/>
  <c r="WHQ68" i="7"/>
  <c r="WHS68" i="7"/>
  <c r="WHU68" i="7"/>
  <c r="WHW68" i="7"/>
  <c r="WHY68" i="7"/>
  <c r="WIA68" i="7"/>
  <c r="WIC68" i="7"/>
  <c r="WIE68" i="7"/>
  <c r="WIG68" i="7"/>
  <c r="WII68" i="7"/>
  <c r="WIK68" i="7"/>
  <c r="WIM68" i="7"/>
  <c r="WIO68" i="7"/>
  <c r="WIQ68" i="7"/>
  <c r="WIS68" i="7"/>
  <c r="WIU68" i="7"/>
  <c r="WIW68" i="7"/>
  <c r="WIY68" i="7"/>
  <c r="WJA68" i="7"/>
  <c r="WJC68" i="7"/>
  <c r="WJE68" i="7"/>
  <c r="WJG68" i="7"/>
  <c r="WJI68" i="7"/>
  <c r="WJK68" i="7"/>
  <c r="WJM68" i="7"/>
  <c r="WJO68" i="7"/>
  <c r="WJQ68" i="7"/>
  <c r="WJS68" i="7"/>
  <c r="WJU68" i="7"/>
  <c r="WJW68" i="7"/>
  <c r="WJY68" i="7"/>
  <c r="WKA68" i="7"/>
  <c r="WKC68" i="7"/>
  <c r="WKE68" i="7"/>
  <c r="WKG68" i="7"/>
  <c r="WKI68" i="7"/>
  <c r="WKK68" i="7"/>
  <c r="WKM68" i="7"/>
  <c r="WKO68" i="7"/>
  <c r="WKQ68" i="7"/>
  <c r="WKS68" i="7"/>
  <c r="WKU68" i="7"/>
  <c r="WKW68" i="7"/>
  <c r="WKY68" i="7"/>
  <c r="WLA68" i="7"/>
  <c r="WLC68" i="7"/>
  <c r="WLE68" i="7"/>
  <c r="WLG68" i="7"/>
  <c r="WLI68" i="7"/>
  <c r="WLK68" i="7"/>
  <c r="WLM68" i="7"/>
  <c r="WLO68" i="7"/>
  <c r="WLQ68" i="7"/>
  <c r="WLS68" i="7"/>
  <c r="WLU68" i="7"/>
  <c r="WLW68" i="7"/>
  <c r="WLY68" i="7"/>
  <c r="WMA68" i="7"/>
  <c r="WMC68" i="7"/>
  <c r="WME68" i="7"/>
  <c r="WMG68" i="7"/>
  <c r="WMI68" i="7"/>
  <c r="WMK68" i="7"/>
  <c r="WMM68" i="7"/>
  <c r="WMO68" i="7"/>
  <c r="WMQ68" i="7"/>
  <c r="WMS68" i="7"/>
  <c r="WMU68" i="7"/>
  <c r="WMW68" i="7"/>
  <c r="WMY68" i="7"/>
  <c r="WNA68" i="7"/>
  <c r="WNC68" i="7"/>
  <c r="WNE68" i="7"/>
  <c r="WNG68" i="7"/>
  <c r="WNI68" i="7"/>
  <c r="WNK68" i="7"/>
  <c r="WNM68" i="7"/>
  <c r="WNO68" i="7"/>
  <c r="WNQ68" i="7"/>
  <c r="WNS68" i="7"/>
  <c r="WNU68" i="7"/>
  <c r="WNW68" i="7"/>
  <c r="WNY68" i="7"/>
  <c r="WOA68" i="7"/>
  <c r="WOC68" i="7"/>
  <c r="WOE68" i="7"/>
  <c r="WOG68" i="7"/>
  <c r="WOI68" i="7"/>
  <c r="WOK68" i="7"/>
  <c r="WOM68" i="7"/>
  <c r="WOO68" i="7"/>
  <c r="WOQ68" i="7"/>
  <c r="WOS68" i="7"/>
  <c r="WOU68" i="7"/>
  <c r="WOW68" i="7"/>
  <c r="WOY68" i="7"/>
  <c r="WPA68" i="7"/>
  <c r="WPC68" i="7"/>
  <c r="WPE68" i="7"/>
  <c r="WPG68" i="7"/>
  <c r="WPI68" i="7"/>
  <c r="WPK68" i="7"/>
  <c r="WPM68" i="7"/>
  <c r="WPO68" i="7"/>
  <c r="WPQ68" i="7"/>
  <c r="WPS68" i="7"/>
  <c r="WPU68" i="7"/>
  <c r="WPW68" i="7"/>
  <c r="WPY68" i="7"/>
  <c r="WQA68" i="7"/>
  <c r="WQC68" i="7"/>
  <c r="WQE68" i="7"/>
  <c r="WQG68" i="7"/>
  <c r="WQI68" i="7"/>
  <c r="WQK68" i="7"/>
  <c r="WQM68" i="7"/>
  <c r="WQO68" i="7"/>
  <c r="WQQ68" i="7"/>
  <c r="WQS68" i="7"/>
  <c r="WQU68" i="7"/>
  <c r="WQW68" i="7"/>
  <c r="WQY68" i="7"/>
  <c r="WRA68" i="7"/>
  <c r="WRC68" i="7"/>
  <c r="WRE68" i="7"/>
  <c r="WRG68" i="7"/>
  <c r="WRI68" i="7"/>
  <c r="WRK68" i="7"/>
  <c r="WRM68" i="7"/>
  <c r="WRO68" i="7"/>
  <c r="WRQ68" i="7"/>
  <c r="WRS68" i="7"/>
  <c r="WRU68" i="7"/>
  <c r="WRW68" i="7"/>
  <c r="WRY68" i="7"/>
  <c r="WSA68" i="7"/>
  <c r="WSC68" i="7"/>
  <c r="WSE68" i="7"/>
  <c r="WSG68" i="7"/>
  <c r="WSI68" i="7"/>
  <c r="WSK68" i="7"/>
  <c r="WSM68" i="7"/>
  <c r="WSO68" i="7"/>
  <c r="WSQ68" i="7"/>
  <c r="WSS68" i="7"/>
  <c r="WSU68" i="7"/>
  <c r="WSW68" i="7"/>
  <c r="WSY68" i="7"/>
  <c r="WTA68" i="7"/>
  <c r="WTC68" i="7"/>
  <c r="WTE68" i="7"/>
  <c r="WTG68" i="7"/>
  <c r="WTI68" i="7"/>
  <c r="WTK68" i="7"/>
  <c r="WTM68" i="7"/>
  <c r="WTO68" i="7"/>
  <c r="WTQ68" i="7"/>
  <c r="WTS68" i="7"/>
  <c r="WTU68" i="7"/>
  <c r="WTW68" i="7"/>
  <c r="WTY68" i="7"/>
  <c r="WUA68" i="7"/>
  <c r="WUC68" i="7"/>
  <c r="WUE68" i="7"/>
  <c r="WUG68" i="7"/>
  <c r="WUI68" i="7"/>
  <c r="WUK68" i="7"/>
  <c r="WUM68" i="7"/>
  <c r="WUO68" i="7"/>
  <c r="WUQ68" i="7"/>
  <c r="WUS68" i="7"/>
  <c r="WUU68" i="7"/>
  <c r="WUW68" i="7"/>
  <c r="WUY68" i="7"/>
  <c r="WVA68" i="7"/>
  <c r="WVC68" i="7"/>
  <c r="WVE68" i="7"/>
  <c r="WVG68" i="7"/>
  <c r="WVI68" i="7"/>
  <c r="WVK68" i="7"/>
  <c r="WVM68" i="7"/>
  <c r="WVO68" i="7"/>
  <c r="WVQ68" i="7"/>
  <c r="WVS68" i="7"/>
  <c r="WVU68" i="7"/>
  <c r="WVW68" i="7"/>
  <c r="WVY68" i="7"/>
  <c r="WWA68" i="7"/>
  <c r="WWC68" i="7"/>
  <c r="WWE68" i="7"/>
  <c r="WWG68" i="7"/>
  <c r="WWI68" i="7"/>
  <c r="WWK68" i="7"/>
  <c r="WWM68" i="7"/>
  <c r="WWO68" i="7"/>
  <c r="WWQ68" i="7"/>
  <c r="WWS68" i="7"/>
  <c r="WWU68" i="7"/>
  <c r="WWW68" i="7"/>
  <c r="WWY68" i="7"/>
  <c r="WXA68" i="7"/>
  <c r="WXC68" i="7"/>
  <c r="WXE68" i="7"/>
  <c r="WXG68" i="7"/>
  <c r="WXI68" i="7"/>
  <c r="WXK68" i="7"/>
  <c r="WXM68" i="7"/>
  <c r="WXO68" i="7"/>
  <c r="WXQ68" i="7"/>
  <c r="WXS68" i="7"/>
  <c r="WXU68" i="7"/>
  <c r="WXW68" i="7"/>
  <c r="WXY68" i="7"/>
  <c r="WYA68" i="7"/>
  <c r="WYC68" i="7"/>
  <c r="WYE68" i="7"/>
  <c r="WYG68" i="7"/>
  <c r="WYI68" i="7"/>
  <c r="WYK68" i="7"/>
  <c r="WYM68" i="7"/>
  <c r="WYO68" i="7"/>
  <c r="WYQ68" i="7"/>
  <c r="WYS68" i="7"/>
  <c r="WYU68" i="7"/>
  <c r="WYW68" i="7"/>
  <c r="WYY68" i="7"/>
  <c r="WZA68" i="7"/>
  <c r="WZC68" i="7"/>
  <c r="WZE68" i="7"/>
  <c r="WZG68" i="7"/>
  <c r="WZI68" i="7"/>
  <c r="WZK68" i="7"/>
  <c r="WZM68" i="7"/>
  <c r="WZO68" i="7"/>
  <c r="WZQ68" i="7"/>
  <c r="WZS68" i="7"/>
  <c r="WZU68" i="7"/>
  <c r="WZW68" i="7"/>
  <c r="WZY68" i="7"/>
  <c r="XAA68" i="7"/>
  <c r="XAC68" i="7"/>
  <c r="XAE68" i="7"/>
  <c r="XAG68" i="7"/>
  <c r="XAI68" i="7"/>
  <c r="XAK68" i="7"/>
  <c r="XAM68" i="7"/>
  <c r="XAO68" i="7"/>
  <c r="XAQ68" i="7"/>
  <c r="XAS68" i="7"/>
  <c r="XAU68" i="7"/>
  <c r="XAW68" i="7"/>
  <c r="XAY68" i="7"/>
  <c r="XBA68" i="7"/>
  <c r="XBC68" i="7"/>
  <c r="XBE68" i="7"/>
  <c r="XBG68" i="7"/>
  <c r="XBI68" i="7"/>
  <c r="XBK68" i="7"/>
  <c r="XBM68" i="7"/>
  <c r="XBO68" i="7"/>
  <c r="XBQ68" i="7"/>
  <c r="XBS68" i="7"/>
  <c r="XBU68" i="7"/>
  <c r="XBW68" i="7"/>
  <c r="XBY68" i="7"/>
  <c r="XCA68" i="7"/>
  <c r="XCC68" i="7"/>
  <c r="XCE68" i="7"/>
  <c r="XCG68" i="7"/>
  <c r="XCI68" i="7"/>
  <c r="XCK68" i="7"/>
  <c r="XCM68" i="7"/>
  <c r="XCO68" i="7"/>
  <c r="XCQ68" i="7"/>
  <c r="XCS68" i="7"/>
  <c r="XCU68" i="7"/>
  <c r="XCW68" i="7"/>
  <c r="XCY68" i="7"/>
  <c r="XDA68" i="7"/>
  <c r="XDC68" i="7"/>
  <c r="XDE68" i="7"/>
  <c r="XDG68" i="7"/>
  <c r="XDI68" i="7"/>
  <c r="XDK68" i="7"/>
  <c r="XDM68" i="7"/>
  <c r="XDO68" i="7"/>
  <c r="XDQ68" i="7"/>
  <c r="XDS68" i="7"/>
  <c r="XDU68" i="7"/>
  <c r="XDW68" i="7"/>
  <c r="XDY68" i="7"/>
  <c r="XEA68" i="7"/>
  <c r="XEC68" i="7"/>
  <c r="XEE68" i="7"/>
  <c r="XEG68" i="7"/>
  <c r="XEI68" i="7"/>
  <c r="XEK68" i="7"/>
  <c r="XEM68" i="7"/>
  <c r="XEO68" i="7"/>
  <c r="XEQ68" i="7"/>
  <c r="XES68" i="7"/>
  <c r="XEU68" i="7"/>
  <c r="XEW68" i="7"/>
  <c r="XEY68" i="7"/>
  <c r="XFA68" i="7"/>
  <c r="XFC68" i="7"/>
  <c r="AI69" i="7"/>
  <c r="AK69" i="7"/>
  <c r="AM69" i="7"/>
  <c r="AO69" i="7"/>
  <c r="AQ69" i="7"/>
  <c r="AS69" i="7"/>
  <c r="AU69" i="7"/>
  <c r="AW69" i="7"/>
  <c r="AY69" i="7"/>
  <c r="BA69" i="7"/>
  <c r="BC69" i="7"/>
  <c r="BE69" i="7"/>
  <c r="BG69" i="7"/>
  <c r="BI69" i="7"/>
  <c r="BK69" i="7"/>
  <c r="BM69" i="7"/>
  <c r="BO69" i="7"/>
  <c r="BQ69" i="7"/>
  <c r="BS69" i="7"/>
  <c r="BU69" i="7"/>
  <c r="BW69" i="7"/>
  <c r="BY69" i="7"/>
  <c r="CA69" i="7"/>
  <c r="CC69" i="7"/>
  <c r="CE69" i="7"/>
  <c r="CG69" i="7"/>
  <c r="CI69" i="7"/>
  <c r="CK69" i="7"/>
  <c r="CM69" i="7"/>
  <c r="CO69" i="7"/>
  <c r="CQ69" i="7"/>
  <c r="CS69" i="7"/>
  <c r="CU69" i="7"/>
  <c r="CW69" i="7"/>
  <c r="CY69" i="7"/>
  <c r="DA69" i="7"/>
  <c r="DC69" i="7"/>
  <c r="DE69" i="7"/>
  <c r="DG69" i="7"/>
  <c r="DI69" i="7"/>
  <c r="DK69" i="7"/>
  <c r="DM69" i="7"/>
  <c r="DO69" i="7"/>
  <c r="DQ69" i="7"/>
  <c r="DS69" i="7"/>
  <c r="DU69" i="7"/>
  <c r="DW69" i="7"/>
  <c r="DY69" i="7"/>
  <c r="EA69" i="7"/>
  <c r="EC69" i="7"/>
  <c r="EE69" i="7"/>
  <c r="EG69" i="7"/>
  <c r="EI69" i="7"/>
  <c r="EK69" i="7"/>
  <c r="EM69" i="7"/>
  <c r="EO69" i="7"/>
  <c r="EQ69" i="7"/>
  <c r="ES69" i="7"/>
  <c r="EU69" i="7"/>
  <c r="EW69" i="7"/>
  <c r="EY69" i="7"/>
  <c r="FA69" i="7"/>
  <c r="FC69" i="7"/>
  <c r="FE69" i="7"/>
  <c r="FG69" i="7"/>
  <c r="FI69" i="7"/>
  <c r="FK69" i="7"/>
  <c r="FM69" i="7"/>
  <c r="FO69" i="7"/>
  <c r="FQ69" i="7"/>
  <c r="FS69" i="7"/>
  <c r="FU69" i="7"/>
  <c r="FW69" i="7"/>
  <c r="FY69" i="7"/>
  <c r="GA69" i="7"/>
  <c r="GC69" i="7"/>
  <c r="GE69" i="7"/>
  <c r="GG69" i="7"/>
  <c r="GI69" i="7"/>
  <c r="GK69" i="7"/>
  <c r="GM69" i="7"/>
  <c r="GO69" i="7"/>
  <c r="GQ69" i="7"/>
  <c r="GS69" i="7"/>
  <c r="GU69" i="7"/>
  <c r="GW69" i="7"/>
  <c r="GY69" i="7"/>
  <c r="HA69" i="7"/>
  <c r="HC69" i="7"/>
  <c r="HE69" i="7"/>
  <c r="HG69" i="7"/>
  <c r="HI69" i="7"/>
  <c r="HK69" i="7"/>
  <c r="HM69" i="7"/>
  <c r="HO69" i="7"/>
  <c r="HQ69" i="7"/>
  <c r="HS69" i="7"/>
  <c r="HU69" i="7"/>
  <c r="HW69" i="7"/>
  <c r="HY69" i="7"/>
  <c r="IA69" i="7"/>
  <c r="IC69" i="7"/>
  <c r="IE69" i="7"/>
  <c r="IG69" i="7"/>
  <c r="II69" i="7"/>
  <c r="IK69" i="7"/>
  <c r="IM69" i="7"/>
  <c r="IO69" i="7"/>
  <c r="IQ69" i="7"/>
  <c r="IS69" i="7"/>
  <c r="IU69" i="7"/>
  <c r="IW69" i="7"/>
  <c r="IY69" i="7"/>
  <c r="JA69" i="7"/>
  <c r="JC69" i="7"/>
  <c r="JE69" i="7"/>
  <c r="JG69" i="7"/>
  <c r="JI69" i="7"/>
  <c r="JK69" i="7"/>
  <c r="JM69" i="7"/>
  <c r="JO69" i="7"/>
  <c r="JQ69" i="7"/>
  <c r="JS69" i="7"/>
  <c r="JU69" i="7"/>
  <c r="JW69" i="7"/>
  <c r="JY69" i="7"/>
  <c r="KA69" i="7"/>
  <c r="KC69" i="7"/>
  <c r="KE69" i="7"/>
  <c r="KG69" i="7"/>
  <c r="KI69" i="7"/>
  <c r="KK69" i="7"/>
  <c r="KM69" i="7"/>
  <c r="KO69" i="7"/>
  <c r="KQ69" i="7"/>
  <c r="KS69" i="7"/>
  <c r="KU69" i="7"/>
  <c r="KW69" i="7"/>
  <c r="KY69" i="7"/>
  <c r="LA69" i="7"/>
  <c r="LC69" i="7"/>
  <c r="LE69" i="7"/>
  <c r="LG69" i="7"/>
  <c r="LI69" i="7"/>
  <c r="LK69" i="7"/>
  <c r="LM69" i="7"/>
  <c r="LO69" i="7"/>
  <c r="LQ69" i="7"/>
  <c r="LS69" i="7"/>
  <c r="LU69" i="7"/>
  <c r="LW69" i="7"/>
  <c r="LY69" i="7"/>
  <c r="MA69" i="7"/>
  <c r="MC69" i="7"/>
  <c r="ME69" i="7"/>
  <c r="MG69" i="7"/>
  <c r="MI69" i="7"/>
  <c r="MK69" i="7"/>
  <c r="MM69" i="7"/>
  <c r="MO69" i="7"/>
  <c r="MQ69" i="7"/>
  <c r="MS69" i="7"/>
  <c r="MU69" i="7"/>
  <c r="MW69" i="7"/>
  <c r="MY69" i="7"/>
  <c r="NA69" i="7"/>
  <c r="NC69" i="7"/>
  <c r="NE69" i="7"/>
  <c r="NG69" i="7"/>
  <c r="NI69" i="7"/>
  <c r="NK69" i="7"/>
  <c r="NM69" i="7"/>
  <c r="NO69" i="7"/>
  <c r="NQ69" i="7"/>
  <c r="NS69" i="7"/>
  <c r="NU69" i="7"/>
  <c r="NW69" i="7"/>
  <c r="NY69" i="7"/>
  <c r="OA69" i="7"/>
  <c r="OC69" i="7"/>
  <c r="OE69" i="7"/>
  <c r="OG69" i="7"/>
  <c r="OI69" i="7"/>
  <c r="OK69" i="7"/>
  <c r="OM69" i="7"/>
  <c r="OO69" i="7"/>
  <c r="OQ69" i="7"/>
  <c r="OS69" i="7"/>
  <c r="OU69" i="7"/>
  <c r="OW69" i="7"/>
  <c r="OY69" i="7"/>
  <c r="PA69" i="7"/>
  <c r="PC69" i="7"/>
  <c r="PE69" i="7"/>
  <c r="PG69" i="7"/>
  <c r="PI69" i="7"/>
  <c r="PK69" i="7"/>
  <c r="PM69" i="7"/>
  <c r="PO69" i="7"/>
  <c r="PQ69" i="7"/>
  <c r="PS69" i="7"/>
  <c r="PU69" i="7"/>
  <c r="PW69" i="7"/>
  <c r="PY69" i="7"/>
  <c r="QA69" i="7"/>
  <c r="QC69" i="7"/>
  <c r="QE69" i="7"/>
  <c r="QG69" i="7"/>
  <c r="QI69" i="7"/>
  <c r="QK69" i="7"/>
  <c r="QM69" i="7"/>
  <c r="QO69" i="7"/>
  <c r="QQ69" i="7"/>
  <c r="QS69" i="7"/>
  <c r="QU69" i="7"/>
  <c r="QW69" i="7"/>
  <c r="QY69" i="7"/>
  <c r="RA69" i="7"/>
  <c r="RC69" i="7"/>
  <c r="RE69" i="7"/>
  <c r="RG69" i="7"/>
  <c r="RI69" i="7"/>
  <c r="RK69" i="7"/>
  <c r="RM69" i="7"/>
  <c r="RO69" i="7"/>
  <c r="RQ69" i="7"/>
  <c r="RS69" i="7"/>
  <c r="RU69" i="7"/>
  <c r="RW69" i="7"/>
  <c r="RY69" i="7"/>
  <c r="SA69" i="7"/>
  <c r="SC69" i="7"/>
  <c r="SE69" i="7"/>
  <c r="SG69" i="7"/>
  <c r="SI69" i="7"/>
  <c r="SK69" i="7"/>
  <c r="SM69" i="7"/>
  <c r="SO69" i="7"/>
  <c r="SQ69" i="7"/>
  <c r="SS69" i="7"/>
  <c r="SU69" i="7"/>
  <c r="SW69" i="7"/>
  <c r="SY69" i="7"/>
  <c r="TA69" i="7"/>
  <c r="TC69" i="7"/>
  <c r="TE69" i="7"/>
  <c r="TG69" i="7"/>
  <c r="TI69" i="7"/>
  <c r="TK69" i="7"/>
  <c r="TM69" i="7"/>
  <c r="TO69" i="7"/>
  <c r="TQ69" i="7"/>
  <c r="TS69" i="7"/>
  <c r="TU69" i="7"/>
  <c r="TW69" i="7"/>
  <c r="TY69" i="7"/>
  <c r="UA69" i="7"/>
  <c r="UC69" i="7"/>
  <c r="UE69" i="7"/>
  <c r="UG69" i="7"/>
  <c r="UI69" i="7"/>
  <c r="UK69" i="7"/>
  <c r="UM69" i="7"/>
  <c r="UO69" i="7"/>
  <c r="UQ69" i="7"/>
  <c r="US69" i="7"/>
  <c r="UU69" i="7"/>
  <c r="UW69" i="7"/>
  <c r="UY69" i="7"/>
  <c r="VA69" i="7"/>
  <c r="VC69" i="7"/>
  <c r="VE69" i="7"/>
  <c r="VG69" i="7"/>
  <c r="VI69" i="7"/>
  <c r="VK69" i="7"/>
  <c r="VM69" i="7"/>
  <c r="VO69" i="7"/>
  <c r="VQ69" i="7"/>
  <c r="VS69" i="7"/>
  <c r="VU69" i="7"/>
  <c r="VW69" i="7"/>
  <c r="VY69" i="7"/>
  <c r="WA69" i="7"/>
  <c r="WC69" i="7"/>
  <c r="WE69" i="7"/>
  <c r="WG69" i="7"/>
  <c r="WI69" i="7"/>
  <c r="WK69" i="7"/>
  <c r="WM69" i="7"/>
  <c r="WO69" i="7"/>
  <c r="WQ69" i="7"/>
  <c r="WS69" i="7"/>
  <c r="WU69" i="7"/>
  <c r="WW69" i="7"/>
  <c r="WY69" i="7"/>
  <c r="XA69" i="7"/>
  <c r="XC69" i="7"/>
  <c r="XE69" i="7"/>
  <c r="XG69" i="7"/>
  <c r="XI69" i="7"/>
  <c r="XK69" i="7"/>
  <c r="XM69" i="7"/>
  <c r="XO69" i="7"/>
  <c r="XQ69" i="7"/>
  <c r="XS69" i="7"/>
  <c r="XU69" i="7"/>
  <c r="XW69" i="7"/>
  <c r="XY69" i="7"/>
  <c r="YA69" i="7"/>
  <c r="YC69" i="7"/>
  <c r="YE69" i="7"/>
  <c r="YG69" i="7"/>
  <c r="YI69" i="7"/>
  <c r="YK69" i="7"/>
  <c r="YM69" i="7"/>
  <c r="YO69" i="7"/>
  <c r="YQ69" i="7"/>
  <c r="YS69" i="7"/>
  <c r="YU69" i="7"/>
  <c r="YW69" i="7"/>
  <c r="YY69" i="7"/>
  <c r="ZA69" i="7"/>
  <c r="ZC69" i="7"/>
  <c r="ZE69" i="7"/>
  <c r="ZG69" i="7"/>
  <c r="ZI69" i="7"/>
  <c r="ZK69" i="7"/>
  <c r="ZM69" i="7"/>
  <c r="ZO69" i="7"/>
  <c r="ZQ69" i="7"/>
  <c r="ZS69" i="7"/>
  <c r="ZU69" i="7"/>
  <c r="ZW69" i="7"/>
  <c r="ZY69" i="7"/>
  <c r="AAA69" i="7"/>
  <c r="AAC69" i="7"/>
  <c r="AAE69" i="7"/>
  <c r="AAG69" i="7"/>
  <c r="AAI69" i="7"/>
  <c r="AAK69" i="7"/>
  <c r="AAM69" i="7"/>
  <c r="AAO69" i="7"/>
  <c r="AAQ69" i="7"/>
  <c r="AAS69" i="7"/>
  <c r="AAU69" i="7"/>
  <c r="AAW69" i="7"/>
  <c r="AAY69" i="7"/>
  <c r="ABA69" i="7"/>
  <c r="ABC69" i="7"/>
  <c r="ABE69" i="7"/>
  <c r="ABG69" i="7"/>
  <c r="ABI69" i="7"/>
  <c r="ABK69" i="7"/>
  <c r="ABM69" i="7"/>
  <c r="ABO69" i="7"/>
  <c r="ABQ69" i="7"/>
  <c r="ABS69" i="7"/>
  <c r="ABU69" i="7"/>
  <c r="ABW69" i="7"/>
  <c r="ABY69" i="7"/>
  <c r="ACA69" i="7"/>
  <c r="ACC69" i="7"/>
  <c r="ACE69" i="7"/>
  <c r="ACG69" i="7"/>
  <c r="ACI69" i="7"/>
  <c r="ACK69" i="7"/>
  <c r="ACM69" i="7"/>
  <c r="ACO69" i="7"/>
  <c r="ACQ69" i="7"/>
  <c r="ACS69" i="7"/>
  <c r="ACU69" i="7"/>
  <c r="ACW69" i="7"/>
  <c r="ACY69" i="7"/>
  <c r="ADA69" i="7"/>
  <c r="ADC69" i="7"/>
  <c r="ADE69" i="7"/>
  <c r="ADG69" i="7"/>
  <c r="ADI69" i="7"/>
  <c r="ADK69" i="7"/>
  <c r="ADM69" i="7"/>
  <c r="ADO69" i="7"/>
  <c r="ADQ69" i="7"/>
  <c r="ADS69" i="7"/>
  <c r="ADU69" i="7"/>
  <c r="ADW69" i="7"/>
  <c r="ADY69" i="7"/>
  <c r="AEA69" i="7"/>
  <c r="AEC69" i="7"/>
  <c r="AEE69" i="7"/>
  <c r="AEG69" i="7"/>
  <c r="AEI69" i="7"/>
  <c r="AEK69" i="7"/>
  <c r="AEM69" i="7"/>
  <c r="AEO69" i="7"/>
  <c r="AEQ69" i="7"/>
  <c r="AES69" i="7"/>
  <c r="AEU69" i="7"/>
  <c r="AEW69" i="7"/>
  <c r="AEY69" i="7"/>
  <c r="AFA69" i="7"/>
  <c r="AFC69" i="7"/>
  <c r="AFE69" i="7"/>
  <c r="AFG69" i="7"/>
  <c r="AFI69" i="7"/>
  <c r="AFK69" i="7"/>
  <c r="AFM69" i="7"/>
  <c r="AFO69" i="7"/>
  <c r="AFQ69" i="7"/>
  <c r="AFS69" i="7"/>
  <c r="AFU69" i="7"/>
  <c r="AFW69" i="7"/>
  <c r="AFY69" i="7"/>
  <c r="AGA69" i="7"/>
  <c r="AGC69" i="7"/>
  <c r="AGE69" i="7"/>
  <c r="AGG69" i="7"/>
  <c r="AGI69" i="7"/>
  <c r="AGK69" i="7"/>
  <c r="AGM69" i="7"/>
  <c r="AGO69" i="7"/>
  <c r="AGQ69" i="7"/>
  <c r="AGS69" i="7"/>
  <c r="AGU69" i="7"/>
  <c r="AGW69" i="7"/>
  <c r="AGY69" i="7"/>
  <c r="AHA69" i="7"/>
  <c r="AHC69" i="7"/>
  <c r="AHE69" i="7"/>
  <c r="AHG69" i="7"/>
  <c r="AHI69" i="7"/>
  <c r="AHK69" i="7"/>
  <c r="AHM69" i="7"/>
  <c r="AHO69" i="7"/>
  <c r="AHQ69" i="7"/>
  <c r="AHS69" i="7"/>
  <c r="AHU69" i="7"/>
  <c r="AHW69" i="7"/>
  <c r="AHY69" i="7"/>
  <c r="AIA69" i="7"/>
  <c r="AIC69" i="7"/>
  <c r="AIE69" i="7"/>
  <c r="AIG69" i="7"/>
  <c r="AII69" i="7"/>
  <c r="AIK69" i="7"/>
  <c r="AIM69" i="7"/>
  <c r="AIO69" i="7"/>
  <c r="AIQ69" i="7"/>
  <c r="AIS69" i="7"/>
  <c r="AIU69" i="7"/>
  <c r="AIW69" i="7"/>
  <c r="AIY69" i="7"/>
  <c r="AJA69" i="7"/>
  <c r="AJC69" i="7"/>
  <c r="AJE69" i="7"/>
  <c r="AJG69" i="7"/>
  <c r="AJI69" i="7"/>
  <c r="AJK69" i="7"/>
  <c r="AJM69" i="7"/>
  <c r="AJO69" i="7"/>
  <c r="AJQ69" i="7"/>
  <c r="AJS69" i="7"/>
  <c r="AJU69" i="7"/>
  <c r="AJW69" i="7"/>
  <c r="AJY69" i="7"/>
  <c r="AKA69" i="7"/>
  <c r="AKC69" i="7"/>
  <c r="AKE69" i="7"/>
  <c r="AKG69" i="7"/>
  <c r="AKI69" i="7"/>
  <c r="AKK69" i="7"/>
  <c r="AKM69" i="7"/>
  <c r="AKO69" i="7"/>
  <c r="AKQ69" i="7"/>
  <c r="AKS69" i="7"/>
  <c r="AKU69" i="7"/>
  <c r="AKW69" i="7"/>
  <c r="AKY69" i="7"/>
  <c r="ALA69" i="7"/>
  <c r="ALC69" i="7"/>
  <c r="ALE69" i="7"/>
  <c r="ALG69" i="7"/>
  <c r="ALI69" i="7"/>
  <c r="ALK69" i="7"/>
  <c r="ALM69" i="7"/>
  <c r="ALO69" i="7"/>
  <c r="ALQ69" i="7"/>
  <c r="ALS69" i="7"/>
  <c r="ALU69" i="7"/>
  <c r="ALW69" i="7"/>
  <c r="ALY69" i="7"/>
  <c r="AMA69" i="7"/>
  <c r="AMC69" i="7"/>
  <c r="AME69" i="7"/>
  <c r="AMG69" i="7"/>
  <c r="AMI69" i="7"/>
  <c r="AMK69" i="7"/>
  <c r="AMM69" i="7"/>
  <c r="AMO69" i="7"/>
  <c r="AMQ69" i="7"/>
  <c r="AMS69" i="7"/>
  <c r="AMU69" i="7"/>
  <c r="AMW69" i="7"/>
  <c r="AMY69" i="7"/>
  <c r="ANA69" i="7"/>
  <c r="ANC69" i="7"/>
  <c r="ANE69" i="7"/>
  <c r="ANG69" i="7"/>
  <c r="ANI69" i="7"/>
  <c r="ANK69" i="7"/>
  <c r="ANM69" i="7"/>
  <c r="ANO69" i="7"/>
  <c r="ANQ69" i="7"/>
  <c r="ANS69" i="7"/>
  <c r="ANU69" i="7"/>
  <c r="ANW69" i="7"/>
  <c r="ANY69" i="7"/>
  <c r="AOA69" i="7"/>
  <c r="AOC69" i="7"/>
  <c r="AOE69" i="7"/>
  <c r="AOG69" i="7"/>
  <c r="AOI69" i="7"/>
  <c r="AOK69" i="7"/>
  <c r="AOM69" i="7"/>
  <c r="AOO69" i="7"/>
  <c r="AOQ69" i="7"/>
  <c r="AOS69" i="7"/>
  <c r="AOU69" i="7"/>
  <c r="AOW69" i="7"/>
  <c r="AOY69" i="7"/>
  <c r="APA69" i="7"/>
  <c r="APC69" i="7"/>
  <c r="APE69" i="7"/>
  <c r="APG69" i="7"/>
  <c r="API69" i="7"/>
  <c r="APK69" i="7"/>
  <c r="APM69" i="7"/>
  <c r="APO69" i="7"/>
  <c r="APQ69" i="7"/>
  <c r="APS69" i="7"/>
  <c r="APU69" i="7"/>
  <c r="APW69" i="7"/>
  <c r="APY69" i="7"/>
  <c r="AQA69" i="7"/>
  <c r="AQC69" i="7"/>
  <c r="AQE69" i="7"/>
  <c r="AQG69" i="7"/>
  <c r="AQI69" i="7"/>
  <c r="AQK69" i="7"/>
  <c r="AQM69" i="7"/>
  <c r="AQO69" i="7"/>
  <c r="AQQ69" i="7"/>
  <c r="AQS69" i="7"/>
  <c r="AQU69" i="7"/>
  <c r="AQW69" i="7"/>
  <c r="AQY69" i="7"/>
  <c r="ARA69" i="7"/>
  <c r="ARC69" i="7"/>
  <c r="ARE69" i="7"/>
  <c r="ARG69" i="7"/>
  <c r="ARI69" i="7"/>
  <c r="ARK69" i="7"/>
  <c r="ARM69" i="7"/>
  <c r="ARO69" i="7"/>
  <c r="ARQ69" i="7"/>
  <c r="ARS69" i="7"/>
  <c r="ARU69" i="7"/>
  <c r="ARW69" i="7"/>
  <c r="ARY69" i="7"/>
  <c r="ASA69" i="7"/>
  <c r="ASC69" i="7"/>
  <c r="ASE69" i="7"/>
  <c r="ASG69" i="7"/>
  <c r="ASI69" i="7"/>
  <c r="ASK69" i="7"/>
  <c r="ASM69" i="7"/>
  <c r="ASO69" i="7"/>
  <c r="ASQ69" i="7"/>
  <c r="ASS69" i="7"/>
  <c r="ASU69" i="7"/>
  <c r="ASW69" i="7"/>
  <c r="ASY69" i="7"/>
  <c r="ATA69" i="7"/>
  <c r="ATC69" i="7"/>
  <c r="ATE69" i="7"/>
  <c r="ATG69" i="7"/>
  <c r="ATI69" i="7"/>
  <c r="ATK69" i="7"/>
  <c r="ATM69" i="7"/>
  <c r="ATO69" i="7"/>
  <c r="ATQ69" i="7"/>
  <c r="ATS69" i="7"/>
  <c r="ATU69" i="7"/>
  <c r="ATW69" i="7"/>
  <c r="ATY69" i="7"/>
  <c r="AUA69" i="7"/>
  <c r="AUC69" i="7"/>
  <c r="AUE69" i="7"/>
  <c r="AUG69" i="7"/>
  <c r="AUI69" i="7"/>
  <c r="AUK69" i="7"/>
  <c r="AUM69" i="7"/>
  <c r="AUO69" i="7"/>
  <c r="AUQ69" i="7"/>
  <c r="AUS69" i="7"/>
  <c r="AUU69" i="7"/>
  <c r="AUW69" i="7"/>
  <c r="AUY69" i="7"/>
  <c r="AVA69" i="7"/>
  <c r="AVC69" i="7"/>
  <c r="AVE69" i="7"/>
  <c r="AVG69" i="7"/>
  <c r="AVI69" i="7"/>
  <c r="AVK69" i="7"/>
  <c r="AVM69" i="7"/>
  <c r="AVO69" i="7"/>
  <c r="AVQ69" i="7"/>
  <c r="AVS69" i="7"/>
  <c r="AVU69" i="7"/>
  <c r="AVW69" i="7"/>
  <c r="AVY69" i="7"/>
  <c r="AWA69" i="7"/>
  <c r="AWC69" i="7"/>
  <c r="AWE69" i="7"/>
  <c r="AWG69" i="7"/>
  <c r="AWI69" i="7"/>
  <c r="AWK69" i="7"/>
  <c r="AWM69" i="7"/>
  <c r="AWO69" i="7"/>
  <c r="AWQ69" i="7"/>
  <c r="AWS69" i="7"/>
  <c r="AWU69" i="7"/>
  <c r="AWW69" i="7"/>
  <c r="AWY69" i="7"/>
  <c r="AXA69" i="7"/>
  <c r="AXC69" i="7"/>
  <c r="AXE69" i="7"/>
  <c r="AXG69" i="7"/>
  <c r="AXI69" i="7"/>
  <c r="AXK69" i="7"/>
  <c r="AXM69" i="7"/>
  <c r="AXO69" i="7"/>
  <c r="AXQ69" i="7"/>
  <c r="AXS69" i="7"/>
  <c r="AXU69" i="7"/>
  <c r="AXW69" i="7"/>
  <c r="AXY69" i="7"/>
  <c r="AYA69" i="7"/>
  <c r="AYC69" i="7"/>
  <c r="AYE69" i="7"/>
  <c r="AYG69" i="7"/>
  <c r="AYI69" i="7"/>
  <c r="AYK69" i="7"/>
  <c r="AYM69" i="7"/>
  <c r="AYO69" i="7"/>
  <c r="AYQ69" i="7"/>
  <c r="AYS69" i="7"/>
  <c r="AYU69" i="7"/>
  <c r="AYW69" i="7"/>
  <c r="AYY69" i="7"/>
  <c r="AZA69" i="7"/>
  <c r="AZC69" i="7"/>
  <c r="AZE69" i="7"/>
  <c r="AZG69" i="7"/>
  <c r="AZI69" i="7"/>
  <c r="AZK69" i="7"/>
  <c r="AZM69" i="7"/>
  <c r="AZO69" i="7"/>
  <c r="AZQ69" i="7"/>
  <c r="AZS69" i="7"/>
  <c r="AZU69" i="7"/>
  <c r="AZW69" i="7"/>
  <c r="AZY69" i="7"/>
  <c r="BAA69" i="7"/>
  <c r="BAC69" i="7"/>
  <c r="BAE69" i="7"/>
  <c r="BAG69" i="7"/>
  <c r="BAI69" i="7"/>
  <c r="BAK69" i="7"/>
  <c r="BAM69" i="7"/>
  <c r="BAO69" i="7"/>
  <c r="BAQ69" i="7"/>
  <c r="BAS69" i="7"/>
  <c r="BAU69" i="7"/>
  <c r="BAW69" i="7"/>
  <c r="BAY69" i="7"/>
  <c r="BBA69" i="7"/>
  <c r="BBC69" i="7"/>
  <c r="BBE69" i="7"/>
  <c r="BBG69" i="7"/>
  <c r="BBI69" i="7"/>
  <c r="BBK69" i="7"/>
  <c r="BBM69" i="7"/>
  <c r="BBO69" i="7"/>
  <c r="BBQ69" i="7"/>
  <c r="BBS69" i="7"/>
  <c r="BBU69" i="7"/>
  <c r="BBW69" i="7"/>
  <c r="BBY69" i="7"/>
  <c r="BCA69" i="7"/>
  <c r="BCC69" i="7"/>
  <c r="BCE69" i="7"/>
  <c r="BCG69" i="7"/>
  <c r="BCI69" i="7"/>
  <c r="BCK69" i="7"/>
  <c r="BCM69" i="7"/>
  <c r="BCO69" i="7"/>
  <c r="BCQ69" i="7"/>
  <c r="BCS69" i="7"/>
  <c r="BCU69" i="7"/>
  <c r="BCW69" i="7"/>
  <c r="BCY69" i="7"/>
  <c r="BDA69" i="7"/>
  <c r="BDC69" i="7"/>
  <c r="BDE69" i="7"/>
  <c r="BDG69" i="7"/>
  <c r="BDI69" i="7"/>
  <c r="BDK69" i="7"/>
  <c r="BDM69" i="7"/>
  <c r="BDO69" i="7"/>
  <c r="BDQ69" i="7"/>
  <c r="BDS69" i="7"/>
  <c r="BDU69" i="7"/>
  <c r="BDW69" i="7"/>
  <c r="BDY69" i="7"/>
  <c r="BEA69" i="7"/>
  <c r="BEC69" i="7"/>
  <c r="BEE69" i="7"/>
  <c r="BEG69" i="7"/>
  <c r="BEI69" i="7"/>
  <c r="BEK69" i="7"/>
  <c r="BEM69" i="7"/>
  <c r="BEO69" i="7"/>
  <c r="BEQ69" i="7"/>
  <c r="BES69" i="7"/>
  <c r="BEU69" i="7"/>
  <c r="BEW69" i="7"/>
  <c r="BEY69" i="7"/>
  <c r="BFA69" i="7"/>
  <c r="BFC69" i="7"/>
  <c r="BFE69" i="7"/>
  <c r="BFG69" i="7"/>
  <c r="BFI69" i="7"/>
  <c r="BFK69" i="7"/>
  <c r="BFM69" i="7"/>
  <c r="BFO69" i="7"/>
  <c r="BFQ69" i="7"/>
  <c r="BFS69" i="7"/>
  <c r="BFU69" i="7"/>
  <c r="BFW69" i="7"/>
  <c r="BFY69" i="7"/>
  <c r="BGA69" i="7"/>
  <c r="BGC69" i="7"/>
  <c r="BGE69" i="7"/>
  <c r="BGG69" i="7"/>
  <c r="BGI69" i="7"/>
  <c r="BGK69" i="7"/>
  <c r="BGM69" i="7"/>
  <c r="BGO69" i="7"/>
  <c r="BGQ69" i="7"/>
  <c r="BGS69" i="7"/>
  <c r="BGU69" i="7"/>
  <c r="BGW69" i="7"/>
  <c r="BGY69" i="7"/>
  <c r="BHA69" i="7"/>
  <c r="BHC69" i="7"/>
  <c r="BHE69" i="7"/>
  <c r="BHG69" i="7"/>
  <c r="BHI69" i="7"/>
  <c r="BHK69" i="7"/>
  <c r="BHM69" i="7"/>
  <c r="BHO69" i="7"/>
  <c r="BHQ69" i="7"/>
  <c r="BHS69" i="7"/>
  <c r="BHU69" i="7"/>
  <c r="BHW69" i="7"/>
  <c r="BHY69" i="7"/>
  <c r="BIA69" i="7"/>
  <c r="BIC69" i="7"/>
  <c r="BIE69" i="7"/>
  <c r="BIG69" i="7"/>
  <c r="BII69" i="7"/>
  <c r="BIK69" i="7"/>
  <c r="BIM69" i="7"/>
  <c r="BIO69" i="7"/>
  <c r="BIQ69" i="7"/>
  <c r="BIS69" i="7"/>
  <c r="BIU69" i="7"/>
  <c r="BIW69" i="7"/>
  <c r="BIY69" i="7"/>
  <c r="BJA69" i="7"/>
  <c r="BJC69" i="7"/>
  <c r="BJE69" i="7"/>
  <c r="BJG69" i="7"/>
  <c r="BJI69" i="7"/>
  <c r="BJK69" i="7"/>
  <c r="BJM69" i="7"/>
  <c r="BJO69" i="7"/>
  <c r="BJQ69" i="7"/>
  <c r="BJS69" i="7"/>
  <c r="BJU69" i="7"/>
  <c r="BJW69" i="7"/>
  <c r="BJY69" i="7"/>
  <c r="BKA69" i="7"/>
  <c r="BKC69" i="7"/>
  <c r="BKE69" i="7"/>
  <c r="BKG69" i="7"/>
  <c r="BKI69" i="7"/>
  <c r="BKK69" i="7"/>
  <c r="BKM69" i="7"/>
  <c r="BKO69" i="7"/>
  <c r="BKQ69" i="7"/>
  <c r="BKS69" i="7"/>
  <c r="BKU69" i="7"/>
  <c r="BKW69" i="7"/>
  <c r="BKY69" i="7"/>
  <c r="BLA69" i="7"/>
  <c r="BLC69" i="7"/>
  <c r="BLE69" i="7"/>
  <c r="BLG69" i="7"/>
  <c r="BLI69" i="7"/>
  <c r="BLK69" i="7"/>
  <c r="BLM69" i="7"/>
  <c r="BLO69" i="7"/>
  <c r="BLQ69" i="7"/>
  <c r="BLS69" i="7"/>
  <c r="BLU69" i="7"/>
  <c r="BLW69" i="7"/>
  <c r="BLY69" i="7"/>
  <c r="BMA69" i="7"/>
  <c r="BMC69" i="7"/>
  <c r="BME69" i="7"/>
  <c r="BMG69" i="7"/>
  <c r="BMI69" i="7"/>
  <c r="BMK69" i="7"/>
  <c r="BMM69" i="7"/>
  <c r="BMO69" i="7"/>
  <c r="BMQ69" i="7"/>
  <c r="BMS69" i="7"/>
  <c r="BMU69" i="7"/>
  <c r="BMW69" i="7"/>
  <c r="BMY69" i="7"/>
  <c r="BNA69" i="7"/>
  <c r="BNC69" i="7"/>
  <c r="BNE69" i="7"/>
  <c r="BNG69" i="7"/>
  <c r="BNI69" i="7"/>
  <c r="BNK69" i="7"/>
  <c r="BNM69" i="7"/>
  <c r="BNO69" i="7"/>
  <c r="BNQ69" i="7"/>
  <c r="BNS69" i="7"/>
  <c r="BNU69" i="7"/>
  <c r="BNW69" i="7"/>
  <c r="BNY69" i="7"/>
  <c r="BOA69" i="7"/>
  <c r="BOC69" i="7"/>
  <c r="BOE69" i="7"/>
  <c r="BOG69" i="7"/>
  <c r="BOI69" i="7"/>
  <c r="BOK69" i="7"/>
  <c r="BOM69" i="7"/>
  <c r="BOO69" i="7"/>
  <c r="BOQ69" i="7"/>
  <c r="BOS69" i="7"/>
  <c r="BOU69" i="7"/>
  <c r="BOW69" i="7"/>
  <c r="BOY69" i="7"/>
  <c r="BPA69" i="7"/>
  <c r="BPC69" i="7"/>
  <c r="BPE69" i="7"/>
  <c r="BPG69" i="7"/>
  <c r="BPI69" i="7"/>
  <c r="BPK69" i="7"/>
  <c r="BPM69" i="7"/>
  <c r="BPO69" i="7"/>
  <c r="BPQ69" i="7"/>
  <c r="BPS69" i="7"/>
  <c r="BPU69" i="7"/>
  <c r="BPW69" i="7"/>
  <c r="BPY69" i="7"/>
  <c r="BQA69" i="7"/>
  <c r="BQC69" i="7"/>
  <c r="BQE69" i="7"/>
  <c r="BQG69" i="7"/>
  <c r="BQI69" i="7"/>
  <c r="BQK69" i="7"/>
  <c r="BQM69" i="7"/>
  <c r="BQO69" i="7"/>
  <c r="BQQ69" i="7"/>
  <c r="BQS69" i="7"/>
  <c r="BQU69" i="7"/>
  <c r="BQW69" i="7"/>
  <c r="BQY69" i="7"/>
  <c r="BRA69" i="7"/>
  <c r="BRC69" i="7"/>
  <c r="BRE69" i="7"/>
  <c r="BRG69" i="7"/>
  <c r="BRI69" i="7"/>
  <c r="BRK69" i="7"/>
  <c r="BRM69" i="7"/>
  <c r="BRO69" i="7"/>
  <c r="BRQ69" i="7"/>
  <c r="BRS69" i="7"/>
  <c r="BRU69" i="7"/>
  <c r="BRW69" i="7"/>
  <c r="BRY69" i="7"/>
  <c r="BSA69" i="7"/>
  <c r="BSC69" i="7"/>
  <c r="BSE69" i="7"/>
  <c r="BSG69" i="7"/>
  <c r="BSI69" i="7"/>
  <c r="BSK69" i="7"/>
  <c r="BSM69" i="7"/>
  <c r="BSO69" i="7"/>
  <c r="BSQ69" i="7"/>
  <c r="BSS69" i="7"/>
  <c r="BSU69" i="7"/>
  <c r="BSW69" i="7"/>
  <c r="BSY69" i="7"/>
  <c r="BTA69" i="7"/>
  <c r="BTC69" i="7"/>
  <c r="BTE69" i="7"/>
  <c r="BTG69" i="7"/>
  <c r="BTI69" i="7"/>
  <c r="BTK69" i="7"/>
  <c r="BTM69" i="7"/>
  <c r="BTO69" i="7"/>
  <c r="BTQ69" i="7"/>
  <c r="BTS69" i="7"/>
  <c r="BTU69" i="7"/>
  <c r="BTW69" i="7"/>
  <c r="BTY69" i="7"/>
  <c r="BUA69" i="7"/>
  <c r="BUC69" i="7"/>
  <c r="BUE69" i="7"/>
  <c r="BUG69" i="7"/>
  <c r="BUI69" i="7"/>
  <c r="BUK69" i="7"/>
  <c r="BUM69" i="7"/>
  <c r="BUO69" i="7"/>
  <c r="BUQ69" i="7"/>
  <c r="BUS69" i="7"/>
  <c r="BUU69" i="7"/>
  <c r="BUW69" i="7"/>
  <c r="BUY69" i="7"/>
  <c r="BVA69" i="7"/>
  <c r="BVC69" i="7"/>
  <c r="BVE69" i="7"/>
  <c r="BVG69" i="7"/>
  <c r="BVI69" i="7"/>
  <c r="BVK69" i="7"/>
  <c r="BVM69" i="7"/>
  <c r="BVO69" i="7"/>
  <c r="BVQ69" i="7"/>
  <c r="BVS69" i="7"/>
  <c r="BVU69" i="7"/>
  <c r="BVW69" i="7"/>
  <c r="BVY69" i="7"/>
  <c r="BWA69" i="7"/>
  <c r="BWC69" i="7"/>
  <c r="BWE69" i="7"/>
  <c r="BWG69" i="7"/>
  <c r="BWI69" i="7"/>
  <c r="BWK69" i="7"/>
  <c r="BWM69" i="7"/>
  <c r="BWO69" i="7"/>
  <c r="BWQ69" i="7"/>
  <c r="BWS69" i="7"/>
  <c r="BWU69" i="7"/>
  <c r="BWW69" i="7"/>
  <c r="BWY69" i="7"/>
  <c r="BXA69" i="7"/>
  <c r="BXC69" i="7"/>
  <c r="BXE69" i="7"/>
  <c r="BXG69" i="7"/>
  <c r="BXI69" i="7"/>
  <c r="BXK69" i="7"/>
  <c r="BXM69" i="7"/>
  <c r="BXO69" i="7"/>
  <c r="BXQ69" i="7"/>
  <c r="BXS69" i="7"/>
  <c r="BXU69" i="7"/>
  <c r="BXW69" i="7"/>
  <c r="BXY69" i="7"/>
  <c r="BYA69" i="7"/>
  <c r="BYC69" i="7"/>
  <c r="BYE69" i="7"/>
  <c r="BYG69" i="7"/>
  <c r="BYI69" i="7"/>
  <c r="BYK69" i="7"/>
  <c r="BYM69" i="7"/>
  <c r="BYO69" i="7"/>
  <c r="BYQ69" i="7"/>
  <c r="BYS69" i="7"/>
  <c r="BYU69" i="7"/>
  <c r="BYW69" i="7"/>
  <c r="BYY69" i="7"/>
  <c r="BZA69" i="7"/>
  <c r="BZC69" i="7"/>
  <c r="BZE69" i="7"/>
  <c r="BZG69" i="7"/>
  <c r="BZI69" i="7"/>
  <c r="BZK69" i="7"/>
  <c r="BZM69" i="7"/>
  <c r="BZO69" i="7"/>
  <c r="BZQ69" i="7"/>
  <c r="BZS69" i="7"/>
  <c r="BZU69" i="7"/>
  <c r="BZW69" i="7"/>
  <c r="BZY69" i="7"/>
  <c r="CAA69" i="7"/>
  <c r="CAC69" i="7"/>
  <c r="CAE69" i="7"/>
  <c r="CAG69" i="7"/>
  <c r="CAI69" i="7"/>
  <c r="CAK69" i="7"/>
  <c r="CAM69" i="7"/>
  <c r="CAO69" i="7"/>
  <c r="CAQ69" i="7"/>
  <c r="CAS69" i="7"/>
  <c r="CAU69" i="7"/>
  <c r="CAW69" i="7"/>
  <c r="CAY69" i="7"/>
  <c r="CBA69" i="7"/>
  <c r="CBC69" i="7"/>
  <c r="CBE69" i="7"/>
  <c r="CBG69" i="7"/>
  <c r="CBI69" i="7"/>
  <c r="CBK69" i="7"/>
  <c r="CBM69" i="7"/>
  <c r="CBO69" i="7"/>
  <c r="CBQ69" i="7"/>
  <c r="CBS69" i="7"/>
  <c r="CBU69" i="7"/>
  <c r="CBW69" i="7"/>
  <c r="CBY69" i="7"/>
  <c r="CCA69" i="7"/>
  <c r="CCC69" i="7"/>
  <c r="CCE69" i="7"/>
  <c r="CCG69" i="7"/>
  <c r="CCI69" i="7"/>
  <c r="CCK69" i="7"/>
  <c r="CCM69" i="7"/>
  <c r="CCO69" i="7"/>
  <c r="CCQ69" i="7"/>
  <c r="CCS69" i="7"/>
  <c r="CCU69" i="7"/>
  <c r="CCW69" i="7"/>
  <c r="CCY69" i="7"/>
  <c r="CDA69" i="7"/>
  <c r="CDC69" i="7"/>
  <c r="CDE69" i="7"/>
  <c r="CDG69" i="7"/>
  <c r="CDI69" i="7"/>
  <c r="CDK69" i="7"/>
  <c r="CDM69" i="7"/>
  <c r="CDO69" i="7"/>
  <c r="CDQ69" i="7"/>
  <c r="CDS69" i="7"/>
  <c r="CDU69" i="7"/>
  <c r="CDW69" i="7"/>
  <c r="CDY69" i="7"/>
  <c r="CEA69" i="7"/>
  <c r="CEC69" i="7"/>
  <c r="CEE69" i="7"/>
  <c r="CEG69" i="7"/>
  <c r="CEI69" i="7"/>
  <c r="CEK69" i="7"/>
  <c r="CEM69" i="7"/>
  <c r="CEO69" i="7"/>
  <c r="CEQ69" i="7"/>
  <c r="CES69" i="7"/>
  <c r="CEU69" i="7"/>
  <c r="CEW69" i="7"/>
  <c r="CEY69" i="7"/>
  <c r="CFA69" i="7"/>
  <c r="CFC69" i="7"/>
  <c r="CFE69" i="7"/>
  <c r="CFG69" i="7"/>
  <c r="CFI69" i="7"/>
  <c r="CFK69" i="7"/>
  <c r="CFM69" i="7"/>
  <c r="CFO69" i="7"/>
  <c r="CFQ69" i="7"/>
  <c r="CFS69" i="7"/>
  <c r="CFU69" i="7"/>
  <c r="CFW69" i="7"/>
  <c r="CFY69" i="7"/>
  <c r="CGA69" i="7"/>
  <c r="CGC69" i="7"/>
  <c r="CGE69" i="7"/>
  <c r="CGG69" i="7"/>
  <c r="CGI69" i="7"/>
  <c r="CGK69" i="7"/>
  <c r="CGM69" i="7"/>
  <c r="CGO69" i="7"/>
  <c r="CGQ69" i="7"/>
  <c r="CGS69" i="7"/>
  <c r="CGU69" i="7"/>
  <c r="CGW69" i="7"/>
  <c r="CGY69" i="7"/>
  <c r="CHA69" i="7"/>
  <c r="CHC69" i="7"/>
  <c r="CHE69" i="7"/>
  <c r="CHG69" i="7"/>
  <c r="CHI69" i="7"/>
  <c r="CHK69" i="7"/>
  <c r="CHM69" i="7"/>
  <c r="CHO69" i="7"/>
  <c r="CHQ69" i="7"/>
  <c r="CHS69" i="7"/>
  <c r="CHU69" i="7"/>
  <c r="CHW69" i="7"/>
  <c r="CHY69" i="7"/>
  <c r="CIA69" i="7"/>
  <c r="CIC69" i="7"/>
  <c r="CIE69" i="7"/>
  <c r="CIG69" i="7"/>
  <c r="CII69" i="7"/>
  <c r="CIK69" i="7"/>
  <c r="CIM69" i="7"/>
  <c r="CIO69" i="7"/>
  <c r="CIQ69" i="7"/>
  <c r="CIS69" i="7"/>
  <c r="CIU69" i="7"/>
  <c r="CIW69" i="7"/>
  <c r="CIY69" i="7"/>
  <c r="CJA69" i="7"/>
  <c r="CJC69" i="7"/>
  <c r="CJE69" i="7"/>
  <c r="CJG69" i="7"/>
  <c r="CJI69" i="7"/>
  <c r="CJK69" i="7"/>
  <c r="CJM69" i="7"/>
  <c r="CJO69" i="7"/>
  <c r="CJQ69" i="7"/>
  <c r="CJS69" i="7"/>
  <c r="CJU69" i="7"/>
  <c r="CJW69" i="7"/>
  <c r="CJY69" i="7"/>
  <c r="CKA69" i="7"/>
  <c r="CKC69" i="7"/>
  <c r="CKE69" i="7"/>
  <c r="CKG69" i="7"/>
  <c r="CKI69" i="7"/>
  <c r="CKK69" i="7"/>
  <c r="CKM69" i="7"/>
  <c r="CKO69" i="7"/>
  <c r="CKQ69" i="7"/>
  <c r="CKS69" i="7"/>
  <c r="CKU69" i="7"/>
  <c r="CKW69" i="7"/>
  <c r="CKY69" i="7"/>
  <c r="CLA69" i="7"/>
  <c r="CLC69" i="7"/>
  <c r="CLE69" i="7"/>
  <c r="CLG69" i="7"/>
  <c r="CLI69" i="7"/>
  <c r="CLK69" i="7"/>
  <c r="CLM69" i="7"/>
  <c r="CLO69" i="7"/>
  <c r="CLQ69" i="7"/>
  <c r="CLS69" i="7"/>
  <c r="CLU69" i="7"/>
  <c r="CLW69" i="7"/>
  <c r="CLY69" i="7"/>
  <c r="CMA69" i="7"/>
  <c r="CMC69" i="7"/>
  <c r="CME69" i="7"/>
  <c r="CMG69" i="7"/>
  <c r="CMI69" i="7"/>
  <c r="CMK69" i="7"/>
  <c r="CMM69" i="7"/>
  <c r="CMO69" i="7"/>
  <c r="CMQ69" i="7"/>
  <c r="CMS69" i="7"/>
  <c r="CMU69" i="7"/>
  <c r="CMW69" i="7"/>
  <c r="CMY69" i="7"/>
  <c r="CNA69" i="7"/>
  <c r="CNC69" i="7"/>
  <c r="CNE69" i="7"/>
  <c r="CNG69" i="7"/>
  <c r="CNI69" i="7"/>
  <c r="CNK69" i="7"/>
  <c r="CNM69" i="7"/>
  <c r="CNO69" i="7"/>
  <c r="CNQ69" i="7"/>
  <c r="CNS69" i="7"/>
  <c r="CNU69" i="7"/>
  <c r="CNW69" i="7"/>
  <c r="CNY69" i="7"/>
  <c r="COA69" i="7"/>
  <c r="COC69" i="7"/>
  <c r="COE69" i="7"/>
  <c r="COG69" i="7"/>
  <c r="COI69" i="7"/>
  <c r="COK69" i="7"/>
  <c r="COM69" i="7"/>
  <c r="COO69" i="7"/>
  <c r="COQ69" i="7"/>
  <c r="COS69" i="7"/>
  <c r="COU69" i="7"/>
  <c r="COW69" i="7"/>
  <c r="COY69" i="7"/>
  <c r="CPA69" i="7"/>
  <c r="CPC69" i="7"/>
  <c r="CPE69" i="7"/>
  <c r="CPG69" i="7"/>
  <c r="CPI69" i="7"/>
  <c r="CPK69" i="7"/>
  <c r="CPM69" i="7"/>
  <c r="CPO69" i="7"/>
  <c r="CPQ69" i="7"/>
  <c r="CPS69" i="7"/>
  <c r="CPU69" i="7"/>
  <c r="CPW69" i="7"/>
  <c r="CPY69" i="7"/>
  <c r="CQA69" i="7"/>
  <c r="CQC69" i="7"/>
  <c r="CQE69" i="7"/>
  <c r="CQG69" i="7"/>
  <c r="CQI69" i="7"/>
  <c r="CQK69" i="7"/>
  <c r="CQM69" i="7"/>
  <c r="CQO69" i="7"/>
  <c r="CQQ69" i="7"/>
  <c r="CQS69" i="7"/>
  <c r="CQU69" i="7"/>
  <c r="CQW69" i="7"/>
  <c r="CQY69" i="7"/>
  <c r="CRA69" i="7"/>
  <c r="CRC69" i="7"/>
  <c r="CRE69" i="7"/>
  <c r="CRG69" i="7"/>
  <c r="CRI69" i="7"/>
  <c r="CRK69" i="7"/>
  <c r="CRM69" i="7"/>
  <c r="CRO69" i="7"/>
  <c r="CRQ69" i="7"/>
  <c r="CRS69" i="7"/>
  <c r="CRU69" i="7"/>
  <c r="CRW69" i="7"/>
  <c r="CRY69" i="7"/>
  <c r="CSA69" i="7"/>
  <c r="CSC69" i="7"/>
  <c r="CSE69" i="7"/>
  <c r="CSG69" i="7"/>
  <c r="CSI69" i="7"/>
  <c r="CSK69" i="7"/>
  <c r="CSM69" i="7"/>
  <c r="CSO69" i="7"/>
  <c r="CSQ69" i="7"/>
  <c r="CSS69" i="7"/>
  <c r="CSU69" i="7"/>
  <c r="CSW69" i="7"/>
  <c r="CSY69" i="7"/>
  <c r="CTA69" i="7"/>
  <c r="CTC69" i="7"/>
  <c r="CTE69" i="7"/>
  <c r="CTG69" i="7"/>
  <c r="CTI69" i="7"/>
  <c r="CTK69" i="7"/>
  <c r="CTM69" i="7"/>
  <c r="CTO69" i="7"/>
  <c r="CTQ69" i="7"/>
  <c r="CTS69" i="7"/>
  <c r="CTU69" i="7"/>
  <c r="CTW69" i="7"/>
  <c r="CTY69" i="7"/>
  <c r="CUA69" i="7"/>
  <c r="CUC69" i="7"/>
  <c r="CUE69" i="7"/>
  <c r="CUG69" i="7"/>
  <c r="CUI69" i="7"/>
  <c r="CUK69" i="7"/>
  <c r="CUM69" i="7"/>
  <c r="CUO69" i="7"/>
  <c r="CUQ69" i="7"/>
  <c r="CUS69" i="7"/>
  <c r="CUU69" i="7"/>
  <c r="CUW69" i="7"/>
  <c r="CUY69" i="7"/>
  <c r="CVA69" i="7"/>
  <c r="CVC69" i="7"/>
  <c r="CVE69" i="7"/>
  <c r="CVG69" i="7"/>
  <c r="CVI69" i="7"/>
  <c r="CVK69" i="7"/>
  <c r="CVM69" i="7"/>
  <c r="CVO69" i="7"/>
  <c r="CVQ69" i="7"/>
  <c r="CVS69" i="7"/>
  <c r="CVU69" i="7"/>
  <c r="CVW69" i="7"/>
  <c r="CVY69" i="7"/>
  <c r="CWA69" i="7"/>
  <c r="CWC69" i="7"/>
  <c r="CWE69" i="7"/>
  <c r="CWG69" i="7"/>
  <c r="CWI69" i="7"/>
  <c r="CWK69" i="7"/>
  <c r="CWM69" i="7"/>
  <c r="CWO69" i="7"/>
  <c r="CWQ69" i="7"/>
  <c r="CWS69" i="7"/>
  <c r="CWU69" i="7"/>
  <c r="CWW69" i="7"/>
  <c r="CWY69" i="7"/>
  <c r="CXA69" i="7"/>
  <c r="CXC69" i="7"/>
  <c r="CXE69" i="7"/>
  <c r="CXG69" i="7"/>
  <c r="CXI69" i="7"/>
  <c r="CXK69" i="7"/>
  <c r="CXM69" i="7"/>
  <c r="CXO69" i="7"/>
  <c r="CXQ69" i="7"/>
  <c r="CXS69" i="7"/>
  <c r="CXU69" i="7"/>
  <c r="CXW69" i="7"/>
  <c r="CXY69" i="7"/>
  <c r="CYA69" i="7"/>
  <c r="CYC69" i="7"/>
  <c r="CYE69" i="7"/>
  <c r="CYG69" i="7"/>
  <c r="CYI69" i="7"/>
  <c r="CYK69" i="7"/>
  <c r="CYM69" i="7"/>
  <c r="CYO69" i="7"/>
  <c r="CYQ69" i="7"/>
  <c r="CYS69" i="7"/>
  <c r="CYU69" i="7"/>
  <c r="CYW69" i="7"/>
  <c r="CYY69" i="7"/>
  <c r="CZA69" i="7"/>
  <c r="CZC69" i="7"/>
  <c r="CZE69" i="7"/>
  <c r="CZG69" i="7"/>
  <c r="CZI69" i="7"/>
  <c r="CZK69" i="7"/>
  <c r="CZM69" i="7"/>
  <c r="CZO69" i="7"/>
  <c r="CZQ69" i="7"/>
  <c r="CZS69" i="7"/>
  <c r="CZU69" i="7"/>
  <c r="CZW69" i="7"/>
  <c r="CZY69" i="7"/>
  <c r="DAA69" i="7"/>
  <c r="DAC69" i="7"/>
  <c r="DAE69" i="7"/>
  <c r="DAG69" i="7"/>
  <c r="DAI69" i="7"/>
  <c r="DAK69" i="7"/>
  <c r="DAM69" i="7"/>
  <c r="DAO69" i="7"/>
  <c r="DAQ69" i="7"/>
  <c r="DAS69" i="7"/>
  <c r="DAU69" i="7"/>
  <c r="DAW69" i="7"/>
  <c r="DAY69" i="7"/>
  <c r="DBA69" i="7"/>
  <c r="DBC69" i="7"/>
  <c r="DBE69" i="7"/>
  <c r="DBG69" i="7"/>
  <c r="DBI69" i="7"/>
  <c r="DBK69" i="7"/>
  <c r="DBM69" i="7"/>
  <c r="DBO69" i="7"/>
  <c r="DBQ69" i="7"/>
  <c r="DBS69" i="7"/>
  <c r="DBU69" i="7"/>
  <c r="DBW69" i="7"/>
  <c r="DBY69" i="7"/>
  <c r="DCA69" i="7"/>
  <c r="DCC69" i="7"/>
  <c r="DCE69" i="7"/>
  <c r="DCG69" i="7"/>
  <c r="DCI69" i="7"/>
  <c r="DCK69" i="7"/>
  <c r="DCM69" i="7"/>
  <c r="DCO69" i="7"/>
  <c r="DCQ69" i="7"/>
  <c r="DCS69" i="7"/>
  <c r="DCU69" i="7"/>
  <c r="DCW69" i="7"/>
  <c r="DCY69" i="7"/>
  <c r="DDA69" i="7"/>
  <c r="DDC69" i="7"/>
  <c r="DDE69" i="7"/>
  <c r="DDG69" i="7"/>
  <c r="DDI69" i="7"/>
  <c r="DDK69" i="7"/>
  <c r="DDM69" i="7"/>
  <c r="DDO69" i="7"/>
  <c r="DDQ69" i="7"/>
  <c r="DDS69" i="7"/>
  <c r="DDU69" i="7"/>
  <c r="DDW69" i="7"/>
  <c r="DDY69" i="7"/>
  <c r="DEA69" i="7"/>
  <c r="DEC69" i="7"/>
  <c r="DEE69" i="7"/>
  <c r="DEG69" i="7"/>
  <c r="DEI69" i="7"/>
  <c r="DEK69" i="7"/>
  <c r="DEM69" i="7"/>
  <c r="DEO69" i="7"/>
  <c r="DEQ69" i="7"/>
  <c r="DES69" i="7"/>
  <c r="DEU69" i="7"/>
  <c r="DEW69" i="7"/>
  <c r="DEY69" i="7"/>
  <c r="DFA69" i="7"/>
  <c r="DFC69" i="7"/>
  <c r="DFE69" i="7"/>
  <c r="DFG69" i="7"/>
  <c r="DFI69" i="7"/>
  <c r="DFK69" i="7"/>
  <c r="DFM69" i="7"/>
  <c r="DFO69" i="7"/>
  <c r="DFQ69" i="7"/>
  <c r="DFS69" i="7"/>
  <c r="DFU69" i="7"/>
  <c r="DFW69" i="7"/>
  <c r="DFY69" i="7"/>
  <c r="DGA69" i="7"/>
  <c r="DGC69" i="7"/>
  <c r="DGE69" i="7"/>
  <c r="DGG69" i="7"/>
  <c r="DGI69" i="7"/>
  <c r="DGK69" i="7"/>
  <c r="DGM69" i="7"/>
  <c r="DGO69" i="7"/>
  <c r="DGQ69" i="7"/>
  <c r="DGS69" i="7"/>
  <c r="DGU69" i="7"/>
  <c r="DGW69" i="7"/>
  <c r="DGY69" i="7"/>
  <c r="DHA69" i="7"/>
  <c r="DHC69" i="7"/>
  <c r="DHE69" i="7"/>
  <c r="DHG69" i="7"/>
  <c r="DHI69" i="7"/>
  <c r="DHK69" i="7"/>
  <c r="DHM69" i="7"/>
  <c r="DHO69" i="7"/>
  <c r="DHQ69" i="7"/>
  <c r="DHS69" i="7"/>
  <c r="DHU69" i="7"/>
  <c r="DHW69" i="7"/>
  <c r="DHY69" i="7"/>
  <c r="DIA69" i="7"/>
  <c r="DIC69" i="7"/>
  <c r="DIE69" i="7"/>
  <c r="DIG69" i="7"/>
  <c r="DII69" i="7"/>
  <c r="DIK69" i="7"/>
  <c r="DIM69" i="7"/>
  <c r="DIO69" i="7"/>
  <c r="DIQ69" i="7"/>
  <c r="DIS69" i="7"/>
  <c r="DIU69" i="7"/>
  <c r="DIW69" i="7"/>
  <c r="DIY69" i="7"/>
  <c r="DJA69" i="7"/>
  <c r="DJC69" i="7"/>
  <c r="DJE69" i="7"/>
  <c r="DJG69" i="7"/>
  <c r="DJI69" i="7"/>
  <c r="DJK69" i="7"/>
  <c r="DJM69" i="7"/>
  <c r="DJO69" i="7"/>
  <c r="DJQ69" i="7"/>
  <c r="DJS69" i="7"/>
  <c r="DJU69" i="7"/>
  <c r="DJW69" i="7"/>
  <c r="DJY69" i="7"/>
  <c r="DKA69" i="7"/>
  <c r="DKC69" i="7"/>
  <c r="DKE69" i="7"/>
  <c r="DKG69" i="7"/>
  <c r="DKI69" i="7"/>
  <c r="DKK69" i="7"/>
  <c r="DKM69" i="7"/>
  <c r="DKO69" i="7"/>
  <c r="DKQ69" i="7"/>
  <c r="DKS69" i="7"/>
  <c r="DKU69" i="7"/>
  <c r="DKW69" i="7"/>
  <c r="DKY69" i="7"/>
  <c r="DLA69" i="7"/>
  <c r="DLC69" i="7"/>
  <c r="DLE69" i="7"/>
  <c r="DLG69" i="7"/>
  <c r="DLI69" i="7"/>
  <c r="DLK69" i="7"/>
  <c r="DLM69" i="7"/>
  <c r="DLO69" i="7"/>
  <c r="DLQ69" i="7"/>
  <c r="DLS69" i="7"/>
  <c r="DLU69" i="7"/>
  <c r="DLW69" i="7"/>
  <c r="DLY69" i="7"/>
  <c r="DMA69" i="7"/>
  <c r="DMC69" i="7"/>
  <c r="DME69" i="7"/>
  <c r="DMG69" i="7"/>
  <c r="DMI69" i="7"/>
  <c r="DMK69" i="7"/>
  <c r="DMM69" i="7"/>
  <c r="DMO69" i="7"/>
  <c r="DMQ69" i="7"/>
  <c r="DMS69" i="7"/>
  <c r="DMU69" i="7"/>
  <c r="DMW69" i="7"/>
  <c r="DMY69" i="7"/>
  <c r="DNA69" i="7"/>
  <c r="DNC69" i="7"/>
  <c r="DNE69" i="7"/>
  <c r="DNG69" i="7"/>
  <c r="DNI69" i="7"/>
  <c r="DNK69" i="7"/>
  <c r="DNM69" i="7"/>
  <c r="DNO69" i="7"/>
  <c r="DNQ69" i="7"/>
  <c r="DNS69" i="7"/>
  <c r="DNU69" i="7"/>
  <c r="DNW69" i="7"/>
  <c r="DNY69" i="7"/>
  <c r="DOA69" i="7"/>
  <c r="DOC69" i="7"/>
  <c r="DOE69" i="7"/>
  <c r="DOG69" i="7"/>
  <c r="DOI69" i="7"/>
  <c r="DOK69" i="7"/>
  <c r="DOM69" i="7"/>
  <c r="DOO69" i="7"/>
  <c r="DOQ69" i="7"/>
  <c r="DOS69" i="7"/>
  <c r="DOU69" i="7"/>
  <c r="DOW69" i="7"/>
  <c r="DOY69" i="7"/>
  <c r="DPA69" i="7"/>
  <c r="DPC69" i="7"/>
  <c r="DPE69" i="7"/>
  <c r="DPG69" i="7"/>
  <c r="DPI69" i="7"/>
  <c r="DPK69" i="7"/>
  <c r="DPM69" i="7"/>
  <c r="DPO69" i="7"/>
  <c r="DPQ69" i="7"/>
  <c r="DPS69" i="7"/>
  <c r="DPU69" i="7"/>
  <c r="DPW69" i="7"/>
  <c r="DPY69" i="7"/>
  <c r="DQA69" i="7"/>
  <c r="DQC69" i="7"/>
  <c r="DQE69" i="7"/>
  <c r="DQG69" i="7"/>
  <c r="DQI69" i="7"/>
  <c r="DQK69" i="7"/>
  <c r="DQM69" i="7"/>
  <c r="DQO69" i="7"/>
  <c r="DQQ69" i="7"/>
  <c r="DQS69" i="7"/>
  <c r="DQU69" i="7"/>
  <c r="DQW69" i="7"/>
  <c r="DQY69" i="7"/>
  <c r="DRA69" i="7"/>
  <c r="DRC69" i="7"/>
  <c r="DRE69" i="7"/>
  <c r="DRG69" i="7"/>
  <c r="DRI69" i="7"/>
  <c r="DRK69" i="7"/>
  <c r="DRM69" i="7"/>
  <c r="DRO69" i="7"/>
  <c r="DRQ69" i="7"/>
  <c r="DRS69" i="7"/>
  <c r="DRU69" i="7"/>
  <c r="DRW69" i="7"/>
  <c r="DRY69" i="7"/>
  <c r="DSA69" i="7"/>
  <c r="DSC69" i="7"/>
  <c r="DSE69" i="7"/>
  <c r="DSG69" i="7"/>
  <c r="DSI69" i="7"/>
  <c r="DSK69" i="7"/>
  <c r="DSM69" i="7"/>
  <c r="DSO69" i="7"/>
  <c r="DSQ69" i="7"/>
  <c r="DSS69" i="7"/>
  <c r="DSU69" i="7"/>
  <c r="DSW69" i="7"/>
  <c r="DSY69" i="7"/>
  <c r="DTA69" i="7"/>
  <c r="DTC69" i="7"/>
  <c r="DTE69" i="7"/>
  <c r="DTG69" i="7"/>
  <c r="DTI69" i="7"/>
  <c r="DTK69" i="7"/>
  <c r="DTM69" i="7"/>
  <c r="DTO69" i="7"/>
  <c r="DTQ69" i="7"/>
  <c r="DTS69" i="7"/>
  <c r="DTU69" i="7"/>
  <c r="DTW69" i="7"/>
  <c r="DTY69" i="7"/>
  <c r="DUA69" i="7"/>
  <c r="DUC69" i="7"/>
  <c r="DUE69" i="7"/>
  <c r="DUG69" i="7"/>
  <c r="DUI69" i="7"/>
  <c r="DUK69" i="7"/>
  <c r="DUM69" i="7"/>
  <c r="DUO69" i="7"/>
  <c r="DUQ69" i="7"/>
  <c r="DUS69" i="7"/>
  <c r="DUU69" i="7"/>
  <c r="DUW69" i="7"/>
  <c r="DUY69" i="7"/>
  <c r="DVA69" i="7"/>
  <c r="DVC69" i="7"/>
  <c r="DVE69" i="7"/>
  <c r="DVG69" i="7"/>
  <c r="DVI69" i="7"/>
  <c r="DVK69" i="7"/>
  <c r="DVM69" i="7"/>
  <c r="DVO69" i="7"/>
  <c r="DVQ69" i="7"/>
  <c r="DVS69" i="7"/>
  <c r="DVU69" i="7"/>
  <c r="DVW69" i="7"/>
  <c r="DVY69" i="7"/>
  <c r="DWA69" i="7"/>
  <c r="DWC69" i="7"/>
  <c r="DWE69" i="7"/>
  <c r="DWG69" i="7"/>
  <c r="DWI69" i="7"/>
  <c r="DWK69" i="7"/>
  <c r="DWM69" i="7"/>
  <c r="DWO69" i="7"/>
  <c r="DWQ69" i="7"/>
  <c r="DWS69" i="7"/>
  <c r="DWU69" i="7"/>
  <c r="DWW69" i="7"/>
  <c r="DWY69" i="7"/>
  <c r="DXA69" i="7"/>
  <c r="DXC69" i="7"/>
  <c r="DXE69" i="7"/>
  <c r="DXG69" i="7"/>
  <c r="DXI69" i="7"/>
  <c r="DXK69" i="7"/>
  <c r="DXM69" i="7"/>
  <c r="DXO69" i="7"/>
  <c r="DXQ69" i="7"/>
  <c r="DXS69" i="7"/>
  <c r="DXU69" i="7"/>
  <c r="DXW69" i="7"/>
  <c r="DXY69" i="7"/>
  <c r="DYA69" i="7"/>
  <c r="DYC69" i="7"/>
  <c r="DYE69" i="7"/>
  <c r="DYG69" i="7"/>
  <c r="DYI69" i="7"/>
  <c r="DYK69" i="7"/>
  <c r="DYM69" i="7"/>
  <c r="DYO69" i="7"/>
  <c r="DYQ69" i="7"/>
  <c r="DYS69" i="7"/>
  <c r="DYU69" i="7"/>
  <c r="DYW69" i="7"/>
  <c r="DYY69" i="7"/>
  <c r="DZA69" i="7"/>
  <c r="DZC69" i="7"/>
  <c r="DZE69" i="7"/>
  <c r="DZG69" i="7"/>
  <c r="DZI69" i="7"/>
  <c r="DZK69" i="7"/>
  <c r="DZM69" i="7"/>
  <c r="DZO69" i="7"/>
  <c r="DZQ69" i="7"/>
  <c r="DZS69" i="7"/>
  <c r="DZU69" i="7"/>
  <c r="DZW69" i="7"/>
  <c r="DZY69" i="7"/>
  <c r="EAA69" i="7"/>
  <c r="EAC69" i="7"/>
  <c r="EAE69" i="7"/>
  <c r="EAG69" i="7"/>
  <c r="EAI69" i="7"/>
  <c r="EAK69" i="7"/>
  <c r="EAM69" i="7"/>
  <c r="EAO69" i="7"/>
  <c r="EAQ69" i="7"/>
  <c r="EAS69" i="7"/>
  <c r="EAU69" i="7"/>
  <c r="EAW69" i="7"/>
  <c r="EAY69" i="7"/>
  <c r="EBA69" i="7"/>
  <c r="EBC69" i="7"/>
  <c r="EBE69" i="7"/>
  <c r="EBG69" i="7"/>
  <c r="EBI69" i="7"/>
  <c r="EBK69" i="7"/>
  <c r="EBM69" i="7"/>
  <c r="EBO69" i="7"/>
  <c r="EBQ69" i="7"/>
  <c r="EBS69" i="7"/>
  <c r="EBU69" i="7"/>
  <c r="EBW69" i="7"/>
  <c r="EBY69" i="7"/>
  <c r="ECA69" i="7"/>
  <c r="ECC69" i="7"/>
  <c r="ECE69" i="7"/>
  <c r="ECG69" i="7"/>
  <c r="ECI69" i="7"/>
  <c r="ECK69" i="7"/>
  <c r="ECM69" i="7"/>
  <c r="ECO69" i="7"/>
  <c r="ECQ69" i="7"/>
  <c r="ECS69" i="7"/>
  <c r="ECU69" i="7"/>
  <c r="ECW69" i="7"/>
  <c r="ECY69" i="7"/>
  <c r="EDA69" i="7"/>
  <c r="EDC69" i="7"/>
  <c r="EDE69" i="7"/>
  <c r="EDG69" i="7"/>
  <c r="EDI69" i="7"/>
  <c r="EDK69" i="7"/>
  <c r="EDM69" i="7"/>
  <c r="EDO69" i="7"/>
  <c r="EDQ69" i="7"/>
  <c r="EDS69" i="7"/>
  <c r="EDU69" i="7"/>
  <c r="EDW69" i="7"/>
  <c r="EDY69" i="7"/>
  <c r="EEA69" i="7"/>
  <c r="EEC69" i="7"/>
  <c r="EEE69" i="7"/>
  <c r="EEG69" i="7"/>
  <c r="EEI69" i="7"/>
  <c r="EEK69" i="7"/>
  <c r="EEM69" i="7"/>
  <c r="EEO69" i="7"/>
  <c r="EEQ69" i="7"/>
  <c r="EES69" i="7"/>
  <c r="EEU69" i="7"/>
  <c r="EEW69" i="7"/>
  <c r="EEY69" i="7"/>
  <c r="EFA69" i="7"/>
  <c r="EFC69" i="7"/>
  <c r="EFE69" i="7"/>
  <c r="EFG69" i="7"/>
  <c r="EFI69" i="7"/>
  <c r="EFK69" i="7"/>
  <c r="EFM69" i="7"/>
  <c r="EFO69" i="7"/>
  <c r="EFQ69" i="7"/>
  <c r="EFS69" i="7"/>
  <c r="EFU69" i="7"/>
  <c r="EFW69" i="7"/>
  <c r="EFY69" i="7"/>
  <c r="EGA69" i="7"/>
  <c r="EGC69" i="7"/>
  <c r="EGE69" i="7"/>
  <c r="EGG69" i="7"/>
  <c r="EGI69" i="7"/>
  <c r="EGK69" i="7"/>
  <c r="EGM69" i="7"/>
  <c r="EGO69" i="7"/>
  <c r="EGQ69" i="7"/>
  <c r="EGS69" i="7"/>
  <c r="EGU69" i="7"/>
  <c r="EGW69" i="7"/>
  <c r="EGY69" i="7"/>
  <c r="EHA69" i="7"/>
  <c r="EHC69" i="7"/>
  <c r="EHE69" i="7"/>
  <c r="EHG69" i="7"/>
  <c r="EHI69" i="7"/>
  <c r="EHK69" i="7"/>
  <c r="EHM69" i="7"/>
  <c r="EHO69" i="7"/>
  <c r="EHQ69" i="7"/>
  <c r="EHS69" i="7"/>
  <c r="EHU69" i="7"/>
  <c r="EHW69" i="7"/>
  <c r="EHY69" i="7"/>
  <c r="EIA69" i="7"/>
  <c r="EIC69" i="7"/>
  <c r="EIE69" i="7"/>
  <c r="EIG69" i="7"/>
  <c r="EII69" i="7"/>
  <c r="EIK69" i="7"/>
  <c r="EIM69" i="7"/>
  <c r="EIO69" i="7"/>
  <c r="EIQ69" i="7"/>
  <c r="EIS69" i="7"/>
  <c r="EIU69" i="7"/>
  <c r="EIW69" i="7"/>
  <c r="EIY69" i="7"/>
  <c r="EJA69" i="7"/>
  <c r="EJC69" i="7"/>
  <c r="EJE69" i="7"/>
  <c r="EJG69" i="7"/>
  <c r="EJI69" i="7"/>
  <c r="EJK69" i="7"/>
  <c r="EJM69" i="7"/>
  <c r="EJO69" i="7"/>
  <c r="EJQ69" i="7"/>
  <c r="EJS69" i="7"/>
  <c r="EJU69" i="7"/>
  <c r="EJW69" i="7"/>
  <c r="EJY69" i="7"/>
  <c r="EKA69" i="7"/>
  <c r="EKC69" i="7"/>
  <c r="EKE69" i="7"/>
  <c r="EKG69" i="7"/>
  <c r="EKI69" i="7"/>
  <c r="EKK69" i="7"/>
  <c r="EKM69" i="7"/>
  <c r="EKO69" i="7"/>
  <c r="EKQ69" i="7"/>
  <c r="EKS69" i="7"/>
  <c r="EKU69" i="7"/>
  <c r="EKW69" i="7"/>
  <c r="EKY69" i="7"/>
  <c r="ELA69" i="7"/>
  <c r="ELC69" i="7"/>
  <c r="ELE69" i="7"/>
  <c r="ELG69" i="7"/>
  <c r="ELI69" i="7"/>
  <c r="ELK69" i="7"/>
  <c r="ELM69" i="7"/>
  <c r="ELO69" i="7"/>
  <c r="ELQ69" i="7"/>
  <c r="ELS69" i="7"/>
  <c r="ELU69" i="7"/>
  <c r="ELW69" i="7"/>
  <c r="ELY69" i="7"/>
  <c r="EMA69" i="7"/>
  <c r="EMC69" i="7"/>
  <c r="EME69" i="7"/>
  <c r="EMG69" i="7"/>
  <c r="EMI69" i="7"/>
  <c r="EMK69" i="7"/>
  <c r="EMM69" i="7"/>
  <c r="EMO69" i="7"/>
  <c r="EMQ69" i="7"/>
  <c r="EMS69" i="7"/>
  <c r="EMU69" i="7"/>
  <c r="EMW69" i="7"/>
  <c r="EMY69" i="7"/>
  <c r="ENA69" i="7"/>
  <c r="ENC69" i="7"/>
  <c r="ENE69" i="7"/>
  <c r="ENG69" i="7"/>
  <c r="ENI69" i="7"/>
  <c r="ENK69" i="7"/>
  <c r="ENM69" i="7"/>
  <c r="ENO69" i="7"/>
  <c r="ENQ69" i="7"/>
  <c r="ENS69" i="7"/>
  <c r="ENU69" i="7"/>
  <c r="ENW69" i="7"/>
  <c r="ENY69" i="7"/>
  <c r="EOA69" i="7"/>
  <c r="EOC69" i="7"/>
  <c r="EOE69" i="7"/>
  <c r="EOG69" i="7"/>
  <c r="EOI69" i="7"/>
  <c r="EOK69" i="7"/>
  <c r="EOM69" i="7"/>
  <c r="EOO69" i="7"/>
  <c r="EOQ69" i="7"/>
  <c r="EOS69" i="7"/>
  <c r="EOU69" i="7"/>
  <c r="EOW69" i="7"/>
  <c r="EOY69" i="7"/>
  <c r="EPA69" i="7"/>
  <c r="EPC69" i="7"/>
  <c r="EPE69" i="7"/>
  <c r="EPG69" i="7"/>
  <c r="EPI69" i="7"/>
  <c r="EPK69" i="7"/>
  <c r="EPM69" i="7"/>
  <c r="EPO69" i="7"/>
  <c r="EPQ69" i="7"/>
  <c r="EPS69" i="7"/>
  <c r="EPU69" i="7"/>
  <c r="EPW69" i="7"/>
  <c r="EPY69" i="7"/>
  <c r="EQA69" i="7"/>
  <c r="EQC69" i="7"/>
  <c r="EQE69" i="7"/>
  <c r="EQG69" i="7"/>
  <c r="EQI69" i="7"/>
  <c r="EQK69" i="7"/>
  <c r="EQM69" i="7"/>
  <c r="EQO69" i="7"/>
  <c r="EQQ69" i="7"/>
  <c r="EQS69" i="7"/>
  <c r="EQU69" i="7"/>
  <c r="EQW69" i="7"/>
  <c r="EQY69" i="7"/>
  <c r="ERA69" i="7"/>
  <c r="ERC69" i="7"/>
  <c r="ERE69" i="7"/>
  <c r="ERG69" i="7"/>
  <c r="ERI69" i="7"/>
  <c r="ERK69" i="7"/>
  <c r="ERM69" i="7"/>
  <c r="ERO69" i="7"/>
  <c r="ERQ69" i="7"/>
  <c r="ERS69" i="7"/>
  <c r="ERU69" i="7"/>
  <c r="ERW69" i="7"/>
  <c r="ERY69" i="7"/>
  <c r="ESA69" i="7"/>
  <c r="ESC69" i="7"/>
  <c r="ESE69" i="7"/>
  <c r="ESG69" i="7"/>
  <c r="ESI69" i="7"/>
  <c r="ESK69" i="7"/>
  <c r="ESM69" i="7"/>
  <c r="ESO69" i="7"/>
  <c r="ESQ69" i="7"/>
  <c r="ESS69" i="7"/>
  <c r="ESU69" i="7"/>
  <c r="ESW69" i="7"/>
  <c r="ESY69" i="7"/>
  <c r="ETA69" i="7"/>
  <c r="ETC69" i="7"/>
  <c r="ETE69" i="7"/>
  <c r="ETG69" i="7"/>
  <c r="ETI69" i="7"/>
  <c r="ETK69" i="7"/>
  <c r="ETM69" i="7"/>
  <c r="ETO69" i="7"/>
  <c r="ETQ69" i="7"/>
  <c r="ETS69" i="7"/>
  <c r="ETU69" i="7"/>
  <c r="ETW69" i="7"/>
  <c r="ETY69" i="7"/>
  <c r="EUA69" i="7"/>
  <c r="EUC69" i="7"/>
  <c r="EUE69" i="7"/>
  <c r="EUG69" i="7"/>
  <c r="EUI69" i="7"/>
  <c r="EUK69" i="7"/>
  <c r="EUM69" i="7"/>
  <c r="EUO69" i="7"/>
  <c r="EUQ69" i="7"/>
  <c r="EUS69" i="7"/>
  <c r="EUU69" i="7"/>
  <c r="EUW69" i="7"/>
  <c r="EUY69" i="7"/>
  <c r="EVA69" i="7"/>
  <c r="EVC69" i="7"/>
  <c r="EVE69" i="7"/>
  <c r="EVG69" i="7"/>
  <c r="EVI69" i="7"/>
  <c r="EVK69" i="7"/>
  <c r="EVM69" i="7"/>
  <c r="EVO69" i="7"/>
  <c r="EVQ69" i="7"/>
  <c r="EVS69" i="7"/>
  <c r="EVU69" i="7"/>
  <c r="EVW69" i="7"/>
  <c r="EVY69" i="7"/>
  <c r="EWA69" i="7"/>
  <c r="EWC69" i="7"/>
  <c r="EWE69" i="7"/>
  <c r="EWG69" i="7"/>
  <c r="EWI69" i="7"/>
  <c r="EWK69" i="7"/>
  <c r="EWM69" i="7"/>
  <c r="EWO69" i="7"/>
  <c r="EWQ69" i="7"/>
  <c r="EWS69" i="7"/>
  <c r="EWU69" i="7"/>
  <c r="EWW69" i="7"/>
  <c r="EWY69" i="7"/>
  <c r="EXA69" i="7"/>
  <c r="EXC69" i="7"/>
  <c r="EXE69" i="7"/>
  <c r="EXG69" i="7"/>
  <c r="EXI69" i="7"/>
  <c r="EXK69" i="7"/>
  <c r="EXM69" i="7"/>
  <c r="EXO69" i="7"/>
  <c r="EXQ69" i="7"/>
  <c r="EXS69" i="7"/>
  <c r="EXU69" i="7"/>
  <c r="EXW69" i="7"/>
  <c r="EXY69" i="7"/>
  <c r="EYA69" i="7"/>
  <c r="EYC69" i="7"/>
  <c r="EYE69" i="7"/>
  <c r="EYG69" i="7"/>
  <c r="EYI69" i="7"/>
  <c r="EYK69" i="7"/>
  <c r="EYM69" i="7"/>
  <c r="EYO69" i="7"/>
  <c r="EYQ69" i="7"/>
  <c r="EYS69" i="7"/>
  <c r="EYU69" i="7"/>
  <c r="EYW69" i="7"/>
  <c r="EYY69" i="7"/>
  <c r="EZA69" i="7"/>
  <c r="EZC69" i="7"/>
  <c r="EZE69" i="7"/>
  <c r="EZG69" i="7"/>
  <c r="EZI69" i="7"/>
  <c r="EZK69" i="7"/>
  <c r="EZM69" i="7"/>
  <c r="EZO69" i="7"/>
  <c r="EZQ69" i="7"/>
  <c r="EZS69" i="7"/>
  <c r="EZU69" i="7"/>
  <c r="EZW69" i="7"/>
  <c r="EZY69" i="7"/>
  <c r="FAA69" i="7"/>
  <c r="FAC69" i="7"/>
  <c r="FAE69" i="7"/>
  <c r="FAG69" i="7"/>
  <c r="FAI69" i="7"/>
  <c r="FAK69" i="7"/>
  <c r="FAM69" i="7"/>
  <c r="FAO69" i="7"/>
  <c r="FAQ69" i="7"/>
  <c r="FAS69" i="7"/>
  <c r="FAU69" i="7"/>
  <c r="FAW69" i="7"/>
  <c r="FAY69" i="7"/>
  <c r="FBA69" i="7"/>
  <c r="FBC69" i="7"/>
  <c r="FBE69" i="7"/>
  <c r="FBG69" i="7"/>
  <c r="FBI69" i="7"/>
  <c r="FBK69" i="7"/>
  <c r="FBM69" i="7"/>
  <c r="FBO69" i="7"/>
  <c r="FBQ69" i="7"/>
  <c r="FBS69" i="7"/>
  <c r="FBU69" i="7"/>
  <c r="FBW69" i="7"/>
  <c r="FBY69" i="7"/>
  <c r="FCA69" i="7"/>
  <c r="FCC69" i="7"/>
  <c r="FCE69" i="7"/>
  <c r="FCG69" i="7"/>
  <c r="FCI69" i="7"/>
  <c r="FCK69" i="7"/>
  <c r="FCM69" i="7"/>
  <c r="FCO69" i="7"/>
  <c r="FCQ69" i="7"/>
  <c r="FCS69" i="7"/>
  <c r="FCU69" i="7"/>
  <c r="FCW69" i="7"/>
  <c r="FCY69" i="7"/>
  <c r="FDA69" i="7"/>
  <c r="FDC69" i="7"/>
  <c r="FDE69" i="7"/>
  <c r="FDG69" i="7"/>
  <c r="FDI69" i="7"/>
  <c r="FDK69" i="7"/>
  <c r="FDM69" i="7"/>
  <c r="FDO69" i="7"/>
  <c r="FDQ69" i="7"/>
  <c r="FDS69" i="7"/>
  <c r="FDU69" i="7"/>
  <c r="FDW69" i="7"/>
  <c r="FDY69" i="7"/>
  <c r="FEA69" i="7"/>
  <c r="FEC69" i="7"/>
  <c r="FEE69" i="7"/>
  <c r="FEG69" i="7"/>
  <c r="FEI69" i="7"/>
  <c r="FEK69" i="7"/>
  <c r="FEM69" i="7"/>
  <c r="FEO69" i="7"/>
  <c r="FEQ69" i="7"/>
  <c r="FES69" i="7"/>
  <c r="FEU69" i="7"/>
  <c r="FEW69" i="7"/>
  <c r="FEY69" i="7"/>
  <c r="FFA69" i="7"/>
  <c r="FFC69" i="7"/>
  <c r="FFE69" i="7"/>
  <c r="FFG69" i="7"/>
  <c r="FFI69" i="7"/>
  <c r="FFK69" i="7"/>
  <c r="FFM69" i="7"/>
  <c r="FFO69" i="7"/>
  <c r="FFQ69" i="7"/>
  <c r="FFS69" i="7"/>
  <c r="FFU69" i="7"/>
  <c r="FFW69" i="7"/>
  <c r="FFY69" i="7"/>
  <c r="FGA69" i="7"/>
  <c r="FGC69" i="7"/>
  <c r="FGE69" i="7"/>
  <c r="FGG69" i="7"/>
  <c r="FGI69" i="7"/>
  <c r="FGK69" i="7"/>
  <c r="FGM69" i="7"/>
  <c r="FGO69" i="7"/>
  <c r="FGQ69" i="7"/>
  <c r="FGS69" i="7"/>
  <c r="FGU69" i="7"/>
  <c r="FGW69" i="7"/>
  <c r="FGY69" i="7"/>
  <c r="FHA69" i="7"/>
  <c r="FHC69" i="7"/>
  <c r="FHE69" i="7"/>
  <c r="FHG69" i="7"/>
  <c r="FHI69" i="7"/>
  <c r="FHK69" i="7"/>
  <c r="FHM69" i="7"/>
  <c r="FHO69" i="7"/>
  <c r="FHQ69" i="7"/>
  <c r="FHS69" i="7"/>
  <c r="FHU69" i="7"/>
  <c r="FHW69" i="7"/>
  <c r="FHY69" i="7"/>
  <c r="FIA69" i="7"/>
  <c r="FIC69" i="7"/>
  <c r="FIE69" i="7"/>
  <c r="FIG69" i="7"/>
  <c r="FII69" i="7"/>
  <c r="FIK69" i="7"/>
  <c r="FIM69" i="7"/>
  <c r="FIO69" i="7"/>
  <c r="FIQ69" i="7"/>
  <c r="FIS69" i="7"/>
  <c r="FIU69" i="7"/>
  <c r="FIW69" i="7"/>
  <c r="FIY69" i="7"/>
  <c r="FJA69" i="7"/>
  <c r="FJC69" i="7"/>
  <c r="FJE69" i="7"/>
  <c r="FJG69" i="7"/>
  <c r="FJI69" i="7"/>
  <c r="FJK69" i="7"/>
  <c r="FJM69" i="7"/>
  <c r="FJO69" i="7"/>
  <c r="FJQ69" i="7"/>
  <c r="FJS69" i="7"/>
  <c r="FJU69" i="7"/>
  <c r="FJW69" i="7"/>
  <c r="FJY69" i="7"/>
  <c r="FKA69" i="7"/>
  <c r="FKC69" i="7"/>
  <c r="FKE69" i="7"/>
  <c r="FKG69" i="7"/>
  <c r="FKI69" i="7"/>
  <c r="FKK69" i="7"/>
  <c r="FKM69" i="7"/>
  <c r="FKO69" i="7"/>
  <c r="FKQ69" i="7"/>
  <c r="FKS69" i="7"/>
  <c r="FKU69" i="7"/>
  <c r="FKW69" i="7"/>
  <c r="FKY69" i="7"/>
  <c r="FLA69" i="7"/>
  <c r="FLC69" i="7"/>
  <c r="FLE69" i="7"/>
  <c r="FLG69" i="7"/>
  <c r="FLI69" i="7"/>
  <c r="FLK69" i="7"/>
  <c r="FLM69" i="7"/>
  <c r="FLO69" i="7"/>
  <c r="FLQ69" i="7"/>
  <c r="FLS69" i="7"/>
  <c r="FLU69" i="7"/>
  <c r="FLW69" i="7"/>
  <c r="FLY69" i="7"/>
  <c r="FMA69" i="7"/>
  <c r="FMC69" i="7"/>
  <c r="FME69" i="7"/>
  <c r="FMG69" i="7"/>
  <c r="FMI69" i="7"/>
  <c r="FMK69" i="7"/>
  <c r="FMM69" i="7"/>
  <c r="FMO69" i="7"/>
  <c r="FMQ69" i="7"/>
  <c r="FMS69" i="7"/>
  <c r="FMU69" i="7"/>
  <c r="FMW69" i="7"/>
  <c r="FMY69" i="7"/>
  <c r="FNA69" i="7"/>
  <c r="FNC69" i="7"/>
  <c r="FNE69" i="7"/>
  <c r="FNG69" i="7"/>
  <c r="FNI69" i="7"/>
  <c r="FNK69" i="7"/>
  <c r="FNM69" i="7"/>
  <c r="FNO69" i="7"/>
  <c r="FNQ69" i="7"/>
  <c r="FNS69" i="7"/>
  <c r="FNU69" i="7"/>
  <c r="FNW69" i="7"/>
  <c r="FNY69" i="7"/>
  <c r="FOA69" i="7"/>
  <c r="FOC69" i="7"/>
  <c r="FOE69" i="7"/>
  <c r="FOG69" i="7"/>
  <c r="FOI69" i="7"/>
  <c r="FOK69" i="7"/>
  <c r="FOM69" i="7"/>
  <c r="FOO69" i="7"/>
  <c r="FOQ69" i="7"/>
  <c r="FOS69" i="7"/>
  <c r="FOU69" i="7"/>
  <c r="FOW69" i="7"/>
  <c r="FOY69" i="7"/>
  <c r="FPA69" i="7"/>
  <c r="FPC69" i="7"/>
  <c r="FPE69" i="7"/>
  <c r="FPG69" i="7"/>
  <c r="FPI69" i="7"/>
  <c r="FPK69" i="7"/>
  <c r="FPM69" i="7"/>
  <c r="FPO69" i="7"/>
  <c r="FPQ69" i="7"/>
  <c r="FPS69" i="7"/>
  <c r="FPU69" i="7"/>
  <c r="FPW69" i="7"/>
  <c r="FPY69" i="7"/>
  <c r="FQA69" i="7"/>
  <c r="FQC69" i="7"/>
  <c r="FQE69" i="7"/>
  <c r="FQG69" i="7"/>
  <c r="FQI69" i="7"/>
  <c r="FQK69" i="7"/>
  <c r="FQM69" i="7"/>
  <c r="FQO69" i="7"/>
  <c r="FQQ69" i="7"/>
  <c r="FQS69" i="7"/>
  <c r="FQU69" i="7"/>
  <c r="FQW69" i="7"/>
  <c r="FQY69" i="7"/>
  <c r="FRA69" i="7"/>
  <c r="FRC69" i="7"/>
  <c r="FRE69" i="7"/>
  <c r="FRG69" i="7"/>
  <c r="FRI69" i="7"/>
  <c r="FRK69" i="7"/>
  <c r="FRM69" i="7"/>
  <c r="FRO69" i="7"/>
  <c r="FRQ69" i="7"/>
  <c r="FRS69" i="7"/>
  <c r="FRU69" i="7"/>
  <c r="FRW69" i="7"/>
  <c r="FRY69" i="7"/>
  <c r="FSA69" i="7"/>
  <c r="FSC69" i="7"/>
  <c r="FSE69" i="7"/>
  <c r="FSG69" i="7"/>
  <c r="FSI69" i="7"/>
  <c r="FSK69" i="7"/>
  <c r="FSM69" i="7"/>
  <c r="FSO69" i="7"/>
  <c r="FSQ69" i="7"/>
  <c r="FSS69" i="7"/>
  <c r="FSU69" i="7"/>
  <c r="FSW69" i="7"/>
  <c r="FSY69" i="7"/>
  <c r="FTA69" i="7"/>
  <c r="FTC69" i="7"/>
  <c r="FTE69" i="7"/>
  <c r="FTG69" i="7"/>
  <c r="FTI69" i="7"/>
  <c r="FTK69" i="7"/>
  <c r="FTM69" i="7"/>
  <c r="FTO69" i="7"/>
  <c r="FTQ69" i="7"/>
  <c r="FTS69" i="7"/>
  <c r="FTU69" i="7"/>
  <c r="FTW69" i="7"/>
  <c r="FTY69" i="7"/>
  <c r="FUA69" i="7"/>
  <c r="FUC69" i="7"/>
  <c r="FUE69" i="7"/>
  <c r="FUG69" i="7"/>
  <c r="FUI69" i="7"/>
  <c r="FUK69" i="7"/>
  <c r="FUM69" i="7"/>
  <c r="FUO69" i="7"/>
  <c r="FUQ69" i="7"/>
  <c r="FUS69" i="7"/>
  <c r="FUU69" i="7"/>
  <c r="FUW69" i="7"/>
  <c r="FUY69" i="7"/>
  <c r="FVA69" i="7"/>
  <c r="FVC69" i="7"/>
  <c r="FVE69" i="7"/>
  <c r="FVG69" i="7"/>
  <c r="FVI69" i="7"/>
  <c r="FVK69" i="7"/>
  <c r="FVM69" i="7"/>
  <c r="FVO69" i="7"/>
  <c r="FVQ69" i="7"/>
  <c r="FVS69" i="7"/>
  <c r="FVU69" i="7"/>
  <c r="FVW69" i="7"/>
  <c r="FVY69" i="7"/>
  <c r="FWA69" i="7"/>
  <c r="FWC69" i="7"/>
  <c r="FWE69" i="7"/>
  <c r="FWG69" i="7"/>
  <c r="FWI69" i="7"/>
  <c r="FWK69" i="7"/>
  <c r="FWM69" i="7"/>
  <c r="FWO69" i="7"/>
  <c r="FWQ69" i="7"/>
  <c r="FWS69" i="7"/>
  <c r="FWU69" i="7"/>
  <c r="FWW69" i="7"/>
  <c r="FWY69" i="7"/>
  <c r="FXA69" i="7"/>
  <c r="FXC69" i="7"/>
  <c r="FXE69" i="7"/>
  <c r="FXG69" i="7"/>
  <c r="FXI69" i="7"/>
  <c r="FXK69" i="7"/>
  <c r="FXM69" i="7"/>
  <c r="FXO69" i="7"/>
  <c r="FXQ69" i="7"/>
  <c r="FXS69" i="7"/>
  <c r="FXU69" i="7"/>
  <c r="FXW69" i="7"/>
  <c r="FXY69" i="7"/>
  <c r="FYA69" i="7"/>
  <c r="FYC69" i="7"/>
  <c r="FYE69" i="7"/>
  <c r="FYG69" i="7"/>
  <c r="FYI69" i="7"/>
  <c r="FYK69" i="7"/>
  <c r="FYM69" i="7"/>
  <c r="FYO69" i="7"/>
  <c r="FYQ69" i="7"/>
  <c r="FYS69" i="7"/>
  <c r="FYU69" i="7"/>
  <c r="FYW69" i="7"/>
  <c r="FYY69" i="7"/>
  <c r="FZA69" i="7"/>
  <c r="FZC69" i="7"/>
  <c r="FZE69" i="7"/>
  <c r="FZG69" i="7"/>
  <c r="FZI69" i="7"/>
  <c r="FZK69" i="7"/>
  <c r="FZM69" i="7"/>
  <c r="FZO69" i="7"/>
  <c r="FZQ69" i="7"/>
  <c r="FZS69" i="7"/>
  <c r="FZU69" i="7"/>
  <c r="FZW69" i="7"/>
  <c r="FZY69" i="7"/>
  <c r="GAA69" i="7"/>
  <c r="GAC69" i="7"/>
  <c r="GAE69" i="7"/>
  <c r="GAG69" i="7"/>
  <c r="GAI69" i="7"/>
  <c r="GAK69" i="7"/>
  <c r="GAM69" i="7"/>
  <c r="GAO69" i="7"/>
  <c r="GAQ69" i="7"/>
  <c r="GAS69" i="7"/>
  <c r="GAU69" i="7"/>
  <c r="GAW69" i="7"/>
  <c r="GAY69" i="7"/>
  <c r="GBA69" i="7"/>
  <c r="GBC69" i="7"/>
  <c r="GBE69" i="7"/>
  <c r="GBG69" i="7"/>
  <c r="GBI69" i="7"/>
  <c r="GBK69" i="7"/>
  <c r="GBM69" i="7"/>
  <c r="GBO69" i="7"/>
  <c r="GBQ69" i="7"/>
  <c r="GBS69" i="7"/>
  <c r="GBU69" i="7"/>
  <c r="GBW69" i="7"/>
  <c r="GBY69" i="7"/>
  <c r="GCA69" i="7"/>
  <c r="GCC69" i="7"/>
  <c r="GCE69" i="7"/>
  <c r="GCG69" i="7"/>
  <c r="GCI69" i="7"/>
  <c r="GCK69" i="7"/>
  <c r="GCM69" i="7"/>
  <c r="GCO69" i="7"/>
  <c r="GCQ69" i="7"/>
  <c r="GCS69" i="7"/>
  <c r="GCU69" i="7"/>
  <c r="GCW69" i="7"/>
  <c r="GCY69" i="7"/>
  <c r="GDA69" i="7"/>
  <c r="GDC69" i="7"/>
  <c r="GDE69" i="7"/>
  <c r="GDG69" i="7"/>
  <c r="GDI69" i="7"/>
  <c r="GDK69" i="7"/>
  <c r="GDM69" i="7"/>
  <c r="GDO69" i="7"/>
  <c r="GDQ69" i="7"/>
  <c r="GDS69" i="7"/>
  <c r="GDU69" i="7"/>
  <c r="GDW69" i="7"/>
  <c r="GDY69" i="7"/>
  <c r="GEA69" i="7"/>
  <c r="GEC69" i="7"/>
  <c r="GEE69" i="7"/>
  <c r="GEG69" i="7"/>
  <c r="GEI69" i="7"/>
  <c r="GEK69" i="7"/>
  <c r="GEM69" i="7"/>
  <c r="GEO69" i="7"/>
  <c r="GEQ69" i="7"/>
  <c r="GES69" i="7"/>
  <c r="GEU69" i="7"/>
  <c r="GEW69" i="7"/>
  <c r="GEY69" i="7"/>
  <c r="GFA69" i="7"/>
  <c r="GFC69" i="7"/>
  <c r="GFE69" i="7"/>
  <c r="GFG69" i="7"/>
  <c r="GFI69" i="7"/>
  <c r="GFK69" i="7"/>
  <c r="GFM69" i="7"/>
  <c r="GFO69" i="7"/>
  <c r="GFQ69" i="7"/>
  <c r="GFS69" i="7"/>
  <c r="GFU69" i="7"/>
  <c r="GFW69" i="7"/>
  <c r="GFY69" i="7"/>
  <c r="GGA69" i="7"/>
  <c r="GGC69" i="7"/>
  <c r="GGE69" i="7"/>
  <c r="GGG69" i="7"/>
  <c r="GGI69" i="7"/>
  <c r="GGK69" i="7"/>
  <c r="GGM69" i="7"/>
  <c r="GGO69" i="7"/>
  <c r="GGQ69" i="7"/>
  <c r="GGS69" i="7"/>
  <c r="GGU69" i="7"/>
  <c r="GGW69" i="7"/>
  <c r="GGY69" i="7"/>
  <c r="GHA69" i="7"/>
  <c r="GHC69" i="7"/>
  <c r="GHE69" i="7"/>
  <c r="GHG69" i="7"/>
  <c r="GHI69" i="7"/>
  <c r="GHK69" i="7"/>
  <c r="GHM69" i="7"/>
  <c r="GHO69" i="7"/>
  <c r="GHQ69" i="7"/>
  <c r="GHS69" i="7"/>
  <c r="GHU69" i="7"/>
  <c r="GHW69" i="7"/>
  <c r="GHY69" i="7"/>
  <c r="GIA69" i="7"/>
  <c r="GIC69" i="7"/>
  <c r="GIE69" i="7"/>
  <c r="GIG69" i="7"/>
  <c r="GII69" i="7"/>
  <c r="GIK69" i="7"/>
  <c r="GIM69" i="7"/>
  <c r="GIO69" i="7"/>
  <c r="GIQ69" i="7"/>
  <c r="GIS69" i="7"/>
  <c r="GIU69" i="7"/>
  <c r="GIW69" i="7"/>
  <c r="GIY69" i="7"/>
  <c r="GJA69" i="7"/>
  <c r="GJC69" i="7"/>
  <c r="GJE69" i="7"/>
  <c r="GJG69" i="7"/>
  <c r="GJI69" i="7"/>
  <c r="GJK69" i="7"/>
  <c r="GJM69" i="7"/>
  <c r="GJO69" i="7"/>
  <c r="GJQ69" i="7"/>
  <c r="GJS69" i="7"/>
  <c r="GJU69" i="7"/>
  <c r="GJW69" i="7"/>
  <c r="GJY69" i="7"/>
  <c r="GKA69" i="7"/>
  <c r="GKC69" i="7"/>
  <c r="GKE69" i="7"/>
  <c r="GKG69" i="7"/>
  <c r="GKI69" i="7"/>
  <c r="GKK69" i="7"/>
  <c r="GKM69" i="7"/>
  <c r="GKO69" i="7"/>
  <c r="GKQ69" i="7"/>
  <c r="GKS69" i="7"/>
  <c r="GKU69" i="7"/>
  <c r="GKW69" i="7"/>
  <c r="GKY69" i="7"/>
  <c r="GLA69" i="7"/>
  <c r="GLC69" i="7"/>
  <c r="GLE69" i="7"/>
  <c r="GLG69" i="7"/>
  <c r="GLI69" i="7"/>
  <c r="GLK69" i="7"/>
  <c r="GLM69" i="7"/>
  <c r="GLO69" i="7"/>
  <c r="GLQ69" i="7"/>
  <c r="GLS69" i="7"/>
  <c r="GLU69" i="7"/>
  <c r="GLW69" i="7"/>
  <c r="GLY69" i="7"/>
  <c r="GMA69" i="7"/>
  <c r="GMC69" i="7"/>
  <c r="GME69" i="7"/>
  <c r="GMG69" i="7"/>
  <c r="GMI69" i="7"/>
  <c r="GMK69" i="7"/>
  <c r="GMM69" i="7"/>
  <c r="GMO69" i="7"/>
  <c r="GMQ69" i="7"/>
  <c r="GMS69" i="7"/>
  <c r="GMU69" i="7"/>
  <c r="GMW69" i="7"/>
  <c r="GMY69" i="7"/>
  <c r="GNA69" i="7"/>
  <c r="GNC69" i="7"/>
  <c r="GNE69" i="7"/>
  <c r="GNG69" i="7"/>
  <c r="GNI69" i="7"/>
  <c r="GNK69" i="7"/>
  <c r="GNM69" i="7"/>
  <c r="GNO69" i="7"/>
  <c r="GNQ69" i="7"/>
  <c r="GNS69" i="7"/>
  <c r="GNU69" i="7"/>
  <c r="GNW69" i="7"/>
  <c r="GNY69" i="7"/>
  <c r="GOA69" i="7"/>
  <c r="GOC69" i="7"/>
  <c r="GOE69" i="7"/>
  <c r="GOG69" i="7"/>
  <c r="GOI69" i="7"/>
  <c r="GOK69" i="7"/>
  <c r="GOM69" i="7"/>
  <c r="GOO69" i="7"/>
  <c r="GOQ69" i="7"/>
  <c r="GOS69" i="7"/>
  <c r="GOU69" i="7"/>
  <c r="GOW69" i="7"/>
  <c r="GOY69" i="7"/>
  <c r="GPA69" i="7"/>
  <c r="GPC69" i="7"/>
  <c r="GPE69" i="7"/>
  <c r="GPG69" i="7"/>
  <c r="GPI69" i="7"/>
  <c r="GPK69" i="7"/>
  <c r="GPM69" i="7"/>
  <c r="GPO69" i="7"/>
  <c r="GPQ69" i="7"/>
  <c r="GPS69" i="7"/>
  <c r="GPU69" i="7"/>
  <c r="GPW69" i="7"/>
  <c r="GPY69" i="7"/>
  <c r="GQA69" i="7"/>
  <c r="GQC69" i="7"/>
  <c r="GQE69" i="7"/>
  <c r="GQG69" i="7"/>
  <c r="GQI69" i="7"/>
  <c r="GQK69" i="7"/>
  <c r="GQM69" i="7"/>
  <c r="GQO69" i="7"/>
  <c r="GQQ69" i="7"/>
  <c r="GQS69" i="7"/>
  <c r="GQU69" i="7"/>
  <c r="GQW69" i="7"/>
  <c r="GQY69" i="7"/>
  <c r="GRA69" i="7"/>
  <c r="GRC69" i="7"/>
  <c r="GRE69" i="7"/>
  <c r="GRG69" i="7"/>
  <c r="GRI69" i="7"/>
  <c r="GRK69" i="7"/>
  <c r="GRM69" i="7"/>
  <c r="GRO69" i="7"/>
  <c r="GRQ69" i="7"/>
  <c r="GRS69" i="7"/>
  <c r="GRU69" i="7"/>
  <c r="GRW69" i="7"/>
  <c r="GRY69" i="7"/>
  <c r="GSA69" i="7"/>
  <c r="GSC69" i="7"/>
  <c r="GSE69" i="7"/>
  <c r="GSG69" i="7"/>
  <c r="GSI69" i="7"/>
  <c r="GSK69" i="7"/>
  <c r="GSM69" i="7"/>
  <c r="GSO69" i="7"/>
  <c r="GSQ69" i="7"/>
  <c r="GSS69" i="7"/>
  <c r="GSU69" i="7"/>
  <c r="GSW69" i="7"/>
  <c r="GSY69" i="7"/>
  <c r="GTA69" i="7"/>
  <c r="GTC69" i="7"/>
  <c r="GTE69" i="7"/>
  <c r="GTG69" i="7"/>
  <c r="GTI69" i="7"/>
  <c r="GTK69" i="7"/>
  <c r="GTM69" i="7"/>
  <c r="GTO69" i="7"/>
  <c r="GTQ69" i="7"/>
  <c r="GTS69" i="7"/>
  <c r="GTU69" i="7"/>
  <c r="GTW69" i="7"/>
  <c r="GTY69" i="7"/>
  <c r="GUA69" i="7"/>
  <c r="GUC69" i="7"/>
  <c r="GUE69" i="7"/>
  <c r="GUG69" i="7"/>
  <c r="GUI69" i="7"/>
  <c r="GUK69" i="7"/>
  <c r="GUM69" i="7"/>
  <c r="GUO69" i="7"/>
  <c r="GUQ69" i="7"/>
  <c r="GUS69" i="7"/>
  <c r="GUU69" i="7"/>
  <c r="GUW69" i="7"/>
  <c r="GUY69" i="7"/>
  <c r="GVA69" i="7"/>
  <c r="GVC69" i="7"/>
  <c r="GVE69" i="7"/>
  <c r="GVG69" i="7"/>
  <c r="GVI69" i="7"/>
  <c r="GVK69" i="7"/>
  <c r="GVM69" i="7"/>
  <c r="GVO69" i="7"/>
  <c r="GVQ69" i="7"/>
  <c r="GVS69" i="7"/>
  <c r="GVU69" i="7"/>
  <c r="GVW69" i="7"/>
  <c r="GVY69" i="7"/>
  <c r="GWA69" i="7"/>
  <c r="GWC69" i="7"/>
  <c r="GWE69" i="7"/>
  <c r="GWG69" i="7"/>
  <c r="GWI69" i="7"/>
  <c r="GWK69" i="7"/>
  <c r="GWM69" i="7"/>
  <c r="GWO69" i="7"/>
  <c r="GWQ69" i="7"/>
  <c r="GWS69" i="7"/>
  <c r="GWU69" i="7"/>
  <c r="GWW69" i="7"/>
  <c r="GWY69" i="7"/>
  <c r="GXA69" i="7"/>
  <c r="GXC69" i="7"/>
  <c r="GXE69" i="7"/>
  <c r="GXG69" i="7"/>
  <c r="GXI69" i="7"/>
  <c r="GXK69" i="7"/>
  <c r="GXM69" i="7"/>
  <c r="GXO69" i="7"/>
  <c r="GXQ69" i="7"/>
  <c r="GXS69" i="7"/>
  <c r="GXU69" i="7"/>
  <c r="GXW69" i="7"/>
  <c r="GXY69" i="7"/>
  <c r="GYA69" i="7"/>
  <c r="GYC69" i="7"/>
  <c r="GYE69" i="7"/>
  <c r="GYG69" i="7"/>
  <c r="GYI69" i="7"/>
  <c r="GYK69" i="7"/>
  <c r="GYM69" i="7"/>
  <c r="GYO69" i="7"/>
  <c r="GYQ69" i="7"/>
  <c r="GYS69" i="7"/>
  <c r="GYU69" i="7"/>
  <c r="GYW69" i="7"/>
  <c r="GYY69" i="7"/>
  <c r="GZA69" i="7"/>
  <c r="GZC69" i="7"/>
  <c r="GZE69" i="7"/>
  <c r="GZG69" i="7"/>
  <c r="GZI69" i="7"/>
  <c r="GZK69" i="7"/>
  <c r="GZM69" i="7"/>
  <c r="GZO69" i="7"/>
  <c r="GZQ69" i="7"/>
  <c r="GZS69" i="7"/>
  <c r="GZU69" i="7"/>
  <c r="GZW69" i="7"/>
  <c r="GZY69" i="7"/>
  <c r="HAA69" i="7"/>
  <c r="HAC69" i="7"/>
  <c r="HAE69" i="7"/>
  <c r="HAG69" i="7"/>
  <c r="HAI69" i="7"/>
  <c r="HAK69" i="7"/>
  <c r="HAM69" i="7"/>
  <c r="HAO69" i="7"/>
  <c r="HAQ69" i="7"/>
  <c r="HAS69" i="7"/>
  <c r="HAU69" i="7"/>
  <c r="HAW69" i="7"/>
  <c r="HAY69" i="7"/>
  <c r="HBA69" i="7"/>
  <c r="HBC69" i="7"/>
  <c r="HBE69" i="7"/>
  <c r="HBG69" i="7"/>
  <c r="HBI69" i="7"/>
  <c r="HBK69" i="7"/>
  <c r="HBM69" i="7"/>
  <c r="HBO69" i="7"/>
  <c r="HBQ69" i="7"/>
  <c r="HBS69" i="7"/>
  <c r="HBU69" i="7"/>
  <c r="HBW69" i="7"/>
  <c r="HBY69" i="7"/>
  <c r="HCA69" i="7"/>
  <c r="HCC69" i="7"/>
  <c r="HCE69" i="7"/>
  <c r="HCG69" i="7"/>
  <c r="HCI69" i="7"/>
  <c r="HCK69" i="7"/>
  <c r="HCM69" i="7"/>
  <c r="HCO69" i="7"/>
  <c r="HCQ69" i="7"/>
  <c r="HCS69" i="7"/>
  <c r="HCU69" i="7"/>
  <c r="HCW69" i="7"/>
  <c r="HCY69" i="7"/>
  <c r="HDA69" i="7"/>
  <c r="HDC69" i="7"/>
  <c r="HDE69" i="7"/>
  <c r="HDG69" i="7"/>
  <c r="HDI69" i="7"/>
  <c r="HDK69" i="7"/>
  <c r="HDM69" i="7"/>
  <c r="HDO69" i="7"/>
  <c r="HDQ69" i="7"/>
  <c r="HDS69" i="7"/>
  <c r="HDU69" i="7"/>
  <c r="HDW69" i="7"/>
  <c r="HDY69" i="7"/>
  <c r="HEA69" i="7"/>
  <c r="HEC69" i="7"/>
  <c r="HEE69" i="7"/>
  <c r="HEG69" i="7"/>
  <c r="HEI69" i="7"/>
  <c r="HEK69" i="7"/>
  <c r="HEM69" i="7"/>
  <c r="HEO69" i="7"/>
  <c r="HEQ69" i="7"/>
  <c r="HES69" i="7"/>
  <c r="HEU69" i="7"/>
  <c r="HEW69" i="7"/>
  <c r="HEY69" i="7"/>
  <c r="HFA69" i="7"/>
  <c r="HFC69" i="7"/>
  <c r="HFE69" i="7"/>
  <c r="HFG69" i="7"/>
  <c r="HFI69" i="7"/>
  <c r="HFK69" i="7"/>
  <c r="HFM69" i="7"/>
  <c r="HFO69" i="7"/>
  <c r="HFQ69" i="7"/>
  <c r="HFS69" i="7"/>
  <c r="HFU69" i="7"/>
  <c r="HFW69" i="7"/>
  <c r="HFY69" i="7"/>
  <c r="HGA69" i="7"/>
  <c r="HGC69" i="7"/>
  <c r="HGE69" i="7"/>
  <c r="HGG69" i="7"/>
  <c r="HGI69" i="7"/>
  <c r="HGK69" i="7"/>
  <c r="HGM69" i="7"/>
  <c r="HGO69" i="7"/>
  <c r="HGQ69" i="7"/>
  <c r="HGS69" i="7"/>
  <c r="HGU69" i="7"/>
  <c r="HGW69" i="7"/>
  <c r="HGY69" i="7"/>
  <c r="HHA69" i="7"/>
  <c r="HHC69" i="7"/>
  <c r="HHE69" i="7"/>
  <c r="HHG69" i="7"/>
  <c r="HHI69" i="7"/>
  <c r="HHK69" i="7"/>
  <c r="HHM69" i="7"/>
  <c r="HHO69" i="7"/>
  <c r="HHQ69" i="7"/>
  <c r="HHS69" i="7"/>
  <c r="HHU69" i="7"/>
  <c r="HHW69" i="7"/>
  <c r="HHY69" i="7"/>
  <c r="HIA69" i="7"/>
  <c r="HIC69" i="7"/>
  <c r="HIE69" i="7"/>
  <c r="HIG69" i="7"/>
  <c r="HII69" i="7"/>
  <c r="HIK69" i="7"/>
  <c r="HIM69" i="7"/>
  <c r="HIO69" i="7"/>
  <c r="HIQ69" i="7"/>
  <c r="HIS69" i="7"/>
  <c r="HIU69" i="7"/>
  <c r="HIW69" i="7"/>
  <c r="HIY69" i="7"/>
  <c r="HJA69" i="7"/>
  <c r="HJC69" i="7"/>
  <c r="HJE69" i="7"/>
  <c r="HJG69" i="7"/>
  <c r="HJI69" i="7"/>
  <c r="HJK69" i="7"/>
  <c r="HJM69" i="7"/>
  <c r="HJO69" i="7"/>
  <c r="HJQ69" i="7"/>
  <c r="HJS69" i="7"/>
  <c r="HJU69" i="7"/>
  <c r="HJW69" i="7"/>
  <c r="HJY69" i="7"/>
  <c r="HKA69" i="7"/>
  <c r="HKC69" i="7"/>
  <c r="HKE69" i="7"/>
  <c r="HKG69" i="7"/>
  <c r="HKI69" i="7"/>
  <c r="HKK69" i="7"/>
  <c r="HKM69" i="7"/>
  <c r="HKO69" i="7"/>
  <c r="HKQ69" i="7"/>
  <c r="HKS69" i="7"/>
  <c r="HKU69" i="7"/>
  <c r="HKW69" i="7"/>
  <c r="HKY69" i="7"/>
  <c r="HLA69" i="7"/>
  <c r="HLC69" i="7"/>
  <c r="HLE69" i="7"/>
  <c r="HLG69" i="7"/>
  <c r="HLI69" i="7"/>
  <c r="HLK69" i="7"/>
  <c r="HLM69" i="7"/>
  <c r="HLO69" i="7"/>
  <c r="HLQ69" i="7"/>
  <c r="HLS69" i="7"/>
  <c r="HLU69" i="7"/>
  <c r="HLW69" i="7"/>
  <c r="HLY69" i="7"/>
  <c r="HMA69" i="7"/>
  <c r="HMC69" i="7"/>
  <c r="HME69" i="7"/>
  <c r="HMG69" i="7"/>
  <c r="HMI69" i="7"/>
  <c r="HMK69" i="7"/>
  <c r="HMM69" i="7"/>
  <c r="HMO69" i="7"/>
  <c r="HMQ69" i="7"/>
  <c r="HMS69" i="7"/>
  <c r="HMU69" i="7"/>
  <c r="HMW69" i="7"/>
  <c r="HMY69" i="7"/>
  <c r="HNA69" i="7"/>
  <c r="HNC69" i="7"/>
  <c r="HNE69" i="7"/>
  <c r="HNG69" i="7"/>
  <c r="HNI69" i="7"/>
  <c r="HNK69" i="7"/>
  <c r="HNM69" i="7"/>
  <c r="HNO69" i="7"/>
  <c r="HNQ69" i="7"/>
  <c r="HNS69" i="7"/>
  <c r="HNU69" i="7"/>
  <c r="HNW69" i="7"/>
  <c r="HNY69" i="7"/>
  <c r="HOA69" i="7"/>
  <c r="HOC69" i="7"/>
  <c r="HOE69" i="7"/>
  <c r="HOG69" i="7"/>
  <c r="HOI69" i="7"/>
  <c r="HOK69" i="7"/>
  <c r="HOM69" i="7"/>
  <c r="HOO69" i="7"/>
  <c r="HOQ69" i="7"/>
  <c r="HOS69" i="7"/>
  <c r="HOU69" i="7"/>
  <c r="HOW69" i="7"/>
  <c r="HOY69" i="7"/>
  <c r="HPA69" i="7"/>
  <c r="HPC69" i="7"/>
  <c r="HPE69" i="7"/>
  <c r="HPG69" i="7"/>
  <c r="HPI69" i="7"/>
  <c r="HPK69" i="7"/>
  <c r="HPM69" i="7"/>
  <c r="HPO69" i="7"/>
  <c r="HPQ69" i="7"/>
  <c r="HPS69" i="7"/>
  <c r="HPU69" i="7"/>
  <c r="HPW69" i="7"/>
  <c r="HPY69" i="7"/>
  <c r="HQA69" i="7"/>
  <c r="HQC69" i="7"/>
  <c r="HQE69" i="7"/>
  <c r="HQG69" i="7"/>
  <c r="HQI69" i="7"/>
  <c r="HQK69" i="7"/>
  <c r="HQM69" i="7"/>
  <c r="HQO69" i="7"/>
  <c r="HQQ69" i="7"/>
  <c r="HQS69" i="7"/>
  <c r="HQU69" i="7"/>
  <c r="HQW69" i="7"/>
  <c r="HQY69" i="7"/>
  <c r="HRA69" i="7"/>
  <c r="HRC69" i="7"/>
  <c r="HRE69" i="7"/>
  <c r="HRG69" i="7"/>
  <c r="HRI69" i="7"/>
  <c r="HRK69" i="7"/>
  <c r="HRM69" i="7"/>
  <c r="HRO69" i="7"/>
  <c r="HRQ69" i="7"/>
  <c r="HRS69" i="7"/>
  <c r="HRU69" i="7"/>
  <c r="HRW69" i="7"/>
  <c r="HRY69" i="7"/>
  <c r="HSA69" i="7"/>
  <c r="HSC69" i="7"/>
  <c r="HSE69" i="7"/>
  <c r="HSG69" i="7"/>
  <c r="HSI69" i="7"/>
  <c r="HSK69" i="7"/>
  <c r="HSM69" i="7"/>
  <c r="HSO69" i="7"/>
  <c r="HSQ69" i="7"/>
  <c r="HSS69" i="7"/>
  <c r="HSU69" i="7"/>
  <c r="HSW69" i="7"/>
  <c r="HSY69" i="7"/>
  <c r="HTA69" i="7"/>
  <c r="HTC69" i="7"/>
  <c r="HTE69" i="7"/>
  <c r="HTG69" i="7"/>
  <c r="HTI69" i="7"/>
  <c r="HTK69" i="7"/>
  <c r="HTM69" i="7"/>
  <c r="HTO69" i="7"/>
  <c r="HTQ69" i="7"/>
  <c r="HTS69" i="7"/>
  <c r="HTU69" i="7"/>
  <c r="HTW69" i="7"/>
  <c r="HTY69" i="7"/>
  <c r="HUA69" i="7"/>
  <c r="HUC69" i="7"/>
  <c r="HUE69" i="7"/>
  <c r="HUG69" i="7"/>
  <c r="HUI69" i="7"/>
  <c r="HUK69" i="7"/>
  <c r="HUM69" i="7"/>
  <c r="HUO69" i="7"/>
  <c r="HUQ69" i="7"/>
  <c r="HUS69" i="7"/>
  <c r="HUU69" i="7"/>
  <c r="HUW69" i="7"/>
  <c r="HUY69" i="7"/>
  <c r="HVA69" i="7"/>
  <c r="HVC69" i="7"/>
  <c r="HVE69" i="7"/>
  <c r="HVG69" i="7"/>
  <c r="HVI69" i="7"/>
  <c r="HVK69" i="7"/>
  <c r="HVM69" i="7"/>
  <c r="HVO69" i="7"/>
  <c r="HVQ69" i="7"/>
  <c r="HVS69" i="7"/>
  <c r="HVU69" i="7"/>
  <c r="HVW69" i="7"/>
  <c r="HVY69" i="7"/>
  <c r="HWA69" i="7"/>
  <c r="HWC69" i="7"/>
  <c r="HWE69" i="7"/>
  <c r="HWG69" i="7"/>
  <c r="HWI69" i="7"/>
  <c r="HWK69" i="7"/>
  <c r="HWM69" i="7"/>
  <c r="HWO69" i="7"/>
  <c r="HWQ69" i="7"/>
  <c r="HWS69" i="7"/>
  <c r="HWU69" i="7"/>
  <c r="HWW69" i="7"/>
  <c r="HWY69" i="7"/>
  <c r="HXA69" i="7"/>
  <c r="HXC69" i="7"/>
  <c r="HXE69" i="7"/>
  <c r="HXG69" i="7"/>
  <c r="HXI69" i="7"/>
  <c r="HXK69" i="7"/>
  <c r="HXM69" i="7"/>
  <c r="HXO69" i="7"/>
  <c r="HXQ69" i="7"/>
  <c r="HXS69" i="7"/>
  <c r="HXU69" i="7"/>
  <c r="HXW69" i="7"/>
  <c r="HXY69" i="7"/>
  <c r="HYA69" i="7"/>
  <c r="HYC69" i="7"/>
  <c r="HYE69" i="7"/>
  <c r="HYG69" i="7"/>
  <c r="HYI69" i="7"/>
  <c r="HYK69" i="7"/>
  <c r="HYM69" i="7"/>
  <c r="HYO69" i="7"/>
  <c r="HYQ69" i="7"/>
  <c r="HYS69" i="7"/>
  <c r="HYU69" i="7"/>
  <c r="HYW69" i="7"/>
  <c r="HYY69" i="7"/>
  <c r="HZA69" i="7"/>
  <c r="HZC69" i="7"/>
  <c r="HZE69" i="7"/>
  <c r="HZG69" i="7"/>
  <c r="HZI69" i="7"/>
  <c r="HZK69" i="7"/>
  <c r="HZM69" i="7"/>
  <c r="HZO69" i="7"/>
  <c r="HZQ69" i="7"/>
  <c r="HZS69" i="7"/>
  <c r="HZU69" i="7"/>
  <c r="HZW69" i="7"/>
  <c r="HZY69" i="7"/>
  <c r="IAA69" i="7"/>
  <c r="IAC69" i="7"/>
  <c r="IAE69" i="7"/>
  <c r="IAG69" i="7"/>
  <c r="IAI69" i="7"/>
  <c r="IAK69" i="7"/>
  <c r="IAM69" i="7"/>
  <c r="IAO69" i="7"/>
  <c r="IAQ69" i="7"/>
  <c r="IAS69" i="7"/>
  <c r="IAU69" i="7"/>
  <c r="IAW69" i="7"/>
  <c r="IAY69" i="7"/>
  <c r="IBA69" i="7"/>
  <c r="IBC69" i="7"/>
  <c r="IBE69" i="7"/>
  <c r="IBG69" i="7"/>
  <c r="IBI69" i="7"/>
  <c r="IBK69" i="7"/>
  <c r="IBM69" i="7"/>
  <c r="IBO69" i="7"/>
  <c r="IBQ69" i="7"/>
  <c r="IBS69" i="7"/>
  <c r="IBU69" i="7"/>
  <c r="IBW69" i="7"/>
  <c r="IBY69" i="7"/>
  <c r="ICA69" i="7"/>
  <c r="ICC69" i="7"/>
  <c r="ICE69" i="7"/>
  <c r="ICG69" i="7"/>
  <c r="ICI69" i="7"/>
  <c r="ICK69" i="7"/>
  <c r="ICM69" i="7"/>
  <c r="ICO69" i="7"/>
  <c r="ICQ69" i="7"/>
  <c r="ICS69" i="7"/>
  <c r="ICU69" i="7"/>
  <c r="ICW69" i="7"/>
  <c r="ICY69" i="7"/>
  <c r="IDA69" i="7"/>
  <c r="IDC69" i="7"/>
  <c r="IDE69" i="7"/>
  <c r="IDG69" i="7"/>
  <c r="IDI69" i="7"/>
  <c r="IDK69" i="7"/>
  <c r="IDM69" i="7"/>
  <c r="IDO69" i="7"/>
  <c r="IDQ69" i="7"/>
  <c r="IDS69" i="7"/>
  <c r="IDU69" i="7"/>
  <c r="IDW69" i="7"/>
  <c r="IDY69" i="7"/>
  <c r="IEA69" i="7"/>
  <c r="IEC69" i="7"/>
  <c r="IEE69" i="7"/>
  <c r="IEG69" i="7"/>
  <c r="IEI69" i="7"/>
  <c r="IEK69" i="7"/>
  <c r="IEM69" i="7"/>
  <c r="IEO69" i="7"/>
  <c r="IEQ69" i="7"/>
  <c r="IES69" i="7"/>
  <c r="IEU69" i="7"/>
  <c r="IEW69" i="7"/>
  <c r="IEY69" i="7"/>
  <c r="IFA69" i="7"/>
  <c r="IFC69" i="7"/>
  <c r="IFE69" i="7"/>
  <c r="IFG69" i="7"/>
  <c r="IFI69" i="7"/>
  <c r="IFK69" i="7"/>
  <c r="IFM69" i="7"/>
  <c r="IFO69" i="7"/>
  <c r="IFQ69" i="7"/>
  <c r="IFS69" i="7"/>
  <c r="IFU69" i="7"/>
  <c r="IFW69" i="7"/>
  <c r="IFY69" i="7"/>
  <c r="IGA69" i="7"/>
  <c r="IGC69" i="7"/>
  <c r="IGE69" i="7"/>
  <c r="IGG69" i="7"/>
  <c r="IGI69" i="7"/>
  <c r="IGK69" i="7"/>
  <c r="IGM69" i="7"/>
  <c r="IGO69" i="7"/>
  <c r="IGQ69" i="7"/>
  <c r="IGS69" i="7"/>
  <c r="IGU69" i="7"/>
  <c r="IGW69" i="7"/>
  <c r="IGY69" i="7"/>
  <c r="IHA69" i="7"/>
  <c r="IHC69" i="7"/>
  <c r="IHE69" i="7"/>
  <c r="IHG69" i="7"/>
  <c r="IHI69" i="7"/>
  <c r="IHK69" i="7"/>
  <c r="IHM69" i="7"/>
  <c r="IHO69" i="7"/>
  <c r="IHQ69" i="7"/>
  <c r="IHS69" i="7"/>
  <c r="IHU69" i="7"/>
  <c r="IHW69" i="7"/>
  <c r="IHY69" i="7"/>
  <c r="IIA69" i="7"/>
  <c r="IIC69" i="7"/>
  <c r="IIE69" i="7"/>
  <c r="IIG69" i="7"/>
  <c r="III69" i="7"/>
  <c r="IIK69" i="7"/>
  <c r="IIM69" i="7"/>
  <c r="IIO69" i="7"/>
  <c r="IIQ69" i="7"/>
  <c r="IIS69" i="7"/>
  <c r="IIU69" i="7"/>
  <c r="IIW69" i="7"/>
  <c r="IIY69" i="7"/>
  <c r="IJA69" i="7"/>
  <c r="IJC69" i="7"/>
  <c r="IJE69" i="7"/>
  <c r="IJG69" i="7"/>
  <c r="IJI69" i="7"/>
  <c r="IJK69" i="7"/>
  <c r="IJM69" i="7"/>
  <c r="IJO69" i="7"/>
  <c r="IJQ69" i="7"/>
  <c r="IJS69" i="7"/>
  <c r="IJU69" i="7"/>
  <c r="IJW69" i="7"/>
  <c r="IJY69" i="7"/>
  <c r="IKA69" i="7"/>
  <c r="IKC69" i="7"/>
  <c r="IKE69" i="7"/>
  <c r="IKG69" i="7"/>
  <c r="IKI69" i="7"/>
  <c r="IKK69" i="7"/>
  <c r="IKM69" i="7"/>
  <c r="IKO69" i="7"/>
  <c r="IKQ69" i="7"/>
  <c r="IKS69" i="7"/>
  <c r="IKU69" i="7"/>
  <c r="IKW69" i="7"/>
  <c r="IKY69" i="7"/>
  <c r="ILA69" i="7"/>
  <c r="ILC69" i="7"/>
  <c r="ILE69" i="7"/>
  <c r="ILG69" i="7"/>
  <c r="ILI69" i="7"/>
  <c r="ILK69" i="7"/>
  <c r="ILM69" i="7"/>
  <c r="ILO69" i="7"/>
  <c r="ILQ69" i="7"/>
  <c r="ILS69" i="7"/>
  <c r="ILU69" i="7"/>
  <c r="ILW69" i="7"/>
  <c r="ILY69" i="7"/>
  <c r="IMA69" i="7"/>
  <c r="IMC69" i="7"/>
  <c r="IME69" i="7"/>
  <c r="IMG69" i="7"/>
  <c r="IMI69" i="7"/>
  <c r="IMK69" i="7"/>
  <c r="IMM69" i="7"/>
  <c r="IMO69" i="7"/>
  <c r="IMQ69" i="7"/>
  <c r="IMS69" i="7"/>
  <c r="IMU69" i="7"/>
  <c r="IMW69" i="7"/>
  <c r="IMY69" i="7"/>
  <c r="INA69" i="7"/>
  <c r="INC69" i="7"/>
  <c r="INE69" i="7"/>
  <c r="ING69" i="7"/>
  <c r="INI69" i="7"/>
  <c r="INK69" i="7"/>
  <c r="INM69" i="7"/>
  <c r="INO69" i="7"/>
  <c r="INQ69" i="7"/>
  <c r="INS69" i="7"/>
  <c r="INU69" i="7"/>
  <c r="INW69" i="7"/>
  <c r="INY69" i="7"/>
  <c r="IOA69" i="7"/>
  <c r="IOC69" i="7"/>
  <c r="IOE69" i="7"/>
  <c r="IOG69" i="7"/>
  <c r="IOI69" i="7"/>
  <c r="IOK69" i="7"/>
  <c r="IOM69" i="7"/>
  <c r="IOO69" i="7"/>
  <c r="IOQ69" i="7"/>
  <c r="IOS69" i="7"/>
  <c r="IOU69" i="7"/>
  <c r="IOW69" i="7"/>
  <c r="IOY69" i="7"/>
  <c r="IPA69" i="7"/>
  <c r="IPC69" i="7"/>
  <c r="IPE69" i="7"/>
  <c r="IPG69" i="7"/>
  <c r="IPI69" i="7"/>
  <c r="IPK69" i="7"/>
  <c r="IPM69" i="7"/>
  <c r="IPO69" i="7"/>
  <c r="IPQ69" i="7"/>
  <c r="IPS69" i="7"/>
  <c r="IPU69" i="7"/>
  <c r="IPW69" i="7"/>
  <c r="IPY69" i="7"/>
  <c r="IQA69" i="7"/>
  <c r="IQC69" i="7"/>
  <c r="IQE69" i="7"/>
  <c r="IQG69" i="7"/>
  <c r="IQI69" i="7"/>
  <c r="IQK69" i="7"/>
  <c r="IQM69" i="7"/>
  <c r="IQO69" i="7"/>
  <c r="IQQ69" i="7"/>
  <c r="IQS69" i="7"/>
  <c r="IQU69" i="7"/>
  <c r="IQW69" i="7"/>
  <c r="IQY69" i="7"/>
  <c r="IRA69" i="7"/>
  <c r="IRC69" i="7"/>
  <c r="IRE69" i="7"/>
  <c r="IRG69" i="7"/>
  <c r="IRI69" i="7"/>
  <c r="IRK69" i="7"/>
  <c r="IRM69" i="7"/>
  <c r="IRO69" i="7"/>
  <c r="IRQ69" i="7"/>
  <c r="IRS69" i="7"/>
  <c r="IRU69" i="7"/>
  <c r="IRW69" i="7"/>
  <c r="IRY69" i="7"/>
  <c r="ISA69" i="7"/>
  <c r="ISC69" i="7"/>
  <c r="ISE69" i="7"/>
  <c r="ISG69" i="7"/>
  <c r="ISI69" i="7"/>
  <c r="ISK69" i="7"/>
  <c r="ISM69" i="7"/>
  <c r="ISO69" i="7"/>
  <c r="ISQ69" i="7"/>
  <c r="ISS69" i="7"/>
  <c r="ISU69" i="7"/>
  <c r="ISW69" i="7"/>
  <c r="ISY69" i="7"/>
  <c r="ITA69" i="7"/>
  <c r="ITC69" i="7"/>
  <c r="ITE69" i="7"/>
  <c r="ITG69" i="7"/>
  <c r="ITI69" i="7"/>
  <c r="ITK69" i="7"/>
  <c r="ITM69" i="7"/>
  <c r="ITO69" i="7"/>
  <c r="ITQ69" i="7"/>
  <c r="ITS69" i="7"/>
  <c r="ITU69" i="7"/>
  <c r="ITW69" i="7"/>
  <c r="ITY69" i="7"/>
  <c r="IUA69" i="7"/>
  <c r="IUC69" i="7"/>
  <c r="IUE69" i="7"/>
  <c r="IUG69" i="7"/>
  <c r="IUI69" i="7"/>
  <c r="IUK69" i="7"/>
  <c r="IUM69" i="7"/>
  <c r="IUO69" i="7"/>
  <c r="IUQ69" i="7"/>
  <c r="IUS69" i="7"/>
  <c r="IUU69" i="7"/>
  <c r="IUW69" i="7"/>
  <c r="IUY69" i="7"/>
  <c r="IVA69" i="7"/>
  <c r="IVC69" i="7"/>
  <c r="IVE69" i="7"/>
  <c r="IVG69" i="7"/>
  <c r="IVI69" i="7"/>
  <c r="IVK69" i="7"/>
  <c r="IVM69" i="7"/>
  <c r="IVO69" i="7"/>
  <c r="IVQ69" i="7"/>
  <c r="IVS69" i="7"/>
  <c r="IVU69" i="7"/>
  <c r="IVW69" i="7"/>
  <c r="IVY69" i="7"/>
  <c r="IWA69" i="7"/>
  <c r="IWC69" i="7"/>
  <c r="IWE69" i="7"/>
  <c r="IWG69" i="7"/>
  <c r="IWI69" i="7"/>
  <c r="IWK69" i="7"/>
  <c r="IWM69" i="7"/>
  <c r="IWO69" i="7"/>
  <c r="IWQ69" i="7"/>
  <c r="IWS69" i="7"/>
  <c r="IWU69" i="7"/>
  <c r="IWW69" i="7"/>
  <c r="IWY69" i="7"/>
  <c r="IXA69" i="7"/>
  <c r="IXC69" i="7"/>
  <c r="IXE69" i="7"/>
  <c r="IXG69" i="7"/>
  <c r="IXI69" i="7"/>
  <c r="IXK69" i="7"/>
  <c r="IXM69" i="7"/>
  <c r="IXO69" i="7"/>
  <c r="IXQ69" i="7"/>
  <c r="IXS69" i="7"/>
  <c r="IXU69" i="7"/>
  <c r="IXW69" i="7"/>
  <c r="IXY69" i="7"/>
  <c r="IYA69" i="7"/>
  <c r="IYC69" i="7"/>
  <c r="IYE69" i="7"/>
  <c r="IYG69" i="7"/>
  <c r="IYI69" i="7"/>
  <c r="IYK69" i="7"/>
  <c r="IYM69" i="7"/>
  <c r="IYO69" i="7"/>
  <c r="IYQ69" i="7"/>
  <c r="IYS69" i="7"/>
  <c r="IYU69" i="7"/>
  <c r="IYW69" i="7"/>
  <c r="IYY69" i="7"/>
  <c r="IZA69" i="7"/>
  <c r="IZC69" i="7"/>
  <c r="IZE69" i="7"/>
  <c r="IZG69" i="7"/>
  <c r="IZI69" i="7"/>
  <c r="IZK69" i="7"/>
  <c r="IZM69" i="7"/>
  <c r="IZO69" i="7"/>
  <c r="IZQ69" i="7"/>
  <c r="IZS69" i="7"/>
  <c r="IZU69" i="7"/>
  <c r="IZW69" i="7"/>
  <c r="IZY69" i="7"/>
  <c r="JAA69" i="7"/>
  <c r="JAC69" i="7"/>
  <c r="JAE69" i="7"/>
  <c r="JAG69" i="7"/>
  <c r="JAI69" i="7"/>
  <c r="JAK69" i="7"/>
  <c r="JAM69" i="7"/>
  <c r="JAO69" i="7"/>
  <c r="JAQ69" i="7"/>
  <c r="JAS69" i="7"/>
  <c r="JAU69" i="7"/>
  <c r="JAW69" i="7"/>
  <c r="JAY69" i="7"/>
  <c r="JBA69" i="7"/>
  <c r="JBC69" i="7"/>
  <c r="JBE69" i="7"/>
  <c r="JBG69" i="7"/>
  <c r="JBI69" i="7"/>
  <c r="JBK69" i="7"/>
  <c r="JBM69" i="7"/>
  <c r="JBO69" i="7"/>
  <c r="JBQ69" i="7"/>
  <c r="JBS69" i="7"/>
  <c r="JBU69" i="7"/>
  <c r="JBW69" i="7"/>
  <c r="JBY69" i="7"/>
  <c r="JCA69" i="7"/>
  <c r="JCC69" i="7"/>
  <c r="JCE69" i="7"/>
  <c r="JCG69" i="7"/>
  <c r="JCI69" i="7"/>
  <c r="JCK69" i="7"/>
  <c r="JCM69" i="7"/>
  <c r="JCO69" i="7"/>
  <c r="JCQ69" i="7"/>
  <c r="JCS69" i="7"/>
  <c r="JCU69" i="7"/>
  <c r="JCW69" i="7"/>
  <c r="JCY69" i="7"/>
  <c r="JDA69" i="7"/>
  <c r="JDC69" i="7"/>
  <c r="JDE69" i="7"/>
  <c r="JDG69" i="7"/>
  <c r="JDI69" i="7"/>
  <c r="JDK69" i="7"/>
  <c r="JDM69" i="7"/>
  <c r="JDO69" i="7"/>
  <c r="JDQ69" i="7"/>
  <c r="JDS69" i="7"/>
  <c r="JDU69" i="7"/>
  <c r="JDW69" i="7"/>
  <c r="JDY69" i="7"/>
  <c r="JEA69" i="7"/>
  <c r="JEC69" i="7"/>
  <c r="JEE69" i="7"/>
  <c r="JEG69" i="7"/>
  <c r="JEI69" i="7"/>
  <c r="JEK69" i="7"/>
  <c r="JEM69" i="7"/>
  <c r="JEO69" i="7"/>
  <c r="JEQ69" i="7"/>
  <c r="JES69" i="7"/>
  <c r="JEU69" i="7"/>
  <c r="JEW69" i="7"/>
  <c r="JEY69" i="7"/>
  <c r="JFA69" i="7"/>
  <c r="JFC69" i="7"/>
  <c r="JFE69" i="7"/>
  <c r="JFG69" i="7"/>
  <c r="JFI69" i="7"/>
  <c r="JFK69" i="7"/>
  <c r="JFM69" i="7"/>
  <c r="JFO69" i="7"/>
  <c r="JFQ69" i="7"/>
  <c r="JFS69" i="7"/>
  <c r="JFU69" i="7"/>
  <c r="JFW69" i="7"/>
  <c r="JFY69" i="7"/>
  <c r="JGA69" i="7"/>
  <c r="JGC69" i="7"/>
  <c r="JGE69" i="7"/>
  <c r="JGG69" i="7"/>
  <c r="JGI69" i="7"/>
  <c r="JGK69" i="7"/>
  <c r="JGM69" i="7"/>
  <c r="JGO69" i="7"/>
  <c r="JGQ69" i="7"/>
  <c r="JGS69" i="7"/>
  <c r="JGU69" i="7"/>
  <c r="JGW69" i="7"/>
  <c r="JGY69" i="7"/>
  <c r="JHA69" i="7"/>
  <c r="JHC69" i="7"/>
  <c r="JHE69" i="7"/>
  <c r="JHG69" i="7"/>
  <c r="JHI69" i="7"/>
  <c r="JHK69" i="7"/>
  <c r="JHM69" i="7"/>
  <c r="JHO69" i="7"/>
  <c r="JHQ69" i="7"/>
  <c r="JHS69" i="7"/>
  <c r="JHU69" i="7"/>
  <c r="JHW69" i="7"/>
  <c r="JHY69" i="7"/>
  <c r="JIA69" i="7"/>
  <c r="JIC69" i="7"/>
  <c r="JIE69" i="7"/>
  <c r="JIG69" i="7"/>
  <c r="JII69" i="7"/>
  <c r="JIK69" i="7"/>
  <c r="JIM69" i="7"/>
  <c r="JIO69" i="7"/>
  <c r="JIQ69" i="7"/>
  <c r="JIS69" i="7"/>
  <c r="JIU69" i="7"/>
  <c r="JIW69" i="7"/>
  <c r="JIY69" i="7"/>
  <c r="JJA69" i="7"/>
  <c r="JJC69" i="7"/>
  <c r="JJE69" i="7"/>
  <c r="JJG69" i="7"/>
  <c r="JJI69" i="7"/>
  <c r="JJK69" i="7"/>
  <c r="JJM69" i="7"/>
  <c r="JJO69" i="7"/>
  <c r="JJQ69" i="7"/>
  <c r="JJS69" i="7"/>
  <c r="JJU69" i="7"/>
  <c r="JJW69" i="7"/>
  <c r="JJY69" i="7"/>
  <c r="JKA69" i="7"/>
  <c r="JKC69" i="7"/>
  <c r="JKE69" i="7"/>
  <c r="JKG69" i="7"/>
  <c r="JKI69" i="7"/>
  <c r="JKK69" i="7"/>
  <c r="JKM69" i="7"/>
  <c r="JKO69" i="7"/>
  <c r="JKQ69" i="7"/>
  <c r="JKS69" i="7"/>
  <c r="JKU69" i="7"/>
  <c r="JKW69" i="7"/>
  <c r="JKY69" i="7"/>
  <c r="JLA69" i="7"/>
  <c r="JLC69" i="7"/>
  <c r="JLE69" i="7"/>
  <c r="JLG69" i="7"/>
  <c r="JLI69" i="7"/>
  <c r="JLK69" i="7"/>
  <c r="JLM69" i="7"/>
  <c r="JLO69" i="7"/>
  <c r="JLQ69" i="7"/>
  <c r="JLS69" i="7"/>
  <c r="JLU69" i="7"/>
  <c r="JLW69" i="7"/>
  <c r="JLY69" i="7"/>
  <c r="JMA69" i="7"/>
  <c r="JMC69" i="7"/>
  <c r="JME69" i="7"/>
  <c r="JMG69" i="7"/>
  <c r="JMI69" i="7"/>
  <c r="JMK69" i="7"/>
  <c r="JMM69" i="7"/>
  <c r="JMO69" i="7"/>
  <c r="JMQ69" i="7"/>
  <c r="JMS69" i="7"/>
  <c r="JMU69" i="7"/>
  <c r="JMW69" i="7"/>
  <c r="JMY69" i="7"/>
  <c r="JNA69" i="7"/>
  <c r="JNC69" i="7"/>
  <c r="JNE69" i="7"/>
  <c r="JNG69" i="7"/>
  <c r="JNI69" i="7"/>
  <c r="JNK69" i="7"/>
  <c r="JNM69" i="7"/>
  <c r="JNO69" i="7"/>
  <c r="JNQ69" i="7"/>
  <c r="JNS69" i="7"/>
  <c r="JNU69" i="7"/>
  <c r="JNW69" i="7"/>
  <c r="JNY69" i="7"/>
  <c r="JOA69" i="7"/>
  <c r="JOC69" i="7"/>
  <c r="JOE69" i="7"/>
  <c r="JOG69" i="7"/>
  <c r="JOI69" i="7"/>
  <c r="JOK69" i="7"/>
  <c r="JOM69" i="7"/>
  <c r="JOO69" i="7"/>
  <c r="JOQ69" i="7"/>
  <c r="JOS69" i="7"/>
  <c r="JOU69" i="7"/>
  <c r="JOW69" i="7"/>
  <c r="JOY69" i="7"/>
  <c r="JPA69" i="7"/>
  <c r="JPC69" i="7"/>
  <c r="JPE69" i="7"/>
  <c r="JPG69" i="7"/>
  <c r="JPI69" i="7"/>
  <c r="JPK69" i="7"/>
  <c r="JPM69" i="7"/>
  <c r="JPO69" i="7"/>
  <c r="JPQ69" i="7"/>
  <c r="JPS69" i="7"/>
  <c r="JPU69" i="7"/>
  <c r="JPW69" i="7"/>
  <c r="JPY69" i="7"/>
  <c r="JQA69" i="7"/>
  <c r="JQC69" i="7"/>
  <c r="JQE69" i="7"/>
  <c r="JQG69" i="7"/>
  <c r="JQI69" i="7"/>
  <c r="JQK69" i="7"/>
  <c r="JQM69" i="7"/>
  <c r="JQO69" i="7"/>
  <c r="JQQ69" i="7"/>
  <c r="JQS69" i="7"/>
  <c r="JQU69" i="7"/>
  <c r="JQW69" i="7"/>
  <c r="JQY69" i="7"/>
  <c r="JRA69" i="7"/>
  <c r="JRC69" i="7"/>
  <c r="JRE69" i="7"/>
  <c r="JRG69" i="7"/>
  <c r="JRI69" i="7"/>
  <c r="JRK69" i="7"/>
  <c r="JRM69" i="7"/>
  <c r="JRO69" i="7"/>
  <c r="JRQ69" i="7"/>
  <c r="JRS69" i="7"/>
  <c r="JRU69" i="7"/>
  <c r="JRW69" i="7"/>
  <c r="JRY69" i="7"/>
  <c r="JSA69" i="7"/>
  <c r="JSC69" i="7"/>
  <c r="JSE69" i="7"/>
  <c r="JSG69" i="7"/>
  <c r="JSI69" i="7"/>
  <c r="JSK69" i="7"/>
  <c r="JSM69" i="7"/>
  <c r="JSO69" i="7"/>
  <c r="JSQ69" i="7"/>
  <c r="JSS69" i="7"/>
  <c r="JSU69" i="7"/>
  <c r="JSW69" i="7"/>
  <c r="JSY69" i="7"/>
  <c r="JTA69" i="7"/>
  <c r="JTC69" i="7"/>
  <c r="JTE69" i="7"/>
  <c r="JTG69" i="7"/>
  <c r="JTI69" i="7"/>
  <c r="JTK69" i="7"/>
  <c r="JTM69" i="7"/>
  <c r="JTO69" i="7"/>
  <c r="JTQ69" i="7"/>
  <c r="JTS69" i="7"/>
  <c r="JTU69" i="7"/>
  <c r="JTW69" i="7"/>
  <c r="JTY69" i="7"/>
  <c r="JUA69" i="7"/>
  <c r="JUC69" i="7"/>
  <c r="JUE69" i="7"/>
  <c r="JUG69" i="7"/>
  <c r="JUI69" i="7"/>
  <c r="JUK69" i="7"/>
  <c r="JUM69" i="7"/>
  <c r="JUO69" i="7"/>
  <c r="JUQ69" i="7"/>
  <c r="JUS69" i="7"/>
  <c r="JUU69" i="7"/>
  <c r="JUW69" i="7"/>
  <c r="JUY69" i="7"/>
  <c r="JVA69" i="7"/>
  <c r="JVC69" i="7"/>
  <c r="JVE69" i="7"/>
  <c r="JVG69" i="7"/>
  <c r="JVI69" i="7"/>
  <c r="JVK69" i="7"/>
  <c r="JVM69" i="7"/>
  <c r="JVO69" i="7"/>
  <c r="JVQ69" i="7"/>
  <c r="JVS69" i="7"/>
  <c r="JVU69" i="7"/>
  <c r="JVW69" i="7"/>
  <c r="JVY69" i="7"/>
  <c r="JWA69" i="7"/>
  <c r="JWC69" i="7"/>
  <c r="JWE69" i="7"/>
  <c r="JWG69" i="7"/>
  <c r="JWI69" i="7"/>
  <c r="JWK69" i="7"/>
  <c r="JWM69" i="7"/>
  <c r="JWO69" i="7"/>
  <c r="JWQ69" i="7"/>
  <c r="JWS69" i="7"/>
  <c r="JWU69" i="7"/>
  <c r="JWW69" i="7"/>
  <c r="JWY69" i="7"/>
  <c r="JXA69" i="7"/>
  <c r="JXC69" i="7"/>
  <c r="JXE69" i="7"/>
  <c r="JXG69" i="7"/>
  <c r="JXI69" i="7"/>
  <c r="JXK69" i="7"/>
  <c r="JXM69" i="7"/>
  <c r="JXO69" i="7"/>
  <c r="JXQ69" i="7"/>
  <c r="JXS69" i="7"/>
  <c r="JXU69" i="7"/>
  <c r="JXW69" i="7"/>
  <c r="JXY69" i="7"/>
  <c r="JYA69" i="7"/>
  <c r="JYC69" i="7"/>
  <c r="JYE69" i="7"/>
  <c r="JYG69" i="7"/>
  <c r="JYI69" i="7"/>
  <c r="JYK69" i="7"/>
  <c r="JYM69" i="7"/>
  <c r="JYO69" i="7"/>
  <c r="JYQ69" i="7"/>
  <c r="JYS69" i="7"/>
  <c r="JYU69" i="7"/>
  <c r="JYW69" i="7"/>
  <c r="JYY69" i="7"/>
  <c r="JZA69" i="7"/>
  <c r="JZC69" i="7"/>
  <c r="JZE69" i="7"/>
  <c r="JZG69" i="7"/>
  <c r="JZI69" i="7"/>
  <c r="JZK69" i="7"/>
  <c r="JZM69" i="7"/>
  <c r="JZO69" i="7"/>
  <c r="JZQ69" i="7"/>
  <c r="JZS69" i="7"/>
  <c r="JZU69" i="7"/>
  <c r="JZW69" i="7"/>
  <c r="JZY69" i="7"/>
  <c r="KAA69" i="7"/>
  <c r="KAC69" i="7"/>
  <c r="KAE69" i="7"/>
  <c r="KAG69" i="7"/>
  <c r="KAI69" i="7"/>
  <c r="KAK69" i="7"/>
  <c r="KAM69" i="7"/>
  <c r="KAO69" i="7"/>
  <c r="KAQ69" i="7"/>
  <c r="KAS69" i="7"/>
  <c r="KAU69" i="7"/>
  <c r="KAW69" i="7"/>
  <c r="KAY69" i="7"/>
  <c r="KBA69" i="7"/>
  <c r="KBC69" i="7"/>
  <c r="KBE69" i="7"/>
  <c r="KBG69" i="7"/>
  <c r="KBI69" i="7"/>
  <c r="KBK69" i="7"/>
  <c r="KBM69" i="7"/>
  <c r="KBO69" i="7"/>
  <c r="KBQ69" i="7"/>
  <c r="KBS69" i="7"/>
  <c r="KBU69" i="7"/>
  <c r="KBW69" i="7"/>
  <c r="KBY69" i="7"/>
  <c r="KCA69" i="7"/>
  <c r="KCC69" i="7"/>
  <c r="KCE69" i="7"/>
  <c r="KCG69" i="7"/>
  <c r="KCI69" i="7"/>
  <c r="KCK69" i="7"/>
  <c r="KCM69" i="7"/>
  <c r="KCO69" i="7"/>
  <c r="KCQ69" i="7"/>
  <c r="KCS69" i="7"/>
  <c r="KCU69" i="7"/>
  <c r="KCW69" i="7"/>
  <c r="KCY69" i="7"/>
  <c r="KDA69" i="7"/>
  <c r="KDC69" i="7"/>
  <c r="KDE69" i="7"/>
  <c r="KDG69" i="7"/>
  <c r="KDI69" i="7"/>
  <c r="KDK69" i="7"/>
  <c r="KDM69" i="7"/>
  <c r="KDO69" i="7"/>
  <c r="KDQ69" i="7"/>
  <c r="KDS69" i="7"/>
  <c r="KDU69" i="7"/>
  <c r="KDW69" i="7"/>
  <c r="KDY69" i="7"/>
  <c r="KEA69" i="7"/>
  <c r="KEC69" i="7"/>
  <c r="KEE69" i="7"/>
  <c r="KEG69" i="7"/>
  <c r="KEI69" i="7"/>
  <c r="KEK69" i="7"/>
  <c r="KEM69" i="7"/>
  <c r="KEO69" i="7"/>
  <c r="KEQ69" i="7"/>
  <c r="KES69" i="7"/>
  <c r="KEU69" i="7"/>
  <c r="KEW69" i="7"/>
  <c r="KEY69" i="7"/>
  <c r="KFA69" i="7"/>
  <c r="KFC69" i="7"/>
  <c r="KFE69" i="7"/>
  <c r="KFG69" i="7"/>
  <c r="KFI69" i="7"/>
  <c r="KFK69" i="7"/>
  <c r="KFM69" i="7"/>
  <c r="KFO69" i="7"/>
  <c r="KFQ69" i="7"/>
  <c r="KFS69" i="7"/>
  <c r="KFU69" i="7"/>
  <c r="KFW69" i="7"/>
  <c r="KFY69" i="7"/>
  <c r="KGA69" i="7"/>
  <c r="KGC69" i="7"/>
  <c r="KGE69" i="7"/>
  <c r="KGG69" i="7"/>
  <c r="KGI69" i="7"/>
  <c r="KGK69" i="7"/>
  <c r="KGM69" i="7"/>
  <c r="KGO69" i="7"/>
  <c r="KGQ69" i="7"/>
  <c r="KGS69" i="7"/>
  <c r="KGU69" i="7"/>
  <c r="KGW69" i="7"/>
  <c r="KGY69" i="7"/>
  <c r="KHA69" i="7"/>
  <c r="KHC69" i="7"/>
  <c r="KHE69" i="7"/>
  <c r="KHG69" i="7"/>
  <c r="KHI69" i="7"/>
  <c r="KHK69" i="7"/>
  <c r="KHM69" i="7"/>
  <c r="KHO69" i="7"/>
  <c r="KHQ69" i="7"/>
  <c r="KHS69" i="7"/>
  <c r="KHU69" i="7"/>
  <c r="KHW69" i="7"/>
  <c r="KHY69" i="7"/>
  <c r="KIA69" i="7"/>
  <c r="KIC69" i="7"/>
  <c r="KIE69" i="7"/>
  <c r="KIG69" i="7"/>
  <c r="KII69" i="7"/>
  <c r="KIK69" i="7"/>
  <c r="KIM69" i="7"/>
  <c r="KIO69" i="7"/>
  <c r="KIQ69" i="7"/>
  <c r="KIS69" i="7"/>
  <c r="KIU69" i="7"/>
  <c r="KIW69" i="7"/>
  <c r="KIY69" i="7"/>
  <c r="KJA69" i="7"/>
  <c r="KJC69" i="7"/>
  <c r="KJE69" i="7"/>
  <c r="KJG69" i="7"/>
  <c r="KJI69" i="7"/>
  <c r="KJK69" i="7"/>
  <c r="KJM69" i="7"/>
  <c r="KJO69" i="7"/>
  <c r="KJQ69" i="7"/>
  <c r="KJS69" i="7"/>
  <c r="KJU69" i="7"/>
  <c r="KJW69" i="7"/>
  <c r="KJY69" i="7"/>
  <c r="KKA69" i="7"/>
  <c r="KKC69" i="7"/>
  <c r="KKE69" i="7"/>
  <c r="KKG69" i="7"/>
  <c r="KKI69" i="7"/>
  <c r="KKK69" i="7"/>
  <c r="KKM69" i="7"/>
  <c r="KKO69" i="7"/>
  <c r="KKQ69" i="7"/>
  <c r="KKS69" i="7"/>
  <c r="KKU69" i="7"/>
  <c r="KKW69" i="7"/>
  <c r="KKY69" i="7"/>
  <c r="KLA69" i="7"/>
  <c r="KLC69" i="7"/>
  <c r="KLE69" i="7"/>
  <c r="KLG69" i="7"/>
  <c r="KLI69" i="7"/>
  <c r="KLK69" i="7"/>
  <c r="KLM69" i="7"/>
  <c r="KLO69" i="7"/>
  <c r="KLQ69" i="7"/>
  <c r="KLS69" i="7"/>
  <c r="KLU69" i="7"/>
  <c r="KLW69" i="7"/>
  <c r="KLY69" i="7"/>
  <c r="KMA69" i="7"/>
  <c r="KMC69" i="7"/>
  <c r="KME69" i="7"/>
  <c r="KMG69" i="7"/>
  <c r="KMI69" i="7"/>
  <c r="KMK69" i="7"/>
  <c r="KMM69" i="7"/>
  <c r="KMO69" i="7"/>
  <c r="KMQ69" i="7"/>
  <c r="KMS69" i="7"/>
  <c r="KMU69" i="7"/>
  <c r="KMW69" i="7"/>
  <c r="KMY69" i="7"/>
  <c r="KNA69" i="7"/>
  <c r="KNC69" i="7"/>
  <c r="KNE69" i="7"/>
  <c r="KNG69" i="7"/>
  <c r="KNI69" i="7"/>
  <c r="KNK69" i="7"/>
  <c r="KNM69" i="7"/>
  <c r="KNO69" i="7"/>
  <c r="KNQ69" i="7"/>
  <c r="KNS69" i="7"/>
  <c r="KNU69" i="7"/>
  <c r="KNW69" i="7"/>
  <c r="KNY69" i="7"/>
  <c r="KOA69" i="7"/>
  <c r="KOC69" i="7"/>
  <c r="KOE69" i="7"/>
  <c r="KOG69" i="7"/>
  <c r="KOI69" i="7"/>
  <c r="KOK69" i="7"/>
  <c r="KOM69" i="7"/>
  <c r="KOO69" i="7"/>
  <c r="KOQ69" i="7"/>
  <c r="KOS69" i="7"/>
  <c r="KOU69" i="7"/>
  <c r="KOW69" i="7"/>
  <c r="KOY69" i="7"/>
  <c r="KPA69" i="7"/>
  <c r="KPC69" i="7"/>
  <c r="KPE69" i="7"/>
  <c r="KPG69" i="7"/>
  <c r="KPI69" i="7"/>
  <c r="KPK69" i="7"/>
  <c r="KPM69" i="7"/>
  <c r="KPO69" i="7"/>
  <c r="KPQ69" i="7"/>
  <c r="KPS69" i="7"/>
  <c r="KPU69" i="7"/>
  <c r="KPW69" i="7"/>
  <c r="KPY69" i="7"/>
  <c r="KQA69" i="7"/>
  <c r="KQC69" i="7"/>
  <c r="KQE69" i="7"/>
  <c r="KQG69" i="7"/>
  <c r="KQI69" i="7"/>
  <c r="KQK69" i="7"/>
  <c r="KQM69" i="7"/>
  <c r="KQO69" i="7"/>
  <c r="KQQ69" i="7"/>
  <c r="KQS69" i="7"/>
  <c r="KQU69" i="7"/>
  <c r="KQW69" i="7"/>
  <c r="KQY69" i="7"/>
  <c r="KRA69" i="7"/>
  <c r="KRC69" i="7"/>
  <c r="KRE69" i="7"/>
  <c r="KRG69" i="7"/>
  <c r="KRI69" i="7"/>
  <c r="KRK69" i="7"/>
  <c r="KRM69" i="7"/>
  <c r="KRO69" i="7"/>
  <c r="KRQ69" i="7"/>
  <c r="KRS69" i="7"/>
  <c r="KRU69" i="7"/>
  <c r="KRW69" i="7"/>
  <c r="KRY69" i="7"/>
  <c r="KSA69" i="7"/>
  <c r="KSC69" i="7"/>
  <c r="KSE69" i="7"/>
  <c r="KSG69" i="7"/>
  <c r="KSI69" i="7"/>
  <c r="KSK69" i="7"/>
  <c r="KSM69" i="7"/>
  <c r="KSO69" i="7"/>
  <c r="KSQ69" i="7"/>
  <c r="KSS69" i="7"/>
  <c r="KSU69" i="7"/>
  <c r="KSW69" i="7"/>
  <c r="KSY69" i="7"/>
  <c r="KTA69" i="7"/>
  <c r="KTC69" i="7"/>
  <c r="KTE69" i="7"/>
  <c r="KTG69" i="7"/>
  <c r="KTI69" i="7"/>
  <c r="KTK69" i="7"/>
  <c r="KTM69" i="7"/>
  <c r="KTO69" i="7"/>
  <c r="KTQ69" i="7"/>
  <c r="KTS69" i="7"/>
  <c r="KTU69" i="7"/>
  <c r="KTW69" i="7"/>
  <c r="KTY69" i="7"/>
  <c r="KUA69" i="7"/>
  <c r="KUC69" i="7"/>
  <c r="KUE69" i="7"/>
  <c r="KUG69" i="7"/>
  <c r="KUI69" i="7"/>
  <c r="KUK69" i="7"/>
  <c r="KUM69" i="7"/>
  <c r="KUO69" i="7"/>
  <c r="KUQ69" i="7"/>
  <c r="KUS69" i="7"/>
  <c r="KUU69" i="7"/>
  <c r="KUW69" i="7"/>
  <c r="KUY69" i="7"/>
  <c r="KVA69" i="7"/>
  <c r="KVC69" i="7"/>
  <c r="KVE69" i="7"/>
  <c r="KVG69" i="7"/>
  <c r="KVI69" i="7"/>
  <c r="KVK69" i="7"/>
  <c r="KVM69" i="7"/>
  <c r="KVO69" i="7"/>
  <c r="KVQ69" i="7"/>
  <c r="KVS69" i="7"/>
  <c r="KVU69" i="7"/>
  <c r="KVW69" i="7"/>
  <c r="KVY69" i="7"/>
  <c r="KWA69" i="7"/>
  <c r="KWC69" i="7"/>
  <c r="KWE69" i="7"/>
  <c r="KWG69" i="7"/>
  <c r="KWI69" i="7"/>
  <c r="KWK69" i="7"/>
  <c r="KWM69" i="7"/>
  <c r="KWO69" i="7"/>
  <c r="KWQ69" i="7"/>
  <c r="KWS69" i="7"/>
  <c r="KWU69" i="7"/>
  <c r="KWW69" i="7"/>
  <c r="KWY69" i="7"/>
  <c r="KXA69" i="7"/>
  <c r="KXC69" i="7"/>
  <c r="KXE69" i="7"/>
  <c r="KXG69" i="7"/>
  <c r="KXI69" i="7"/>
  <c r="KXK69" i="7"/>
  <c r="KXM69" i="7"/>
  <c r="KXO69" i="7"/>
  <c r="KXQ69" i="7"/>
  <c r="KXS69" i="7"/>
  <c r="KXU69" i="7"/>
  <c r="KXW69" i="7"/>
  <c r="KXY69" i="7"/>
  <c r="KYA69" i="7"/>
  <c r="KYC69" i="7"/>
  <c r="KYE69" i="7"/>
  <c r="KYG69" i="7"/>
  <c r="KYI69" i="7"/>
  <c r="KYK69" i="7"/>
  <c r="KYM69" i="7"/>
  <c r="KYO69" i="7"/>
  <c r="KYQ69" i="7"/>
  <c r="KYS69" i="7"/>
  <c r="KYU69" i="7"/>
  <c r="KYW69" i="7"/>
  <c r="KYY69" i="7"/>
  <c r="KZA69" i="7"/>
  <c r="KZC69" i="7"/>
  <c r="KZE69" i="7"/>
  <c r="KZG69" i="7"/>
  <c r="KZI69" i="7"/>
  <c r="KZK69" i="7"/>
  <c r="KZM69" i="7"/>
  <c r="KZO69" i="7"/>
  <c r="KZQ69" i="7"/>
  <c r="KZS69" i="7"/>
  <c r="KZU69" i="7"/>
  <c r="KZW69" i="7"/>
  <c r="KZY69" i="7"/>
  <c r="LAA69" i="7"/>
  <c r="LAC69" i="7"/>
  <c r="LAE69" i="7"/>
  <c r="LAG69" i="7"/>
  <c r="LAI69" i="7"/>
  <c r="LAK69" i="7"/>
  <c r="LAM69" i="7"/>
  <c r="LAO69" i="7"/>
  <c r="LAQ69" i="7"/>
  <c r="LAS69" i="7"/>
  <c r="LAU69" i="7"/>
  <c r="LAW69" i="7"/>
  <c r="LAY69" i="7"/>
  <c r="LBA69" i="7"/>
  <c r="LBC69" i="7"/>
  <c r="LBE69" i="7"/>
  <c r="LBG69" i="7"/>
  <c r="LBI69" i="7"/>
  <c r="LBK69" i="7"/>
  <c r="LBM69" i="7"/>
  <c r="LBO69" i="7"/>
  <c r="LBQ69" i="7"/>
  <c r="LBS69" i="7"/>
  <c r="LBU69" i="7"/>
  <c r="LBW69" i="7"/>
  <c r="LBY69" i="7"/>
  <c r="LCA69" i="7"/>
  <c r="LCC69" i="7"/>
  <c r="LCE69" i="7"/>
  <c r="LCG69" i="7"/>
  <c r="LCI69" i="7"/>
  <c r="LCK69" i="7"/>
  <c r="LCM69" i="7"/>
  <c r="LCO69" i="7"/>
  <c r="LCQ69" i="7"/>
  <c r="LCS69" i="7"/>
  <c r="LCU69" i="7"/>
  <c r="LCW69" i="7"/>
  <c r="LCY69" i="7"/>
  <c r="LDA69" i="7"/>
  <c r="LDC69" i="7"/>
  <c r="LDE69" i="7"/>
  <c r="LDG69" i="7"/>
  <c r="LDI69" i="7"/>
  <c r="LDK69" i="7"/>
  <c r="LDM69" i="7"/>
  <c r="LDO69" i="7"/>
  <c r="LDQ69" i="7"/>
  <c r="LDS69" i="7"/>
  <c r="LDU69" i="7"/>
  <c r="LDW69" i="7"/>
  <c r="LDY69" i="7"/>
  <c r="LEA69" i="7"/>
  <c r="LEC69" i="7"/>
  <c r="LEE69" i="7"/>
  <c r="LEG69" i="7"/>
  <c r="LEI69" i="7"/>
  <c r="LEK69" i="7"/>
  <c r="LEM69" i="7"/>
  <c r="LEO69" i="7"/>
  <c r="LEQ69" i="7"/>
  <c r="LES69" i="7"/>
  <c r="LEU69" i="7"/>
  <c r="LEW69" i="7"/>
  <c r="LEY69" i="7"/>
  <c r="LFA69" i="7"/>
  <c r="LFC69" i="7"/>
  <c r="LFE69" i="7"/>
  <c r="LFG69" i="7"/>
  <c r="LFI69" i="7"/>
  <c r="LFK69" i="7"/>
  <c r="LFM69" i="7"/>
  <c r="LFO69" i="7"/>
  <c r="LFQ69" i="7"/>
  <c r="LFS69" i="7"/>
  <c r="LFU69" i="7"/>
  <c r="LFW69" i="7"/>
  <c r="LFY69" i="7"/>
  <c r="LGA69" i="7"/>
  <c r="LGC69" i="7"/>
  <c r="LGE69" i="7"/>
  <c r="LGG69" i="7"/>
  <c r="LGI69" i="7"/>
  <c r="LGK69" i="7"/>
  <c r="LGM69" i="7"/>
  <c r="LGO69" i="7"/>
  <c r="LGQ69" i="7"/>
  <c r="LGS69" i="7"/>
  <c r="LGU69" i="7"/>
  <c r="LGW69" i="7"/>
  <c r="LGY69" i="7"/>
  <c r="LHA69" i="7"/>
  <c r="LHC69" i="7"/>
  <c r="LHE69" i="7"/>
  <c r="LHG69" i="7"/>
  <c r="LHI69" i="7"/>
  <c r="LHK69" i="7"/>
  <c r="LHM69" i="7"/>
  <c r="LHO69" i="7"/>
  <c r="LHQ69" i="7"/>
  <c r="LHS69" i="7"/>
  <c r="LHU69" i="7"/>
  <c r="LHW69" i="7"/>
  <c r="LHY69" i="7"/>
  <c r="LIA69" i="7"/>
  <c r="LIC69" i="7"/>
  <c r="LIE69" i="7"/>
  <c r="LIG69" i="7"/>
  <c r="LII69" i="7"/>
  <c r="LIK69" i="7"/>
  <c r="LIM69" i="7"/>
  <c r="LIO69" i="7"/>
  <c r="LIQ69" i="7"/>
  <c r="LIS69" i="7"/>
  <c r="LIU69" i="7"/>
  <c r="LIW69" i="7"/>
  <c r="LIY69" i="7"/>
  <c r="LJA69" i="7"/>
  <c r="LJC69" i="7"/>
  <c r="LJE69" i="7"/>
  <c r="LJG69" i="7"/>
  <c r="LJI69" i="7"/>
  <c r="LJK69" i="7"/>
  <c r="LJM69" i="7"/>
  <c r="LJO69" i="7"/>
  <c r="LJQ69" i="7"/>
  <c r="LJS69" i="7"/>
  <c r="LJU69" i="7"/>
  <c r="LJW69" i="7"/>
  <c r="LJY69" i="7"/>
  <c r="LKA69" i="7"/>
  <c r="LKC69" i="7"/>
  <c r="LKE69" i="7"/>
  <c r="LKG69" i="7"/>
  <c r="LKI69" i="7"/>
  <c r="LKK69" i="7"/>
  <c r="LKM69" i="7"/>
  <c r="LKO69" i="7"/>
  <c r="LKQ69" i="7"/>
  <c r="LKS69" i="7"/>
  <c r="LKU69" i="7"/>
  <c r="LKW69" i="7"/>
  <c r="LKY69" i="7"/>
  <c r="LLA69" i="7"/>
  <c r="LLC69" i="7"/>
  <c r="LLE69" i="7"/>
  <c r="LLG69" i="7"/>
  <c r="LLI69" i="7"/>
  <c r="LLK69" i="7"/>
  <c r="LLM69" i="7"/>
  <c r="LLO69" i="7"/>
  <c r="LLQ69" i="7"/>
  <c r="LLS69" i="7"/>
  <c r="LLU69" i="7"/>
  <c r="LLW69" i="7"/>
  <c r="LLY69" i="7"/>
  <c r="LMA69" i="7"/>
  <c r="LMC69" i="7"/>
  <c r="LME69" i="7"/>
  <c r="LMG69" i="7"/>
  <c r="LMI69" i="7"/>
  <c r="LMK69" i="7"/>
  <c r="LMM69" i="7"/>
  <c r="LMO69" i="7"/>
  <c r="LMQ69" i="7"/>
  <c r="LMS69" i="7"/>
  <c r="LMU69" i="7"/>
  <c r="LMW69" i="7"/>
  <c r="LMY69" i="7"/>
  <c r="LNA69" i="7"/>
  <c r="LNC69" i="7"/>
  <c r="LNE69" i="7"/>
  <c r="LNG69" i="7"/>
  <c r="LNI69" i="7"/>
  <c r="LNK69" i="7"/>
  <c r="LNM69" i="7"/>
  <c r="LNO69" i="7"/>
  <c r="LNQ69" i="7"/>
  <c r="LNS69" i="7"/>
  <c r="LNU69" i="7"/>
  <c r="LNW69" i="7"/>
  <c r="LNY69" i="7"/>
  <c r="LOA69" i="7"/>
  <c r="LOC69" i="7"/>
  <c r="LOE69" i="7"/>
  <c r="LOG69" i="7"/>
  <c r="LOI69" i="7"/>
  <c r="LOK69" i="7"/>
  <c r="LOM69" i="7"/>
  <c r="LOO69" i="7"/>
  <c r="LOQ69" i="7"/>
  <c r="LOS69" i="7"/>
  <c r="LOU69" i="7"/>
  <c r="LOW69" i="7"/>
  <c r="LOY69" i="7"/>
  <c r="LPA69" i="7"/>
  <c r="LPC69" i="7"/>
  <c r="LPE69" i="7"/>
  <c r="LPG69" i="7"/>
  <c r="LPI69" i="7"/>
  <c r="LPK69" i="7"/>
  <c r="LPM69" i="7"/>
  <c r="LPO69" i="7"/>
  <c r="LPQ69" i="7"/>
  <c r="LPS69" i="7"/>
  <c r="LPU69" i="7"/>
  <c r="LPW69" i="7"/>
  <c r="LPY69" i="7"/>
  <c r="LQA69" i="7"/>
  <c r="LQC69" i="7"/>
  <c r="LQE69" i="7"/>
  <c r="LQG69" i="7"/>
  <c r="LQI69" i="7"/>
  <c r="LQK69" i="7"/>
  <c r="LQM69" i="7"/>
  <c r="LQO69" i="7"/>
  <c r="LQQ69" i="7"/>
  <c r="LQS69" i="7"/>
  <c r="LQU69" i="7"/>
  <c r="LQW69" i="7"/>
  <c r="LQY69" i="7"/>
  <c r="LRA69" i="7"/>
  <c r="LRC69" i="7"/>
  <c r="LRE69" i="7"/>
  <c r="LRG69" i="7"/>
  <c r="LRI69" i="7"/>
  <c r="LRK69" i="7"/>
  <c r="LRM69" i="7"/>
  <c r="LRO69" i="7"/>
  <c r="LRQ69" i="7"/>
  <c r="LRS69" i="7"/>
  <c r="LRU69" i="7"/>
  <c r="LRW69" i="7"/>
  <c r="LRY69" i="7"/>
  <c r="LSA69" i="7"/>
  <c r="LSC69" i="7"/>
  <c r="LSE69" i="7"/>
  <c r="LSG69" i="7"/>
  <c r="LSI69" i="7"/>
  <c r="LSK69" i="7"/>
  <c r="LSM69" i="7"/>
  <c r="LSO69" i="7"/>
  <c r="LSQ69" i="7"/>
  <c r="LSS69" i="7"/>
  <c r="LSU69" i="7"/>
  <c r="LSW69" i="7"/>
  <c r="LSY69" i="7"/>
  <c r="LTA69" i="7"/>
  <c r="LTC69" i="7"/>
  <c r="LTE69" i="7"/>
  <c r="LTG69" i="7"/>
  <c r="LTI69" i="7"/>
  <c r="LTK69" i="7"/>
  <c r="LTM69" i="7"/>
  <c r="LTO69" i="7"/>
  <c r="LTQ69" i="7"/>
  <c r="LTS69" i="7"/>
  <c r="LTU69" i="7"/>
  <c r="LTW69" i="7"/>
  <c r="LTY69" i="7"/>
  <c r="LUA69" i="7"/>
  <c r="LUC69" i="7"/>
  <c r="LUE69" i="7"/>
  <c r="LUG69" i="7"/>
  <c r="LUI69" i="7"/>
  <c r="LUK69" i="7"/>
  <c r="LUM69" i="7"/>
  <c r="LUO69" i="7"/>
  <c r="LUQ69" i="7"/>
  <c r="LUS69" i="7"/>
  <c r="LUU69" i="7"/>
  <c r="LUW69" i="7"/>
  <c r="LUY69" i="7"/>
  <c r="LVA69" i="7"/>
  <c r="LVC69" i="7"/>
  <c r="LVE69" i="7"/>
  <c r="LVG69" i="7"/>
  <c r="LVI69" i="7"/>
  <c r="LVK69" i="7"/>
  <c r="LVM69" i="7"/>
  <c r="LVO69" i="7"/>
  <c r="LVQ69" i="7"/>
  <c r="LVS69" i="7"/>
  <c r="LVU69" i="7"/>
  <c r="LVW69" i="7"/>
  <c r="LVY69" i="7"/>
  <c r="LWA69" i="7"/>
  <c r="LWC69" i="7"/>
  <c r="LWE69" i="7"/>
  <c r="LWG69" i="7"/>
  <c r="LWI69" i="7"/>
  <c r="LWK69" i="7"/>
  <c r="LWM69" i="7"/>
  <c r="LWO69" i="7"/>
  <c r="LWQ69" i="7"/>
  <c r="LWS69" i="7"/>
  <c r="LWU69" i="7"/>
  <c r="LWW69" i="7"/>
  <c r="LWY69" i="7"/>
  <c r="LXA69" i="7"/>
  <c r="LXC69" i="7"/>
  <c r="LXE69" i="7"/>
  <c r="LXG69" i="7"/>
  <c r="LXI69" i="7"/>
  <c r="LXK69" i="7"/>
  <c r="LXM69" i="7"/>
  <c r="LXO69" i="7"/>
  <c r="LXQ69" i="7"/>
  <c r="LXS69" i="7"/>
  <c r="LXU69" i="7"/>
  <c r="LXW69" i="7"/>
  <c r="LXY69" i="7"/>
  <c r="LYA69" i="7"/>
  <c r="LYC69" i="7"/>
  <c r="LYE69" i="7"/>
  <c r="LYG69" i="7"/>
  <c r="LYI69" i="7"/>
  <c r="LYK69" i="7"/>
  <c r="LYM69" i="7"/>
  <c r="LYO69" i="7"/>
  <c r="LYQ69" i="7"/>
  <c r="LYS69" i="7"/>
  <c r="LYU69" i="7"/>
  <c r="LYW69" i="7"/>
  <c r="LYY69" i="7"/>
  <c r="LZA69" i="7"/>
  <c r="LZC69" i="7"/>
  <c r="LZE69" i="7"/>
  <c r="LZG69" i="7"/>
  <c r="LZI69" i="7"/>
  <c r="LZK69" i="7"/>
  <c r="LZM69" i="7"/>
  <c r="LZO69" i="7"/>
  <c r="LZQ69" i="7"/>
  <c r="LZS69" i="7"/>
  <c r="LZU69" i="7"/>
  <c r="LZW69" i="7"/>
  <c r="LZY69" i="7"/>
  <c r="MAA69" i="7"/>
  <c r="MAC69" i="7"/>
  <c r="MAE69" i="7"/>
  <c r="MAG69" i="7"/>
  <c r="MAI69" i="7"/>
  <c r="MAK69" i="7"/>
  <c r="MAM69" i="7"/>
  <c r="MAO69" i="7"/>
  <c r="MAQ69" i="7"/>
  <c r="MAS69" i="7"/>
  <c r="MAU69" i="7"/>
  <c r="MAW69" i="7"/>
  <c r="MAY69" i="7"/>
  <c r="MBA69" i="7"/>
  <c r="MBC69" i="7"/>
  <c r="MBE69" i="7"/>
  <c r="MBG69" i="7"/>
  <c r="MBI69" i="7"/>
  <c r="MBK69" i="7"/>
  <c r="MBM69" i="7"/>
  <c r="MBO69" i="7"/>
  <c r="MBQ69" i="7"/>
  <c r="MBS69" i="7"/>
  <c r="MBU69" i="7"/>
  <c r="MBW69" i="7"/>
  <c r="MBY69" i="7"/>
  <c r="MCA69" i="7"/>
  <c r="MCC69" i="7"/>
  <c r="MCE69" i="7"/>
  <c r="MCG69" i="7"/>
  <c r="MCI69" i="7"/>
  <c r="MCK69" i="7"/>
  <c r="MCM69" i="7"/>
  <c r="MCO69" i="7"/>
  <c r="MCQ69" i="7"/>
  <c r="MCS69" i="7"/>
  <c r="MCU69" i="7"/>
  <c r="MCW69" i="7"/>
  <c r="MCY69" i="7"/>
  <c r="MDA69" i="7"/>
  <c r="MDC69" i="7"/>
  <c r="MDE69" i="7"/>
  <c r="MDG69" i="7"/>
  <c r="MDI69" i="7"/>
  <c r="MDK69" i="7"/>
  <c r="MDM69" i="7"/>
  <c r="MDO69" i="7"/>
  <c r="MDQ69" i="7"/>
  <c r="MDS69" i="7"/>
  <c r="MDU69" i="7"/>
  <c r="MDW69" i="7"/>
  <c r="MDY69" i="7"/>
  <c r="MEA69" i="7"/>
  <c r="MEC69" i="7"/>
  <c r="MEE69" i="7"/>
  <c r="MEG69" i="7"/>
  <c r="MEI69" i="7"/>
  <c r="MEK69" i="7"/>
  <c r="MEM69" i="7"/>
  <c r="MEO69" i="7"/>
  <c r="MEQ69" i="7"/>
  <c r="MES69" i="7"/>
  <c r="MEU69" i="7"/>
  <c r="MEW69" i="7"/>
  <c r="MEY69" i="7"/>
  <c r="MFA69" i="7"/>
  <c r="MFC69" i="7"/>
  <c r="MFE69" i="7"/>
  <c r="MFG69" i="7"/>
  <c r="MFI69" i="7"/>
  <c r="MFK69" i="7"/>
  <c r="MFM69" i="7"/>
  <c r="MFO69" i="7"/>
  <c r="MFQ69" i="7"/>
  <c r="MFS69" i="7"/>
  <c r="MFU69" i="7"/>
  <c r="MFW69" i="7"/>
  <c r="MFY69" i="7"/>
  <c r="MGA69" i="7"/>
  <c r="MGC69" i="7"/>
  <c r="MGE69" i="7"/>
  <c r="MGG69" i="7"/>
  <c r="MGI69" i="7"/>
  <c r="MGK69" i="7"/>
  <c r="MGM69" i="7"/>
  <c r="MGO69" i="7"/>
  <c r="MGQ69" i="7"/>
  <c r="MGS69" i="7"/>
  <c r="MGU69" i="7"/>
  <c r="MGW69" i="7"/>
  <c r="MGY69" i="7"/>
  <c r="MHA69" i="7"/>
  <c r="MHC69" i="7"/>
  <c r="MHE69" i="7"/>
  <c r="MHG69" i="7"/>
  <c r="MHI69" i="7"/>
  <c r="MHK69" i="7"/>
  <c r="MHM69" i="7"/>
  <c r="MHO69" i="7"/>
  <c r="MHQ69" i="7"/>
  <c r="MHS69" i="7"/>
  <c r="MHU69" i="7"/>
  <c r="MHW69" i="7"/>
  <c r="MHY69" i="7"/>
  <c r="MIA69" i="7"/>
  <c r="MIC69" i="7"/>
  <c r="MIE69" i="7"/>
  <c r="MIG69" i="7"/>
  <c r="MII69" i="7"/>
  <c r="MIK69" i="7"/>
  <c r="MIM69" i="7"/>
  <c r="MIO69" i="7"/>
  <c r="MIQ69" i="7"/>
  <c r="MIS69" i="7"/>
  <c r="MIU69" i="7"/>
  <c r="MIW69" i="7"/>
  <c r="MIY69" i="7"/>
  <c r="MJA69" i="7"/>
  <c r="MJC69" i="7"/>
  <c r="MJE69" i="7"/>
  <c r="MJG69" i="7"/>
  <c r="MJI69" i="7"/>
  <c r="MJK69" i="7"/>
  <c r="MJM69" i="7"/>
  <c r="MJO69" i="7"/>
  <c r="MJQ69" i="7"/>
  <c r="MJS69" i="7"/>
  <c r="MJU69" i="7"/>
  <c r="MJW69" i="7"/>
  <c r="MJY69" i="7"/>
  <c r="MKA69" i="7"/>
  <c r="MKC69" i="7"/>
  <c r="MKE69" i="7"/>
  <c r="MKG69" i="7"/>
  <c r="MKI69" i="7"/>
  <c r="MKK69" i="7"/>
  <c r="MKM69" i="7"/>
  <c r="MKO69" i="7"/>
  <c r="MKQ69" i="7"/>
  <c r="MKS69" i="7"/>
  <c r="MKU69" i="7"/>
  <c r="MKW69" i="7"/>
  <c r="MKY69" i="7"/>
  <c r="MLA69" i="7"/>
  <c r="MLC69" i="7"/>
  <c r="MLE69" i="7"/>
  <c r="MLG69" i="7"/>
  <c r="MLI69" i="7"/>
  <c r="MLK69" i="7"/>
  <c r="MLM69" i="7"/>
  <c r="MLO69" i="7"/>
  <c r="MLQ69" i="7"/>
  <c r="MLS69" i="7"/>
  <c r="MLU69" i="7"/>
  <c r="MLW69" i="7"/>
  <c r="MLY69" i="7"/>
  <c r="MMA69" i="7"/>
  <c r="MMC69" i="7"/>
  <c r="MME69" i="7"/>
  <c r="MMG69" i="7"/>
  <c r="MMI69" i="7"/>
  <c r="MMK69" i="7"/>
  <c r="MMM69" i="7"/>
  <c r="MMO69" i="7"/>
  <c r="MMQ69" i="7"/>
  <c r="MMS69" i="7"/>
  <c r="MMU69" i="7"/>
  <c r="MMW69" i="7"/>
  <c r="MMY69" i="7"/>
  <c r="MNA69" i="7"/>
  <c r="MNC69" i="7"/>
  <c r="MNE69" i="7"/>
  <c r="MNG69" i="7"/>
  <c r="MNI69" i="7"/>
  <c r="MNK69" i="7"/>
  <c r="MNM69" i="7"/>
  <c r="MNO69" i="7"/>
  <c r="MNQ69" i="7"/>
  <c r="MNS69" i="7"/>
  <c r="MNU69" i="7"/>
  <c r="MNW69" i="7"/>
  <c r="MNY69" i="7"/>
  <c r="MOA69" i="7"/>
  <c r="MOC69" i="7"/>
  <c r="MOE69" i="7"/>
  <c r="MOG69" i="7"/>
  <c r="MOI69" i="7"/>
  <c r="MOK69" i="7"/>
  <c r="MOM69" i="7"/>
  <c r="MOO69" i="7"/>
  <c r="MOQ69" i="7"/>
  <c r="MOS69" i="7"/>
  <c r="MOU69" i="7"/>
  <c r="MOW69" i="7"/>
  <c r="MOY69" i="7"/>
  <c r="MPA69" i="7"/>
  <c r="MPC69" i="7"/>
  <c r="MPE69" i="7"/>
  <c r="MPG69" i="7"/>
  <c r="MPI69" i="7"/>
  <c r="MPK69" i="7"/>
  <c r="MPM69" i="7"/>
  <c r="MPO69" i="7"/>
  <c r="MPQ69" i="7"/>
  <c r="MPS69" i="7"/>
  <c r="MPU69" i="7"/>
  <c r="MPW69" i="7"/>
  <c r="MPY69" i="7"/>
  <c r="MQA69" i="7"/>
  <c r="MQC69" i="7"/>
  <c r="MQE69" i="7"/>
  <c r="MQG69" i="7"/>
  <c r="MQI69" i="7"/>
  <c r="MQK69" i="7"/>
  <c r="MQM69" i="7"/>
  <c r="MQO69" i="7"/>
  <c r="MQQ69" i="7"/>
  <c r="MQS69" i="7"/>
  <c r="MQU69" i="7"/>
  <c r="MQW69" i="7"/>
  <c r="MQY69" i="7"/>
  <c r="MRA69" i="7"/>
  <c r="MRC69" i="7"/>
  <c r="MRE69" i="7"/>
  <c r="MRG69" i="7"/>
  <c r="MRI69" i="7"/>
  <c r="MRK69" i="7"/>
  <c r="MRM69" i="7"/>
  <c r="MRO69" i="7"/>
  <c r="MRQ69" i="7"/>
  <c r="MRS69" i="7"/>
  <c r="MRU69" i="7"/>
  <c r="MRW69" i="7"/>
  <c r="MRY69" i="7"/>
  <c r="MSA69" i="7"/>
  <c r="MSC69" i="7"/>
  <c r="MSE69" i="7"/>
  <c r="MSG69" i="7"/>
  <c r="MSI69" i="7"/>
  <c r="MSK69" i="7"/>
  <c r="MSM69" i="7"/>
  <c r="MSO69" i="7"/>
  <c r="MSQ69" i="7"/>
  <c r="MSS69" i="7"/>
  <c r="MSU69" i="7"/>
  <c r="MSW69" i="7"/>
  <c r="MSY69" i="7"/>
  <c r="MTA69" i="7"/>
  <c r="MTC69" i="7"/>
  <c r="MTE69" i="7"/>
  <c r="MTG69" i="7"/>
  <c r="MTI69" i="7"/>
  <c r="MTK69" i="7"/>
  <c r="MTM69" i="7"/>
  <c r="MTO69" i="7"/>
  <c r="MTQ69" i="7"/>
  <c r="MTS69" i="7"/>
  <c r="MTU69" i="7"/>
  <c r="MTW69" i="7"/>
  <c r="MTY69" i="7"/>
  <c r="MUA69" i="7"/>
  <c r="MUC69" i="7"/>
  <c r="MUE69" i="7"/>
  <c r="MUG69" i="7"/>
  <c r="MUI69" i="7"/>
  <c r="MUK69" i="7"/>
  <c r="MUM69" i="7"/>
  <c r="MUO69" i="7"/>
  <c r="MUQ69" i="7"/>
  <c r="MUS69" i="7"/>
  <c r="MUU69" i="7"/>
  <c r="MUW69" i="7"/>
  <c r="MUY69" i="7"/>
  <c r="MVA69" i="7"/>
  <c r="MVC69" i="7"/>
  <c r="MVE69" i="7"/>
  <c r="MVG69" i="7"/>
  <c r="MVI69" i="7"/>
  <c r="MVK69" i="7"/>
  <c r="MVM69" i="7"/>
  <c r="MVO69" i="7"/>
  <c r="MVQ69" i="7"/>
  <c r="MVS69" i="7"/>
  <c r="MVU69" i="7"/>
  <c r="MVW69" i="7"/>
  <c r="MVY69" i="7"/>
  <c r="MWA69" i="7"/>
  <c r="MWC69" i="7"/>
  <c r="MWE69" i="7"/>
  <c r="MWG69" i="7"/>
  <c r="MWI69" i="7"/>
  <c r="MWK69" i="7"/>
  <c r="MWM69" i="7"/>
  <c r="MWO69" i="7"/>
  <c r="MWQ69" i="7"/>
  <c r="MWS69" i="7"/>
  <c r="MWU69" i="7"/>
  <c r="MWW69" i="7"/>
  <c r="MWY69" i="7"/>
  <c r="MXA69" i="7"/>
  <c r="MXC69" i="7"/>
  <c r="MXE69" i="7"/>
  <c r="MXG69" i="7"/>
  <c r="MXI69" i="7"/>
  <c r="MXK69" i="7"/>
  <c r="MXM69" i="7"/>
  <c r="MXO69" i="7"/>
  <c r="MXQ69" i="7"/>
  <c r="MXS69" i="7"/>
  <c r="MXU69" i="7"/>
  <c r="MXW69" i="7"/>
  <c r="MXY69" i="7"/>
  <c r="MYA69" i="7"/>
  <c r="MYC69" i="7"/>
  <c r="MYE69" i="7"/>
  <c r="MYG69" i="7"/>
  <c r="MYI69" i="7"/>
  <c r="MYK69" i="7"/>
  <c r="MYM69" i="7"/>
  <c r="MYO69" i="7"/>
  <c r="MYQ69" i="7"/>
  <c r="MYS69" i="7"/>
  <c r="MYU69" i="7"/>
  <c r="MYW69" i="7"/>
  <c r="MYY69" i="7"/>
  <c r="MZA69" i="7"/>
  <c r="MZC69" i="7"/>
  <c r="MZE69" i="7"/>
  <c r="MZG69" i="7"/>
  <c r="MZI69" i="7"/>
  <c r="MZK69" i="7"/>
  <c r="MZM69" i="7"/>
  <c r="MZO69" i="7"/>
  <c r="MZQ69" i="7"/>
  <c r="MZS69" i="7"/>
  <c r="MZU69" i="7"/>
  <c r="MZW69" i="7"/>
  <c r="MZY69" i="7"/>
  <c r="NAA69" i="7"/>
  <c r="NAC69" i="7"/>
  <c r="NAE69" i="7"/>
  <c r="NAG69" i="7"/>
  <c r="NAI69" i="7"/>
  <c r="NAK69" i="7"/>
  <c r="NAM69" i="7"/>
  <c r="NAO69" i="7"/>
  <c r="NAQ69" i="7"/>
  <c r="NAS69" i="7"/>
  <c r="NAU69" i="7"/>
  <c r="NAW69" i="7"/>
  <c r="NAY69" i="7"/>
  <c r="NBA69" i="7"/>
  <c r="NBC69" i="7"/>
  <c r="NBE69" i="7"/>
  <c r="NBG69" i="7"/>
  <c r="NBI69" i="7"/>
  <c r="NBK69" i="7"/>
  <c r="NBM69" i="7"/>
  <c r="NBO69" i="7"/>
  <c r="NBQ69" i="7"/>
  <c r="NBS69" i="7"/>
  <c r="NBU69" i="7"/>
  <c r="NBW69" i="7"/>
  <c r="NBY69" i="7"/>
  <c r="NCA69" i="7"/>
  <c r="NCC69" i="7"/>
  <c r="NCE69" i="7"/>
  <c r="NCG69" i="7"/>
  <c r="NCI69" i="7"/>
  <c r="NCK69" i="7"/>
  <c r="NCM69" i="7"/>
  <c r="NCO69" i="7"/>
  <c r="NCQ69" i="7"/>
  <c r="NCS69" i="7"/>
  <c r="NCU69" i="7"/>
  <c r="NCW69" i="7"/>
  <c r="NCY69" i="7"/>
  <c r="NDA69" i="7"/>
  <c r="NDC69" i="7"/>
  <c r="NDE69" i="7"/>
  <c r="NDG69" i="7"/>
  <c r="NDI69" i="7"/>
  <c r="NDK69" i="7"/>
  <c r="NDM69" i="7"/>
  <c r="NDO69" i="7"/>
  <c r="NDQ69" i="7"/>
  <c r="NDS69" i="7"/>
  <c r="NDU69" i="7"/>
  <c r="NDW69" i="7"/>
  <c r="NDY69" i="7"/>
  <c r="NEA69" i="7"/>
  <c r="NEC69" i="7"/>
  <c r="NEE69" i="7"/>
  <c r="NEG69" i="7"/>
  <c r="NEI69" i="7"/>
  <c r="NEK69" i="7"/>
  <c r="NEM69" i="7"/>
  <c r="NEO69" i="7"/>
  <c r="NEQ69" i="7"/>
  <c r="NES69" i="7"/>
  <c r="NEU69" i="7"/>
  <c r="NEW69" i="7"/>
  <c r="NEY69" i="7"/>
  <c r="NFA69" i="7"/>
  <c r="NFC69" i="7"/>
  <c r="NFE69" i="7"/>
  <c r="NFG69" i="7"/>
  <c r="NFI69" i="7"/>
  <c r="NFK69" i="7"/>
  <c r="NFM69" i="7"/>
  <c r="NFO69" i="7"/>
  <c r="NFQ69" i="7"/>
  <c r="NFS69" i="7"/>
  <c r="NFU69" i="7"/>
  <c r="NFW69" i="7"/>
  <c r="NFY69" i="7"/>
  <c r="NGA69" i="7"/>
  <c r="NGC69" i="7"/>
  <c r="NGE69" i="7"/>
  <c r="NGG69" i="7"/>
  <c r="NGI69" i="7"/>
  <c r="NGK69" i="7"/>
  <c r="NGM69" i="7"/>
  <c r="NGO69" i="7"/>
  <c r="NGQ69" i="7"/>
  <c r="NGS69" i="7"/>
  <c r="NGU69" i="7"/>
  <c r="NGW69" i="7"/>
  <c r="NGY69" i="7"/>
  <c r="NHA69" i="7"/>
  <c r="NHC69" i="7"/>
  <c r="NHE69" i="7"/>
  <c r="NHG69" i="7"/>
  <c r="NHI69" i="7"/>
  <c r="NHK69" i="7"/>
  <c r="NHM69" i="7"/>
  <c r="NHO69" i="7"/>
  <c r="NHQ69" i="7"/>
  <c r="NHS69" i="7"/>
  <c r="NHU69" i="7"/>
  <c r="NHW69" i="7"/>
  <c r="NHY69" i="7"/>
  <c r="NIA69" i="7"/>
  <c r="NIC69" i="7"/>
  <c r="NIE69" i="7"/>
  <c r="NIG69" i="7"/>
  <c r="NII69" i="7"/>
  <c r="NIK69" i="7"/>
  <c r="NIM69" i="7"/>
  <c r="NIO69" i="7"/>
  <c r="NIQ69" i="7"/>
  <c r="NIS69" i="7"/>
  <c r="NIU69" i="7"/>
  <c r="NIW69" i="7"/>
  <c r="NIY69" i="7"/>
  <c r="NJA69" i="7"/>
  <c r="NJC69" i="7"/>
  <c r="NJE69" i="7"/>
  <c r="NJG69" i="7"/>
  <c r="NJI69" i="7"/>
  <c r="NJK69" i="7"/>
  <c r="NJM69" i="7"/>
  <c r="NJO69" i="7"/>
  <c r="NJQ69" i="7"/>
  <c r="NJS69" i="7"/>
  <c r="NJU69" i="7"/>
  <c r="NJW69" i="7"/>
  <c r="NJY69" i="7"/>
  <c r="NKA69" i="7"/>
  <c r="NKC69" i="7"/>
  <c r="NKE69" i="7"/>
  <c r="NKG69" i="7"/>
  <c r="NKI69" i="7"/>
  <c r="NKK69" i="7"/>
  <c r="NKM69" i="7"/>
  <c r="NKO69" i="7"/>
  <c r="NKQ69" i="7"/>
  <c r="NKS69" i="7"/>
  <c r="NKU69" i="7"/>
  <c r="NKW69" i="7"/>
  <c r="NKY69" i="7"/>
  <c r="NLA69" i="7"/>
  <c r="NLC69" i="7"/>
  <c r="NLE69" i="7"/>
  <c r="NLG69" i="7"/>
  <c r="NLI69" i="7"/>
  <c r="NLK69" i="7"/>
  <c r="NLM69" i="7"/>
  <c r="NLO69" i="7"/>
  <c r="NLQ69" i="7"/>
  <c r="NLS69" i="7"/>
  <c r="NLU69" i="7"/>
  <c r="NLW69" i="7"/>
  <c r="NLY69" i="7"/>
  <c r="NMA69" i="7"/>
  <c r="NMC69" i="7"/>
  <c r="NME69" i="7"/>
  <c r="NMG69" i="7"/>
  <c r="NMI69" i="7"/>
  <c r="NMK69" i="7"/>
  <c r="NMM69" i="7"/>
  <c r="NMO69" i="7"/>
  <c r="NMQ69" i="7"/>
  <c r="NMS69" i="7"/>
  <c r="NMU69" i="7"/>
  <c r="NMW69" i="7"/>
  <c r="NMY69" i="7"/>
  <c r="NNA69" i="7"/>
  <c r="NNC69" i="7"/>
  <c r="NNE69" i="7"/>
  <c r="NNG69" i="7"/>
  <c r="NNI69" i="7"/>
  <c r="NNK69" i="7"/>
  <c r="NNM69" i="7"/>
  <c r="NNO69" i="7"/>
  <c r="NNQ69" i="7"/>
  <c r="NNS69" i="7"/>
  <c r="NNU69" i="7"/>
  <c r="NNW69" i="7"/>
  <c r="NNY69" i="7"/>
  <c r="NOA69" i="7"/>
  <c r="NOC69" i="7"/>
  <c r="NOE69" i="7"/>
  <c r="NOG69" i="7"/>
  <c r="NOI69" i="7"/>
  <c r="NOK69" i="7"/>
  <c r="NOM69" i="7"/>
  <c r="NOO69" i="7"/>
  <c r="NOQ69" i="7"/>
  <c r="NOS69" i="7"/>
  <c r="NOU69" i="7"/>
  <c r="NOW69" i="7"/>
  <c r="NOY69" i="7"/>
  <c r="NPA69" i="7"/>
  <c r="NPC69" i="7"/>
  <c r="NPE69" i="7"/>
  <c r="NPG69" i="7"/>
  <c r="NPI69" i="7"/>
  <c r="NPK69" i="7"/>
  <c r="NPM69" i="7"/>
  <c r="NPO69" i="7"/>
  <c r="NPQ69" i="7"/>
  <c r="NPS69" i="7"/>
  <c r="NPU69" i="7"/>
  <c r="NPW69" i="7"/>
  <c r="NPY69" i="7"/>
  <c r="NQA69" i="7"/>
  <c r="NQC69" i="7"/>
  <c r="NQE69" i="7"/>
  <c r="NQG69" i="7"/>
  <c r="NQI69" i="7"/>
  <c r="NQK69" i="7"/>
  <c r="NQM69" i="7"/>
  <c r="NQO69" i="7"/>
  <c r="NQQ69" i="7"/>
  <c r="NQS69" i="7"/>
  <c r="NQU69" i="7"/>
  <c r="NQW69" i="7"/>
  <c r="NQY69" i="7"/>
  <c r="NRA69" i="7"/>
  <c r="NRC69" i="7"/>
  <c r="NRE69" i="7"/>
  <c r="NRG69" i="7"/>
  <c r="NRI69" i="7"/>
  <c r="NRK69" i="7"/>
  <c r="NRM69" i="7"/>
  <c r="NRO69" i="7"/>
  <c r="NRQ69" i="7"/>
  <c r="NRS69" i="7"/>
  <c r="NRU69" i="7"/>
  <c r="NRW69" i="7"/>
  <c r="NRY69" i="7"/>
  <c r="NSA69" i="7"/>
  <c r="NSC69" i="7"/>
  <c r="NSE69" i="7"/>
  <c r="NSG69" i="7"/>
  <c r="NSI69" i="7"/>
  <c r="NSK69" i="7"/>
  <c r="NSM69" i="7"/>
  <c r="NSO69" i="7"/>
  <c r="NSQ69" i="7"/>
  <c r="NSS69" i="7"/>
  <c r="NSU69" i="7"/>
  <c r="NSW69" i="7"/>
  <c r="NSY69" i="7"/>
  <c r="NTA69" i="7"/>
  <c r="NTC69" i="7"/>
  <c r="NTE69" i="7"/>
  <c r="NTG69" i="7"/>
  <c r="NTI69" i="7"/>
  <c r="NTK69" i="7"/>
  <c r="NTM69" i="7"/>
  <c r="NTO69" i="7"/>
  <c r="NTQ69" i="7"/>
  <c r="NTS69" i="7"/>
  <c r="NTU69" i="7"/>
  <c r="NTW69" i="7"/>
  <c r="NTY69" i="7"/>
  <c r="NUA69" i="7"/>
  <c r="NUC69" i="7"/>
  <c r="NUE69" i="7"/>
  <c r="NUG69" i="7"/>
  <c r="NUI69" i="7"/>
  <c r="NUK69" i="7"/>
  <c r="NUM69" i="7"/>
  <c r="NUO69" i="7"/>
  <c r="NUQ69" i="7"/>
  <c r="NUS69" i="7"/>
  <c r="NUU69" i="7"/>
  <c r="NUW69" i="7"/>
  <c r="NUY69" i="7"/>
  <c r="NVA69" i="7"/>
  <c r="NVC69" i="7"/>
  <c r="NVE69" i="7"/>
  <c r="NVG69" i="7"/>
  <c r="NVI69" i="7"/>
  <c r="NVK69" i="7"/>
  <c r="NVM69" i="7"/>
  <c r="NVO69" i="7"/>
  <c r="NVQ69" i="7"/>
  <c r="NVS69" i="7"/>
  <c r="NVU69" i="7"/>
  <c r="NVW69" i="7"/>
  <c r="NVY69" i="7"/>
  <c r="NWA69" i="7"/>
  <c r="NWC69" i="7"/>
  <c r="NWE69" i="7"/>
  <c r="NWG69" i="7"/>
  <c r="NWI69" i="7"/>
  <c r="NWK69" i="7"/>
  <c r="NWM69" i="7"/>
  <c r="NWO69" i="7"/>
  <c r="NWQ69" i="7"/>
  <c r="NWS69" i="7"/>
  <c r="NWU69" i="7"/>
  <c r="NWW69" i="7"/>
  <c r="NWY69" i="7"/>
  <c r="NXA69" i="7"/>
  <c r="NXC69" i="7"/>
  <c r="NXE69" i="7"/>
  <c r="NXG69" i="7"/>
  <c r="NXI69" i="7"/>
  <c r="NXK69" i="7"/>
  <c r="NXM69" i="7"/>
  <c r="NXO69" i="7"/>
  <c r="NXQ69" i="7"/>
  <c r="NXS69" i="7"/>
  <c r="NXU69" i="7"/>
  <c r="NXW69" i="7"/>
  <c r="NXY69" i="7"/>
  <c r="NYA69" i="7"/>
  <c r="NYC69" i="7"/>
  <c r="NYE69" i="7"/>
  <c r="NYG69" i="7"/>
  <c r="NYI69" i="7"/>
  <c r="NYK69" i="7"/>
  <c r="NYM69" i="7"/>
  <c r="NYO69" i="7"/>
  <c r="NYQ69" i="7"/>
  <c r="NYS69" i="7"/>
  <c r="NYU69" i="7"/>
  <c r="NYW69" i="7"/>
  <c r="NYY69" i="7"/>
  <c r="NZA69" i="7"/>
  <c r="NZC69" i="7"/>
  <c r="NZE69" i="7"/>
  <c r="NZG69" i="7"/>
  <c r="NZI69" i="7"/>
  <c r="NZK69" i="7"/>
  <c r="NZM69" i="7"/>
  <c r="NZO69" i="7"/>
  <c r="NZQ69" i="7"/>
  <c r="NZS69" i="7"/>
  <c r="NZU69" i="7"/>
  <c r="NZW69" i="7"/>
  <c r="NZY69" i="7"/>
  <c r="OAA69" i="7"/>
  <c r="OAC69" i="7"/>
  <c r="OAE69" i="7"/>
  <c r="OAG69" i="7"/>
  <c r="OAI69" i="7"/>
  <c r="OAK69" i="7"/>
  <c r="OAM69" i="7"/>
  <c r="OAO69" i="7"/>
  <c r="OAQ69" i="7"/>
  <c r="OAS69" i="7"/>
  <c r="OAU69" i="7"/>
  <c r="OAW69" i="7"/>
  <c r="OAY69" i="7"/>
  <c r="OBA69" i="7"/>
  <c r="OBC69" i="7"/>
  <c r="OBE69" i="7"/>
  <c r="OBG69" i="7"/>
  <c r="OBI69" i="7"/>
  <c r="OBK69" i="7"/>
  <c r="OBM69" i="7"/>
  <c r="OBO69" i="7"/>
  <c r="OBQ69" i="7"/>
  <c r="OBS69" i="7"/>
  <c r="OBU69" i="7"/>
  <c r="OBW69" i="7"/>
  <c r="OBY69" i="7"/>
  <c r="OCA69" i="7"/>
  <c r="OCC69" i="7"/>
  <c r="OCE69" i="7"/>
  <c r="OCG69" i="7"/>
  <c r="OCI69" i="7"/>
  <c r="OCK69" i="7"/>
  <c r="OCM69" i="7"/>
  <c r="OCO69" i="7"/>
  <c r="OCQ69" i="7"/>
  <c r="OCS69" i="7"/>
  <c r="OCU69" i="7"/>
  <c r="OCW69" i="7"/>
  <c r="OCY69" i="7"/>
  <c r="ODA69" i="7"/>
  <c r="ODC69" i="7"/>
  <c r="ODE69" i="7"/>
  <c r="ODG69" i="7"/>
  <c r="ODI69" i="7"/>
  <c r="ODK69" i="7"/>
  <c r="ODM69" i="7"/>
  <c r="ODO69" i="7"/>
  <c r="ODQ69" i="7"/>
  <c r="ODS69" i="7"/>
  <c r="ODU69" i="7"/>
  <c r="ODW69" i="7"/>
  <c r="ODY69" i="7"/>
  <c r="OEA69" i="7"/>
  <c r="OEC69" i="7"/>
  <c r="OEE69" i="7"/>
  <c r="OEG69" i="7"/>
  <c r="OEI69" i="7"/>
  <c r="OEK69" i="7"/>
  <c r="OEM69" i="7"/>
  <c r="OEO69" i="7"/>
  <c r="OEQ69" i="7"/>
  <c r="OES69" i="7"/>
  <c r="OEU69" i="7"/>
  <c r="OEW69" i="7"/>
  <c r="OEY69" i="7"/>
  <c r="OFA69" i="7"/>
  <c r="OFC69" i="7"/>
  <c r="OFE69" i="7"/>
  <c r="OFG69" i="7"/>
  <c r="OFI69" i="7"/>
  <c r="OFK69" i="7"/>
  <c r="OFM69" i="7"/>
  <c r="OFO69" i="7"/>
  <c r="OFQ69" i="7"/>
  <c r="OFS69" i="7"/>
  <c r="OFU69" i="7"/>
  <c r="OFW69" i="7"/>
  <c r="OFY69" i="7"/>
  <c r="OGA69" i="7"/>
  <c r="OGC69" i="7"/>
  <c r="OGE69" i="7"/>
  <c r="OGG69" i="7"/>
  <c r="OGI69" i="7"/>
  <c r="OGK69" i="7"/>
  <c r="OGM69" i="7"/>
  <c r="OGO69" i="7"/>
  <c r="OGQ69" i="7"/>
  <c r="OGS69" i="7"/>
  <c r="OGU69" i="7"/>
  <c r="OGW69" i="7"/>
  <c r="OGY69" i="7"/>
  <c r="OHA69" i="7"/>
  <c r="OHC69" i="7"/>
  <c r="OHE69" i="7"/>
  <c r="OHG69" i="7"/>
  <c r="OHI69" i="7"/>
  <c r="OHK69" i="7"/>
  <c r="OHM69" i="7"/>
  <c r="OHO69" i="7"/>
  <c r="OHQ69" i="7"/>
  <c r="OHS69" i="7"/>
  <c r="OHU69" i="7"/>
  <c r="OHW69" i="7"/>
  <c r="OHY69" i="7"/>
  <c r="OIA69" i="7"/>
  <c r="OIC69" i="7"/>
  <c r="OIE69" i="7"/>
  <c r="OIG69" i="7"/>
  <c r="OII69" i="7"/>
  <c r="OIK69" i="7"/>
  <c r="OIM69" i="7"/>
  <c r="OIO69" i="7"/>
  <c r="OIQ69" i="7"/>
  <c r="OIS69" i="7"/>
  <c r="OIU69" i="7"/>
  <c r="OIW69" i="7"/>
  <c r="OIY69" i="7"/>
  <c r="OJA69" i="7"/>
  <c r="OJC69" i="7"/>
  <c r="OJE69" i="7"/>
  <c r="OJG69" i="7"/>
  <c r="OJI69" i="7"/>
  <c r="OJK69" i="7"/>
  <c r="OJM69" i="7"/>
  <c r="OJO69" i="7"/>
  <c r="OJQ69" i="7"/>
  <c r="OJS69" i="7"/>
  <c r="OJU69" i="7"/>
  <c r="OJW69" i="7"/>
  <c r="OJY69" i="7"/>
  <c r="OKA69" i="7"/>
  <c r="OKC69" i="7"/>
  <c r="OKE69" i="7"/>
  <c r="OKG69" i="7"/>
  <c r="OKI69" i="7"/>
  <c r="OKK69" i="7"/>
  <c r="OKM69" i="7"/>
  <c r="OKO69" i="7"/>
  <c r="OKQ69" i="7"/>
  <c r="OKS69" i="7"/>
  <c r="OKU69" i="7"/>
  <c r="OKW69" i="7"/>
  <c r="OKY69" i="7"/>
  <c r="OLA69" i="7"/>
  <c r="OLC69" i="7"/>
  <c r="OLE69" i="7"/>
  <c r="OLG69" i="7"/>
  <c r="OLI69" i="7"/>
  <c r="OLK69" i="7"/>
  <c r="OLM69" i="7"/>
  <c r="OLO69" i="7"/>
  <c r="OLQ69" i="7"/>
  <c r="OLS69" i="7"/>
  <c r="OLU69" i="7"/>
  <c r="OLW69" i="7"/>
  <c r="OLY69" i="7"/>
  <c r="OMA69" i="7"/>
  <c r="OMC69" i="7"/>
  <c r="OME69" i="7"/>
  <c r="OMG69" i="7"/>
  <c r="OMI69" i="7"/>
  <c r="OMK69" i="7"/>
  <c r="OMM69" i="7"/>
  <c r="OMO69" i="7"/>
  <c r="OMQ69" i="7"/>
  <c r="OMS69" i="7"/>
  <c r="OMU69" i="7"/>
  <c r="OMW69" i="7"/>
  <c r="OMY69" i="7"/>
  <c r="ONA69" i="7"/>
  <c r="ONC69" i="7"/>
  <c r="ONE69" i="7"/>
  <c r="ONG69" i="7"/>
  <c r="ONI69" i="7"/>
  <c r="ONK69" i="7"/>
  <c r="ONM69" i="7"/>
  <c r="ONO69" i="7"/>
  <c r="ONQ69" i="7"/>
  <c r="ONS69" i="7"/>
  <c r="ONU69" i="7"/>
  <c r="ONW69" i="7"/>
  <c r="ONY69" i="7"/>
  <c r="OOA69" i="7"/>
  <c r="OOC69" i="7"/>
  <c r="OOE69" i="7"/>
  <c r="OOG69" i="7"/>
  <c r="OOI69" i="7"/>
  <c r="OOK69" i="7"/>
  <c r="OOM69" i="7"/>
  <c r="OOO69" i="7"/>
  <c r="OOQ69" i="7"/>
  <c r="OOS69" i="7"/>
  <c r="OOU69" i="7"/>
  <c r="OOW69" i="7"/>
  <c r="OOY69" i="7"/>
  <c r="OPA69" i="7"/>
  <c r="OPC69" i="7"/>
  <c r="OPE69" i="7"/>
  <c r="OPG69" i="7"/>
  <c r="OPI69" i="7"/>
  <c r="OPK69" i="7"/>
  <c r="OPM69" i="7"/>
  <c r="OPO69" i="7"/>
  <c r="OPQ69" i="7"/>
  <c r="OPS69" i="7"/>
  <c r="OPU69" i="7"/>
  <c r="OPW69" i="7"/>
  <c r="OPY69" i="7"/>
  <c r="OQA69" i="7"/>
  <c r="OQC69" i="7"/>
  <c r="OQE69" i="7"/>
  <c r="OQG69" i="7"/>
  <c r="OQI69" i="7"/>
  <c r="OQK69" i="7"/>
  <c r="OQM69" i="7"/>
  <c r="OQO69" i="7"/>
  <c r="OQQ69" i="7"/>
  <c r="OQS69" i="7"/>
  <c r="OQU69" i="7"/>
  <c r="OQW69" i="7"/>
  <c r="OQY69" i="7"/>
  <c r="ORA69" i="7"/>
  <c r="ORC69" i="7"/>
  <c r="ORE69" i="7"/>
  <c r="ORG69" i="7"/>
  <c r="ORI69" i="7"/>
  <c r="ORK69" i="7"/>
  <c r="ORM69" i="7"/>
  <c r="ORO69" i="7"/>
  <c r="ORQ69" i="7"/>
  <c r="ORS69" i="7"/>
  <c r="ORU69" i="7"/>
  <c r="ORW69" i="7"/>
  <c r="ORY69" i="7"/>
  <c r="OSA69" i="7"/>
  <c r="OSC69" i="7"/>
  <c r="OSE69" i="7"/>
  <c r="OSG69" i="7"/>
  <c r="OSI69" i="7"/>
  <c r="OSK69" i="7"/>
  <c r="OSM69" i="7"/>
  <c r="OSO69" i="7"/>
  <c r="OSQ69" i="7"/>
  <c r="OSS69" i="7"/>
  <c r="OSU69" i="7"/>
  <c r="OSW69" i="7"/>
  <c r="OSY69" i="7"/>
  <c r="OTA69" i="7"/>
  <c r="OTC69" i="7"/>
  <c r="OTE69" i="7"/>
  <c r="OTG69" i="7"/>
  <c r="OTI69" i="7"/>
  <c r="OTK69" i="7"/>
  <c r="OTM69" i="7"/>
  <c r="OTO69" i="7"/>
  <c r="OTQ69" i="7"/>
  <c r="OTS69" i="7"/>
  <c r="OTU69" i="7"/>
  <c r="OTW69" i="7"/>
  <c r="OTY69" i="7"/>
  <c r="OUA69" i="7"/>
  <c r="OUC69" i="7"/>
  <c r="OUE69" i="7"/>
  <c r="OUG69" i="7"/>
  <c r="OUI69" i="7"/>
  <c r="OUK69" i="7"/>
  <c r="OUM69" i="7"/>
  <c r="OUO69" i="7"/>
  <c r="OUQ69" i="7"/>
  <c r="OUS69" i="7"/>
  <c r="OUU69" i="7"/>
  <c r="OUW69" i="7"/>
  <c r="OUY69" i="7"/>
  <c r="OVA69" i="7"/>
  <c r="OVC69" i="7"/>
  <c r="OVE69" i="7"/>
  <c r="OVG69" i="7"/>
  <c r="OVI69" i="7"/>
  <c r="OVK69" i="7"/>
  <c r="OVM69" i="7"/>
  <c r="OVO69" i="7"/>
  <c r="OVQ69" i="7"/>
  <c r="OVS69" i="7"/>
  <c r="OVU69" i="7"/>
  <c r="OVW69" i="7"/>
  <c r="OVY69" i="7"/>
  <c r="OWA69" i="7"/>
  <c r="OWC69" i="7"/>
  <c r="OWE69" i="7"/>
  <c r="OWG69" i="7"/>
  <c r="OWI69" i="7"/>
  <c r="OWK69" i="7"/>
  <c r="OWM69" i="7"/>
  <c r="OWO69" i="7"/>
  <c r="OWQ69" i="7"/>
  <c r="OWS69" i="7"/>
  <c r="OWU69" i="7"/>
  <c r="OWW69" i="7"/>
  <c r="OWY69" i="7"/>
  <c r="OXA69" i="7"/>
  <c r="OXC69" i="7"/>
  <c r="OXE69" i="7"/>
  <c r="OXG69" i="7"/>
  <c r="OXI69" i="7"/>
  <c r="OXK69" i="7"/>
  <c r="OXM69" i="7"/>
  <c r="OXO69" i="7"/>
  <c r="OXQ69" i="7"/>
  <c r="OXS69" i="7"/>
  <c r="OXU69" i="7"/>
  <c r="OXW69" i="7"/>
  <c r="OXY69" i="7"/>
  <c r="OYA69" i="7"/>
  <c r="OYC69" i="7"/>
  <c r="OYE69" i="7"/>
  <c r="OYG69" i="7"/>
  <c r="OYI69" i="7"/>
  <c r="OYK69" i="7"/>
  <c r="OYM69" i="7"/>
  <c r="OYO69" i="7"/>
  <c r="OYQ69" i="7"/>
  <c r="OYS69" i="7"/>
  <c r="OYU69" i="7"/>
  <c r="OYW69" i="7"/>
  <c r="OYY69" i="7"/>
  <c r="OZA69" i="7"/>
  <c r="OZC69" i="7"/>
  <c r="OZE69" i="7"/>
  <c r="OZG69" i="7"/>
  <c r="OZI69" i="7"/>
  <c r="OZK69" i="7"/>
  <c r="OZM69" i="7"/>
  <c r="OZO69" i="7"/>
  <c r="OZQ69" i="7"/>
  <c r="OZS69" i="7"/>
  <c r="OZU69" i="7"/>
  <c r="OZW69" i="7"/>
  <c r="OZY69" i="7"/>
  <c r="PAA69" i="7"/>
  <c r="PAC69" i="7"/>
  <c r="PAE69" i="7"/>
  <c r="PAG69" i="7"/>
  <c r="PAI69" i="7"/>
  <c r="PAK69" i="7"/>
  <c r="PAM69" i="7"/>
  <c r="PAO69" i="7"/>
  <c r="PAQ69" i="7"/>
  <c r="PAS69" i="7"/>
  <c r="PAU69" i="7"/>
  <c r="PAW69" i="7"/>
  <c r="PAY69" i="7"/>
  <c r="PBA69" i="7"/>
  <c r="PBC69" i="7"/>
  <c r="PBE69" i="7"/>
  <c r="PBG69" i="7"/>
  <c r="PBI69" i="7"/>
  <c r="PBK69" i="7"/>
  <c r="PBM69" i="7"/>
  <c r="PBO69" i="7"/>
  <c r="PBQ69" i="7"/>
  <c r="PBS69" i="7"/>
  <c r="PBU69" i="7"/>
  <c r="PBW69" i="7"/>
  <c r="PBY69" i="7"/>
  <c r="PCA69" i="7"/>
  <c r="PCC69" i="7"/>
  <c r="PCE69" i="7"/>
  <c r="PCG69" i="7"/>
  <c r="PCI69" i="7"/>
  <c r="PCK69" i="7"/>
  <c r="PCM69" i="7"/>
  <c r="PCO69" i="7"/>
  <c r="PCQ69" i="7"/>
  <c r="PCS69" i="7"/>
  <c r="PCU69" i="7"/>
  <c r="PCW69" i="7"/>
  <c r="PCY69" i="7"/>
  <c r="PDA69" i="7"/>
  <c r="PDC69" i="7"/>
  <c r="PDE69" i="7"/>
  <c r="PDG69" i="7"/>
  <c r="PDI69" i="7"/>
  <c r="PDK69" i="7"/>
  <c r="PDM69" i="7"/>
  <c r="PDO69" i="7"/>
  <c r="PDQ69" i="7"/>
  <c r="PDS69" i="7"/>
  <c r="PDU69" i="7"/>
  <c r="PDW69" i="7"/>
  <c r="PDY69" i="7"/>
  <c r="PEA69" i="7"/>
  <c r="PEC69" i="7"/>
  <c r="PEE69" i="7"/>
  <c r="PEG69" i="7"/>
  <c r="PEI69" i="7"/>
  <c r="PEK69" i="7"/>
  <c r="PEM69" i="7"/>
  <c r="PEO69" i="7"/>
  <c r="PEQ69" i="7"/>
  <c r="PES69" i="7"/>
  <c r="PEU69" i="7"/>
  <c r="PEW69" i="7"/>
  <c r="PEY69" i="7"/>
  <c r="PFA69" i="7"/>
  <c r="PFC69" i="7"/>
  <c r="PFE69" i="7"/>
  <c r="PFG69" i="7"/>
  <c r="PFI69" i="7"/>
  <c r="PFK69" i="7"/>
  <c r="PFM69" i="7"/>
  <c r="PFO69" i="7"/>
  <c r="PFQ69" i="7"/>
  <c r="PFS69" i="7"/>
  <c r="PFU69" i="7"/>
  <c r="PFW69" i="7"/>
  <c r="PFY69" i="7"/>
  <c r="PGA69" i="7"/>
  <c r="PGC69" i="7"/>
  <c r="PGE69" i="7"/>
  <c r="PGG69" i="7"/>
  <c r="PGI69" i="7"/>
  <c r="PGK69" i="7"/>
  <c r="PGM69" i="7"/>
  <c r="PGO69" i="7"/>
  <c r="PGQ69" i="7"/>
  <c r="PGS69" i="7"/>
  <c r="PGU69" i="7"/>
  <c r="PGW69" i="7"/>
  <c r="PGY69" i="7"/>
  <c r="PHA69" i="7"/>
  <c r="PHC69" i="7"/>
  <c r="PHE69" i="7"/>
  <c r="PHG69" i="7"/>
  <c r="PHI69" i="7"/>
  <c r="PHK69" i="7"/>
  <c r="PHM69" i="7"/>
  <c r="PHO69" i="7"/>
  <c r="PHQ69" i="7"/>
  <c r="PHS69" i="7"/>
  <c r="PHU69" i="7"/>
  <c r="PHW69" i="7"/>
  <c r="PHY69" i="7"/>
  <c r="PIA69" i="7"/>
  <c r="PIC69" i="7"/>
  <c r="PIE69" i="7"/>
  <c r="PIG69" i="7"/>
  <c r="PII69" i="7"/>
  <c r="PIK69" i="7"/>
  <c r="PIM69" i="7"/>
  <c r="PIO69" i="7"/>
  <c r="PIQ69" i="7"/>
  <c r="PIS69" i="7"/>
  <c r="PIU69" i="7"/>
  <c r="PIW69" i="7"/>
  <c r="PIY69" i="7"/>
  <c r="PJA69" i="7"/>
  <c r="PJC69" i="7"/>
  <c r="PJE69" i="7"/>
  <c r="PJG69" i="7"/>
  <c r="PJI69" i="7"/>
  <c r="PJK69" i="7"/>
  <c r="PJM69" i="7"/>
  <c r="PJO69" i="7"/>
  <c r="PJQ69" i="7"/>
  <c r="PJS69" i="7"/>
  <c r="PJU69" i="7"/>
  <c r="PJW69" i="7"/>
  <c r="PJY69" i="7"/>
  <c r="PKA69" i="7"/>
  <c r="PKC69" i="7"/>
  <c r="PKE69" i="7"/>
  <c r="PKG69" i="7"/>
  <c r="PKI69" i="7"/>
  <c r="PKK69" i="7"/>
  <c r="PKM69" i="7"/>
  <c r="PKO69" i="7"/>
  <c r="PKQ69" i="7"/>
  <c r="PKS69" i="7"/>
  <c r="PKU69" i="7"/>
  <c r="PKW69" i="7"/>
  <c r="PKY69" i="7"/>
  <c r="PLA69" i="7"/>
  <c r="PLC69" i="7"/>
  <c r="PLE69" i="7"/>
  <c r="PLG69" i="7"/>
  <c r="PLI69" i="7"/>
  <c r="PLK69" i="7"/>
  <c r="PLM69" i="7"/>
  <c r="PLO69" i="7"/>
  <c r="PLQ69" i="7"/>
  <c r="PLS69" i="7"/>
  <c r="PLU69" i="7"/>
  <c r="PLW69" i="7"/>
  <c r="PLY69" i="7"/>
  <c r="PMA69" i="7"/>
  <c r="PMC69" i="7"/>
  <c r="PME69" i="7"/>
  <c r="PMG69" i="7"/>
  <c r="PMI69" i="7"/>
  <c r="PMK69" i="7"/>
  <c r="PMM69" i="7"/>
  <c r="PMO69" i="7"/>
  <c r="PMQ69" i="7"/>
  <c r="PMS69" i="7"/>
  <c r="PMU69" i="7"/>
  <c r="PMW69" i="7"/>
  <c r="PMY69" i="7"/>
  <c r="PNA69" i="7"/>
  <c r="PNC69" i="7"/>
  <c r="PNE69" i="7"/>
  <c r="PNG69" i="7"/>
  <c r="PNI69" i="7"/>
  <c r="PNK69" i="7"/>
  <c r="PNM69" i="7"/>
  <c r="PNO69" i="7"/>
  <c r="PNQ69" i="7"/>
  <c r="PNS69" i="7"/>
  <c r="PNU69" i="7"/>
  <c r="PNW69" i="7"/>
  <c r="PNY69" i="7"/>
  <c r="POA69" i="7"/>
  <c r="POC69" i="7"/>
  <c r="POE69" i="7"/>
  <c r="POG69" i="7"/>
  <c r="POI69" i="7"/>
  <c r="POK69" i="7"/>
  <c r="POM69" i="7"/>
  <c r="POO69" i="7"/>
  <c r="POQ69" i="7"/>
  <c r="POS69" i="7"/>
  <c r="POU69" i="7"/>
  <c r="POW69" i="7"/>
  <c r="POY69" i="7"/>
  <c r="PPA69" i="7"/>
  <c r="PPC69" i="7"/>
  <c r="PPE69" i="7"/>
  <c r="PPG69" i="7"/>
  <c r="PPI69" i="7"/>
  <c r="PPK69" i="7"/>
  <c r="PPM69" i="7"/>
  <c r="PPO69" i="7"/>
  <c r="PPQ69" i="7"/>
  <c r="PPS69" i="7"/>
  <c r="PPU69" i="7"/>
  <c r="PPW69" i="7"/>
  <c r="PPY69" i="7"/>
  <c r="PQA69" i="7"/>
  <c r="PQC69" i="7"/>
  <c r="PQE69" i="7"/>
  <c r="PQG69" i="7"/>
  <c r="PQI69" i="7"/>
  <c r="PQK69" i="7"/>
  <c r="PQM69" i="7"/>
  <c r="PQO69" i="7"/>
  <c r="PQQ69" i="7"/>
  <c r="PQS69" i="7"/>
  <c r="PQU69" i="7"/>
  <c r="PQW69" i="7"/>
  <c r="PQY69" i="7"/>
  <c r="PRA69" i="7"/>
  <c r="PRC69" i="7"/>
  <c r="PRE69" i="7"/>
  <c r="PRG69" i="7"/>
  <c r="PRI69" i="7"/>
  <c r="PRK69" i="7"/>
  <c r="PRM69" i="7"/>
  <c r="PRO69" i="7"/>
  <c r="PRQ69" i="7"/>
  <c r="PRS69" i="7"/>
  <c r="PRU69" i="7"/>
  <c r="PRW69" i="7"/>
  <c r="PRY69" i="7"/>
  <c r="PSA69" i="7"/>
  <c r="PSC69" i="7"/>
  <c r="PSE69" i="7"/>
  <c r="PSG69" i="7"/>
  <c r="PSI69" i="7"/>
  <c r="PSK69" i="7"/>
  <c r="PSM69" i="7"/>
  <c r="PSO69" i="7"/>
  <c r="PSQ69" i="7"/>
  <c r="PSS69" i="7"/>
  <c r="PSU69" i="7"/>
  <c r="PSW69" i="7"/>
  <c r="PSY69" i="7"/>
  <c r="PTA69" i="7"/>
  <c r="PTC69" i="7"/>
  <c r="PTE69" i="7"/>
  <c r="PTG69" i="7"/>
  <c r="PTI69" i="7"/>
  <c r="PTK69" i="7"/>
  <c r="PTM69" i="7"/>
  <c r="PTO69" i="7"/>
  <c r="PTQ69" i="7"/>
  <c r="PTS69" i="7"/>
  <c r="PTU69" i="7"/>
  <c r="PTW69" i="7"/>
  <c r="PTY69" i="7"/>
  <c r="PUA69" i="7"/>
  <c r="PUC69" i="7"/>
  <c r="PUE69" i="7"/>
  <c r="PUG69" i="7"/>
  <c r="PUI69" i="7"/>
  <c r="PUK69" i="7"/>
  <c r="PUM69" i="7"/>
  <c r="PUO69" i="7"/>
  <c r="PUQ69" i="7"/>
  <c r="PUS69" i="7"/>
  <c r="PUU69" i="7"/>
  <c r="PUW69" i="7"/>
  <c r="PUY69" i="7"/>
  <c r="PVA69" i="7"/>
  <c r="PVC69" i="7"/>
  <c r="PVE69" i="7"/>
  <c r="PVG69" i="7"/>
  <c r="PVI69" i="7"/>
  <c r="PVK69" i="7"/>
  <c r="PVM69" i="7"/>
  <c r="PVO69" i="7"/>
  <c r="PVQ69" i="7"/>
  <c r="PVS69" i="7"/>
  <c r="PVU69" i="7"/>
  <c r="PVW69" i="7"/>
  <c r="PVY69" i="7"/>
  <c r="PWA69" i="7"/>
  <c r="PWC69" i="7"/>
  <c r="PWE69" i="7"/>
  <c r="PWG69" i="7"/>
  <c r="PWI69" i="7"/>
  <c r="PWK69" i="7"/>
  <c r="PWM69" i="7"/>
  <c r="PWO69" i="7"/>
  <c r="PWQ69" i="7"/>
  <c r="PWS69" i="7"/>
  <c r="PWU69" i="7"/>
  <c r="PWW69" i="7"/>
  <c r="PWY69" i="7"/>
  <c r="PXA69" i="7"/>
  <c r="PXC69" i="7"/>
  <c r="PXE69" i="7"/>
  <c r="PXG69" i="7"/>
  <c r="PXI69" i="7"/>
  <c r="PXK69" i="7"/>
  <c r="PXM69" i="7"/>
  <c r="PXO69" i="7"/>
  <c r="PXQ69" i="7"/>
  <c r="PXS69" i="7"/>
  <c r="PXU69" i="7"/>
  <c r="PXW69" i="7"/>
  <c r="PXY69" i="7"/>
  <c r="PYA69" i="7"/>
  <c r="PYC69" i="7"/>
  <c r="PYE69" i="7"/>
  <c r="PYG69" i="7"/>
  <c r="PYI69" i="7"/>
  <c r="PYK69" i="7"/>
  <c r="PYM69" i="7"/>
  <c r="PYO69" i="7"/>
  <c r="PYQ69" i="7"/>
  <c r="PYS69" i="7"/>
  <c r="PYU69" i="7"/>
  <c r="PYW69" i="7"/>
  <c r="PYY69" i="7"/>
  <c r="PZA69" i="7"/>
  <c r="PZC69" i="7"/>
  <c r="PZE69" i="7"/>
  <c r="PZG69" i="7"/>
  <c r="PZI69" i="7"/>
  <c r="PZK69" i="7"/>
  <c r="PZM69" i="7"/>
  <c r="PZO69" i="7"/>
  <c r="PZQ69" i="7"/>
  <c r="PZS69" i="7"/>
  <c r="PZU69" i="7"/>
  <c r="PZW69" i="7"/>
  <c r="PZY69" i="7"/>
  <c r="QAA69" i="7"/>
  <c r="QAC69" i="7"/>
  <c r="QAE69" i="7"/>
  <c r="QAG69" i="7"/>
  <c r="QAI69" i="7"/>
  <c r="QAK69" i="7"/>
  <c r="QAM69" i="7"/>
  <c r="QAO69" i="7"/>
  <c r="QAQ69" i="7"/>
  <c r="QAS69" i="7"/>
  <c r="QAU69" i="7"/>
  <c r="QAW69" i="7"/>
  <c r="QAY69" i="7"/>
  <c r="QBA69" i="7"/>
  <c r="QBC69" i="7"/>
  <c r="QBE69" i="7"/>
  <c r="QBG69" i="7"/>
  <c r="QBI69" i="7"/>
  <c r="QBK69" i="7"/>
  <c r="QBM69" i="7"/>
  <c r="QBO69" i="7"/>
  <c r="QBQ69" i="7"/>
  <c r="QBS69" i="7"/>
  <c r="QBU69" i="7"/>
  <c r="QBW69" i="7"/>
  <c r="QBY69" i="7"/>
  <c r="QCA69" i="7"/>
  <c r="QCC69" i="7"/>
  <c r="QCE69" i="7"/>
  <c r="QCG69" i="7"/>
  <c r="QCI69" i="7"/>
  <c r="QCK69" i="7"/>
  <c r="QCM69" i="7"/>
  <c r="QCO69" i="7"/>
  <c r="QCQ69" i="7"/>
  <c r="QCS69" i="7"/>
  <c r="QCU69" i="7"/>
  <c r="QCW69" i="7"/>
  <c r="QCY69" i="7"/>
  <c r="QDA69" i="7"/>
  <c r="QDC69" i="7"/>
  <c r="QDE69" i="7"/>
  <c r="QDG69" i="7"/>
  <c r="QDI69" i="7"/>
  <c r="QDK69" i="7"/>
  <c r="QDM69" i="7"/>
  <c r="QDO69" i="7"/>
  <c r="QDQ69" i="7"/>
  <c r="QDS69" i="7"/>
  <c r="QDU69" i="7"/>
  <c r="QDW69" i="7"/>
  <c r="QDY69" i="7"/>
  <c r="QEA69" i="7"/>
  <c r="QEC69" i="7"/>
  <c r="QEE69" i="7"/>
  <c r="QEG69" i="7"/>
  <c r="QEI69" i="7"/>
  <c r="QEK69" i="7"/>
  <c r="QEM69" i="7"/>
  <c r="QEO69" i="7"/>
  <c r="QEQ69" i="7"/>
  <c r="QES69" i="7"/>
  <c r="QEU69" i="7"/>
  <c r="QEW69" i="7"/>
  <c r="QEY69" i="7"/>
  <c r="QFA69" i="7"/>
  <c r="QFC69" i="7"/>
  <c r="QFE69" i="7"/>
  <c r="QFG69" i="7"/>
  <c r="QFI69" i="7"/>
  <c r="QFK69" i="7"/>
  <c r="QFM69" i="7"/>
  <c r="QFO69" i="7"/>
  <c r="QFQ69" i="7"/>
  <c r="QFS69" i="7"/>
  <c r="QFU69" i="7"/>
  <c r="QFW69" i="7"/>
  <c r="QFY69" i="7"/>
  <c r="QGA69" i="7"/>
  <c r="QGC69" i="7"/>
  <c r="QGE69" i="7"/>
  <c r="QGG69" i="7"/>
  <c r="QGI69" i="7"/>
  <c r="QGK69" i="7"/>
  <c r="QGM69" i="7"/>
  <c r="QGO69" i="7"/>
  <c r="QGQ69" i="7"/>
  <c r="QGS69" i="7"/>
  <c r="QGU69" i="7"/>
  <c r="QGW69" i="7"/>
  <c r="QGY69" i="7"/>
  <c r="QHA69" i="7"/>
  <c r="QHC69" i="7"/>
  <c r="QHE69" i="7"/>
  <c r="QHG69" i="7"/>
  <c r="QHI69" i="7"/>
  <c r="QHK69" i="7"/>
  <c r="QHM69" i="7"/>
  <c r="QHO69" i="7"/>
  <c r="QHQ69" i="7"/>
  <c r="QHS69" i="7"/>
  <c r="QHU69" i="7"/>
  <c r="QHW69" i="7"/>
  <c r="QHY69" i="7"/>
  <c r="QIA69" i="7"/>
  <c r="QIC69" i="7"/>
  <c r="QIE69" i="7"/>
  <c r="QIG69" i="7"/>
  <c r="QII69" i="7"/>
  <c r="QIK69" i="7"/>
  <c r="QIM69" i="7"/>
  <c r="QIO69" i="7"/>
  <c r="QIQ69" i="7"/>
  <c r="QIS69" i="7"/>
  <c r="QIU69" i="7"/>
  <c r="QIW69" i="7"/>
  <c r="QIY69" i="7"/>
  <c r="QJA69" i="7"/>
  <c r="QJC69" i="7"/>
  <c r="QJE69" i="7"/>
  <c r="QJG69" i="7"/>
  <c r="QJI69" i="7"/>
  <c r="QJK69" i="7"/>
  <c r="QJM69" i="7"/>
  <c r="QJO69" i="7"/>
  <c r="QJQ69" i="7"/>
  <c r="QJS69" i="7"/>
  <c r="QJU69" i="7"/>
  <c r="QJW69" i="7"/>
  <c r="QJY69" i="7"/>
  <c r="QKA69" i="7"/>
  <c r="QKC69" i="7"/>
  <c r="QKE69" i="7"/>
  <c r="QKG69" i="7"/>
  <c r="QKI69" i="7"/>
  <c r="QKK69" i="7"/>
  <c r="QKM69" i="7"/>
  <c r="QKO69" i="7"/>
  <c r="QKQ69" i="7"/>
  <c r="QKS69" i="7"/>
  <c r="QKU69" i="7"/>
  <c r="QKW69" i="7"/>
  <c r="QKY69" i="7"/>
  <c r="QLA69" i="7"/>
  <c r="QLC69" i="7"/>
  <c r="QLE69" i="7"/>
  <c r="QLG69" i="7"/>
  <c r="QLI69" i="7"/>
  <c r="QLK69" i="7"/>
  <c r="QLM69" i="7"/>
  <c r="QLO69" i="7"/>
  <c r="QLQ69" i="7"/>
  <c r="QLS69" i="7"/>
  <c r="QLU69" i="7"/>
  <c r="QLW69" i="7"/>
  <c r="QLY69" i="7"/>
  <c r="QMA69" i="7"/>
  <c r="QMC69" i="7"/>
  <c r="QME69" i="7"/>
  <c r="QMG69" i="7"/>
  <c r="QMI69" i="7"/>
  <c r="QMK69" i="7"/>
  <c r="QMM69" i="7"/>
  <c r="QMO69" i="7"/>
  <c r="QMQ69" i="7"/>
  <c r="QMS69" i="7"/>
  <c r="QMU69" i="7"/>
  <c r="QMW69" i="7"/>
  <c r="QMY69" i="7"/>
  <c r="QNA69" i="7"/>
  <c r="QNC69" i="7"/>
  <c r="QNE69" i="7"/>
  <c r="QNG69" i="7"/>
  <c r="QNI69" i="7"/>
  <c r="QNK69" i="7"/>
  <c r="QNM69" i="7"/>
  <c r="QNO69" i="7"/>
  <c r="QNQ69" i="7"/>
  <c r="QNS69" i="7"/>
  <c r="QNU69" i="7"/>
  <c r="QNW69" i="7"/>
  <c r="QNY69" i="7"/>
  <c r="QOA69" i="7"/>
  <c r="QOC69" i="7"/>
  <c r="QOE69" i="7"/>
  <c r="QOG69" i="7"/>
  <c r="QOI69" i="7"/>
  <c r="QOK69" i="7"/>
  <c r="QOM69" i="7"/>
  <c r="QOO69" i="7"/>
  <c r="QOQ69" i="7"/>
  <c r="QOS69" i="7"/>
  <c r="QOU69" i="7"/>
  <c r="QOW69" i="7"/>
  <c r="QOY69" i="7"/>
  <c r="QPA69" i="7"/>
  <c r="QPC69" i="7"/>
  <c r="QPE69" i="7"/>
  <c r="QPG69" i="7"/>
  <c r="QPI69" i="7"/>
  <c r="QPK69" i="7"/>
  <c r="QPM69" i="7"/>
  <c r="QPO69" i="7"/>
  <c r="QPQ69" i="7"/>
  <c r="QPS69" i="7"/>
  <c r="QPU69" i="7"/>
  <c r="QPW69" i="7"/>
  <c r="QPY69" i="7"/>
  <c r="QQA69" i="7"/>
  <c r="QQC69" i="7"/>
  <c r="QQE69" i="7"/>
  <c r="QQG69" i="7"/>
  <c r="QQI69" i="7"/>
  <c r="QQK69" i="7"/>
  <c r="QQM69" i="7"/>
  <c r="QQO69" i="7"/>
  <c r="QQQ69" i="7"/>
  <c r="QQS69" i="7"/>
  <c r="QQU69" i="7"/>
  <c r="QQW69" i="7"/>
  <c r="QQY69" i="7"/>
  <c r="QRA69" i="7"/>
  <c r="QRC69" i="7"/>
  <c r="QRE69" i="7"/>
  <c r="QRG69" i="7"/>
  <c r="QRI69" i="7"/>
  <c r="QRK69" i="7"/>
  <c r="QRM69" i="7"/>
  <c r="QRO69" i="7"/>
  <c r="QRQ69" i="7"/>
  <c r="QRS69" i="7"/>
  <c r="QRU69" i="7"/>
  <c r="QRW69" i="7"/>
  <c r="QRY69" i="7"/>
  <c r="QSA69" i="7"/>
  <c r="QSC69" i="7"/>
  <c r="QSE69" i="7"/>
  <c r="QSG69" i="7"/>
  <c r="QSI69" i="7"/>
  <c r="QSK69" i="7"/>
  <c r="QSM69" i="7"/>
  <c r="QSO69" i="7"/>
  <c r="QSQ69" i="7"/>
  <c r="QSS69" i="7"/>
  <c r="QSU69" i="7"/>
  <c r="QSW69" i="7"/>
  <c r="QSY69" i="7"/>
  <c r="QTA69" i="7"/>
  <c r="QTC69" i="7"/>
  <c r="QTE69" i="7"/>
  <c r="QTG69" i="7"/>
  <c r="QTI69" i="7"/>
  <c r="QTK69" i="7"/>
  <c r="QTM69" i="7"/>
  <c r="QTO69" i="7"/>
  <c r="QTQ69" i="7"/>
  <c r="QTS69" i="7"/>
  <c r="QTU69" i="7"/>
  <c r="QTW69" i="7"/>
  <c r="QTY69" i="7"/>
  <c r="QUA69" i="7"/>
  <c r="QUC69" i="7"/>
  <c r="QUE69" i="7"/>
  <c r="QUG69" i="7"/>
  <c r="QUI69" i="7"/>
  <c r="QUK69" i="7"/>
  <c r="QUM69" i="7"/>
  <c r="QUO69" i="7"/>
  <c r="QUQ69" i="7"/>
  <c r="QUS69" i="7"/>
  <c r="QUU69" i="7"/>
  <c r="QUW69" i="7"/>
  <c r="QUY69" i="7"/>
  <c r="QVA69" i="7"/>
  <c r="QVC69" i="7"/>
  <c r="QVE69" i="7"/>
  <c r="QVG69" i="7"/>
  <c r="QVI69" i="7"/>
  <c r="QVK69" i="7"/>
  <c r="QVM69" i="7"/>
  <c r="QVO69" i="7"/>
  <c r="QVQ69" i="7"/>
  <c r="QVS69" i="7"/>
  <c r="QVU69" i="7"/>
  <c r="QVW69" i="7"/>
  <c r="QVY69" i="7"/>
  <c r="QWA69" i="7"/>
  <c r="QWC69" i="7"/>
  <c r="QWE69" i="7"/>
  <c r="QWG69" i="7"/>
  <c r="QWI69" i="7"/>
  <c r="QWK69" i="7"/>
  <c r="QWM69" i="7"/>
  <c r="QWO69" i="7"/>
  <c r="QWQ69" i="7"/>
  <c r="QWS69" i="7"/>
  <c r="QWU69" i="7"/>
  <c r="QWW69" i="7"/>
  <c r="QWY69" i="7"/>
  <c r="QXA69" i="7"/>
  <c r="QXC69" i="7"/>
  <c r="QXE69" i="7"/>
  <c r="QXG69" i="7"/>
  <c r="QXI69" i="7"/>
  <c r="QXK69" i="7"/>
  <c r="QXM69" i="7"/>
  <c r="QXO69" i="7"/>
  <c r="QXQ69" i="7"/>
  <c r="QXS69" i="7"/>
  <c r="QXU69" i="7"/>
  <c r="QXW69" i="7"/>
  <c r="QXY69" i="7"/>
  <c r="QYA69" i="7"/>
  <c r="QYC69" i="7"/>
  <c r="QYE69" i="7"/>
  <c r="QYG69" i="7"/>
  <c r="QYI69" i="7"/>
  <c r="QYK69" i="7"/>
  <c r="QYM69" i="7"/>
  <c r="QYO69" i="7"/>
  <c r="QYQ69" i="7"/>
  <c r="QYS69" i="7"/>
  <c r="QYU69" i="7"/>
  <c r="QYW69" i="7"/>
  <c r="QYY69" i="7"/>
  <c r="QZA69" i="7"/>
  <c r="QZC69" i="7"/>
  <c r="QZE69" i="7"/>
  <c r="QZG69" i="7"/>
  <c r="QZI69" i="7"/>
  <c r="QZK69" i="7"/>
  <c r="QZM69" i="7"/>
  <c r="QZO69" i="7"/>
  <c r="QZQ69" i="7"/>
  <c r="QZS69" i="7"/>
  <c r="QZU69" i="7"/>
  <c r="QZW69" i="7"/>
  <c r="QZY69" i="7"/>
  <c r="RAA69" i="7"/>
  <c r="RAC69" i="7"/>
  <c r="RAE69" i="7"/>
  <c r="RAG69" i="7"/>
  <c r="RAI69" i="7"/>
  <c r="RAK69" i="7"/>
  <c r="RAM69" i="7"/>
  <c r="RAO69" i="7"/>
  <c r="RAQ69" i="7"/>
  <c r="RAS69" i="7"/>
  <c r="RAU69" i="7"/>
  <c r="RAW69" i="7"/>
  <c r="RAY69" i="7"/>
  <c r="RBA69" i="7"/>
  <c r="RBC69" i="7"/>
  <c r="RBE69" i="7"/>
  <c r="RBG69" i="7"/>
  <c r="RBI69" i="7"/>
  <c r="RBK69" i="7"/>
  <c r="RBM69" i="7"/>
  <c r="RBO69" i="7"/>
  <c r="RBQ69" i="7"/>
  <c r="RBS69" i="7"/>
  <c r="RBU69" i="7"/>
  <c r="RBW69" i="7"/>
  <c r="RBY69" i="7"/>
  <c r="RCA69" i="7"/>
  <c r="RCC69" i="7"/>
  <c r="RCE69" i="7"/>
  <c r="RCG69" i="7"/>
  <c r="RCI69" i="7"/>
  <c r="RCK69" i="7"/>
  <c r="RCM69" i="7"/>
  <c r="RCO69" i="7"/>
  <c r="RCQ69" i="7"/>
  <c r="RCS69" i="7"/>
  <c r="RCU69" i="7"/>
  <c r="RCW69" i="7"/>
  <c r="RCY69" i="7"/>
  <c r="RDA69" i="7"/>
  <c r="RDC69" i="7"/>
  <c r="RDE69" i="7"/>
  <c r="RDG69" i="7"/>
  <c r="RDI69" i="7"/>
  <c r="RDK69" i="7"/>
  <c r="RDM69" i="7"/>
  <c r="RDO69" i="7"/>
  <c r="RDQ69" i="7"/>
  <c r="RDS69" i="7"/>
  <c r="RDU69" i="7"/>
  <c r="RDW69" i="7"/>
  <c r="RDY69" i="7"/>
  <c r="REA69" i="7"/>
  <c r="REC69" i="7"/>
  <c r="REE69" i="7"/>
  <c r="REG69" i="7"/>
  <c r="REI69" i="7"/>
  <c r="REK69" i="7"/>
  <c r="REM69" i="7"/>
  <c r="REO69" i="7"/>
  <c r="REQ69" i="7"/>
  <c r="RES69" i="7"/>
  <c r="REU69" i="7"/>
  <c r="REW69" i="7"/>
  <c r="REY69" i="7"/>
  <c r="RFA69" i="7"/>
  <c r="RFC69" i="7"/>
  <c r="RFE69" i="7"/>
  <c r="RFG69" i="7"/>
  <c r="RFI69" i="7"/>
  <c r="RFK69" i="7"/>
  <c r="RFM69" i="7"/>
  <c r="RFO69" i="7"/>
  <c r="RFQ69" i="7"/>
  <c r="RFS69" i="7"/>
  <c r="RFU69" i="7"/>
  <c r="RFW69" i="7"/>
  <c r="RFY69" i="7"/>
  <c r="RGA69" i="7"/>
  <c r="RGC69" i="7"/>
  <c r="RGE69" i="7"/>
  <c r="RGG69" i="7"/>
  <c r="RGI69" i="7"/>
  <c r="RGK69" i="7"/>
  <c r="RGM69" i="7"/>
  <c r="RGO69" i="7"/>
  <c r="RGQ69" i="7"/>
  <c r="RGS69" i="7"/>
  <c r="RGU69" i="7"/>
  <c r="RGW69" i="7"/>
  <c r="RGY69" i="7"/>
  <c r="RHA69" i="7"/>
  <c r="RHC69" i="7"/>
  <c r="RHE69" i="7"/>
  <c r="RHG69" i="7"/>
  <c r="RHI69" i="7"/>
  <c r="RHK69" i="7"/>
  <c r="RHM69" i="7"/>
  <c r="RHO69" i="7"/>
  <c r="RHQ69" i="7"/>
  <c r="RHS69" i="7"/>
  <c r="RHU69" i="7"/>
  <c r="RHW69" i="7"/>
  <c r="RHY69" i="7"/>
  <c r="RIA69" i="7"/>
  <c r="RIC69" i="7"/>
  <c r="RIE69" i="7"/>
  <c r="RIG69" i="7"/>
  <c r="RII69" i="7"/>
  <c r="RIK69" i="7"/>
  <c r="RIM69" i="7"/>
  <c r="RIO69" i="7"/>
  <c r="RIQ69" i="7"/>
  <c r="RIS69" i="7"/>
  <c r="RIU69" i="7"/>
  <c r="RIW69" i="7"/>
  <c r="RIY69" i="7"/>
  <c r="RJA69" i="7"/>
  <c r="RJC69" i="7"/>
  <c r="RJE69" i="7"/>
  <c r="RJG69" i="7"/>
  <c r="RJI69" i="7"/>
  <c r="RJK69" i="7"/>
  <c r="RJM69" i="7"/>
  <c r="RJO69" i="7"/>
  <c r="RJQ69" i="7"/>
  <c r="RJS69" i="7"/>
  <c r="RJU69" i="7"/>
  <c r="RJW69" i="7"/>
  <c r="RJY69" i="7"/>
  <c r="RKA69" i="7"/>
  <c r="RKC69" i="7"/>
  <c r="RKE69" i="7"/>
  <c r="RKG69" i="7"/>
  <c r="RKI69" i="7"/>
  <c r="RKK69" i="7"/>
  <c r="RKM69" i="7"/>
  <c r="RKO69" i="7"/>
  <c r="RKQ69" i="7"/>
  <c r="RKS69" i="7"/>
  <c r="RKU69" i="7"/>
  <c r="RKW69" i="7"/>
  <c r="RKY69" i="7"/>
  <c r="RLA69" i="7"/>
  <c r="RLC69" i="7"/>
  <c r="RLE69" i="7"/>
  <c r="RLG69" i="7"/>
  <c r="RLI69" i="7"/>
  <c r="RLK69" i="7"/>
  <c r="RLM69" i="7"/>
  <c r="RLO69" i="7"/>
  <c r="RLQ69" i="7"/>
  <c r="RLS69" i="7"/>
  <c r="RLU69" i="7"/>
  <c r="RLW69" i="7"/>
  <c r="RLY69" i="7"/>
  <c r="RMA69" i="7"/>
  <c r="RMC69" i="7"/>
  <c r="RME69" i="7"/>
  <c r="RMG69" i="7"/>
  <c r="RMI69" i="7"/>
  <c r="RMK69" i="7"/>
  <c r="RMM69" i="7"/>
  <c r="RMO69" i="7"/>
  <c r="RMQ69" i="7"/>
  <c r="RMS69" i="7"/>
  <c r="RMU69" i="7"/>
  <c r="RMW69" i="7"/>
  <c r="RMY69" i="7"/>
  <c r="RNA69" i="7"/>
  <c r="RNC69" i="7"/>
  <c r="RNE69" i="7"/>
  <c r="RNG69" i="7"/>
  <c r="RNI69" i="7"/>
  <c r="RNK69" i="7"/>
  <c r="RNM69" i="7"/>
  <c r="RNO69" i="7"/>
  <c r="RNQ69" i="7"/>
  <c r="RNS69" i="7"/>
  <c r="RNU69" i="7"/>
  <c r="RNW69" i="7"/>
  <c r="RNY69" i="7"/>
  <c r="ROA69" i="7"/>
  <c r="ROC69" i="7"/>
  <c r="ROE69" i="7"/>
  <c r="ROG69" i="7"/>
  <c r="ROI69" i="7"/>
  <c r="ROK69" i="7"/>
  <c r="ROM69" i="7"/>
  <c r="ROO69" i="7"/>
  <c r="ROQ69" i="7"/>
  <c r="ROS69" i="7"/>
  <c r="ROU69" i="7"/>
  <c r="ROW69" i="7"/>
  <c r="ROY69" i="7"/>
  <c r="RPA69" i="7"/>
  <c r="RPC69" i="7"/>
  <c r="RPE69" i="7"/>
  <c r="RPG69" i="7"/>
  <c r="RPI69" i="7"/>
  <c r="RPK69" i="7"/>
  <c r="RPM69" i="7"/>
  <c r="RPO69" i="7"/>
  <c r="RPQ69" i="7"/>
  <c r="RPS69" i="7"/>
  <c r="RPU69" i="7"/>
  <c r="RPW69" i="7"/>
  <c r="RPY69" i="7"/>
  <c r="RQA69" i="7"/>
  <c r="RQC69" i="7"/>
  <c r="RQE69" i="7"/>
  <c r="RQG69" i="7"/>
  <c r="RQI69" i="7"/>
  <c r="RQK69" i="7"/>
  <c r="RQM69" i="7"/>
  <c r="RQO69" i="7"/>
  <c r="RQQ69" i="7"/>
  <c r="RQS69" i="7"/>
  <c r="RQU69" i="7"/>
  <c r="RQW69" i="7"/>
  <c r="RQY69" i="7"/>
  <c r="RRA69" i="7"/>
  <c r="RRC69" i="7"/>
  <c r="RRE69" i="7"/>
  <c r="RRG69" i="7"/>
  <c r="RRI69" i="7"/>
  <c r="RRK69" i="7"/>
  <c r="RRM69" i="7"/>
  <c r="RRO69" i="7"/>
  <c r="RRQ69" i="7"/>
  <c r="RRS69" i="7"/>
  <c r="RRU69" i="7"/>
  <c r="RRW69" i="7"/>
  <c r="RRY69" i="7"/>
  <c r="RSA69" i="7"/>
  <c r="RSC69" i="7"/>
  <c r="RSE69" i="7"/>
  <c r="RSG69" i="7"/>
  <c r="RSI69" i="7"/>
  <c r="RSK69" i="7"/>
  <c r="RSM69" i="7"/>
  <c r="RSO69" i="7"/>
  <c r="RSQ69" i="7"/>
  <c r="RSS69" i="7"/>
  <c r="RSU69" i="7"/>
  <c r="RSW69" i="7"/>
  <c r="RSY69" i="7"/>
  <c r="RTA69" i="7"/>
  <c r="RTC69" i="7"/>
  <c r="RTE69" i="7"/>
  <c r="RTG69" i="7"/>
  <c r="RTI69" i="7"/>
  <c r="RTK69" i="7"/>
  <c r="RTM69" i="7"/>
  <c r="RTO69" i="7"/>
  <c r="RTQ69" i="7"/>
  <c r="RTS69" i="7"/>
  <c r="RTU69" i="7"/>
  <c r="RTW69" i="7"/>
  <c r="RTY69" i="7"/>
  <c r="RUA69" i="7"/>
  <c r="RUC69" i="7"/>
  <c r="RUE69" i="7"/>
  <c r="RUG69" i="7"/>
  <c r="RUI69" i="7"/>
  <c r="RUK69" i="7"/>
  <c r="RUM69" i="7"/>
  <c r="RUO69" i="7"/>
  <c r="RUQ69" i="7"/>
  <c r="RUS69" i="7"/>
  <c r="RUU69" i="7"/>
  <c r="RUW69" i="7"/>
  <c r="RUY69" i="7"/>
  <c r="RVA69" i="7"/>
  <c r="RVC69" i="7"/>
  <c r="RVE69" i="7"/>
  <c r="RVG69" i="7"/>
  <c r="RVI69" i="7"/>
  <c r="RVK69" i="7"/>
  <c r="RVM69" i="7"/>
  <c r="RVO69" i="7"/>
  <c r="RVQ69" i="7"/>
  <c r="RVS69" i="7"/>
  <c r="RVU69" i="7"/>
  <c r="RVW69" i="7"/>
  <c r="RVY69" i="7"/>
  <c r="RWA69" i="7"/>
  <c r="RWC69" i="7"/>
  <c r="RWE69" i="7"/>
  <c r="RWG69" i="7"/>
  <c r="RWI69" i="7"/>
  <c r="RWK69" i="7"/>
  <c r="RWM69" i="7"/>
  <c r="RWO69" i="7"/>
  <c r="RWQ69" i="7"/>
  <c r="RWS69" i="7"/>
  <c r="RWU69" i="7"/>
  <c r="RWW69" i="7"/>
  <c r="RWY69" i="7"/>
  <c r="RXA69" i="7"/>
  <c r="RXC69" i="7"/>
  <c r="RXE69" i="7"/>
  <c r="RXG69" i="7"/>
  <c r="RXI69" i="7"/>
  <c r="RXK69" i="7"/>
  <c r="RXM69" i="7"/>
  <c r="RXO69" i="7"/>
  <c r="RXQ69" i="7"/>
  <c r="RXS69" i="7"/>
  <c r="RXU69" i="7"/>
  <c r="RXW69" i="7"/>
  <c r="RXY69" i="7"/>
  <c r="RYA69" i="7"/>
  <c r="RYC69" i="7"/>
  <c r="RYE69" i="7"/>
  <c r="RYG69" i="7"/>
  <c r="RYI69" i="7"/>
  <c r="RYK69" i="7"/>
  <c r="RYM69" i="7"/>
  <c r="RYO69" i="7"/>
  <c r="RYQ69" i="7"/>
  <c r="RYS69" i="7"/>
  <c r="RYU69" i="7"/>
  <c r="RYW69" i="7"/>
  <c r="RYY69" i="7"/>
  <c r="RZA69" i="7"/>
  <c r="RZC69" i="7"/>
  <c r="RZE69" i="7"/>
  <c r="RZG69" i="7"/>
  <c r="RZI69" i="7"/>
  <c r="RZK69" i="7"/>
  <c r="RZM69" i="7"/>
  <c r="RZO69" i="7"/>
  <c r="RZQ69" i="7"/>
  <c r="RZS69" i="7"/>
  <c r="RZU69" i="7"/>
  <c r="RZW69" i="7"/>
  <c r="RZY69" i="7"/>
  <c r="SAA69" i="7"/>
  <c r="SAC69" i="7"/>
  <c r="SAE69" i="7"/>
  <c r="SAG69" i="7"/>
  <c r="SAI69" i="7"/>
  <c r="SAK69" i="7"/>
  <c r="SAM69" i="7"/>
  <c r="SAO69" i="7"/>
  <c r="SAQ69" i="7"/>
  <c r="SAS69" i="7"/>
  <c r="SAU69" i="7"/>
  <c r="SAW69" i="7"/>
  <c r="SAY69" i="7"/>
  <c r="SBA69" i="7"/>
  <c r="SBC69" i="7"/>
  <c r="SBE69" i="7"/>
  <c r="SBG69" i="7"/>
  <c r="SBI69" i="7"/>
  <c r="SBK69" i="7"/>
  <c r="SBM69" i="7"/>
  <c r="SBO69" i="7"/>
  <c r="SBQ69" i="7"/>
  <c r="SBS69" i="7"/>
  <c r="SBU69" i="7"/>
  <c r="SBW69" i="7"/>
  <c r="SBY69" i="7"/>
  <c r="SCA69" i="7"/>
  <c r="SCC69" i="7"/>
  <c r="SCE69" i="7"/>
  <c r="SCG69" i="7"/>
  <c r="SCI69" i="7"/>
  <c r="SCK69" i="7"/>
  <c r="SCM69" i="7"/>
  <c r="SCO69" i="7"/>
  <c r="SCQ69" i="7"/>
  <c r="SCS69" i="7"/>
  <c r="SCU69" i="7"/>
  <c r="SCW69" i="7"/>
  <c r="SCY69" i="7"/>
  <c r="SDA69" i="7"/>
  <c r="SDC69" i="7"/>
  <c r="SDE69" i="7"/>
  <c r="SDG69" i="7"/>
  <c r="SDI69" i="7"/>
  <c r="SDK69" i="7"/>
  <c r="SDM69" i="7"/>
  <c r="SDO69" i="7"/>
  <c r="SDQ69" i="7"/>
  <c r="SDS69" i="7"/>
  <c r="SDU69" i="7"/>
  <c r="SDW69" i="7"/>
  <c r="SDY69" i="7"/>
  <c r="SEA69" i="7"/>
  <c r="SEC69" i="7"/>
  <c r="SEE69" i="7"/>
  <c r="SEG69" i="7"/>
  <c r="SEI69" i="7"/>
  <c r="SEK69" i="7"/>
  <c r="SEM69" i="7"/>
  <c r="SEO69" i="7"/>
  <c r="SEQ69" i="7"/>
  <c r="SES69" i="7"/>
  <c r="SEU69" i="7"/>
  <c r="SEW69" i="7"/>
  <c r="SEY69" i="7"/>
  <c r="SFA69" i="7"/>
  <c r="SFC69" i="7"/>
  <c r="SFE69" i="7"/>
  <c r="SFG69" i="7"/>
  <c r="SFI69" i="7"/>
  <c r="SFK69" i="7"/>
  <c r="SFM69" i="7"/>
  <c r="SFO69" i="7"/>
  <c r="SFQ69" i="7"/>
  <c r="SFS69" i="7"/>
  <c r="SFU69" i="7"/>
  <c r="SFW69" i="7"/>
  <c r="SFY69" i="7"/>
  <c r="SGA69" i="7"/>
  <c r="SGC69" i="7"/>
  <c r="SGE69" i="7"/>
  <c r="SGG69" i="7"/>
  <c r="SGI69" i="7"/>
  <c r="SGK69" i="7"/>
  <c r="SGM69" i="7"/>
  <c r="SGO69" i="7"/>
  <c r="SGQ69" i="7"/>
  <c r="SGS69" i="7"/>
  <c r="SGU69" i="7"/>
  <c r="SGW69" i="7"/>
  <c r="SGY69" i="7"/>
  <c r="SHA69" i="7"/>
  <c r="SHC69" i="7"/>
  <c r="SHE69" i="7"/>
  <c r="SHG69" i="7"/>
  <c r="SHI69" i="7"/>
  <c r="SHK69" i="7"/>
  <c r="SHM69" i="7"/>
  <c r="SHO69" i="7"/>
  <c r="SHQ69" i="7"/>
  <c r="SHS69" i="7"/>
  <c r="SHU69" i="7"/>
  <c r="SHW69" i="7"/>
  <c r="SHY69" i="7"/>
  <c r="SIA69" i="7"/>
  <c r="SIC69" i="7"/>
  <c r="SIE69" i="7"/>
  <c r="SIG69" i="7"/>
  <c r="SII69" i="7"/>
  <c r="SIK69" i="7"/>
  <c r="SIM69" i="7"/>
  <c r="SIO69" i="7"/>
  <c r="SIQ69" i="7"/>
  <c r="SIS69" i="7"/>
  <c r="SIU69" i="7"/>
  <c r="SIW69" i="7"/>
  <c r="SIY69" i="7"/>
  <c r="SJA69" i="7"/>
  <c r="SJC69" i="7"/>
  <c r="SJE69" i="7"/>
  <c r="SJG69" i="7"/>
  <c r="SJI69" i="7"/>
  <c r="SJK69" i="7"/>
  <c r="SJM69" i="7"/>
  <c r="SJO69" i="7"/>
  <c r="SJQ69" i="7"/>
  <c r="SJS69" i="7"/>
  <c r="SJU69" i="7"/>
  <c r="SJW69" i="7"/>
  <c r="SJY69" i="7"/>
  <c r="SKA69" i="7"/>
  <c r="SKC69" i="7"/>
  <c r="SKE69" i="7"/>
  <c r="SKG69" i="7"/>
  <c r="SKI69" i="7"/>
  <c r="SKK69" i="7"/>
  <c r="SKM69" i="7"/>
  <c r="SKO69" i="7"/>
  <c r="SKQ69" i="7"/>
  <c r="SKS69" i="7"/>
  <c r="SKU69" i="7"/>
  <c r="SKW69" i="7"/>
  <c r="SKY69" i="7"/>
  <c r="SLA69" i="7"/>
  <c r="SLC69" i="7"/>
  <c r="SLE69" i="7"/>
  <c r="SLG69" i="7"/>
  <c r="SLI69" i="7"/>
  <c r="SLK69" i="7"/>
  <c r="SLM69" i="7"/>
  <c r="SLO69" i="7"/>
  <c r="SLQ69" i="7"/>
  <c r="SLS69" i="7"/>
  <c r="SLU69" i="7"/>
  <c r="SLW69" i="7"/>
  <c r="SLY69" i="7"/>
  <c r="SMA69" i="7"/>
  <c r="SMC69" i="7"/>
  <c r="SME69" i="7"/>
  <c r="SMG69" i="7"/>
  <c r="SMI69" i="7"/>
  <c r="SMK69" i="7"/>
  <c r="SMM69" i="7"/>
  <c r="SMO69" i="7"/>
  <c r="SMQ69" i="7"/>
  <c r="SMS69" i="7"/>
  <c r="SMU69" i="7"/>
  <c r="SMW69" i="7"/>
  <c r="SMY69" i="7"/>
  <c r="SNA69" i="7"/>
  <c r="SNC69" i="7"/>
  <c r="SNE69" i="7"/>
  <c r="SNG69" i="7"/>
  <c r="SNI69" i="7"/>
  <c r="SNK69" i="7"/>
  <c r="SNM69" i="7"/>
  <c r="SNO69" i="7"/>
  <c r="SNQ69" i="7"/>
  <c r="SNS69" i="7"/>
  <c r="SNU69" i="7"/>
  <c r="SNW69" i="7"/>
  <c r="SNY69" i="7"/>
  <c r="SOA69" i="7"/>
  <c r="SOC69" i="7"/>
  <c r="SOE69" i="7"/>
  <c r="SOG69" i="7"/>
  <c r="SOI69" i="7"/>
  <c r="SOK69" i="7"/>
  <c r="SOM69" i="7"/>
  <c r="SOO69" i="7"/>
  <c r="SOQ69" i="7"/>
  <c r="SOS69" i="7"/>
  <c r="SOU69" i="7"/>
  <c r="SOW69" i="7"/>
  <c r="SOY69" i="7"/>
  <c r="SPA69" i="7"/>
  <c r="SPC69" i="7"/>
  <c r="SPE69" i="7"/>
  <c r="SPG69" i="7"/>
  <c r="SPI69" i="7"/>
  <c r="SPK69" i="7"/>
  <c r="SPM69" i="7"/>
  <c r="SPO69" i="7"/>
  <c r="SPQ69" i="7"/>
  <c r="SPS69" i="7"/>
  <c r="SPU69" i="7"/>
  <c r="SPW69" i="7"/>
  <c r="SPY69" i="7"/>
  <c r="SQA69" i="7"/>
  <c r="SQC69" i="7"/>
  <c r="SQE69" i="7"/>
  <c r="SQG69" i="7"/>
  <c r="SQI69" i="7"/>
  <c r="SQK69" i="7"/>
  <c r="SQM69" i="7"/>
  <c r="SQO69" i="7"/>
  <c r="SQQ69" i="7"/>
  <c r="SQS69" i="7"/>
  <c r="SQU69" i="7"/>
  <c r="SQW69" i="7"/>
  <c r="SQY69" i="7"/>
  <c r="SRA69" i="7"/>
  <c r="SRC69" i="7"/>
  <c r="SRE69" i="7"/>
  <c r="SRG69" i="7"/>
  <c r="SRI69" i="7"/>
  <c r="SRK69" i="7"/>
  <c r="SRM69" i="7"/>
  <c r="SRO69" i="7"/>
  <c r="SRQ69" i="7"/>
  <c r="SRS69" i="7"/>
  <c r="SRU69" i="7"/>
  <c r="SRW69" i="7"/>
  <c r="SRY69" i="7"/>
  <c r="SSA69" i="7"/>
  <c r="SSC69" i="7"/>
  <c r="SSE69" i="7"/>
  <c r="SSG69" i="7"/>
  <c r="SSI69" i="7"/>
  <c r="SSK69" i="7"/>
  <c r="SSM69" i="7"/>
  <c r="SSO69" i="7"/>
  <c r="SSQ69" i="7"/>
  <c r="SSS69" i="7"/>
  <c r="SSU69" i="7"/>
  <c r="SSW69" i="7"/>
  <c r="SSY69" i="7"/>
  <c r="STA69" i="7"/>
  <c r="STC69" i="7"/>
  <c r="STE69" i="7"/>
  <c r="STG69" i="7"/>
  <c r="STI69" i="7"/>
  <c r="STK69" i="7"/>
  <c r="STM69" i="7"/>
  <c r="STO69" i="7"/>
  <c r="STQ69" i="7"/>
  <c r="STS69" i="7"/>
  <c r="STU69" i="7"/>
  <c r="STW69" i="7"/>
  <c r="STY69" i="7"/>
  <c r="SUA69" i="7"/>
  <c r="SUC69" i="7"/>
  <c r="SUE69" i="7"/>
  <c r="SUG69" i="7"/>
  <c r="SUI69" i="7"/>
  <c r="SUK69" i="7"/>
  <c r="SUM69" i="7"/>
  <c r="SUO69" i="7"/>
  <c r="SUQ69" i="7"/>
  <c r="SUS69" i="7"/>
  <c r="SUU69" i="7"/>
  <c r="SUW69" i="7"/>
  <c r="SUY69" i="7"/>
  <c r="SVA69" i="7"/>
  <c r="SVC69" i="7"/>
  <c r="SVE69" i="7"/>
  <c r="SVG69" i="7"/>
  <c r="SVI69" i="7"/>
  <c r="SVK69" i="7"/>
  <c r="SVM69" i="7"/>
  <c r="SVO69" i="7"/>
  <c r="SVQ69" i="7"/>
  <c r="SVS69" i="7"/>
  <c r="SVU69" i="7"/>
  <c r="SVW69" i="7"/>
  <c r="SVY69" i="7"/>
  <c r="SWA69" i="7"/>
  <c r="SWC69" i="7"/>
  <c r="SWE69" i="7"/>
  <c r="SWG69" i="7"/>
  <c r="SWI69" i="7"/>
  <c r="SWK69" i="7"/>
  <c r="SWM69" i="7"/>
  <c r="SWO69" i="7"/>
  <c r="SWQ69" i="7"/>
  <c r="SWS69" i="7"/>
  <c r="SWU69" i="7"/>
  <c r="SWW69" i="7"/>
  <c r="SWY69" i="7"/>
  <c r="SXA69" i="7"/>
  <c r="SXC69" i="7"/>
  <c r="SXE69" i="7"/>
  <c r="SXG69" i="7"/>
  <c r="SXI69" i="7"/>
  <c r="SXK69" i="7"/>
  <c r="SXM69" i="7"/>
  <c r="SXO69" i="7"/>
  <c r="SXQ69" i="7"/>
  <c r="SXS69" i="7"/>
  <c r="SXU69" i="7"/>
  <c r="SXW69" i="7"/>
  <c r="SXY69" i="7"/>
  <c r="SYA69" i="7"/>
  <c r="SYC69" i="7"/>
  <c r="SYE69" i="7"/>
  <c r="SYG69" i="7"/>
  <c r="SYI69" i="7"/>
  <c r="SYK69" i="7"/>
  <c r="SYM69" i="7"/>
  <c r="SYO69" i="7"/>
  <c r="SYQ69" i="7"/>
  <c r="SYS69" i="7"/>
  <c r="SYU69" i="7"/>
  <c r="SYW69" i="7"/>
  <c r="SYY69" i="7"/>
  <c r="SZA69" i="7"/>
  <c r="SZC69" i="7"/>
  <c r="SZE69" i="7"/>
  <c r="SZG69" i="7"/>
  <c r="SZI69" i="7"/>
  <c r="SZK69" i="7"/>
  <c r="SZM69" i="7"/>
  <c r="SZO69" i="7"/>
  <c r="SZQ69" i="7"/>
  <c r="SZS69" i="7"/>
  <c r="SZU69" i="7"/>
  <c r="SZW69" i="7"/>
  <c r="SZY69" i="7"/>
  <c r="TAA69" i="7"/>
  <c r="TAC69" i="7"/>
  <c r="TAE69" i="7"/>
  <c r="TAG69" i="7"/>
  <c r="TAI69" i="7"/>
  <c r="TAK69" i="7"/>
  <c r="TAM69" i="7"/>
  <c r="TAO69" i="7"/>
  <c r="TAQ69" i="7"/>
  <c r="TAS69" i="7"/>
  <c r="TAU69" i="7"/>
  <c r="TAW69" i="7"/>
  <c r="TAY69" i="7"/>
  <c r="TBA69" i="7"/>
  <c r="TBC69" i="7"/>
  <c r="TBE69" i="7"/>
  <c r="TBG69" i="7"/>
  <c r="TBI69" i="7"/>
  <c r="TBK69" i="7"/>
  <c r="TBM69" i="7"/>
  <c r="TBO69" i="7"/>
  <c r="TBQ69" i="7"/>
  <c r="TBS69" i="7"/>
  <c r="TBU69" i="7"/>
  <c r="TBW69" i="7"/>
  <c r="TBY69" i="7"/>
  <c r="TCA69" i="7"/>
  <c r="TCC69" i="7"/>
  <c r="TCE69" i="7"/>
  <c r="TCG69" i="7"/>
  <c r="TCI69" i="7"/>
  <c r="TCK69" i="7"/>
  <c r="TCM69" i="7"/>
  <c r="TCO69" i="7"/>
  <c r="TCQ69" i="7"/>
  <c r="TCS69" i="7"/>
  <c r="TCU69" i="7"/>
  <c r="TCW69" i="7"/>
  <c r="TCY69" i="7"/>
  <c r="TDA69" i="7"/>
  <c r="TDC69" i="7"/>
  <c r="TDE69" i="7"/>
  <c r="TDG69" i="7"/>
  <c r="TDI69" i="7"/>
  <c r="TDK69" i="7"/>
  <c r="TDM69" i="7"/>
  <c r="TDO69" i="7"/>
  <c r="TDQ69" i="7"/>
  <c r="TDS69" i="7"/>
  <c r="TDU69" i="7"/>
  <c r="TDW69" i="7"/>
  <c r="TDY69" i="7"/>
  <c r="TEA69" i="7"/>
  <c r="TEC69" i="7"/>
  <c r="TEE69" i="7"/>
  <c r="TEG69" i="7"/>
  <c r="TEI69" i="7"/>
  <c r="TEK69" i="7"/>
  <c r="TEM69" i="7"/>
  <c r="TEO69" i="7"/>
  <c r="TEQ69" i="7"/>
  <c r="TES69" i="7"/>
  <c r="TEU69" i="7"/>
  <c r="TEW69" i="7"/>
  <c r="TEY69" i="7"/>
  <c r="TFA69" i="7"/>
  <c r="TFC69" i="7"/>
  <c r="TFE69" i="7"/>
  <c r="TFG69" i="7"/>
  <c r="TFI69" i="7"/>
  <c r="TFK69" i="7"/>
  <c r="TFM69" i="7"/>
  <c r="TFO69" i="7"/>
  <c r="TFQ69" i="7"/>
  <c r="TFS69" i="7"/>
  <c r="TFU69" i="7"/>
  <c r="TFW69" i="7"/>
  <c r="TFY69" i="7"/>
  <c r="TGA69" i="7"/>
  <c r="TGC69" i="7"/>
  <c r="TGE69" i="7"/>
  <c r="TGG69" i="7"/>
  <c r="TGI69" i="7"/>
  <c r="TGK69" i="7"/>
  <c r="TGM69" i="7"/>
  <c r="TGO69" i="7"/>
  <c r="TGQ69" i="7"/>
  <c r="TGS69" i="7"/>
  <c r="TGU69" i="7"/>
  <c r="TGW69" i="7"/>
  <c r="TGY69" i="7"/>
  <c r="THA69" i="7"/>
  <c r="THC69" i="7"/>
  <c r="THE69" i="7"/>
  <c r="THG69" i="7"/>
  <c r="THI69" i="7"/>
  <c r="THK69" i="7"/>
  <c r="THM69" i="7"/>
  <c r="THO69" i="7"/>
  <c r="THQ69" i="7"/>
  <c r="THS69" i="7"/>
  <c r="THU69" i="7"/>
  <c r="THW69" i="7"/>
  <c r="THY69" i="7"/>
  <c r="TIA69" i="7"/>
  <c r="TIC69" i="7"/>
  <c r="TIE69" i="7"/>
  <c r="TIG69" i="7"/>
  <c r="TII69" i="7"/>
  <c r="TIK69" i="7"/>
  <c r="TIM69" i="7"/>
  <c r="TIO69" i="7"/>
  <c r="TIQ69" i="7"/>
  <c r="TIS69" i="7"/>
  <c r="TIU69" i="7"/>
  <c r="TIW69" i="7"/>
  <c r="TIY69" i="7"/>
  <c r="TJA69" i="7"/>
  <c r="TJC69" i="7"/>
  <c r="TJE69" i="7"/>
  <c r="TJG69" i="7"/>
  <c r="TJI69" i="7"/>
  <c r="TJK69" i="7"/>
  <c r="TJM69" i="7"/>
  <c r="TJO69" i="7"/>
  <c r="TJQ69" i="7"/>
  <c r="TJS69" i="7"/>
  <c r="TJU69" i="7"/>
  <c r="TJW69" i="7"/>
  <c r="TJY69" i="7"/>
  <c r="TKA69" i="7"/>
  <c r="TKC69" i="7"/>
  <c r="TKE69" i="7"/>
  <c r="TKG69" i="7"/>
  <c r="TKI69" i="7"/>
  <c r="TKK69" i="7"/>
  <c r="TKM69" i="7"/>
  <c r="TKO69" i="7"/>
  <c r="TKQ69" i="7"/>
  <c r="TKS69" i="7"/>
  <c r="TKU69" i="7"/>
  <c r="TKW69" i="7"/>
  <c r="TKY69" i="7"/>
  <c r="TLA69" i="7"/>
  <c r="TLC69" i="7"/>
  <c r="TLE69" i="7"/>
  <c r="TLG69" i="7"/>
  <c r="TLI69" i="7"/>
  <c r="TLK69" i="7"/>
  <c r="TLM69" i="7"/>
  <c r="TLO69" i="7"/>
  <c r="TLQ69" i="7"/>
  <c r="TLS69" i="7"/>
  <c r="TLU69" i="7"/>
  <c r="TLW69" i="7"/>
  <c r="TLY69" i="7"/>
  <c r="TMA69" i="7"/>
  <c r="TMC69" i="7"/>
  <c r="TME69" i="7"/>
  <c r="TMG69" i="7"/>
  <c r="TMI69" i="7"/>
  <c r="TMK69" i="7"/>
  <c r="TMM69" i="7"/>
  <c r="TMO69" i="7"/>
  <c r="TMQ69" i="7"/>
  <c r="TMS69" i="7"/>
  <c r="TMU69" i="7"/>
  <c r="TMW69" i="7"/>
  <c r="TMY69" i="7"/>
  <c r="TNA69" i="7"/>
  <c r="TNC69" i="7"/>
  <c r="TNE69" i="7"/>
  <c r="TNG69" i="7"/>
  <c r="TNI69" i="7"/>
  <c r="TNK69" i="7"/>
  <c r="TNM69" i="7"/>
  <c r="TNO69" i="7"/>
  <c r="TNQ69" i="7"/>
  <c r="TNS69" i="7"/>
  <c r="TNU69" i="7"/>
  <c r="TNW69" i="7"/>
  <c r="TNY69" i="7"/>
  <c r="TOA69" i="7"/>
  <c r="TOC69" i="7"/>
  <c r="TOE69" i="7"/>
  <c r="TOG69" i="7"/>
  <c r="TOI69" i="7"/>
  <c r="TOK69" i="7"/>
  <c r="TOM69" i="7"/>
  <c r="TOO69" i="7"/>
  <c r="TOQ69" i="7"/>
  <c r="TOS69" i="7"/>
  <c r="TOU69" i="7"/>
  <c r="TOW69" i="7"/>
  <c r="TOY69" i="7"/>
  <c r="TPA69" i="7"/>
  <c r="TPC69" i="7"/>
  <c r="TPE69" i="7"/>
  <c r="TPG69" i="7"/>
  <c r="TPI69" i="7"/>
  <c r="TPK69" i="7"/>
  <c r="TPM69" i="7"/>
  <c r="TPO69" i="7"/>
  <c r="TPQ69" i="7"/>
  <c r="TPS69" i="7"/>
  <c r="TPU69" i="7"/>
  <c r="TPW69" i="7"/>
  <c r="TPY69" i="7"/>
  <c r="TQA69" i="7"/>
  <c r="TQC69" i="7"/>
  <c r="TQE69" i="7"/>
  <c r="TQG69" i="7"/>
  <c r="TQI69" i="7"/>
  <c r="TQK69" i="7"/>
  <c r="TQM69" i="7"/>
  <c r="TQO69" i="7"/>
  <c r="TQQ69" i="7"/>
  <c r="TQS69" i="7"/>
  <c r="TQU69" i="7"/>
  <c r="TQW69" i="7"/>
  <c r="TQY69" i="7"/>
  <c r="TRA69" i="7"/>
  <c r="TRC69" i="7"/>
  <c r="TRE69" i="7"/>
  <c r="TRG69" i="7"/>
  <c r="TRI69" i="7"/>
  <c r="TRK69" i="7"/>
  <c r="TRM69" i="7"/>
  <c r="TRO69" i="7"/>
  <c r="TRQ69" i="7"/>
  <c r="TRS69" i="7"/>
  <c r="TRU69" i="7"/>
  <c r="TRW69" i="7"/>
  <c r="TRY69" i="7"/>
  <c r="TSA69" i="7"/>
  <c r="TSC69" i="7"/>
  <c r="TSE69" i="7"/>
  <c r="TSG69" i="7"/>
  <c r="TSI69" i="7"/>
  <c r="TSK69" i="7"/>
  <c r="TSM69" i="7"/>
  <c r="TSO69" i="7"/>
  <c r="TSQ69" i="7"/>
  <c r="TSS69" i="7"/>
  <c r="TSU69" i="7"/>
  <c r="TSW69" i="7"/>
  <c r="TSY69" i="7"/>
  <c r="TTA69" i="7"/>
  <c r="TTC69" i="7"/>
  <c r="TTE69" i="7"/>
  <c r="TTG69" i="7"/>
  <c r="TTI69" i="7"/>
  <c r="TTK69" i="7"/>
  <c r="TTM69" i="7"/>
  <c r="TTO69" i="7"/>
  <c r="TTQ69" i="7"/>
  <c r="TTS69" i="7"/>
  <c r="TTU69" i="7"/>
  <c r="TTW69" i="7"/>
  <c r="TTY69" i="7"/>
  <c r="TUA69" i="7"/>
  <c r="TUC69" i="7"/>
  <c r="TUE69" i="7"/>
  <c r="TUG69" i="7"/>
  <c r="TUI69" i="7"/>
  <c r="TUK69" i="7"/>
  <c r="TUM69" i="7"/>
  <c r="TUO69" i="7"/>
  <c r="TUQ69" i="7"/>
  <c r="TUS69" i="7"/>
  <c r="TUU69" i="7"/>
  <c r="TUW69" i="7"/>
  <c r="TUY69" i="7"/>
  <c r="TVA69" i="7"/>
  <c r="TVC69" i="7"/>
  <c r="TVE69" i="7"/>
  <c r="TVG69" i="7"/>
  <c r="TVI69" i="7"/>
  <c r="TVK69" i="7"/>
  <c r="TVM69" i="7"/>
  <c r="TVO69" i="7"/>
  <c r="TVQ69" i="7"/>
  <c r="TVS69" i="7"/>
  <c r="TVU69" i="7"/>
  <c r="TVW69" i="7"/>
  <c r="TVY69" i="7"/>
  <c r="TWA69" i="7"/>
  <c r="TWC69" i="7"/>
  <c r="TWE69" i="7"/>
  <c r="TWG69" i="7"/>
  <c r="TWI69" i="7"/>
  <c r="TWK69" i="7"/>
  <c r="TWM69" i="7"/>
  <c r="TWO69" i="7"/>
  <c r="TWQ69" i="7"/>
  <c r="TWS69" i="7"/>
  <c r="TWU69" i="7"/>
  <c r="TWW69" i="7"/>
  <c r="TWY69" i="7"/>
  <c r="TXA69" i="7"/>
  <c r="TXC69" i="7"/>
  <c r="TXE69" i="7"/>
  <c r="TXG69" i="7"/>
  <c r="TXI69" i="7"/>
  <c r="TXK69" i="7"/>
  <c r="TXM69" i="7"/>
  <c r="TXO69" i="7"/>
  <c r="TXQ69" i="7"/>
  <c r="TXS69" i="7"/>
  <c r="TXU69" i="7"/>
  <c r="TXW69" i="7"/>
  <c r="TXY69" i="7"/>
  <c r="TYA69" i="7"/>
  <c r="TYC69" i="7"/>
  <c r="TYE69" i="7"/>
  <c r="TYG69" i="7"/>
  <c r="TYI69" i="7"/>
  <c r="TYK69" i="7"/>
  <c r="TYM69" i="7"/>
  <c r="TYO69" i="7"/>
  <c r="TYQ69" i="7"/>
  <c r="TYS69" i="7"/>
  <c r="TYU69" i="7"/>
  <c r="TYW69" i="7"/>
  <c r="TYY69" i="7"/>
  <c r="TZA69" i="7"/>
  <c r="TZC69" i="7"/>
  <c r="TZE69" i="7"/>
  <c r="TZG69" i="7"/>
  <c r="TZI69" i="7"/>
  <c r="TZK69" i="7"/>
  <c r="TZM69" i="7"/>
  <c r="TZO69" i="7"/>
  <c r="TZQ69" i="7"/>
  <c r="TZS69" i="7"/>
  <c r="TZU69" i="7"/>
  <c r="TZW69" i="7"/>
  <c r="TZY69" i="7"/>
  <c r="UAA69" i="7"/>
  <c r="UAC69" i="7"/>
  <c r="UAE69" i="7"/>
  <c r="UAG69" i="7"/>
  <c r="UAI69" i="7"/>
  <c r="UAK69" i="7"/>
  <c r="UAM69" i="7"/>
  <c r="UAO69" i="7"/>
  <c r="UAQ69" i="7"/>
  <c r="UAS69" i="7"/>
  <c r="UAU69" i="7"/>
  <c r="UAW69" i="7"/>
  <c r="UAY69" i="7"/>
  <c r="UBA69" i="7"/>
  <c r="UBC69" i="7"/>
  <c r="UBE69" i="7"/>
  <c r="UBG69" i="7"/>
  <c r="UBI69" i="7"/>
  <c r="UBK69" i="7"/>
  <c r="UBM69" i="7"/>
  <c r="UBO69" i="7"/>
  <c r="UBQ69" i="7"/>
  <c r="UBS69" i="7"/>
  <c r="UBU69" i="7"/>
  <c r="UBW69" i="7"/>
  <c r="UBY69" i="7"/>
  <c r="UCA69" i="7"/>
  <c r="UCC69" i="7"/>
  <c r="UCE69" i="7"/>
  <c r="UCG69" i="7"/>
  <c r="UCI69" i="7"/>
  <c r="UCK69" i="7"/>
  <c r="UCM69" i="7"/>
  <c r="UCO69" i="7"/>
  <c r="UCQ69" i="7"/>
  <c r="UCS69" i="7"/>
  <c r="UCU69" i="7"/>
  <c r="UCW69" i="7"/>
  <c r="UCY69" i="7"/>
  <c r="UDA69" i="7"/>
  <c r="UDC69" i="7"/>
  <c r="UDE69" i="7"/>
  <c r="UDG69" i="7"/>
  <c r="UDI69" i="7"/>
  <c r="UDK69" i="7"/>
  <c r="UDM69" i="7"/>
  <c r="UDO69" i="7"/>
  <c r="UDQ69" i="7"/>
  <c r="UDS69" i="7"/>
  <c r="UDU69" i="7"/>
  <c r="UDW69" i="7"/>
  <c r="UDY69" i="7"/>
  <c r="UEA69" i="7"/>
  <c r="UEC69" i="7"/>
  <c r="UEE69" i="7"/>
  <c r="UEG69" i="7"/>
  <c r="UEI69" i="7"/>
  <c r="UEK69" i="7"/>
  <c r="UEM69" i="7"/>
  <c r="UEO69" i="7"/>
  <c r="UEQ69" i="7"/>
  <c r="UES69" i="7"/>
  <c r="UEU69" i="7"/>
  <c r="UEW69" i="7"/>
  <c r="UEY69" i="7"/>
  <c r="UFA69" i="7"/>
  <c r="UFC69" i="7"/>
  <c r="UFE69" i="7"/>
  <c r="UFG69" i="7"/>
  <c r="UFI69" i="7"/>
  <c r="UFK69" i="7"/>
  <c r="UFM69" i="7"/>
  <c r="UFO69" i="7"/>
  <c r="UFQ69" i="7"/>
  <c r="UFS69" i="7"/>
  <c r="UFU69" i="7"/>
  <c r="UFW69" i="7"/>
  <c r="UFY69" i="7"/>
  <c r="UGA69" i="7"/>
  <c r="UGC69" i="7"/>
  <c r="UGE69" i="7"/>
  <c r="UGG69" i="7"/>
  <c r="UGI69" i="7"/>
  <c r="UGK69" i="7"/>
  <c r="UGM69" i="7"/>
  <c r="UGO69" i="7"/>
  <c r="UGQ69" i="7"/>
  <c r="UGS69" i="7"/>
  <c r="UGU69" i="7"/>
  <c r="UGW69" i="7"/>
  <c r="UGY69" i="7"/>
  <c r="UHA69" i="7"/>
  <c r="UHC69" i="7"/>
  <c r="UHE69" i="7"/>
  <c r="UHG69" i="7"/>
  <c r="UHI69" i="7"/>
  <c r="UHK69" i="7"/>
  <c r="UHM69" i="7"/>
  <c r="UHO69" i="7"/>
  <c r="UHQ69" i="7"/>
  <c r="UHS69" i="7"/>
  <c r="UHU69" i="7"/>
  <c r="UHW69" i="7"/>
  <c r="UHY69" i="7"/>
  <c r="UIA69" i="7"/>
  <c r="UIC69" i="7"/>
  <c r="UIE69" i="7"/>
  <c r="UIG69" i="7"/>
  <c r="UII69" i="7"/>
  <c r="UIK69" i="7"/>
  <c r="UIM69" i="7"/>
  <c r="UIO69" i="7"/>
  <c r="UIQ69" i="7"/>
  <c r="UIS69" i="7"/>
  <c r="UIU69" i="7"/>
  <c r="UIW69" i="7"/>
  <c r="UIY69" i="7"/>
  <c r="UJA69" i="7"/>
  <c r="UJC69" i="7"/>
  <c r="UJE69" i="7"/>
  <c r="UJG69" i="7"/>
  <c r="UJI69" i="7"/>
  <c r="UJK69" i="7"/>
  <c r="UJM69" i="7"/>
  <c r="UJO69" i="7"/>
  <c r="UJQ69" i="7"/>
  <c r="UJS69" i="7"/>
  <c r="UJU69" i="7"/>
  <c r="UJW69" i="7"/>
  <c r="UJY69" i="7"/>
  <c r="UKA69" i="7"/>
  <c r="UKC69" i="7"/>
  <c r="UKE69" i="7"/>
  <c r="UKG69" i="7"/>
  <c r="UKI69" i="7"/>
  <c r="UKK69" i="7"/>
  <c r="UKM69" i="7"/>
  <c r="UKO69" i="7"/>
  <c r="UKQ69" i="7"/>
  <c r="UKS69" i="7"/>
  <c r="UKU69" i="7"/>
  <c r="UKW69" i="7"/>
  <c r="UKY69" i="7"/>
  <c r="ULA69" i="7"/>
  <c r="ULC69" i="7"/>
  <c r="ULE69" i="7"/>
  <c r="ULG69" i="7"/>
  <c r="ULI69" i="7"/>
  <c r="ULK69" i="7"/>
  <c r="ULM69" i="7"/>
  <c r="ULO69" i="7"/>
  <c r="ULQ69" i="7"/>
  <c r="ULS69" i="7"/>
  <c r="ULU69" i="7"/>
  <c r="ULW69" i="7"/>
  <c r="ULY69" i="7"/>
  <c r="UMA69" i="7"/>
  <c r="UMC69" i="7"/>
  <c r="UME69" i="7"/>
  <c r="UMG69" i="7"/>
  <c r="UMI69" i="7"/>
  <c r="UMK69" i="7"/>
  <c r="UMM69" i="7"/>
  <c r="UMO69" i="7"/>
  <c r="UMQ69" i="7"/>
  <c r="UMS69" i="7"/>
  <c r="UMU69" i="7"/>
  <c r="UMW69" i="7"/>
  <c r="UMY69" i="7"/>
  <c r="UNA69" i="7"/>
  <c r="UNC69" i="7"/>
  <c r="UNE69" i="7"/>
  <c r="UNG69" i="7"/>
  <c r="UNI69" i="7"/>
  <c r="UNK69" i="7"/>
  <c r="UNM69" i="7"/>
  <c r="UNO69" i="7"/>
  <c r="UNQ69" i="7"/>
  <c r="UNS69" i="7"/>
  <c r="UNU69" i="7"/>
  <c r="UNW69" i="7"/>
  <c r="UNY69" i="7"/>
  <c r="UOA69" i="7"/>
  <c r="UOC69" i="7"/>
  <c r="UOE69" i="7"/>
  <c r="UOG69" i="7"/>
  <c r="UOI69" i="7"/>
  <c r="UOK69" i="7"/>
  <c r="UOM69" i="7"/>
  <c r="UOO69" i="7"/>
  <c r="UOQ69" i="7"/>
  <c r="UOS69" i="7"/>
  <c r="UOU69" i="7"/>
  <c r="UOW69" i="7"/>
  <c r="UOY69" i="7"/>
  <c r="UPA69" i="7"/>
  <c r="UPC69" i="7"/>
  <c r="UPE69" i="7"/>
  <c r="UPG69" i="7"/>
  <c r="UPI69" i="7"/>
  <c r="UPK69" i="7"/>
  <c r="UPM69" i="7"/>
  <c r="UPO69" i="7"/>
  <c r="UPQ69" i="7"/>
  <c r="UPS69" i="7"/>
  <c r="UPU69" i="7"/>
  <c r="UPW69" i="7"/>
  <c r="UPY69" i="7"/>
  <c r="UQA69" i="7"/>
  <c r="UQC69" i="7"/>
  <c r="UQE69" i="7"/>
  <c r="UQG69" i="7"/>
  <c r="UQI69" i="7"/>
  <c r="UQK69" i="7"/>
  <c r="UQM69" i="7"/>
  <c r="UQO69" i="7"/>
  <c r="UQQ69" i="7"/>
  <c r="UQS69" i="7"/>
  <c r="UQU69" i="7"/>
  <c r="UQW69" i="7"/>
  <c r="UQY69" i="7"/>
  <c r="URA69" i="7"/>
  <c r="URC69" i="7"/>
  <c r="URE69" i="7"/>
  <c r="URG69" i="7"/>
  <c r="URI69" i="7"/>
  <c r="URK69" i="7"/>
  <c r="URM69" i="7"/>
  <c r="URO69" i="7"/>
  <c r="URQ69" i="7"/>
  <c r="URS69" i="7"/>
  <c r="URU69" i="7"/>
  <c r="URW69" i="7"/>
  <c r="URY69" i="7"/>
  <c r="USA69" i="7"/>
  <c r="USC69" i="7"/>
  <c r="USE69" i="7"/>
  <c r="USG69" i="7"/>
  <c r="USI69" i="7"/>
  <c r="USK69" i="7"/>
  <c r="USM69" i="7"/>
  <c r="USO69" i="7"/>
  <c r="USQ69" i="7"/>
  <c r="USS69" i="7"/>
  <c r="USU69" i="7"/>
  <c r="USW69" i="7"/>
  <c r="USY69" i="7"/>
  <c r="UTA69" i="7"/>
  <c r="UTC69" i="7"/>
  <c r="UTE69" i="7"/>
  <c r="UTG69" i="7"/>
  <c r="UTI69" i="7"/>
  <c r="UTK69" i="7"/>
  <c r="UTM69" i="7"/>
  <c r="UTO69" i="7"/>
  <c r="UTQ69" i="7"/>
  <c r="UTS69" i="7"/>
  <c r="UTU69" i="7"/>
  <c r="UTW69" i="7"/>
  <c r="UTY69" i="7"/>
  <c r="UUA69" i="7"/>
  <c r="UUC69" i="7"/>
  <c r="UUE69" i="7"/>
  <c r="UUG69" i="7"/>
  <c r="UUI69" i="7"/>
  <c r="UUK69" i="7"/>
  <c r="UUM69" i="7"/>
  <c r="UUO69" i="7"/>
  <c r="UUQ69" i="7"/>
  <c r="UUS69" i="7"/>
  <c r="UUU69" i="7"/>
  <c r="UUW69" i="7"/>
  <c r="UUY69" i="7"/>
  <c r="UVA69" i="7"/>
  <c r="UVC69" i="7"/>
  <c r="UVE69" i="7"/>
  <c r="UVG69" i="7"/>
  <c r="UVI69" i="7"/>
  <c r="UVK69" i="7"/>
  <c r="UVM69" i="7"/>
  <c r="UVO69" i="7"/>
  <c r="UVQ69" i="7"/>
  <c r="UVS69" i="7"/>
  <c r="UVU69" i="7"/>
  <c r="UVW69" i="7"/>
  <c r="UVY69" i="7"/>
  <c r="UWA69" i="7"/>
  <c r="UWC69" i="7"/>
  <c r="UWE69" i="7"/>
  <c r="UWG69" i="7"/>
  <c r="UWI69" i="7"/>
  <c r="UWK69" i="7"/>
  <c r="UWM69" i="7"/>
  <c r="UWO69" i="7"/>
  <c r="UWQ69" i="7"/>
  <c r="UWS69" i="7"/>
  <c r="UWU69" i="7"/>
  <c r="UWW69" i="7"/>
  <c r="UWY69" i="7"/>
  <c r="UXA69" i="7"/>
  <c r="UXC69" i="7"/>
  <c r="UXE69" i="7"/>
  <c r="UXG69" i="7"/>
  <c r="UXI69" i="7"/>
  <c r="UXK69" i="7"/>
  <c r="UXM69" i="7"/>
  <c r="UXO69" i="7"/>
  <c r="UXQ69" i="7"/>
  <c r="UXS69" i="7"/>
  <c r="UXU69" i="7"/>
  <c r="UXW69" i="7"/>
  <c r="UXY69" i="7"/>
  <c r="UYA69" i="7"/>
  <c r="UYC69" i="7"/>
  <c r="UYE69" i="7"/>
  <c r="UYG69" i="7"/>
  <c r="UYI69" i="7"/>
  <c r="UYK69" i="7"/>
  <c r="UYM69" i="7"/>
  <c r="UYO69" i="7"/>
  <c r="UYQ69" i="7"/>
  <c r="UYS69" i="7"/>
  <c r="UYU69" i="7"/>
  <c r="UYW69" i="7"/>
  <c r="UYY69" i="7"/>
  <c r="UZA69" i="7"/>
  <c r="UZC69" i="7"/>
  <c r="UZE69" i="7"/>
  <c r="UZG69" i="7"/>
  <c r="UZI69" i="7"/>
  <c r="UZK69" i="7"/>
  <c r="UZM69" i="7"/>
  <c r="UZO69" i="7"/>
  <c r="UZQ69" i="7"/>
  <c r="UZS69" i="7"/>
  <c r="UZU69" i="7"/>
  <c r="UZW69" i="7"/>
  <c r="UZY69" i="7"/>
  <c r="VAA69" i="7"/>
  <c r="VAC69" i="7"/>
  <c r="VAE69" i="7"/>
  <c r="VAG69" i="7"/>
  <c r="VAI69" i="7"/>
  <c r="VAK69" i="7"/>
  <c r="VAM69" i="7"/>
  <c r="VAO69" i="7"/>
  <c r="VAQ69" i="7"/>
  <c r="VAS69" i="7"/>
  <c r="VAU69" i="7"/>
  <c r="VAW69" i="7"/>
  <c r="VAY69" i="7"/>
  <c r="VBA69" i="7"/>
  <c r="VBC69" i="7"/>
  <c r="VBE69" i="7"/>
  <c r="VBG69" i="7"/>
  <c r="VBI69" i="7"/>
  <c r="VBK69" i="7"/>
  <c r="VBM69" i="7"/>
  <c r="VBO69" i="7"/>
  <c r="VBQ69" i="7"/>
  <c r="VBS69" i="7"/>
  <c r="VBU69" i="7"/>
  <c r="VBW69" i="7"/>
  <c r="VBY69" i="7"/>
  <c r="VCA69" i="7"/>
  <c r="VCC69" i="7"/>
  <c r="VCE69" i="7"/>
  <c r="VCG69" i="7"/>
  <c r="VCI69" i="7"/>
  <c r="VCK69" i="7"/>
  <c r="VCM69" i="7"/>
  <c r="VCO69" i="7"/>
  <c r="VCQ69" i="7"/>
  <c r="VCS69" i="7"/>
  <c r="VCU69" i="7"/>
  <c r="VCW69" i="7"/>
  <c r="VCY69" i="7"/>
  <c r="VDA69" i="7"/>
  <c r="VDC69" i="7"/>
  <c r="VDE69" i="7"/>
  <c r="VDG69" i="7"/>
  <c r="VDI69" i="7"/>
  <c r="VDK69" i="7"/>
  <c r="VDM69" i="7"/>
  <c r="VDO69" i="7"/>
  <c r="VDQ69" i="7"/>
  <c r="VDS69" i="7"/>
  <c r="VDU69" i="7"/>
  <c r="VDW69" i="7"/>
  <c r="VDY69" i="7"/>
  <c r="VEA69" i="7"/>
  <c r="VEC69" i="7"/>
  <c r="VEE69" i="7"/>
  <c r="VEG69" i="7"/>
  <c r="VEI69" i="7"/>
  <c r="VEK69" i="7"/>
  <c r="VEM69" i="7"/>
  <c r="VEO69" i="7"/>
  <c r="VEQ69" i="7"/>
  <c r="VES69" i="7"/>
  <c r="VEU69" i="7"/>
  <c r="VEW69" i="7"/>
  <c r="VEY69" i="7"/>
  <c r="VFA69" i="7"/>
  <c r="VFC69" i="7"/>
  <c r="VFE69" i="7"/>
  <c r="VFG69" i="7"/>
  <c r="VFI69" i="7"/>
  <c r="VFK69" i="7"/>
  <c r="VFM69" i="7"/>
  <c r="VFO69" i="7"/>
  <c r="VFQ69" i="7"/>
  <c r="VFS69" i="7"/>
  <c r="VFU69" i="7"/>
  <c r="VFW69" i="7"/>
  <c r="VFY69" i="7"/>
  <c r="VGA69" i="7"/>
  <c r="VGC69" i="7"/>
  <c r="VGE69" i="7"/>
  <c r="VGG69" i="7"/>
  <c r="VGI69" i="7"/>
  <c r="VGK69" i="7"/>
  <c r="VGM69" i="7"/>
  <c r="VGO69" i="7"/>
  <c r="VGQ69" i="7"/>
  <c r="VGS69" i="7"/>
  <c r="VGU69" i="7"/>
  <c r="VGW69" i="7"/>
  <c r="VGY69" i="7"/>
  <c r="VHA69" i="7"/>
  <c r="VHC69" i="7"/>
  <c r="VHE69" i="7"/>
  <c r="VHG69" i="7"/>
  <c r="VHI69" i="7"/>
  <c r="VHK69" i="7"/>
  <c r="VHM69" i="7"/>
  <c r="VHO69" i="7"/>
  <c r="VHQ69" i="7"/>
  <c r="VHS69" i="7"/>
  <c r="VHU69" i="7"/>
  <c r="VHW69" i="7"/>
  <c r="VHY69" i="7"/>
  <c r="VIA69" i="7"/>
  <c r="VIC69" i="7"/>
  <c r="VIE69" i="7"/>
  <c r="VIG69" i="7"/>
  <c r="VII69" i="7"/>
  <c r="VIK69" i="7"/>
  <c r="VIM69" i="7"/>
  <c r="VIO69" i="7"/>
  <c r="VIQ69" i="7"/>
  <c r="VIS69" i="7"/>
  <c r="VIU69" i="7"/>
  <c r="VIW69" i="7"/>
  <c r="VIY69" i="7"/>
  <c r="VJA69" i="7"/>
  <c r="VJC69" i="7"/>
  <c r="VJE69" i="7"/>
  <c r="VJG69" i="7"/>
  <c r="VJI69" i="7"/>
  <c r="VJK69" i="7"/>
  <c r="VJM69" i="7"/>
  <c r="VJO69" i="7"/>
  <c r="VJQ69" i="7"/>
  <c r="VJS69" i="7"/>
  <c r="VJU69" i="7"/>
  <c r="VJW69" i="7"/>
  <c r="VJY69" i="7"/>
  <c r="VKA69" i="7"/>
  <c r="VKC69" i="7"/>
  <c r="VKE69" i="7"/>
  <c r="VKG69" i="7"/>
  <c r="VKI69" i="7"/>
  <c r="VKK69" i="7"/>
  <c r="VKM69" i="7"/>
  <c r="VKO69" i="7"/>
  <c r="VKQ69" i="7"/>
  <c r="VKS69" i="7"/>
  <c r="VKU69" i="7"/>
  <c r="VKW69" i="7"/>
  <c r="VKY69" i="7"/>
  <c r="VLA69" i="7"/>
  <c r="VLC69" i="7"/>
  <c r="VLE69" i="7"/>
  <c r="VLG69" i="7"/>
  <c r="VLI69" i="7"/>
  <c r="VLK69" i="7"/>
  <c r="VLM69" i="7"/>
  <c r="VLO69" i="7"/>
  <c r="VLQ69" i="7"/>
  <c r="VLS69" i="7"/>
  <c r="VLU69" i="7"/>
  <c r="VLW69" i="7"/>
  <c r="VLY69" i="7"/>
  <c r="VMA69" i="7"/>
  <c r="VMC69" i="7"/>
  <c r="VME69" i="7"/>
  <c r="VMG69" i="7"/>
  <c r="VMI69" i="7"/>
  <c r="VMK69" i="7"/>
  <c r="VMM69" i="7"/>
  <c r="VMO69" i="7"/>
  <c r="VMQ69" i="7"/>
  <c r="VMS69" i="7"/>
  <c r="VMU69" i="7"/>
  <c r="VMW69" i="7"/>
  <c r="VMY69" i="7"/>
  <c r="VNA69" i="7"/>
  <c r="VNC69" i="7"/>
  <c r="VNE69" i="7"/>
  <c r="VNG69" i="7"/>
  <c r="VNI69" i="7"/>
  <c r="VNK69" i="7"/>
  <c r="VNM69" i="7"/>
  <c r="VNO69" i="7"/>
  <c r="VNQ69" i="7"/>
  <c r="VNS69" i="7"/>
  <c r="VNU69" i="7"/>
  <c r="VNW69" i="7"/>
  <c r="VNY69" i="7"/>
  <c r="VOA69" i="7"/>
  <c r="VOC69" i="7"/>
  <c r="VOE69" i="7"/>
  <c r="VOG69" i="7"/>
  <c r="VOI69" i="7"/>
  <c r="VOK69" i="7"/>
  <c r="VOM69" i="7"/>
  <c r="VOO69" i="7"/>
  <c r="VOQ69" i="7"/>
  <c r="VOS69" i="7"/>
  <c r="VOU69" i="7"/>
  <c r="VOW69" i="7"/>
  <c r="VOY69" i="7"/>
  <c r="VPA69" i="7"/>
  <c r="VPC69" i="7"/>
  <c r="VPE69" i="7"/>
  <c r="VPG69" i="7"/>
  <c r="VPI69" i="7"/>
  <c r="VPK69" i="7"/>
  <c r="VPM69" i="7"/>
  <c r="VPO69" i="7"/>
  <c r="VPQ69" i="7"/>
  <c r="VPS69" i="7"/>
  <c r="VPU69" i="7"/>
  <c r="VPW69" i="7"/>
  <c r="VPY69" i="7"/>
  <c r="VQA69" i="7"/>
  <c r="VQC69" i="7"/>
  <c r="VQE69" i="7"/>
  <c r="VQG69" i="7"/>
  <c r="VQI69" i="7"/>
  <c r="VQK69" i="7"/>
  <c r="VQM69" i="7"/>
  <c r="VQO69" i="7"/>
  <c r="VQQ69" i="7"/>
  <c r="VQS69" i="7"/>
  <c r="VQU69" i="7"/>
  <c r="VQW69" i="7"/>
  <c r="VQY69" i="7"/>
  <c r="VRA69" i="7"/>
  <c r="VRC69" i="7"/>
  <c r="VRE69" i="7"/>
  <c r="VRG69" i="7"/>
  <c r="VRI69" i="7"/>
  <c r="VRK69" i="7"/>
  <c r="VRM69" i="7"/>
  <c r="VRO69" i="7"/>
  <c r="VRQ69" i="7"/>
  <c r="VRS69" i="7"/>
  <c r="VRU69" i="7"/>
  <c r="VRW69" i="7"/>
  <c r="VRY69" i="7"/>
  <c r="VSA69" i="7"/>
  <c r="VSC69" i="7"/>
  <c r="VSE69" i="7"/>
  <c r="VSG69" i="7"/>
  <c r="VSI69" i="7"/>
  <c r="VSK69" i="7"/>
  <c r="VSM69" i="7"/>
  <c r="VSO69" i="7"/>
  <c r="VSQ69" i="7"/>
  <c r="VSS69" i="7"/>
  <c r="VSU69" i="7"/>
  <c r="VSW69" i="7"/>
  <c r="VSY69" i="7"/>
  <c r="VTA69" i="7"/>
  <c r="VTC69" i="7"/>
  <c r="VTE69" i="7"/>
  <c r="VTG69" i="7"/>
  <c r="VTI69" i="7"/>
  <c r="VTK69" i="7"/>
  <c r="VTM69" i="7"/>
  <c r="VTO69" i="7"/>
  <c r="VTQ69" i="7"/>
  <c r="VTS69" i="7"/>
  <c r="VTU69" i="7"/>
  <c r="VTW69" i="7"/>
  <c r="VTY69" i="7"/>
  <c r="VUA69" i="7"/>
  <c r="VUC69" i="7"/>
  <c r="VUE69" i="7"/>
  <c r="VUG69" i="7"/>
  <c r="VUI69" i="7"/>
  <c r="VUK69" i="7"/>
  <c r="VUM69" i="7"/>
  <c r="VUO69" i="7"/>
  <c r="VUQ69" i="7"/>
  <c r="VUS69" i="7"/>
  <c r="VUU69" i="7"/>
  <c r="VUW69" i="7"/>
  <c r="VUY69" i="7"/>
  <c r="VVA69" i="7"/>
  <c r="VVC69" i="7"/>
  <c r="VVE69" i="7"/>
  <c r="VVG69" i="7"/>
  <c r="VVI69" i="7"/>
  <c r="VVK69" i="7"/>
  <c r="VVM69" i="7"/>
  <c r="VVO69" i="7"/>
  <c r="VVQ69" i="7"/>
  <c r="VVS69" i="7"/>
  <c r="VVU69" i="7"/>
  <c r="VVW69" i="7"/>
  <c r="VVY69" i="7"/>
  <c r="VWA69" i="7"/>
  <c r="VWC69" i="7"/>
  <c r="VWE69" i="7"/>
  <c r="VWG69" i="7"/>
  <c r="VWI69" i="7"/>
  <c r="VWK69" i="7"/>
  <c r="VWM69" i="7"/>
  <c r="VWO69" i="7"/>
  <c r="VWQ69" i="7"/>
  <c r="VWS69" i="7"/>
  <c r="VWU69" i="7"/>
  <c r="VWW69" i="7"/>
  <c r="VWY69" i="7"/>
  <c r="VXA69" i="7"/>
  <c r="VXC69" i="7"/>
  <c r="VXE69" i="7"/>
  <c r="VXG69" i="7"/>
  <c r="VXI69" i="7"/>
  <c r="VXK69" i="7"/>
  <c r="VXM69" i="7"/>
  <c r="VXO69" i="7"/>
  <c r="VXQ69" i="7"/>
  <c r="VXS69" i="7"/>
  <c r="VXU69" i="7"/>
  <c r="VXW69" i="7"/>
  <c r="VXY69" i="7"/>
  <c r="VYA69" i="7"/>
  <c r="VYC69" i="7"/>
  <c r="VYE69" i="7"/>
  <c r="VYG69" i="7"/>
  <c r="VYI69" i="7"/>
  <c r="VYK69" i="7"/>
  <c r="VYM69" i="7"/>
  <c r="VYO69" i="7"/>
  <c r="VYQ69" i="7"/>
  <c r="VYS69" i="7"/>
  <c r="VYU69" i="7"/>
  <c r="VYW69" i="7"/>
  <c r="VYY69" i="7"/>
  <c r="VZA69" i="7"/>
  <c r="VZC69" i="7"/>
  <c r="VZE69" i="7"/>
  <c r="VZG69" i="7"/>
  <c r="VZI69" i="7"/>
  <c r="VZK69" i="7"/>
  <c r="VZM69" i="7"/>
  <c r="VZO69" i="7"/>
  <c r="VZQ69" i="7"/>
  <c r="VZS69" i="7"/>
  <c r="VZU69" i="7"/>
  <c r="VZW69" i="7"/>
  <c r="VZY69" i="7"/>
  <c r="WAA69" i="7"/>
  <c r="WAC69" i="7"/>
  <c r="WAE69" i="7"/>
  <c r="WAG69" i="7"/>
  <c r="WAI69" i="7"/>
  <c r="WAK69" i="7"/>
  <c r="WAM69" i="7"/>
  <c r="WAO69" i="7"/>
  <c r="WAQ69" i="7"/>
  <c r="WAS69" i="7"/>
  <c r="WAU69" i="7"/>
  <c r="WAW69" i="7"/>
  <c r="WAY69" i="7"/>
  <c r="WBA69" i="7"/>
  <c r="WBC69" i="7"/>
  <c r="WBE69" i="7"/>
  <c r="WBG69" i="7"/>
  <c r="WBI69" i="7"/>
  <c r="WBK69" i="7"/>
  <c r="WBM69" i="7"/>
  <c r="WBO69" i="7"/>
  <c r="WBQ69" i="7"/>
  <c r="WBS69" i="7"/>
  <c r="WBU69" i="7"/>
  <c r="WBW69" i="7"/>
  <c r="WBY69" i="7"/>
  <c r="WCA69" i="7"/>
  <c r="WCC69" i="7"/>
  <c r="WCE69" i="7"/>
  <c r="WCG69" i="7"/>
  <c r="WCI69" i="7"/>
  <c r="WCK69" i="7"/>
  <c r="WCM69" i="7"/>
  <c r="WCO69" i="7"/>
  <c r="WCQ69" i="7"/>
  <c r="WCS69" i="7"/>
  <c r="WCU69" i="7"/>
  <c r="WCW69" i="7"/>
  <c r="WCY69" i="7"/>
  <c r="WDA69" i="7"/>
  <c r="WDC69" i="7"/>
  <c r="WDE69" i="7"/>
  <c r="WDG69" i="7"/>
  <c r="WDI69" i="7"/>
  <c r="WDK69" i="7"/>
  <c r="WDM69" i="7"/>
  <c r="WDO69" i="7"/>
  <c r="WDQ69" i="7"/>
  <c r="WDS69" i="7"/>
  <c r="WDU69" i="7"/>
  <c r="WDW69" i="7"/>
  <c r="WDY69" i="7"/>
  <c r="WEA69" i="7"/>
  <c r="WEC69" i="7"/>
  <c r="WEE69" i="7"/>
  <c r="WEG69" i="7"/>
  <c r="WEI69" i="7"/>
  <c r="WEK69" i="7"/>
  <c r="WEM69" i="7"/>
  <c r="WEO69" i="7"/>
  <c r="WEQ69" i="7"/>
  <c r="WES69" i="7"/>
  <c r="WEU69" i="7"/>
  <c r="WEW69" i="7"/>
  <c r="WEY69" i="7"/>
  <c r="WFA69" i="7"/>
  <c r="WFC69" i="7"/>
  <c r="WFE69" i="7"/>
  <c r="WFG69" i="7"/>
  <c r="WFI69" i="7"/>
  <c r="WFK69" i="7"/>
  <c r="WFM69" i="7"/>
  <c r="WFO69" i="7"/>
  <c r="WFQ69" i="7"/>
  <c r="WFS69" i="7"/>
  <c r="WFU69" i="7"/>
  <c r="WFW69" i="7"/>
  <c r="WFY69" i="7"/>
  <c r="WGA69" i="7"/>
  <c r="WGC69" i="7"/>
  <c r="WGE69" i="7"/>
  <c r="WGG69" i="7"/>
  <c r="WGI69" i="7"/>
  <c r="WGK69" i="7"/>
  <c r="WGM69" i="7"/>
  <c r="WGO69" i="7"/>
  <c r="WGQ69" i="7"/>
  <c r="WGS69" i="7"/>
  <c r="WGU69" i="7"/>
  <c r="WGW69" i="7"/>
  <c r="WGY69" i="7"/>
  <c r="WHA69" i="7"/>
  <c r="WHC69" i="7"/>
  <c r="WHE69" i="7"/>
  <c r="WHG69" i="7"/>
  <c r="WHI69" i="7"/>
  <c r="WHK69" i="7"/>
  <c r="WHM69" i="7"/>
  <c r="WHO69" i="7"/>
  <c r="WHQ69" i="7"/>
  <c r="WHS69" i="7"/>
  <c r="WHU69" i="7"/>
  <c r="WHW69" i="7"/>
  <c r="WHY69" i="7"/>
  <c r="WIA69" i="7"/>
  <c r="WIC69" i="7"/>
  <c r="WIE69" i="7"/>
  <c r="WIG69" i="7"/>
  <c r="WII69" i="7"/>
  <c r="WIK69" i="7"/>
  <c r="WIM69" i="7"/>
  <c r="WIO69" i="7"/>
  <c r="WIQ69" i="7"/>
  <c r="WIS69" i="7"/>
  <c r="WIU69" i="7"/>
  <c r="WIW69" i="7"/>
  <c r="WIY69" i="7"/>
  <c r="WJA69" i="7"/>
  <c r="WJC69" i="7"/>
  <c r="WJE69" i="7"/>
  <c r="WJG69" i="7"/>
  <c r="WJI69" i="7"/>
  <c r="WJK69" i="7"/>
  <c r="WJM69" i="7"/>
  <c r="WJO69" i="7"/>
  <c r="WJQ69" i="7"/>
  <c r="WJS69" i="7"/>
  <c r="WJU69" i="7"/>
  <c r="WJW69" i="7"/>
  <c r="WJY69" i="7"/>
  <c r="WKA69" i="7"/>
  <c r="WKC69" i="7"/>
  <c r="WKE69" i="7"/>
  <c r="WKG69" i="7"/>
  <c r="WKI69" i="7"/>
  <c r="WKK69" i="7"/>
  <c r="WKM69" i="7"/>
  <c r="WKO69" i="7"/>
  <c r="WKQ69" i="7"/>
  <c r="WKS69" i="7"/>
  <c r="WKU69" i="7"/>
  <c r="WKW69" i="7"/>
  <c r="WKY69" i="7"/>
  <c r="WLA69" i="7"/>
  <c r="WLC69" i="7"/>
  <c r="WLE69" i="7"/>
  <c r="WLG69" i="7"/>
  <c r="WLI69" i="7"/>
  <c r="WLK69" i="7"/>
  <c r="WLM69" i="7"/>
  <c r="WLO69" i="7"/>
  <c r="WLQ69" i="7"/>
  <c r="WLS69" i="7"/>
  <c r="WLU69" i="7"/>
  <c r="WLW69" i="7"/>
  <c r="WLY69" i="7"/>
  <c r="WMA69" i="7"/>
  <c r="WMC69" i="7"/>
  <c r="WME69" i="7"/>
  <c r="WMG69" i="7"/>
  <c r="WMI69" i="7"/>
  <c r="WMK69" i="7"/>
  <c r="WMM69" i="7"/>
  <c r="WMO69" i="7"/>
  <c r="WMQ69" i="7"/>
  <c r="WMS69" i="7"/>
  <c r="WMU69" i="7"/>
  <c r="WMW69" i="7"/>
  <c r="WMY69" i="7"/>
  <c r="WNA69" i="7"/>
  <c r="WNC69" i="7"/>
  <c r="WNE69" i="7"/>
  <c r="WNG69" i="7"/>
  <c r="WNI69" i="7"/>
  <c r="WNK69" i="7"/>
  <c r="WNM69" i="7"/>
  <c r="WNO69" i="7"/>
  <c r="WNQ69" i="7"/>
  <c r="WNS69" i="7"/>
  <c r="WNU69" i="7"/>
  <c r="WNW69" i="7"/>
  <c r="WNY69" i="7"/>
  <c r="WOA69" i="7"/>
  <c r="WOC69" i="7"/>
  <c r="WOE69" i="7"/>
  <c r="WOG69" i="7"/>
  <c r="WOI69" i="7"/>
  <c r="WOK69" i="7"/>
  <c r="WOM69" i="7"/>
  <c r="WOO69" i="7"/>
  <c r="WOQ69" i="7"/>
  <c r="WOS69" i="7"/>
  <c r="WOU69" i="7"/>
  <c r="WOW69" i="7"/>
  <c r="WOY69" i="7"/>
  <c r="WPA69" i="7"/>
  <c r="WPC69" i="7"/>
  <c r="WPE69" i="7"/>
  <c r="WPG69" i="7"/>
  <c r="WPI69" i="7"/>
  <c r="WPK69" i="7"/>
  <c r="WPM69" i="7"/>
  <c r="WPO69" i="7"/>
  <c r="WPQ69" i="7"/>
  <c r="WPS69" i="7"/>
  <c r="WPU69" i="7"/>
  <c r="WPW69" i="7"/>
  <c r="WPY69" i="7"/>
  <c r="WQA69" i="7"/>
  <c r="WQC69" i="7"/>
  <c r="WQE69" i="7"/>
  <c r="WQG69" i="7"/>
  <c r="WQI69" i="7"/>
  <c r="WQK69" i="7"/>
  <c r="WQM69" i="7"/>
  <c r="WQO69" i="7"/>
  <c r="WQQ69" i="7"/>
  <c r="WQS69" i="7"/>
  <c r="WQU69" i="7"/>
  <c r="WQW69" i="7"/>
  <c r="WQY69" i="7"/>
  <c r="WRA69" i="7"/>
  <c r="WRC69" i="7"/>
  <c r="WRE69" i="7"/>
  <c r="WRG69" i="7"/>
  <c r="WRI69" i="7"/>
  <c r="WRK69" i="7"/>
  <c r="WRM69" i="7"/>
  <c r="WRO69" i="7"/>
  <c r="WRQ69" i="7"/>
  <c r="WRS69" i="7"/>
  <c r="WRU69" i="7"/>
  <c r="WRW69" i="7"/>
  <c r="WRY69" i="7"/>
  <c r="WSA69" i="7"/>
  <c r="WSC69" i="7"/>
  <c r="WSE69" i="7"/>
  <c r="WSG69" i="7"/>
  <c r="WSI69" i="7"/>
  <c r="WSK69" i="7"/>
  <c r="WSM69" i="7"/>
  <c r="WSO69" i="7"/>
  <c r="WSQ69" i="7"/>
  <c r="WSS69" i="7"/>
  <c r="WSU69" i="7"/>
  <c r="WSW69" i="7"/>
  <c r="WSY69" i="7"/>
  <c r="WTA69" i="7"/>
  <c r="WTC69" i="7"/>
  <c r="WTE69" i="7"/>
  <c r="WTG69" i="7"/>
  <c r="WTI69" i="7"/>
  <c r="WTK69" i="7"/>
  <c r="WTM69" i="7"/>
  <c r="WTO69" i="7"/>
  <c r="WTQ69" i="7"/>
  <c r="WTS69" i="7"/>
  <c r="WTU69" i="7"/>
  <c r="WTW69" i="7"/>
  <c r="WTY69" i="7"/>
  <c r="WUA69" i="7"/>
  <c r="WUC69" i="7"/>
  <c r="WUE69" i="7"/>
  <c r="WUG69" i="7"/>
  <c r="WUI69" i="7"/>
  <c r="WUK69" i="7"/>
  <c r="WUM69" i="7"/>
  <c r="WUO69" i="7"/>
  <c r="WUQ69" i="7"/>
  <c r="WUS69" i="7"/>
  <c r="WUU69" i="7"/>
  <c r="WUW69" i="7"/>
  <c r="WUY69" i="7"/>
  <c r="WVA69" i="7"/>
  <c r="WVC69" i="7"/>
  <c r="WVE69" i="7"/>
  <c r="WVG69" i="7"/>
  <c r="WVI69" i="7"/>
  <c r="WVK69" i="7"/>
  <c r="WVM69" i="7"/>
  <c r="WVO69" i="7"/>
  <c r="WVQ69" i="7"/>
  <c r="WVS69" i="7"/>
  <c r="WVU69" i="7"/>
  <c r="WVW69" i="7"/>
  <c r="WVY69" i="7"/>
  <c r="WWA69" i="7"/>
  <c r="WWC69" i="7"/>
  <c r="WWE69" i="7"/>
  <c r="WWG69" i="7"/>
  <c r="WWI69" i="7"/>
  <c r="WWK69" i="7"/>
  <c r="WWM69" i="7"/>
  <c r="WWO69" i="7"/>
  <c r="WWQ69" i="7"/>
  <c r="WWS69" i="7"/>
  <c r="WWU69" i="7"/>
  <c r="WWW69" i="7"/>
  <c r="WWY69" i="7"/>
  <c r="WXA69" i="7"/>
  <c r="WXC69" i="7"/>
  <c r="WXE69" i="7"/>
  <c r="WXG69" i="7"/>
  <c r="WXI69" i="7"/>
  <c r="WXK69" i="7"/>
  <c r="WXM69" i="7"/>
  <c r="WXO69" i="7"/>
  <c r="WXQ69" i="7"/>
  <c r="WXS69" i="7"/>
  <c r="WXU69" i="7"/>
  <c r="WXW69" i="7"/>
  <c r="WXY69" i="7"/>
  <c r="WYA69" i="7"/>
  <c r="WYC69" i="7"/>
  <c r="WYE69" i="7"/>
  <c r="WYG69" i="7"/>
  <c r="WYI69" i="7"/>
  <c r="WYK69" i="7"/>
  <c r="WYM69" i="7"/>
  <c r="WYO69" i="7"/>
  <c r="WYQ69" i="7"/>
  <c r="WYS69" i="7"/>
  <c r="WYU69" i="7"/>
  <c r="WYW69" i="7"/>
  <c r="WYY69" i="7"/>
  <c r="WZA69" i="7"/>
  <c r="WZC69" i="7"/>
  <c r="WZE69" i="7"/>
  <c r="WZG69" i="7"/>
  <c r="WZI69" i="7"/>
  <c r="WZK69" i="7"/>
  <c r="WZM69" i="7"/>
  <c r="WZO69" i="7"/>
  <c r="WZQ69" i="7"/>
  <c r="WZS69" i="7"/>
  <c r="WZU69" i="7"/>
  <c r="WZW69" i="7"/>
  <c r="WZY69" i="7"/>
  <c r="XAA69" i="7"/>
  <c r="XAC69" i="7"/>
  <c r="XAE69" i="7"/>
  <c r="XAG69" i="7"/>
  <c r="XAI69" i="7"/>
  <c r="XAK69" i="7"/>
  <c r="XAM69" i="7"/>
  <c r="XAO69" i="7"/>
  <c r="XAQ69" i="7"/>
  <c r="XAS69" i="7"/>
  <c r="XAU69" i="7"/>
  <c r="XAW69" i="7"/>
  <c r="XAY69" i="7"/>
  <c r="XBA69" i="7"/>
  <c r="XBC69" i="7"/>
  <c r="XBE69" i="7"/>
  <c r="XBG69" i="7"/>
  <c r="XBI69" i="7"/>
  <c r="XBK69" i="7"/>
  <c r="XBM69" i="7"/>
  <c r="XBO69" i="7"/>
  <c r="XBQ69" i="7"/>
  <c r="XBS69" i="7"/>
  <c r="XBU69" i="7"/>
  <c r="XBW69" i="7"/>
  <c r="XBY69" i="7"/>
  <c r="XCA69" i="7"/>
  <c r="XCC69" i="7"/>
  <c r="XCE69" i="7"/>
  <c r="XCG69" i="7"/>
  <c r="XCI69" i="7"/>
  <c r="XCK69" i="7"/>
  <c r="XCM69" i="7"/>
  <c r="XCO69" i="7"/>
  <c r="XCQ69" i="7"/>
  <c r="XCS69" i="7"/>
  <c r="XCU69" i="7"/>
  <c r="XCW69" i="7"/>
  <c r="XCY69" i="7"/>
  <c r="XDA69" i="7"/>
  <c r="XDC69" i="7"/>
  <c r="XDE69" i="7"/>
  <c r="XDG69" i="7"/>
  <c r="XDI69" i="7"/>
  <c r="XDK69" i="7"/>
  <c r="XDM69" i="7"/>
  <c r="XDO69" i="7"/>
  <c r="XDQ69" i="7"/>
  <c r="XDS69" i="7"/>
  <c r="XDU69" i="7"/>
  <c r="XDW69" i="7"/>
  <c r="XDY69" i="7"/>
  <c r="XEA69" i="7"/>
  <c r="XEC69" i="7"/>
  <c r="XEE69" i="7"/>
  <c r="XEG69" i="7"/>
  <c r="XEI69" i="7"/>
  <c r="XEK69" i="7"/>
  <c r="XEM69" i="7"/>
  <c r="XEO69" i="7"/>
  <c r="XEQ69" i="7"/>
  <c r="XES69" i="7"/>
  <c r="XEU69" i="7"/>
  <c r="XEW69" i="7"/>
  <c r="XEY69" i="7"/>
  <c r="XFA69" i="7"/>
  <c r="XFC69" i="7"/>
  <c r="C68" i="7"/>
  <c r="C69" i="7"/>
  <c r="C67" i="7"/>
  <c r="C66" i="7"/>
  <c r="A68" i="7"/>
  <c r="A69" i="7"/>
  <c r="A67" i="7"/>
  <c r="T632" i="3" l="1"/>
  <c r="Q632" i="3"/>
  <c r="E41" i="7" l="1"/>
  <c r="AF632" i="3"/>
  <c r="AF627" i="3"/>
  <c r="S10" i="4"/>
  <c r="S99" i="4"/>
  <c r="S92" i="4"/>
  <c r="S93" i="4"/>
  <c r="S94" i="4"/>
  <c r="S95" i="4"/>
  <c r="S91" i="4"/>
  <c r="S89" i="4"/>
  <c r="S85" i="4"/>
  <c r="S86" i="4"/>
  <c r="S87" i="4"/>
  <c r="S84" i="4"/>
  <c r="S80" i="4"/>
  <c r="S79" i="4"/>
  <c r="S51" i="4"/>
  <c r="S52" i="4"/>
  <c r="S50" i="4"/>
  <c r="S48" i="4"/>
  <c r="S47" i="4"/>
  <c r="S43" i="4"/>
  <c r="S41" i="4"/>
  <c r="S40" i="4"/>
  <c r="S25" i="4"/>
  <c r="E61" i="4"/>
  <c r="M99" i="4"/>
  <c r="E99" i="4" s="1"/>
  <c r="E84" i="4"/>
  <c r="E85" i="4"/>
  <c r="E86" i="4"/>
  <c r="E87" i="4"/>
  <c r="E88" i="4"/>
  <c r="E89" i="4"/>
  <c r="E90" i="4"/>
  <c r="E91" i="4"/>
  <c r="E92" i="4"/>
  <c r="E83" i="4"/>
  <c r="E80" i="4"/>
  <c r="E79" i="4"/>
  <c r="E73" i="4"/>
  <c r="E74" i="4"/>
  <c r="E75" i="4"/>
  <c r="E76" i="4"/>
  <c r="E72" i="4"/>
  <c r="E66" i="4"/>
  <c r="E67" i="4"/>
  <c r="E68" i="4"/>
  <c r="E69" i="4"/>
  <c r="E65" i="4"/>
  <c r="E57" i="4"/>
  <c r="E58" i="4"/>
  <c r="E56" i="4"/>
  <c r="E46" i="4"/>
  <c r="E47" i="4"/>
  <c r="E48" i="4"/>
  <c r="E49" i="4"/>
  <c r="E50" i="4"/>
  <c r="E51" i="4"/>
  <c r="E52" i="4"/>
  <c r="E53" i="4"/>
  <c r="E45" i="4"/>
  <c r="E43" i="4"/>
  <c r="E40" i="4"/>
  <c r="E10" i="4"/>
  <c r="L4" i="4"/>
  <c r="M959" i="3"/>
  <c r="M960" i="3" s="1"/>
  <c r="AA948" i="3"/>
  <c r="W853" i="3"/>
  <c r="AO634" i="3" l="1"/>
  <c r="AO640" i="3"/>
  <c r="I13" i="21" l="1"/>
  <c r="AF630" i="3"/>
  <c r="T631" i="3"/>
  <c r="Q631" i="3"/>
  <c r="T630" i="3"/>
  <c r="Q630" i="3"/>
  <c r="T629" i="3"/>
  <c r="Q629" i="3"/>
  <c r="T628" i="3"/>
  <c r="Q628" i="3"/>
  <c r="T627" i="3"/>
  <c r="Q627" i="3"/>
  <c r="M957" i="3"/>
  <c r="W861" i="3"/>
  <c r="W849" i="3"/>
  <c r="W844" i="3"/>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I16" i="8"/>
  <c r="J16" i="8" s="1"/>
  <c r="J15" i="8"/>
  <c r="I15" i="8"/>
  <c r="J14" i="8"/>
  <c r="I14" i="8"/>
  <c r="J13" i="8"/>
  <c r="I13" i="8"/>
  <c r="I12" i="8"/>
  <c r="J12" i="8" s="1"/>
  <c r="J11" i="8"/>
  <c r="I11" i="8"/>
  <c r="J10" i="8"/>
  <c r="I10" i="8"/>
  <c r="J9" i="8"/>
  <c r="I9" i="8"/>
  <c r="J8" i="8"/>
  <c r="I8" i="8"/>
  <c r="J7" i="8"/>
  <c r="I7" i="8"/>
  <c r="J6" i="8"/>
  <c r="I6" i="8"/>
  <c r="I5" i="8"/>
  <c r="J5" i="8" s="1"/>
  <c r="J4" i="8"/>
  <c r="I4" i="8"/>
  <c r="AH750" i="3"/>
  <c r="AH749" i="3"/>
  <c r="AH748" i="3"/>
  <c r="AH747" i="3"/>
  <c r="AH746" i="3"/>
  <c r="AH745" i="3"/>
  <c r="AH744" i="3"/>
  <c r="AH743" i="3"/>
  <c r="AH741" i="3"/>
  <c r="AH740" i="3"/>
  <c r="AH739" i="3"/>
  <c r="AH738" i="3"/>
  <c r="AH737" i="3"/>
  <c r="AH736" i="3"/>
  <c r="AH735" i="3"/>
  <c r="AH734"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S24" i="4" s="1"/>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G67" i="21" s="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70" i="4" s="1"/>
  <c r="R68" i="4"/>
  <c r="A104" i="11"/>
  <c r="C101" i="11"/>
  <c r="C102" i="11"/>
  <c r="C103" i="11"/>
  <c r="C104" i="11"/>
  <c r="B101" i="11"/>
  <c r="B102" i="11"/>
  <c r="B103" i="11"/>
  <c r="B104" i="11"/>
  <c r="C85" i="11"/>
  <c r="C86" i="11"/>
  <c r="C87" i="11"/>
  <c r="C88" i="11"/>
  <c r="C89" i="11"/>
  <c r="C90" i="11"/>
  <c r="C91" i="11"/>
  <c r="D91" i="11" s="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D32" i="11" s="1"/>
  <c r="C33" i="11"/>
  <c r="C34" i="11"/>
  <c r="C35" i="11"/>
  <c r="D35" i="11" s="1"/>
  <c r="C36" i="11"/>
  <c r="D36" i="11" s="1"/>
  <c r="C37" i="11"/>
  <c r="C38" i="11"/>
  <c r="B31" i="11"/>
  <c r="B32" i="11"/>
  <c r="B33" i="11"/>
  <c r="B34" i="11"/>
  <c r="D34" i="11" s="1"/>
  <c r="B35" i="1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c r="K54" i="7"/>
  <c r="M54" i="7" s="1"/>
  <c r="O54" i="7" s="1"/>
  <c r="Q54" i="7" s="1"/>
  <c r="S54" i="7" s="1"/>
  <c r="U54" i="7" s="1"/>
  <c r="W54" i="7" s="1"/>
  <c r="Y54" i="7" s="1"/>
  <c r="AA54" i="7" s="1"/>
  <c r="AC54" i="7" s="1"/>
  <c r="AE54" i="7" s="1"/>
  <c r="AG54" i="7" s="1"/>
  <c r="G55" i="7"/>
  <c r="I55" i="7"/>
  <c r="K55" i="7" s="1"/>
  <c r="M55" i="7" s="1"/>
  <c r="O55" i="7" s="1"/>
  <c r="Q55" i="7" s="1"/>
  <c r="S55" i="7" s="1"/>
  <c r="U55" i="7" s="1"/>
  <c r="W55" i="7" s="1"/>
  <c r="Y55" i="7" s="1"/>
  <c r="AA55" i="7" s="1"/>
  <c r="AC55" i="7" s="1"/>
  <c r="AE55" i="7" s="1"/>
  <c r="AG55" i="7" s="1"/>
  <c r="G57" i="7"/>
  <c r="I57" i="7" s="1"/>
  <c r="K57" i="7" s="1"/>
  <c r="M57" i="7" s="1"/>
  <c r="O57" i="7" s="1"/>
  <c r="Q57" i="7" s="1"/>
  <c r="S57" i="7" s="1"/>
  <c r="U57" i="7" s="1"/>
  <c r="W57" i="7" s="1"/>
  <c r="Y57" i="7" s="1"/>
  <c r="AA57" i="7" s="1"/>
  <c r="AC57" i="7" s="1"/>
  <c r="AE57" i="7" s="1"/>
  <c r="AG57" i="7" s="1"/>
  <c r="G53" i="7"/>
  <c r="I53" i="7"/>
  <c r="K53" i="7"/>
  <c r="M53" i="7"/>
  <c r="O53" i="7"/>
  <c r="Q53" i="7"/>
  <c r="S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AH729" i="3" s="1"/>
  <c r="BA675" i="3"/>
  <c r="X726" i="3"/>
  <c r="BA676" i="3"/>
  <c r="X727" i="3"/>
  <c r="AH727" i="3" s="1"/>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D81" i="11" s="1"/>
  <c r="B80" i="11"/>
  <c r="B81" i="11"/>
  <c r="I96" i="13"/>
  <c r="J96" i="13"/>
  <c r="J81" i="13"/>
  <c r="I81" i="13"/>
  <c r="G81" i="13"/>
  <c r="F81" i="13"/>
  <c r="D81" i="13"/>
  <c r="C81" i="13"/>
  <c r="H80" i="13"/>
  <c r="E80" i="13"/>
  <c r="B80" i="13"/>
  <c r="R80" i="4"/>
  <c r="R79" i="4"/>
  <c r="R81" i="4" s="1"/>
  <c r="S70" i="4"/>
  <c r="E70" i="13" s="1"/>
  <c r="D81" i="4"/>
  <c r="E81" i="4"/>
  <c r="F81" i="4"/>
  <c r="G81" i="4"/>
  <c r="H81" i="4"/>
  <c r="I81" i="4"/>
  <c r="J81" i="4"/>
  <c r="K81" i="4"/>
  <c r="L81" i="4"/>
  <c r="M81" i="4"/>
  <c r="N81" i="4"/>
  <c r="O81" i="4"/>
  <c r="P81" i="4"/>
  <c r="Q81" i="4"/>
  <c r="S81" i="4"/>
  <c r="E81" i="13" s="1"/>
  <c r="T81" i="4"/>
  <c r="H81" i="13"/>
  <c r="C81" i="4"/>
  <c r="B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2" i="13"/>
  <c r="E31" i="13"/>
  <c r="E30" i="13"/>
  <c r="E27" i="13"/>
  <c r="E25" i="13"/>
  <c r="E23"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R94" i="4"/>
  <c r="R93" i="4"/>
  <c r="R92" i="4"/>
  <c r="R90" i="4"/>
  <c r="R89" i="4"/>
  <c r="R88" i="4"/>
  <c r="R87" i="4"/>
  <c r="R86" i="4"/>
  <c r="R85" i="4"/>
  <c r="R83" i="4"/>
  <c r="R96" i="4" s="1"/>
  <c r="R76" i="4"/>
  <c r="R75" i="4"/>
  <c r="AC886" i="3" s="1"/>
  <c r="R72" i="4"/>
  <c r="R73" i="4"/>
  <c r="R74" i="4"/>
  <c r="R69" i="4"/>
  <c r="R65" i="4"/>
  <c r="R61" i="4"/>
  <c r="R60" i="4"/>
  <c r="R59" i="4"/>
  <c r="R58" i="4"/>
  <c r="R57" i="4"/>
  <c r="R56" i="4"/>
  <c r="R53" i="4"/>
  <c r="R52" i="4"/>
  <c r="R51" i="4"/>
  <c r="R50" i="4"/>
  <c r="R49" i="4"/>
  <c r="R48" i="4"/>
  <c r="R47" i="4"/>
  <c r="R46" i="4"/>
  <c r="R45" i="4"/>
  <c r="R43" i="4"/>
  <c r="R41" i="4"/>
  <c r="R40" i="4"/>
  <c r="R42" i="4" s="1"/>
  <c r="R37" i="4"/>
  <c r="R35" i="4"/>
  <c r="S35" i="4" s="1"/>
  <c r="E35" i="13" s="1"/>
  <c r="R34" i="4"/>
  <c r="S34" i="4" s="1"/>
  <c r="E34" i="13" s="1"/>
  <c r="R33" i="4"/>
  <c r="S33" i="4" s="1"/>
  <c r="E33" i="13" s="1"/>
  <c r="R32" i="4"/>
  <c r="S32" i="4" s="1"/>
  <c r="R31" i="4"/>
  <c r="S31" i="4" s="1"/>
  <c r="R30" i="4"/>
  <c r="S30" i="4" s="1"/>
  <c r="R29" i="4"/>
  <c r="S29" i="4" s="1"/>
  <c r="S38" i="4" s="1"/>
  <c r="E38" i="13" s="1"/>
  <c r="R27" i="4"/>
  <c r="R25" i="4"/>
  <c r="R23" i="4"/>
  <c r="S23" i="4" s="1"/>
  <c r="R22" i="4"/>
  <c r="S22" i="4" s="1"/>
  <c r="E22" i="13" s="1"/>
  <c r="R21" i="4"/>
  <c r="S21" i="4" s="1"/>
  <c r="E21" i="13" s="1"/>
  <c r="R20" i="4"/>
  <c r="S20" i="4" s="1"/>
  <c r="E20" i="13" s="1"/>
  <c r="R19" i="4"/>
  <c r="S19" i="4" s="1"/>
  <c r="E19" i="13" s="1"/>
  <c r="R18" i="4"/>
  <c r="S18" i="4" s="1"/>
  <c r="R17" i="4"/>
  <c r="S17" i="4" s="1"/>
  <c r="E17" i="13" s="1"/>
  <c r="R15" i="4"/>
  <c r="R14" i="4"/>
  <c r="R13" i="4"/>
  <c r="R9" i="4"/>
  <c r="R11" i="4"/>
  <c r="R7" i="4"/>
  <c r="R6" i="4"/>
  <c r="R5" i="4"/>
  <c r="R4" i="4"/>
  <c r="B5" i="11"/>
  <c r="C5" i="11"/>
  <c r="D5" i="11" s="1"/>
  <c r="B6" i="11"/>
  <c r="C6" i="11"/>
  <c r="B7" i="11"/>
  <c r="C7" i="11"/>
  <c r="C8" i="11"/>
  <c r="B8" i="11"/>
  <c r="B10" i="11"/>
  <c r="B11" i="11"/>
  <c r="C10" i="11"/>
  <c r="C11" i="11"/>
  <c r="C12" i="11" s="1"/>
  <c r="D12" i="11" s="1"/>
  <c r="B14" i="11"/>
  <c r="C14" i="11"/>
  <c r="B15" i="11"/>
  <c r="C15" i="11"/>
  <c r="B16" i="11"/>
  <c r="C16" i="11"/>
  <c r="B18" i="11"/>
  <c r="C18" i="11"/>
  <c r="D18" i="11" s="1"/>
  <c r="B19" i="11"/>
  <c r="C19" i="11"/>
  <c r="B20" i="11"/>
  <c r="D20" i="11" s="1"/>
  <c r="C20" i="11"/>
  <c r="B21" i="11"/>
  <c r="C21" i="11"/>
  <c r="D21" i="11" s="1"/>
  <c r="B22" i="11"/>
  <c r="C22" i="11"/>
  <c r="B23" i="11"/>
  <c r="C23" i="11"/>
  <c r="D23" i="11" s="1"/>
  <c r="B24" i="11"/>
  <c r="B28" i="11"/>
  <c r="C28" i="11"/>
  <c r="B30" i="11"/>
  <c r="B39" i="11" s="1"/>
  <c r="C30" i="11"/>
  <c r="D30" i="11"/>
  <c r="D33" i="11"/>
  <c r="B41" i="11"/>
  <c r="C41" i="11"/>
  <c r="C42" i="11"/>
  <c r="B42" i="11"/>
  <c r="B44" i="11"/>
  <c r="D44" i="11" s="1"/>
  <c r="C44" i="11"/>
  <c r="B46" i="11"/>
  <c r="B55" i="11" s="1"/>
  <c r="C46" i="11"/>
  <c r="B47" i="11"/>
  <c r="D47" i="11" s="1"/>
  <c r="C47" i="11"/>
  <c r="B48" i="11"/>
  <c r="B49" i="11"/>
  <c r="B50" i="11"/>
  <c r="D50" i="11" s="1"/>
  <c r="B51" i="11"/>
  <c r="D51" i="11"/>
  <c r="B52" i="11"/>
  <c r="B53" i="11"/>
  <c r="C48" i="11"/>
  <c r="C49" i="11"/>
  <c r="C50" i="11"/>
  <c r="C51" i="11"/>
  <c r="C52" i="11"/>
  <c r="C53" i="11"/>
  <c r="B57" i="11"/>
  <c r="B63" i="11" s="1"/>
  <c r="C57" i="11"/>
  <c r="D57" i="11" s="1"/>
  <c r="B58" i="11"/>
  <c r="C58" i="11"/>
  <c r="B59" i="11"/>
  <c r="C59" i="11"/>
  <c r="B60" i="11"/>
  <c r="C60" i="11"/>
  <c r="B61" i="11"/>
  <c r="C61" i="11"/>
  <c r="D61" i="11" s="1"/>
  <c r="B62" i="11"/>
  <c r="C62" i="11"/>
  <c r="D62" i="11" s="1"/>
  <c r="B66" i="11"/>
  <c r="C66" i="11"/>
  <c r="B73" i="11"/>
  <c r="C73" i="11"/>
  <c r="B74" i="11"/>
  <c r="C74" i="11"/>
  <c r="B75" i="11"/>
  <c r="C75" i="11"/>
  <c r="B76" i="11"/>
  <c r="C76" i="11"/>
  <c r="C78" i="11" s="1"/>
  <c r="D78" i="11" s="1"/>
  <c r="B77" i="11"/>
  <c r="C77" i="11"/>
  <c r="B84" i="11"/>
  <c r="B97" i="11" s="1"/>
  <c r="C84" i="11"/>
  <c r="B100" i="11"/>
  <c r="C100" i="11"/>
  <c r="C105"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H11" i="13"/>
  <c r="T26" i="4"/>
  <c r="H26" i="13"/>
  <c r="T38" i="4"/>
  <c r="H38" i="13"/>
  <c r="T42" i="4"/>
  <c r="H42" i="13"/>
  <c r="T54" i="4"/>
  <c r="H54" i="13"/>
  <c r="T70" i="4"/>
  <c r="H70" i="13"/>
  <c r="T96" i="4"/>
  <c r="H96" i="13"/>
  <c r="C11" i="4"/>
  <c r="B26" i="13"/>
  <c r="C38" i="4"/>
  <c r="B38" i="13"/>
  <c r="C54" i="4"/>
  <c r="B54" i="13"/>
  <c r="C62" i="4"/>
  <c r="B62" i="13" s="1"/>
  <c r="C77" i="4"/>
  <c r="B77" i="13"/>
  <c r="C96" i="4"/>
  <c r="B96" i="13" s="1"/>
  <c r="D8" i="4"/>
  <c r="D11" i="4"/>
  <c r="D26" i="4"/>
  <c r="D63" i="4" s="1"/>
  <c r="D97" i="4" s="1"/>
  <c r="D105" i="4" s="1"/>
  <c r="D38" i="4"/>
  <c r="D42" i="4"/>
  <c r="D54" i="4"/>
  <c r="B54" i="4"/>
  <c r="D62" i="4"/>
  <c r="D77" i="4"/>
  <c r="D96" i="4"/>
  <c r="D104" i="4"/>
  <c r="S42" i="4"/>
  <c r="E42" i="13" s="1"/>
  <c r="S54" i="4"/>
  <c r="E54" i="13" s="1"/>
  <c r="S96" i="4"/>
  <c r="E96" i="13"/>
  <c r="S104" i="4"/>
  <c r="E104"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K63" i="4" s="1"/>
  <c r="K97" i="4" s="1"/>
  <c r="K105" i="4" s="1"/>
  <c r="L26" i="4"/>
  <c r="M26" i="4"/>
  <c r="M38" i="4"/>
  <c r="M42" i="4"/>
  <c r="M54" i="4"/>
  <c r="M62" i="4"/>
  <c r="M70" i="4"/>
  <c r="M77" i="4"/>
  <c r="M96" i="4"/>
  <c r="M104" i="4"/>
  <c r="M105" i="4" s="1"/>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AH720" i="3" s="1"/>
  <c r="X721" i="3"/>
  <c r="AH721" i="3" s="1"/>
  <c r="X722" i="3"/>
  <c r="AH722" i="3" s="1"/>
  <c r="X723" i="3"/>
  <c r="AH723" i="3" s="1"/>
  <c r="X724" i="3"/>
  <c r="X730" i="3"/>
  <c r="AH730" i="3" s="1"/>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I63" i="13"/>
  <c r="I97" i="13"/>
  <c r="I105" i="13"/>
  <c r="I107" i="13"/>
  <c r="B81" i="13"/>
  <c r="D54" i="11"/>
  <c r="D53" i="11"/>
  <c r="J63" i="13"/>
  <c r="J97" i="13"/>
  <c r="J105" i="13"/>
  <c r="J107" i="13"/>
  <c r="L12" i="4"/>
  <c r="D48" i="11"/>
  <c r="D93" i="11"/>
  <c r="D70" i="11"/>
  <c r="D80" i="11"/>
  <c r="D52" i="11"/>
  <c r="I12" i="4"/>
  <c r="G12" i="4"/>
  <c r="D6" i="11"/>
  <c r="L63" i="4"/>
  <c r="L97" i="4"/>
  <c r="L105" i="4" s="1"/>
  <c r="Q12" i="4"/>
  <c r="B11" i="4"/>
  <c r="O63" i="4"/>
  <c r="O97" i="4"/>
  <c r="O105" i="4"/>
  <c r="B8" i="4"/>
  <c r="N187" i="27" s="1"/>
  <c r="D10" i="11"/>
  <c r="G63" i="13"/>
  <c r="G97" i="13"/>
  <c r="G105" i="13"/>
  <c r="G107" i="13"/>
  <c r="D8" i="11"/>
  <c r="D85" i="11"/>
  <c r="B43" i="11"/>
  <c r="D43" i="11" s="1"/>
  <c r="D102" i="11"/>
  <c r="D94" i="11"/>
  <c r="K12" i="4"/>
  <c r="C43" i="11"/>
  <c r="C12" i="13"/>
  <c r="B78" i="11"/>
  <c r="D7" i="11"/>
  <c r="F63" i="4"/>
  <c r="F97" i="4"/>
  <c r="F105" i="4" s="1"/>
  <c r="J12" i="4"/>
  <c r="D22" i="11"/>
  <c r="O12" i="4"/>
  <c r="D95" i="11"/>
  <c r="B82" i="11"/>
  <c r="B11" i="13"/>
  <c r="D12" i="4"/>
  <c r="R77" i="4"/>
  <c r="H12" i="4"/>
  <c r="C82" i="11"/>
  <c r="D82" i="11" s="1"/>
  <c r="B9" i="11"/>
  <c r="B13" i="11" s="1"/>
  <c r="C39" i="11"/>
  <c r="D89" i="11"/>
  <c r="D73" i="11"/>
  <c r="D31" i="11"/>
  <c r="D15" i="11"/>
  <c r="D63" i="13"/>
  <c r="D97" i="13"/>
  <c r="D105" i="13"/>
  <c r="D14" i="11"/>
  <c r="Q63" i="4"/>
  <c r="Q97" i="4"/>
  <c r="Q105" i="4"/>
  <c r="D87" i="11"/>
  <c r="N63" i="4"/>
  <c r="N97" i="4"/>
  <c r="N105" i="4"/>
  <c r="N12" i="4"/>
  <c r="H63" i="4"/>
  <c r="H97" i="4" s="1"/>
  <c r="H105" i="4" s="1"/>
  <c r="F12" i="4"/>
  <c r="D60" i="11"/>
  <c r="M12" i="4"/>
  <c r="R8" i="4"/>
  <c r="D74" i="11"/>
  <c r="D59" i="11"/>
  <c r="D38" i="11"/>
  <c r="P63" i="4"/>
  <c r="P97" i="4"/>
  <c r="P105" i="4"/>
  <c r="B38" i="4"/>
  <c r="C63" i="11"/>
  <c r="D12" i="13"/>
  <c r="D58" i="11"/>
  <c r="D100" i="11"/>
  <c r="D101" i="11"/>
  <c r="D90" i="11"/>
  <c r="R62" i="4"/>
  <c r="D66" i="11"/>
  <c r="C63" i="13"/>
  <c r="C97" i="13"/>
  <c r="C105" i="13"/>
  <c r="D92" i="11"/>
  <c r="D75" i="11"/>
  <c r="B71" i="11"/>
  <c r="D28" i="11"/>
  <c r="D103" i="11"/>
  <c r="D88" i="11"/>
  <c r="D42" i="11"/>
  <c r="D16" i="11"/>
  <c r="B12" i="11"/>
  <c r="D86" i="11"/>
  <c r="F63" i="13"/>
  <c r="F97" i="13"/>
  <c r="F105" i="13"/>
  <c r="F107" i="13"/>
  <c r="AD199" i="20"/>
  <c r="R12" i="4"/>
  <c r="B42" i="4"/>
  <c r="D77" i="11"/>
  <c r="C71" i="11"/>
  <c r="D71" i="11" s="1"/>
  <c r="M63" i="4"/>
  <c r="M97" i="4"/>
  <c r="R104" i="4"/>
  <c r="G63" i="4"/>
  <c r="G97" i="4" s="1"/>
  <c r="G105" i="4" s="1"/>
  <c r="J63" i="4"/>
  <c r="J97" i="4" s="1"/>
  <c r="J105" i="4" s="1"/>
  <c r="D41" i="11"/>
  <c r="B105" i="11"/>
  <c r="D104" i="11"/>
  <c r="E12" i="4"/>
  <c r="T63" i="4"/>
  <c r="T97" i="4"/>
  <c r="C12" i="4"/>
  <c r="B12" i="13"/>
  <c r="B12" i="4"/>
  <c r="H63" i="13"/>
  <c r="T105" i="4"/>
  <c r="H97" i="13"/>
  <c r="D96" i="11"/>
  <c r="T107" i="4"/>
  <c r="H105" i="13"/>
  <c r="H107" i="13"/>
  <c r="AD11" i="15"/>
  <c r="AZ846" i="3"/>
  <c r="D24" i="11" l="1"/>
  <c r="R26" i="4"/>
  <c r="D19" i="11"/>
  <c r="S26" i="4"/>
  <c r="E26" i="13" s="1"/>
  <c r="E18" i="13"/>
  <c r="D25" i="11"/>
  <c r="E29" i="13"/>
  <c r="D39" i="11"/>
  <c r="I63" i="4"/>
  <c r="I97" i="4" s="1"/>
  <c r="I105" i="4" s="1"/>
  <c r="R38" i="4"/>
  <c r="R63" i="4" s="1"/>
  <c r="R97" i="4" s="1"/>
  <c r="R105" i="4" s="1"/>
  <c r="U53" i="7"/>
  <c r="R54" i="4"/>
  <c r="B96" i="4"/>
  <c r="C97" i="11"/>
  <c r="D46" i="11"/>
  <c r="E63" i="4"/>
  <c r="E97" i="4" s="1"/>
  <c r="E105" i="4" s="1"/>
  <c r="D63" i="11"/>
  <c r="D97" i="11"/>
  <c r="D11" i="11"/>
  <c r="C55" i="11"/>
  <c r="D55" i="11" s="1"/>
  <c r="C9" i="11"/>
  <c r="B62" i="4"/>
  <c r="D84" i="11"/>
  <c r="B63" i="4"/>
  <c r="AF1026" i="3"/>
  <c r="AJ1024" i="3" s="1"/>
  <c r="N186" i="27"/>
  <c r="N193" i="27" s="1"/>
  <c r="C27" i="11"/>
  <c r="B104" i="4"/>
  <c r="D76" i="11"/>
  <c r="D105" i="11"/>
  <c r="AH726" i="3"/>
  <c r="AH733" i="3"/>
  <c r="AH732" i="3"/>
  <c r="AH731" i="3"/>
  <c r="AH724" i="3"/>
  <c r="AH728" i="3"/>
  <c r="AH725" i="3"/>
  <c r="AD23" i="15"/>
  <c r="AD26" i="15" s="1"/>
  <c r="B64" i="11"/>
  <c r="B98" i="11" s="1"/>
  <c r="B106" i="11"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DX635" i="3" s="1"/>
  <c r="BN632" i="3"/>
  <c r="DX669" i="3" s="1"/>
  <c r="CS632" i="3"/>
  <c r="BG632" i="3"/>
  <c r="X1047"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AK783" i="20"/>
  <c r="T808" i="20" s="1"/>
  <c r="AF808"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S63" i="4" l="1"/>
  <c r="W53" i="7"/>
  <c r="S97" i="4"/>
  <c r="E63" i="13"/>
  <c r="C13" i="11"/>
  <c r="D13" i="11" s="1"/>
  <c r="D9" i="11"/>
  <c r="C97" i="4"/>
  <c r="C105" i="4" s="1"/>
  <c r="AC455" i="3" s="1"/>
  <c r="AY1004"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U679" i="3"/>
  <c r="BV679" i="3" s="1"/>
  <c r="BU687" i="3"/>
  <c r="BU695" i="3"/>
  <c r="BV695" i="3" s="1"/>
  <c r="BU681" i="3"/>
  <c r="BV681" i="3" s="1"/>
  <c r="BU689" i="3"/>
  <c r="BU698" i="3"/>
  <c r="BV698" i="3" s="1"/>
  <c r="BU684" i="3"/>
  <c r="BV684" i="3" s="1"/>
  <c r="BU700" i="3"/>
  <c r="BV700" i="3" s="1"/>
  <c r="BU672" i="3"/>
  <c r="BU680" i="3"/>
  <c r="BU688" i="3"/>
  <c r="BV688" i="3" s="1"/>
  <c r="BU696" i="3"/>
  <c r="BV696" i="3" s="1"/>
  <c r="BU673" i="3"/>
  <c r="BV673" i="3" s="1"/>
  <c r="BU697" i="3"/>
  <c r="BV697" i="3" s="1"/>
  <c r="BU674" i="3"/>
  <c r="BV674" i="3" s="1"/>
  <c r="BU682" i="3"/>
  <c r="BU690" i="3"/>
  <c r="BU676" i="3"/>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H700" i="3"/>
  <c r="BI700" i="3" s="1"/>
  <c r="BH672" i="3"/>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H695" i="3"/>
  <c r="BI695" i="3" s="1"/>
  <c r="BH680" i="3"/>
  <c r="BI680" i="3" s="1"/>
  <c r="BH682" i="3"/>
  <c r="BI682" i="3" s="1"/>
  <c r="BH698" i="3"/>
  <c r="BI698" i="3" s="1"/>
  <c r="BH673" i="3"/>
  <c r="BI673" i="3" s="1"/>
  <c r="BH681" i="3"/>
  <c r="BI681" i="3" s="1"/>
  <c r="BH689" i="3"/>
  <c r="BI689" i="3" s="1"/>
  <c r="BH697" i="3"/>
  <c r="BI697" i="3" s="1"/>
  <c r="E22" i="7"/>
  <c r="BI679" i="3"/>
  <c r="BI692" i="3"/>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EM636" i="3"/>
  <c r="EC654" i="3"/>
  <c r="EC641" i="3"/>
  <c r="I8" i="7"/>
  <c r="I9" i="7" s="1"/>
  <c r="S18" i="21"/>
  <c r="G44" i="21" s="1"/>
  <c r="BV682" i="3"/>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1" i="21" s="1"/>
  <c r="P31" i="21" s="1" a="1"/>
  <c r="P31" i="21" s="1"/>
  <c r="R31" i="21" s="1"/>
  <c r="DX649" i="3"/>
  <c r="DX640" i="3"/>
  <c r="DX642" i="3"/>
  <c r="DX641" i="3"/>
  <c r="DX656" i="3"/>
  <c r="DX652" i="3"/>
  <c r="DX647" i="3"/>
  <c r="DX655" i="3"/>
  <c r="DX644" i="3"/>
  <c r="DX654" i="3"/>
  <c r="DX648" i="3"/>
  <c r="CM633" i="3"/>
  <c r="DX651" i="3"/>
  <c r="DX638" i="3"/>
  <c r="DX650" i="3"/>
  <c r="DX643" i="3"/>
  <c r="EH653" i="3"/>
  <c r="BV680" i="3"/>
  <c r="BV676" i="3"/>
  <c r="BV689" i="3"/>
  <c r="BV672" i="3"/>
  <c r="BV690"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88" i="3"/>
  <c r="EH637" i="3"/>
  <c r="DR657" i="3"/>
  <c r="EM632" i="3"/>
  <c r="EM635" i="3"/>
  <c r="EM643" i="3"/>
  <c r="E6" i="7"/>
  <c r="K15" i="7"/>
  <c r="I22" i="7"/>
  <c r="I35" i="7" s="1"/>
  <c r="E27" i="21"/>
  <c r="G22" i="21"/>
  <c r="B97" i="4" l="1"/>
  <c r="Y53" i="7"/>
  <c r="S105" i="4"/>
  <c r="E97" i="13"/>
  <c r="B105" i="13"/>
  <c r="AG258" i="20"/>
  <c r="B105" i="4"/>
  <c r="AC454" i="3" s="1"/>
  <c r="B97" i="13"/>
  <c r="O29" i="21"/>
  <c r="P29" i="21" s="1" a="1"/>
  <c r="P29" i="21" s="1"/>
  <c r="R29" i="21" s="1"/>
  <c r="O24" i="21"/>
  <c r="P24" i="21" s="1" a="1"/>
  <c r="P24" i="21" s="1"/>
  <c r="R24" i="21" s="1"/>
  <c r="O33" i="21"/>
  <c r="P33" i="21" s="1" a="1"/>
  <c r="P33" i="21" s="1"/>
  <c r="R33" i="21" s="1"/>
  <c r="O34" i="21"/>
  <c r="P34" i="21" s="1" a="1"/>
  <c r="P34" i="21" s="1"/>
  <c r="R34" i="21" s="1"/>
  <c r="O28" i="21"/>
  <c r="P28" i="21" s="1" a="1"/>
  <c r="P28" i="21" s="1"/>
  <c r="R28" i="21" s="1"/>
  <c r="O32" i="21"/>
  <c r="P32" i="21" s="1" a="1"/>
  <c r="P32" i="21" s="1"/>
  <c r="R32" i="21" s="1"/>
  <c r="O30" i="21"/>
  <c r="P30" i="21" s="1" a="1"/>
  <c r="P30" i="21" s="1"/>
  <c r="R30" i="21" s="1"/>
  <c r="O25" i="21"/>
  <c r="P25" i="21" s="1" a="1"/>
  <c r="P25" i="21" s="1"/>
  <c r="R25" i="21" s="1"/>
  <c r="O27" i="21"/>
  <c r="P27" i="21" s="1" a="1"/>
  <c r="P27" i="21" s="1"/>
  <c r="R27" i="21" s="1"/>
  <c r="O35" i="21"/>
  <c r="P35" i="21" s="1" a="1"/>
  <c r="P35" i="21" s="1"/>
  <c r="R35" i="21" s="1"/>
  <c r="O26" i="21"/>
  <c r="P26" i="21" s="1" a="1"/>
  <c r="P26" i="21" s="1"/>
  <c r="R26" i="21" s="1"/>
  <c r="CS634" i="3"/>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AB255" i="20"/>
  <c r="AG257" i="20" s="1"/>
  <c r="AG259" i="20" s="1"/>
  <c r="AK262" i="20" s="1"/>
  <c r="T801" i="20" s="1"/>
  <c r="AF801" i="20" s="1"/>
  <c r="F457" i="3"/>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N183" i="27" l="1"/>
  <c r="N184" i="27" s="1"/>
  <c r="AB47" i="15"/>
  <c r="AB49" i="15" s="1"/>
  <c r="AA53" i="7"/>
  <c r="S107" i="4"/>
  <c r="E105" i="13"/>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N194" i="27" l="1"/>
  <c r="AC53" i="7"/>
  <c r="AC456" i="3"/>
  <c r="AF540" i="20"/>
  <c r="E107" i="13"/>
  <c r="B1059" i="3"/>
  <c r="AJ1044" i="3"/>
  <c r="AP541" i="20" s="1"/>
  <c r="AJ1048" i="3"/>
  <c r="AP542" i="20" s="1"/>
  <c r="AP539" i="20"/>
  <c r="K4" i="7"/>
  <c r="M4" i="7" s="1"/>
  <c r="E45" i="7"/>
  <c r="G45" i="7"/>
  <c r="G56" i="7" s="1"/>
  <c r="G58" i="7" s="1"/>
  <c r="G49" i="7"/>
  <c r="K6" i="7"/>
  <c r="I7" i="7"/>
  <c r="I11" i="7" s="1"/>
  <c r="I37" i="7" s="1"/>
  <c r="G24" i="21"/>
  <c r="F27" i="21"/>
  <c r="G27" i="21"/>
  <c r="O22" i="7"/>
  <c r="O35" i="7" s="1"/>
  <c r="Q15" i="7"/>
  <c r="O9" i="7"/>
  <c r="Q8" i="7"/>
  <c r="E48" i="7" l="1"/>
  <c r="E56" i="7"/>
  <c r="E58" i="7" s="1"/>
  <c r="E60" i="7" s="1"/>
  <c r="AE53" i="7"/>
  <c r="T11" i="15"/>
  <c r="T23" i="15" s="1"/>
  <c r="T26" i="15" s="1"/>
  <c r="T28" i="15" s="1"/>
  <c r="Y11" i="15"/>
  <c r="Y23" i="15" s="1"/>
  <c r="Y26" i="15" s="1"/>
  <c r="Y28" i="15" s="1"/>
  <c r="Y64" i="15" s="1"/>
  <c r="Y68" i="15" s="1"/>
  <c r="Y69" i="15" s="1"/>
  <c r="AJ1052" i="3"/>
  <c r="T24" i="15" s="1"/>
  <c r="AP543" i="20"/>
  <c r="K5" i="7"/>
  <c r="E47" i="7"/>
  <c r="O4" i="7"/>
  <c r="M5" i="7"/>
  <c r="I45" i="7"/>
  <c r="I56" i="7" s="1"/>
  <c r="I58" i="7" s="1"/>
  <c r="I49" i="7"/>
  <c r="M6" i="7"/>
  <c r="K7" i="7"/>
  <c r="G60" i="7"/>
  <c r="G47" i="7"/>
  <c r="G48" i="7"/>
  <c r="Q22" i="7"/>
  <c r="Q35" i="7" s="1"/>
  <c r="S15" i="7"/>
  <c r="G95" i="21"/>
  <c r="G96" i="21" s="1"/>
  <c r="G29" i="21"/>
  <c r="G31" i="21" s="1"/>
  <c r="E9" i="21" s="1"/>
  <c r="G104" i="21"/>
  <c r="G106" i="21" s="1"/>
  <c r="G79" i="21"/>
  <c r="G64" i="21"/>
  <c r="Q9" i="7"/>
  <c r="S8" i="7"/>
  <c r="Y38" i="15" l="1"/>
  <c r="E66" i="7"/>
  <c r="E62" i="7"/>
  <c r="G69" i="7"/>
  <c r="G68" i="7"/>
  <c r="G66" i="7"/>
  <c r="G67" i="7"/>
  <c r="E69" i="7"/>
  <c r="E68" i="7"/>
  <c r="E67" i="7"/>
  <c r="AG53" i="7"/>
  <c r="T29" i="15"/>
  <c r="AP546" i="20"/>
  <c r="AP545" i="20" s="1"/>
  <c r="AP548" i="20" s="1"/>
  <c r="AF541" i="20" s="1"/>
  <c r="AF542" i="20" s="1"/>
  <c r="AK548" i="20" s="1"/>
  <c r="T807" i="20" s="1"/>
  <c r="AF807" i="20" s="1"/>
  <c r="K11" i="7"/>
  <c r="K37" i="7" s="1"/>
  <c r="K45" i="7" s="1"/>
  <c r="K56" i="7" s="1"/>
  <c r="K58" i="7" s="1"/>
  <c r="O5" i="7"/>
  <c r="Q4" i="7"/>
  <c r="AD38" i="15"/>
  <c r="AD40" i="15" s="1"/>
  <c r="Y40" i="15"/>
  <c r="M7" i="7"/>
  <c r="M11" i="7" s="1"/>
  <c r="M37" i="7" s="1"/>
  <c r="O6" i="7"/>
  <c r="G62" i="7"/>
  <c r="I48" i="7"/>
  <c r="I60" i="7"/>
  <c r="I47" i="7"/>
  <c r="G69" i="21"/>
  <c r="G81" i="21"/>
  <c r="G65" i="21"/>
  <c r="S22" i="7"/>
  <c r="S35" i="7" s="1"/>
  <c r="U15" i="7"/>
  <c r="E14" i="21"/>
  <c r="E15" i="21" s="1"/>
  <c r="U8" i="7"/>
  <c r="S9" i="7"/>
  <c r="I66" i="7" l="1"/>
  <c r="I69" i="7"/>
  <c r="I68" i="7"/>
  <c r="I67" i="7"/>
  <c r="K49" i="7"/>
  <c r="Y41" i="15"/>
  <c r="E70" i="7"/>
  <c r="E72" i="7" s="1"/>
  <c r="S4" i="7"/>
  <c r="Q5" i="7"/>
  <c r="G70" i="7"/>
  <c r="G72" i="7" s="1"/>
  <c r="O7" i="7"/>
  <c r="O11" i="7" s="1"/>
  <c r="O37" i="7" s="1"/>
  <c r="Q6" i="7"/>
  <c r="M45" i="7"/>
  <c r="M56" i="7" s="1"/>
  <c r="M58" i="7" s="1"/>
  <c r="M49" i="7"/>
  <c r="I62" i="7"/>
  <c r="K47" i="7"/>
  <c r="K60" i="7"/>
  <c r="K48" i="7"/>
  <c r="U22" i="7"/>
  <c r="U35" i="7" s="1"/>
  <c r="W15" i="7"/>
  <c r="G83" i="21"/>
  <c r="E13" i="21" s="1"/>
  <c r="E16" i="21" s="1"/>
  <c r="H3" i="21" s="1"/>
  <c r="U9" i="7"/>
  <c r="W8" i="7"/>
  <c r="AB50" i="15" l="1"/>
  <c r="AB54" i="15" s="1"/>
  <c r="AB55" i="15" s="1"/>
  <c r="AB56" i="15" s="1"/>
  <c r="K67" i="7"/>
  <c r="K66" i="7"/>
  <c r="K69" i="7"/>
  <c r="K68" i="7"/>
  <c r="U4" i="7"/>
  <c r="S5" i="7"/>
  <c r="M48" i="7"/>
  <c r="M47" i="7"/>
  <c r="M60" i="7"/>
  <c r="O45" i="7"/>
  <c r="O56" i="7" s="1"/>
  <c r="O58" i="7" s="1"/>
  <c r="O49" i="7"/>
  <c r="K62" i="7"/>
  <c r="Q7" i="7"/>
  <c r="Q11" i="7" s="1"/>
  <c r="Q37" i="7" s="1"/>
  <c r="S6" i="7"/>
  <c r="I70" i="7"/>
  <c r="I72" i="7" s="1"/>
  <c r="W22" i="7"/>
  <c r="W35" i="7" s="1"/>
  <c r="Y15" i="7"/>
  <c r="W9" i="7"/>
  <c r="Y8" i="7"/>
  <c r="M26" i="3" l="1"/>
  <c r="P204" i="3" s="1"/>
  <c r="AB57" i="15"/>
  <c r="AB59" i="15" s="1"/>
  <c r="AB77" i="15" s="1"/>
  <c r="M67" i="7"/>
  <c r="M66" i="7"/>
  <c r="M69" i="7"/>
  <c r="M68" i="7"/>
  <c r="U5" i="7"/>
  <c r="W4" i="7"/>
  <c r="Q49" i="7"/>
  <c r="Q45" i="7"/>
  <c r="Q56" i="7" s="1"/>
  <c r="Q58" i="7" s="1"/>
  <c r="M62" i="7"/>
  <c r="O47" i="7"/>
  <c r="O48" i="7"/>
  <c r="O60" i="7"/>
  <c r="K70" i="7"/>
  <c r="K72" i="7" s="1"/>
  <c r="S7" i="7"/>
  <c r="S11" i="7" s="1"/>
  <c r="S37" i="7" s="1"/>
  <c r="U6" i="7"/>
  <c r="Y22" i="7"/>
  <c r="Y35" i="7" s="1"/>
  <c r="AA15" i="7"/>
  <c r="Y9" i="7"/>
  <c r="AA8" i="7"/>
  <c r="O68" i="7" l="1"/>
  <c r="O67" i="7"/>
  <c r="O66" i="7"/>
  <c r="O69" i="7"/>
  <c r="AB78" i="15"/>
  <c r="AB79" i="15" s="1"/>
  <c r="AB81" i="15" s="1"/>
  <c r="J82" i="15" s="1"/>
  <c r="M70" i="7"/>
  <c r="M72" i="7" s="1"/>
  <c r="W5" i="7"/>
  <c r="Y4" i="7"/>
  <c r="U7" i="7"/>
  <c r="U11" i="7" s="1"/>
  <c r="U37" i="7" s="1"/>
  <c r="W6" i="7"/>
  <c r="O62" i="7"/>
  <c r="Q60" i="7"/>
  <c r="Q48" i="7"/>
  <c r="Q47" i="7"/>
  <c r="S49" i="7"/>
  <c r="S45" i="7"/>
  <c r="S56" i="7" s="1"/>
  <c r="S58" i="7" s="1"/>
  <c r="AC15" i="7"/>
  <c r="AA22" i="7"/>
  <c r="AA35" i="7" s="1"/>
  <c r="AC8" i="7"/>
  <c r="AA9" i="7"/>
  <c r="Q68" i="7" l="1"/>
  <c r="Q67" i="7"/>
  <c r="Q66" i="7"/>
  <c r="Q69" i="7"/>
  <c r="I10" i="21"/>
  <c r="I11" i="21" s="1"/>
  <c r="I16" i="21" s="1"/>
  <c r="H4" i="21" s="1"/>
  <c r="H5" i="21" s="1"/>
  <c r="M27" i="3"/>
  <c r="P205" i="3" s="1"/>
  <c r="AA4" i="7"/>
  <c r="Y5" i="7"/>
  <c r="Y6" i="7"/>
  <c r="W7" i="7"/>
  <c r="W11" i="7" s="1"/>
  <c r="W37" i="7" s="1"/>
  <c r="U45" i="7"/>
  <c r="U56" i="7" s="1"/>
  <c r="U58" i="7" s="1"/>
  <c r="U49" i="7"/>
  <c r="Q62" i="7"/>
  <c r="S48" i="7"/>
  <c r="S47" i="7"/>
  <c r="S60" i="7"/>
  <c r="O70" i="7"/>
  <c r="O72" i="7" s="1"/>
  <c r="AE15" i="7"/>
  <c r="AC22" i="7"/>
  <c r="AC35" i="7" s="1"/>
  <c r="AC9" i="7"/>
  <c r="AE8" i="7"/>
  <c r="S69" i="7" l="1"/>
  <c r="S68" i="7"/>
  <c r="S67" i="7"/>
  <c r="S66" i="7"/>
  <c r="AA5" i="7"/>
  <c r="AC4" i="7"/>
  <c r="S62" i="7"/>
  <c r="U48" i="7"/>
  <c r="U60" i="7"/>
  <c r="U47" i="7"/>
  <c r="Q70" i="7"/>
  <c r="Q72" i="7" s="1"/>
  <c r="W49" i="7"/>
  <c r="W45" i="7"/>
  <c r="W56" i="7" s="1"/>
  <c r="W58" i="7" s="1"/>
  <c r="Y7" i="7"/>
  <c r="Y11" i="7" s="1"/>
  <c r="Y37" i="7" s="1"/>
  <c r="AA6" i="7"/>
  <c r="AE22" i="7"/>
  <c r="AE35" i="7" s="1"/>
  <c r="AG15" i="7"/>
  <c r="AG22" i="7" s="1"/>
  <c r="AG35" i="7" s="1"/>
  <c r="AE9" i="7"/>
  <c r="AG8" i="7"/>
  <c r="AG9" i="7" s="1"/>
  <c r="U69" i="7" l="1"/>
  <c r="U68" i="7"/>
  <c r="U67" i="7"/>
  <c r="U66" i="7"/>
  <c r="S70" i="7"/>
  <c r="S72" i="7" s="1"/>
  <c r="AC5" i="7"/>
  <c r="AE4" i="7"/>
  <c r="AC6" i="7"/>
  <c r="AA7" i="7"/>
  <c r="AA11" i="7" s="1"/>
  <c r="AA37" i="7" s="1"/>
  <c r="U62" i="7"/>
  <c r="Y49" i="7"/>
  <c r="Y45" i="7"/>
  <c r="Y56" i="7" s="1"/>
  <c r="Y58" i="7" s="1"/>
  <c r="W60" i="7"/>
  <c r="W47" i="7"/>
  <c r="W48" i="7"/>
  <c r="W69" i="7" l="1"/>
  <c r="W68" i="7"/>
  <c r="W67" i="7"/>
  <c r="W66" i="7"/>
  <c r="AE5" i="7"/>
  <c r="AG4" i="7"/>
  <c r="AG5" i="7" s="1"/>
  <c r="AA45" i="7"/>
  <c r="AA56" i="7" s="1"/>
  <c r="AA58" i="7" s="1"/>
  <c r="AA49" i="7"/>
  <c r="U70" i="7"/>
  <c r="U72" i="7" s="1"/>
  <c r="W62" i="7"/>
  <c r="Y47" i="7"/>
  <c r="Y48" i="7"/>
  <c r="Y60" i="7"/>
  <c r="AE6" i="7"/>
  <c r="AC7" i="7"/>
  <c r="AC11" i="7" s="1"/>
  <c r="AC37" i="7" s="1"/>
  <c r="Y69" i="7" l="1"/>
  <c r="Y68" i="7"/>
  <c r="Y67" i="7"/>
  <c r="Y66" i="7"/>
  <c r="W70" i="7"/>
  <c r="W72" i="7" s="1"/>
  <c r="AA60" i="7"/>
  <c r="AA47" i="7"/>
  <c r="AA48" i="7"/>
  <c r="AC45" i="7"/>
  <c r="AC56" i="7" s="1"/>
  <c r="AC58" i="7" s="1"/>
  <c r="AC49" i="7"/>
  <c r="AE7" i="7"/>
  <c r="AE11" i="7" s="1"/>
  <c r="AE37" i="7" s="1"/>
  <c r="AG6" i="7"/>
  <c r="Y62" i="7"/>
  <c r="AA66" i="7" l="1"/>
  <c r="AA69" i="7"/>
  <c r="AA68" i="7"/>
  <c r="AA67" i="7"/>
  <c r="Y70" i="7"/>
  <c r="Y72" i="7" s="1"/>
  <c r="AG7" i="7"/>
  <c r="AG11" i="7" s="1"/>
  <c r="AG37" i="7" s="1"/>
  <c r="AE49" i="7"/>
  <c r="AE45" i="7"/>
  <c r="AE56" i="7" s="1"/>
  <c r="AE58" i="7" s="1"/>
  <c r="AC60" i="7"/>
  <c r="AC48" i="7"/>
  <c r="AC47" i="7"/>
  <c r="AA62" i="7"/>
  <c r="AC66" i="7" l="1"/>
  <c r="AC69" i="7"/>
  <c r="AC68" i="7"/>
  <c r="AC67" i="7"/>
  <c r="AA70" i="7"/>
  <c r="AA72" i="7" s="1"/>
  <c r="AC62" i="7"/>
  <c r="AE47" i="7"/>
  <c r="AE60" i="7"/>
  <c r="AE48" i="7"/>
  <c r="AG49" i="7"/>
  <c r="AG45" i="7"/>
  <c r="AG56" i="7" s="1"/>
  <c r="AG58" i="7" s="1"/>
  <c r="AE67" i="7" l="1"/>
  <c r="AE66" i="7"/>
  <c r="AE69" i="7"/>
  <c r="AE68" i="7"/>
  <c r="AG48" i="7"/>
  <c r="AG60" i="7"/>
  <c r="AG47" i="7"/>
  <c r="AE62" i="7"/>
  <c r="AC70" i="7"/>
  <c r="AC72" i="7" s="1"/>
  <c r="AG67" i="7" l="1"/>
  <c r="AG66" i="7"/>
  <c r="AG69" i="7"/>
  <c r="AG68" i="7"/>
  <c r="AE70" i="7"/>
  <c r="AE72" i="7" s="1"/>
  <c r="AG62"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color rgb="FF00000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<sst xmlns="http://schemas.openxmlformats.org/spreadsheetml/2006/main" count="5332" uniqueCount="2790">
  <si>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</si>
  <si>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</si>
  <si>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</si>
  <si>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</si>
  <si>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</si>
  <si>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</si>
  <si>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</si>
  <si>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</si>
  <si>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</si>
  <si>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</si>
  <si>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</si>
  <si>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</si>
  <si>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</si>
  <si>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</si>
  <si>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</si>
  <si>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</si>
  <si>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</si>
  <si>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</si>
  <si>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</si>
  <si>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</si>
  <si>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</si>
  <si>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</si>
  <si>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</si>
  <si>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</si>
  <si>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</si>
  <si>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</si>
  <si>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</si>
  <si>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</si>
  <si>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</si>
  <si>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</si>
  <si>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</si>
  <si>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</si>
  <si>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</si>
  <si>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</si>
  <si>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</si>
  <si>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</si>
  <si>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</si>
  <si>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</si>
  <si>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</si>
  <si>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</si>
  <si>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</si>
  <si>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</si>
  <si>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</si>
  <si>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</si>
  <si>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</si>
  <si>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</si>
  <si>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</si>
  <si>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</si>
  <si>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</si>
  <si>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</si>
  <si>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</si>
  <si>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</si>
  <si>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</si>
  <si>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</si>
  <si>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</si>
  <si>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</si>
  <si>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</si>
  <si>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</si>
  <si>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</si>
  <si>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</si>
  <si>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</si>
  <si>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</si>
  <si>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</si>
  <si>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</si>
  <si>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</si>
  <si>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</si>
  <si>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</si>
  <si>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</si>
  <si>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</si>
  <si>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</si>
  <si>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</si>
  <si>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</si>
  <si>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</si>
  <si>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</si>
  <si>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</si>
  <si>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</si>
  <si>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</si>
  <si>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</si>
  <si>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</si>
  <si>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</si>
  <si>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</si>
  <si>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</si>
  <si>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</si>
  <si>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</si>
  <si>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</si>
  <si>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</si>
  <si>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</si>
  <si>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</si>
  <si>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</si>
  <si>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</si>
  <si>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</si>
  <si>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</si>
  <si>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</si>
  <si>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</si>
  <si>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</si>
  <si>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</si>
  <si>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</si>
  <si>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</si>
  <si>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</si>
  <si>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</si>
  <si>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</si>
  <si>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</si>
  <si>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</si>
  <si>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</si>
  <si>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</si>
  <si>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</si>
  <si>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</si>
  <si>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</si>
  <si>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</si>
  <si>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</si>
  <si>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</si>
  <si>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</si>
  <si>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</si>
  <si>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</si>
  <si>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</si>
  <si>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</si>
  <si>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</si>
  <si>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</si>
  <si>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</si>
  <si>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</si>
  <si>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</si>
  <si>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</si>
  <si>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</si>
  <si>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</si>
  <si>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</si>
  <si>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</si>
  <si>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</si>
  <si>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</si>
  <si>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</si>
  <si>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</si>
  <si>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</si>
  <si>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</si>
  <si>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</si>
  <si>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</si>
  <si>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</si>
  <si>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</si>
  <si>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</si>
  <si>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</si>
  <si>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</si>
  <si>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</si>
  <si>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</si>
  <si>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</si>
  <si>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</si>
  <si>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</si>
  <si>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</si>
  <si>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</si>
  <si>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</si>
  <si>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</si>
  <si>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</si>
  <si>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</si>
  <si>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</si>
  <si>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</si>
  <si>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</si>
  <si>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</si>
  <si>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</si>
  <si>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</si>
  <si>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</si>
  <si>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</si>
  <si>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</si>
  <si>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</si>
  <si>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</si>
  <si>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</si>
  <si>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</si>
  <si>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</si>
  <si>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</si>
  <si>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</si>
  <si>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</si>
  <si>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</si>
  <si>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</si>
  <si>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</si>
  <si>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</si>
  <si>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</si>
  <si>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</si>
  <si>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</si>
  <si>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</si>
  <si>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</si>
  <si>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</si>
  <si>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</si>
  <si>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</si>
  <si>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</si>
  <si>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</si>
  <si>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</si>
  <si>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</si>
  <si>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</si>
  <si>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</si>
  <si>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</si>
  <si>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</si>
  <si>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</si>
  <si>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</si>
  <si>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</si>
  <si>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</si>
  <si>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</si>
  <si>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</si>
  <si>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</si>
  <si>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</si>
  <si>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</si>
  <si>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</si>
  <si>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</si>
  <si>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</si>
  <si>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</si>
  <si>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</si>
  <si>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</si>
  <si>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</si>
  <si>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</si>
  <si>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</si>
  <si>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</si>
  <si>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</si>
  <si>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</si>
  <si>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</si>
  <si>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</si>
  <si>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</si>
  <si>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</si>
  <si>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</si>
  <si>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</si>
  <si>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</si>
  <si>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</si>
  <si>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</si>
  <si>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</si>
  <si>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</si>
  <si>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</si>
  <si>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</si>
  <si>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</si>
  <si>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</si>
  <si>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</si>
  <si>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</si>
  <si>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</si>
  <si>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</si>
  <si>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</si>
  <si>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</si>
  <si>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</si>
  <si>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</si>
  <si>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</si>
  <si>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</si>
  <si>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</si>
  <si>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</si>
  <si>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</si>
  <si>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</si>
  <si>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</si>
  <si>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</si>
  <si>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</si>
  <si>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</si>
  <si>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</si>
  <si>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</si>
  <si>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</si>
  <si>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</si>
  <si>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</si>
  <si>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</si>
  <si>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</si>
  <si>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</si>
  <si>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</si>
  <si>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</si>
  <si>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</si>
  <si>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</si>
  <si>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</si>
  <si>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</si>
  <si>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</si>
  <si>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</si>
  <si>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</si>
  <si>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</si>
  <si>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</si>
  <si>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</si>
  <si>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</si>
  <si>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</si>
  <si>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</si>
  <si>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</si>
  <si>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</si>
  <si>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</si>
  <si>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</si>
  <si>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</si>
  <si>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</si>
  <si>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</si>
  <si>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</si>
  <si>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</si>
  <si>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</si>
  <si>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</si>
  <si>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</si>
  <si>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</si>
  <si>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</si>
  <si>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</si>
  <si>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</si>
  <si>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</si>
  <si>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</si>
  <si>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</si>
  <si>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</si>
  <si>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</si>
  <si>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</si>
  <si>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</si>
  <si>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</si>
  <si>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</si>
  <si>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</si>
  <si>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</si>
  <si>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</si>
  <si>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</si>
  <si>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</si>
  <si>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</si>
  <si>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</si>
  <si>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</si>
  <si>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</si>
  <si>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</si>
  <si>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</si>
  <si>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</si>
  <si>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</si>
  <si>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</si>
  <si>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</si>
  <si>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</si>
  <si>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</si>
  <si>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</si>
  <si>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</si>
  <si>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</si>
  <si>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</si>
  <si>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</si>
  <si>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</si>
  <si>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</si>
  <si>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</si>
  <si>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</si>
  <si>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</si>
  <si>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</si>
  <si>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</si>
  <si>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</si>
  <si>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</si>
  <si>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</si>
  <si>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</si>
  <si>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</si>
  <si>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</si>
  <si>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</si>
  <si>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</si>
  <si>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</si>
  <si>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</si>
  <si>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</si>
  <si>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</si>
  <si>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</si>
  <si>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</si>
  <si>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</si>
  <si>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</si>
  <si>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</si>
  <si>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</si>
  <si>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</si>
  <si>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</si>
  <si>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</si>
  <si>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</si>
  <si>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</si>
  <si>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</si>
  <si>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</si>
  <si>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</si>
  <si>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</si>
  <si>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</si>
  <si>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</si>
  <si>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</si>
  <si>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</si>
  <si>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</si>
  <si>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</si>
  <si>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</si>
  <si>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</si>
  <si>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</si>
  <si>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</si>
  <si>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</si>
  <si>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</si>
  <si>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</si>
  <si>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</si>
  <si>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</si>
  <si>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</si>
  <si>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</si>
  <si>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</si>
  <si>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</si>
  <si>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</si>
  <si>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</si>
  <si>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</si>
  <si>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</si>
  <si>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</si>
  <si>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</si>
  <si>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</si>
  <si>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</si>
  <si>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</si>
  <si>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</si>
  <si>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</si>
  <si>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</si>
  <si>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</si>
  <si>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</si>
  <si>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</si>
  <si>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</si>
  <si>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</si>
  <si>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</si>
  <si>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</si>
  <si>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</si>
  <si>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</si>
  <si>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</si>
  <si>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</si>
  <si>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</si>
  <si>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</si>
  <si>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</si>
  <si>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</si>
  <si>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</si>
  <si>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</si>
  <si>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</si>
  <si>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</si>
  <si>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</si>
  <si>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</si>
  <si>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</si>
  <si>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</si>
  <si>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</si>
  <si>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</si>
  <si>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</si>
  <si>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</si>
  <si>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</si>
  <si>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</si>
  <si>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</si>
  <si>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</si>
  <si>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</si>
  <si>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</si>
  <si>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</si>
  <si>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</si>
  <si>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</si>
  <si>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</si>
  <si>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</si>
  <si>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</si>
  <si>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</si>
  <si>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</si>
  <si>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</si>
  <si>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</si>
  <si>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</si>
  <si>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</si>
  <si>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</si>
  <si>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</si>
  <si>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</si>
  <si>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</si>
  <si>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</si>
  <si>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</si>
  <si>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</si>
  <si>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</si>
  <si>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</si>
  <si>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</si>
  <si>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</si>
  <si>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</si>
  <si>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</si>
  <si>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</si>
  <si>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</si>
  <si>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</si>
  <si>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</si>
  <si>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</si>
  <si>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</si>
  <si>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</si>
  <si>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</si>
  <si>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</si>
  <si>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</si>
  <si>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</si>
  <si>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</si>
  <si>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</si>
  <si>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</si>
  <si>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</si>
  <si>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</si>
  <si>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</si>
  <si>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</si>
  <si>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</si>
  <si>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</si>
  <si>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</si>
  <si>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</si>
  <si>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</si>
  <si>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</si>
  <si>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</si>
  <si>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</si>
  <si>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</si>
  <si>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</si>
  <si>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</si>
  <si>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</si>
  <si>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</si>
  <si>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</si>
  <si>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</si>
  <si>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</si>
  <si>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</si>
  <si>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</si>
  <si>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</si>
  <si>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</si>
  <si>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</si>
  <si>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</si>
  <si>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</si>
  <si>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</si>
  <si>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</si>
  <si>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</si>
  <si>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</si>
  <si>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</si>
  <si>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</si>
  <si>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</si>
  <si>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</si>
  <si>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</si>
  <si>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</si>
  <si>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</si>
  <si>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</si>
  <si>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</si>
  <si>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</si>
  <si>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</si>
  <si>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</si>
  <si>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</si>
  <si>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</si>
  <si>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</si>
  <si>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</si>
  <si>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</si>
  <si>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</si>
  <si>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</si>
  <si>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</si>
  <si>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</si>
  <si>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</si>
  <si>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</si>
  <si>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</si>
  <si>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</si>
  <si>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</si>
  <si>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</si>
  <si>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</si>
  <si>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</si>
  <si>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</si>
  <si>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</si>
  <si>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</si>
  <si>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</si>
  <si>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</si>
  <si>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</si>
  <si>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</si>
  <si>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</si>
  <si>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</si>
  <si>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</si>
  <si>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</si>
  <si>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</si>
  <si>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</si>
  <si>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</si>
  <si>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</si>
  <si>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</si>
  <si>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</si>
  <si>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</si>
  <si>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</si>
  <si>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</si>
  <si>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</si>
  <si>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</si>
  <si>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</si>
  <si>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</si>
  <si>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</si>
  <si>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</si>
  <si>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</si>
  <si>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</si>
  <si>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</si>
  <si>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</si>
  <si>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</si>
  <si>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</si>
  <si>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</si>
  <si>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</si>
  <si>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</si>
  <si>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</si>
  <si>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</si>
  <si>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</si>
  <si>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</si>
  <si>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</si>
  <si>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</si>
  <si>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</si>
  <si>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</si>
  <si>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</si>
  <si>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</si>
  <si>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</si>
  <si>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</si>
  <si>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</si>
  <si>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</si>
  <si>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</si>
  <si>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</si>
  <si>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</si>
  <si>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</si>
  <si>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</si>
  <si>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</si>
  <si>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</si>
  <si>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</si>
  <si>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</si>
  <si>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</si>
  <si>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</si>
  <si>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</si>
  <si>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</si>
  <si>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</si>
  <si>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</si>
  <si>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</si>
  <si>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</si>
  <si>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</si>
  <si>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</si>
  <si>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</si>
  <si>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</si>
  <si>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</si>
  <si>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</si>
  <si>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</si>
  <si>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</si>
  <si>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</si>
  <si>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</si>
  <si>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</si>
  <si>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</si>
  <si>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</si>
  <si>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</si>
  <si>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</si>
  <si>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</si>
  <si>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</si>
  <si>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</si>
  <si>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</si>
  <si>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</si>
  <si>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</si>
  <si>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</si>
  <si>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</si>
  <si>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</si>
  <si>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</si>
  <si>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</si>
  <si>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</si>
  <si>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</si>
  <si>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</si>
  <si>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</si>
  <si>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</si>
  <si>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</si>
  <si>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</si>
  <si>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</si>
  <si>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</si>
  <si>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</si>
  <si>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</si>
  <si>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</si>
  <si>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</si>
  <si>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</si>
  <si>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</si>
  <si>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</si>
  <si>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</si>
  <si>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</si>
  <si>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</si>
  <si>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</si>
  <si>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</si>
  <si>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</si>
  <si>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</si>
  <si>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</si>
  <si>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</si>
  <si>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</si>
  <si>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</si>
  <si>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</si>
  <si>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</si>
  <si>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</si>
  <si>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</si>
  <si>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</si>
  <si>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</si>
  <si>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</si>
  <si>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</si>
  <si>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</si>
  <si>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</si>
  <si>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</si>
  <si>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</si>
  <si>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</si>
  <si>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</si>
  <si>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</si>
  <si>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</si>
  <si>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</si>
  <si>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</si>
  <si>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</si>
  <si>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</si>
  <si>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</si>
  <si>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</si>
  <si>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</si>
  <si>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</si>
  <si>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</si>
  <si>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</si>
  <si>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</si>
  <si>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</si>
  <si>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</si>
  <si>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</si>
  <si>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</si>
  <si>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</si>
  <si>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</si>
  <si>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</si>
  <si>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</si>
  <si>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</si>
  <si>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</si>
  <si>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</si>
  <si>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</si>
  <si>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</si>
  <si>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</si>
  <si>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</si>
  <si>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</si>
  <si>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</si>
  <si>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</si>
  <si>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</si>
  <si>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</si>
  <si>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</si>
  <si>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</si>
  <si>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</si>
  <si>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</si>
  <si>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</si>
  <si>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</si>
  <si>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</si>
  <si>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</si>
  <si>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</si>
  <si>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</si>
  <si>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</si>
  <si>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</si>
  <si>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</si>
  <si>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</si>
  <si>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</si>
  <si>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</si>
  <si>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</si>
  <si>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</si>
  <si>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</si>
  <si>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</si>
  <si>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</si>
  <si>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</si>
  <si>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</si>
  <si>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</si>
  <si>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</si>
  <si>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</si>
  <si>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</si>
  <si>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</si>
  <si>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</si>
  <si>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</si>
  <si>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</si>
  <si>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</si>
  <si>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</si>
  <si>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</si>
  <si>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</si>
  <si>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</si>
  <si>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</si>
  <si>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</si>
  <si>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</si>
  <si>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</si>
  <si>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</si>
  <si>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</si>
  <si>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</si>
  <si>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</si>
  <si>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</si>
  <si>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</si>
  <si>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</si>
  <si>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</si>
  <si>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</si>
  <si>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</si>
  <si>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</si>
  <si>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</si>
  <si>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</si>
  <si>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</si>
  <si>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</si>
  <si>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</si>
  <si>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</si>
  <si>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</si>
  <si>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</si>
  <si>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</si>
  <si>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</si>
  <si>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</si>
  <si>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</si>
  <si>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</si>
  <si>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</si>
  <si>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</si>
  <si>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</si>
  <si>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</si>
  <si>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</si>
  <si>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</si>
  <si>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</si>
  <si>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</si>
  <si>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</si>
  <si>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</si>
  <si>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</si>
  <si>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</si>
  <si>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</si>
  <si>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</si>
  <si>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</si>
  <si>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</si>
  <si>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</si>
  <si>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</si>
  <si>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</si>
  <si>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</si>
  <si>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</si>
  <si>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</si>
  <si>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</si>
  <si>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</si>
  <si>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</si>
  <si>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</si>
  <si>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</si>
  <si>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</si>
  <si>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</si>
  <si>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</si>
  <si>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</si>
  <si>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</si>
  <si>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</si>
  <si>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</si>
  <si>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</si>
  <si>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</si>
  <si>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</si>
  <si>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</si>
  <si>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</si>
  <si>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</si>
  <si>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</si>
  <si>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</si>
  <si>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</si>
  <si>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</si>
  <si>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</si>
  <si>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</si>
  <si>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</si>
  <si>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</si>
  <si>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</si>
  <si>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</si>
  <si>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</si>
  <si>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</si>
  <si>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</si>
  <si>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</si>
  <si>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</si>
  <si>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</si>
  <si>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</si>
  <si>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</si>
  <si>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</si>
  <si>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</si>
  <si>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</si>
  <si>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</si>
  <si>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</si>
  <si>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</si>
  <si>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</si>
  <si>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</si>
  <si>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</si>
  <si>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</si>
  <si>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</si>
  <si>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</si>
  <si>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</si>
  <si>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</si>
  <si>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</si>
  <si>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</si>
  <si>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</si>
  <si>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</si>
  <si>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</si>
  <si>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</si>
  <si>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</si>
  <si>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</si>
  <si>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</si>
  <si>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</si>
  <si>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</si>
  <si>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</si>
  <si>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</si>
  <si>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</si>
  <si>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</si>
  <si>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</si>
  <si>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</si>
  <si>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</si>
  <si>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</si>
  <si>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</si>
  <si>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</si>
  <si>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</si>
  <si>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</si>
  <si>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</si>
  <si>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</si>
  <si>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</si>
  <si>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</si>
  <si>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</si>
  <si>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</si>
  <si>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</si>
  <si>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</si>
  <si>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</si>
  <si>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</si>
  <si>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</si>
  <si>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</si>
  <si>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</si>
  <si>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</si>
  <si>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</si>
  <si>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</si>
  <si>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</si>
  <si>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</si>
  <si>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</si>
  <si>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</si>
  <si>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</si>
  <si>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</si>
  <si>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</si>
  <si>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</si>
  <si>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</si>
  <si>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</si>
  <si>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</si>
  <si>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</si>
  <si>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</si>
  <si>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</si>
  <si>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</si>
  <si>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</si>
  <si>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</si>
  <si>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</si>
  <si>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</si>
  <si>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</si>
  <si>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</si>
  <si>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</si>
  <si>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</si>
  <si>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</si>
  <si>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</si>
  <si>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</si>
  <si>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</si>
  <si>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</si>
  <si>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</si>
  <si>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</si>
  <si>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</si>
  <si>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</si>
  <si>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</si>
  <si>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</si>
  <si>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</si>
  <si>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</si>
  <si>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</si>
  <si>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</si>
  <si>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</si>
  <si>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</si>
  <si>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</si>
  <si>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</si>
  <si>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</si>
  <si>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</si>
  <si>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</si>
  <si>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</si>
  <si>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</si>
  <si>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</si>
  <si>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</si>
  <si>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</si>
  <si>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</si>
  <si>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</si>
  <si>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</si>
  <si>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</si>
  <si>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</si>
  <si>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</si>
  <si>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</si>
  <si>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</si>
  <si>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</si>
  <si>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</si>
  <si>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</si>
  <si>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</si>
  <si>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</si>
  <si>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</si>
  <si>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</si>
  <si>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</si>
  <si>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</si>
  <si>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</si>
  <si>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</si>
  <si>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</si>
  <si>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</si>
  <si>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</si>
  <si>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</si>
  <si>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</si>
  <si>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</si>
  <si>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</si>
  <si>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</si>
  <si>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</si>
  <si>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</si>
  <si>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</si>
  <si>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</si>
  <si>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</si>
  <si>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</si>
  <si>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</si>
  <si>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</si>
  <si>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</si>
  <si>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</si>
  <si>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</si>
  <si>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</si>
  <si>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</si>
  <si>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</si>
  <si>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</si>
  <si>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</si>
  <si>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</si>
  <si>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</si>
  <si>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</si>
  <si>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</si>
  <si>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</si>
  <si>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</si>
  <si>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</si>
  <si>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</si>
  <si>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</si>
  <si>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</si>
  <si>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</si>
  <si>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</si>
  <si>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</si>
  <si>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</si>
  <si>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</si>
  <si>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</si>
  <si>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</si>
  <si>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</si>
  <si>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</si>
  <si>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</si>
  <si>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</si>
  <si>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</si>
  <si>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</si>
  <si>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</si>
  <si>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</si>
  <si>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</si>
  <si>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</si>
  <si>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</si>
  <si>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</si>
  <si>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</si>
  <si>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</si>
  <si>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</si>
  <si>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</si>
  <si>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</si>
  <si>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</si>
  <si>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</si>
  <si>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</si>
  <si>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</si>
  <si>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</si>
  <si>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</si>
  <si>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</si>
  <si>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</si>
  <si>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</si>
  <si>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</si>
  <si>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</si>
  <si>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</si>
  <si>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</si>
  <si>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</si>
  <si>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</si>
  <si>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</si>
  <si>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</si>
  <si>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</si>
  <si>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</si>
  <si>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</si>
  <si>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</si>
  <si>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</si>
  <si>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</si>
  <si>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</si>
  <si>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</si>
  <si>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</si>
  <si>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</si>
  <si>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</si>
  <si>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</si>
  <si>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</si>
  <si>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</si>
  <si>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</si>
  <si>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</si>
  <si>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</si>
  <si>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</si>
  <si>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</si>
  <si>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</si>
  <si>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</si>
  <si>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</si>
  <si>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</si>
  <si>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</si>
  <si>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</si>
  <si>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</si>
  <si>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</si>
  <si>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</si>
  <si>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</si>
  <si>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</si>
  <si>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</si>
  <si>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</si>
  <si>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</si>
  <si>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</si>
  <si>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</si>
  <si>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</si>
  <si>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</si>
  <si>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</si>
  <si>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</si>
  <si>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</si>
  <si>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</si>
  <si>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</si>
  <si>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</si>
  <si>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</si>
  <si>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</si>
  <si>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</si>
  <si>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</si>
  <si>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</si>
  <si>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</si>
  <si>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</si>
  <si>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</si>
  <si>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</si>
  <si>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</si>
  <si>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</si>
  <si>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</si>
  <si>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</si>
  <si>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</si>
  <si>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</si>
  <si>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</si>
  <si>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</si>
  <si>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</si>
  <si>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</si>
  <si>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</si>
  <si>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</si>
  <si>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</si>
  <si>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</si>
  <si>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</si>
  <si>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</si>
  <si>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</si>
  <si>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</si>
  <si>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</si>
  <si>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</si>
  <si>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</si>
  <si>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</si>
  <si>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</si>
  <si>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</si>
  <si>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</si>
  <si>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</si>
  <si>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</si>
  <si>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</si>
  <si>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</si>
  <si>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</si>
  <si>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</si>
  <si>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</si>
  <si>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</si>
  <si>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</si>
  <si>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</si>
  <si>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</si>
  <si>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</si>
  <si>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</si>
  <si>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</si>
  <si>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</si>
  <si>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</si>
  <si>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</si>
  <si>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</si>
  <si>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</si>
  <si>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</si>
  <si>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</si>
  <si>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</si>
  <si>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</si>
  <si>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</si>
  <si>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</si>
  <si>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</si>
  <si>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</si>
  <si>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</si>
  <si>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</si>
  <si>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</si>
  <si>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</si>
  <si>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</si>
  <si>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</si>
  <si>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</si>
  <si>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</si>
  <si>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</si>
  <si>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</si>
  <si>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</si>
  <si>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</si>
  <si>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</si>
  <si>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</si>
  <si>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</si>
  <si>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</si>
  <si>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</si>
  <si>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</si>
  <si>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</si>
  <si>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</si>
  <si>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</si>
  <si>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</si>
  <si>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</si>
  <si>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</si>
  <si>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</si>
  <si>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</si>
  <si>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</si>
  <si>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</si>
  <si>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</si>
  <si>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</si>
  <si>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</si>
  <si>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</si>
  <si>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</si>
  <si>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</si>
  <si>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</si>
  <si>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</si>
  <si>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</si>
  <si>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</si>
  <si>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</si>
  <si>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</si>
  <si>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</si>
  <si>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</si>
  <si>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</si>
  <si>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</si>
  <si>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</si>
  <si>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</si>
  <si>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</si>
  <si>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</si>
  <si>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</si>
  <si>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</si>
  <si>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</si>
  <si>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</si>
  <si>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</si>
  <si>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</si>
  <si>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</si>
  <si>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</si>
  <si>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</si>
  <si>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</si>
  <si>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</si>
  <si>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</si>
  <si>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</si>
  <si>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</si>
  <si>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</si>
  <si>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</si>
  <si>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</si>
  <si>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</si>
  <si>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</si>
  <si>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</si>
  <si>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</si>
  <si>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</si>
  <si>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</si>
  <si>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</si>
  <si>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</si>
  <si>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</si>
  <si>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</si>
  <si>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</si>
  <si>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</si>
  <si>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</si>
  <si>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</si>
  <si>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</si>
  <si>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</si>
  <si>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</si>
  <si>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</si>
  <si>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</si>
  <si>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</si>
  <si>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</si>
  <si>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</si>
  <si>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</si>
  <si>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</si>
  <si>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</si>
  <si>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</si>
  <si>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</si>
  <si>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</si>
  <si>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</si>
  <si>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</si>
  <si>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</si>
  <si>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</si>
  <si>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</si>
  <si>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</si>
  <si>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</si>
  <si>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</si>
  <si>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</si>
  <si>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</si>
  <si>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</si>
  <si>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</si>
  <si>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</si>
  <si>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</si>
  <si>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</si>
  <si>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</si>
  <si>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</si>
  <si>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</si>
  <si>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</si>
  <si>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</si>
  <si>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</si>
  <si>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</si>
  <si>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</si>
  <si>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</si>
  <si>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</si>
  <si>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</si>
  <si>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</si>
  <si>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</si>
  <si>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</si>
  <si>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</si>
  <si>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</si>
  <si>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</si>
  <si>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</si>
  <si>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</si>
  <si>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</si>
  <si>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</si>
  <si>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</si>
  <si>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</si>
  <si>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</si>
  <si>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</si>
  <si>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</si>
  <si>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</si>
  <si>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</si>
  <si>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</si>
  <si>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</si>
  <si>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</si>
  <si>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</si>
  <si>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</si>
  <si>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</si>
  <si>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</si>
  <si>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</si>
  <si>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</si>
  <si>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</si>
  <si>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</si>
  <si>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</si>
  <si>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</si>
  <si>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</si>
  <si>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</si>
  <si>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</si>
  <si>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</si>
  <si>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</si>
  <si>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</si>
  <si>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</si>
  <si>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</si>
  <si>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</si>
  <si>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</si>
  <si>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</si>
  <si>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</si>
  <si>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</si>
  <si>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</si>
  <si>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</si>
  <si>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</si>
  <si>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</si>
  <si>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</si>
  <si>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</si>
  <si>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</si>
  <si>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</si>
  <si>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</si>
  <si>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</si>
  <si>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</si>
  <si>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</si>
  <si>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</si>
  <si>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</si>
  <si>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</si>
  <si>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</si>
  <si>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</si>
  <si>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</si>
  <si>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</si>
  <si>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</si>
  <si>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</si>
  <si>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</si>
  <si>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</si>
  <si>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</si>
  <si>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</si>
  <si>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</si>
  <si>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</si>
  <si>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</si>
  <si>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</si>
  <si>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</si>
  <si>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</si>
  <si>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</si>
  <si>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</si>
  <si>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</si>
  <si>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</si>
  <si>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</si>
  <si>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</si>
  <si>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</si>
  <si>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</si>
  <si>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</si>
  <si>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</si>
  <si>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</si>
  <si>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</si>
  <si>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</si>
  <si>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</si>
  <si>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</si>
  <si>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</si>
  <si>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</si>
  <si>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</si>
  <si>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</si>
  <si>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</si>
  <si>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</si>
  <si>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</si>
  <si>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</si>
  <si>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</si>
  <si>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</si>
  <si>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</si>
  <si>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</si>
  <si>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</si>
  <si>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</si>
  <si>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</si>
  <si>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</si>
  <si>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</si>
  <si>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</si>
  <si>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</si>
  <si>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</si>
  <si>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</si>
  <si>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</si>
  <si>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</si>
  <si>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</si>
  <si>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</si>
  <si>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</si>
  <si>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</si>
  <si>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</si>
  <si>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</si>
  <si>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</si>
  <si>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</si>
  <si>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</si>
  <si>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</si>
  <si>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</si>
  <si>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</si>
  <si>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</si>
  <si>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</si>
  <si>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</si>
  <si>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</si>
  <si>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</si>
  <si>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</si>
  <si>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</si>
  <si>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</si>
  <si>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</si>
  <si>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</si>
  <si>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</si>
  <si>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</si>
  <si>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</si>
  <si>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</si>
  <si>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</si>
  <si>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</si>
  <si>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</si>
  <si>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State Farmworker Credit?</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</si>
  <si>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</si>
  <si>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</si>
  <si>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</si>
  <si>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</si>
  <si>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</si>
  <si>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</si>
  <si>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</si>
  <si>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</si>
  <si>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</si>
  <si>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</si>
  <si>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</si>
  <si>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</si>
  <si>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</si>
  <si>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</si>
  <si>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</si>
  <si>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</si>
  <si>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</si>
  <si>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</si>
  <si>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</si>
  <si>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</si>
  <si>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</si>
  <si>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</si>
  <si>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</si>
  <si>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</si>
  <si>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</si>
  <si>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</si>
  <si>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</si>
  <si>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</si>
  <si>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</si>
  <si>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</si>
  <si>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</si>
  <si>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</si>
  <si>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</si>
  <si>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</si>
  <si>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</si>
  <si>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</si>
  <si>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</si>
  <si>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</si>
  <si>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</si>
  <si>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</si>
  <si>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</si>
  <si>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</si>
  <si>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</si>
  <si>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</si>
  <si>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</si>
  <si>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</si>
  <si>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</si>
  <si>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</si>
  <si>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</si>
  <si>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</si>
  <si>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</si>
  <si>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</si>
  <si>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</si>
  <si>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</si>
  <si>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</si>
  <si>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</si>
  <si>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</si>
  <si>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</si>
  <si>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</si>
  <si>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</si>
  <si>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</si>
  <si>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</si>
  <si>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</si>
  <si>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</si>
  <si>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</si>
  <si>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</si>
  <si>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</si>
  <si>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</si>
  <si>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</si>
  <si>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</si>
  <si>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</si>
  <si>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</si>
  <si>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</si>
  <si>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</si>
  <si>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</si>
  <si>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</si>
  <si>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</si>
  <si>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</si>
  <si>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</si>
  <si>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</si>
  <si>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</si>
  <si>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</si>
  <si>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</si>
  <si>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</si>
  <si>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</si>
  <si>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</si>
  <si>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</si>
  <si>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</si>
  <si>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</si>
  <si>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</si>
  <si>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</si>
  <si>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</si>
  <si>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</si>
  <si>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</si>
  <si>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</si>
  <si>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</si>
  <si>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</si>
  <si>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</si>
  <si>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</si>
  <si>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</si>
  <si>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</si>
  <si>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</si>
  <si>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</si>
  <si>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</si>
  <si>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</si>
  <si>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</si>
  <si>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</si>
  <si>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</si>
  <si>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</si>
  <si>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</si>
  <si>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</si>
  <si>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</si>
  <si>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</si>
  <si>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</si>
  <si>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</si>
  <si>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</si>
  <si>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</si>
  <si>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</si>
  <si>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</si>
  <si>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</si>
  <si>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</si>
  <si>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</si>
  <si>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</si>
  <si>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</si>
  <si>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</si>
  <si>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</si>
  <si>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</si>
  <si>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</si>
  <si>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</si>
  <si>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</si>
  <si>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</si>
  <si>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</si>
  <si>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</si>
  <si>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</si>
  <si>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</si>
  <si>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</si>
  <si>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</si>
  <si>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</si>
  <si>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</si>
  <si>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</si>
  <si>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</si>
  <si>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</si>
  <si>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</si>
  <si>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</si>
  <si>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</si>
  <si>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</si>
  <si>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</si>
  <si>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</si>
  <si>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</si>
  <si>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</si>
  <si>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</si>
  <si>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</si>
  <si>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</si>
  <si>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</si>
  <si>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</si>
  <si>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</si>
  <si>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</si>
  <si>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</si>
  <si>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</si>
  <si>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</si>
  <si>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</si>
  <si>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</si>
  <si>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</si>
  <si>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</si>
  <si>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</si>
  <si>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</si>
  <si>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</si>
  <si>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</si>
  <si>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</si>
  <si>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</si>
  <si>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</si>
  <si>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</si>
  <si>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</si>
  <si>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</si>
  <si>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</si>
  <si>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</si>
  <si>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</si>
  <si>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</si>
  <si>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</si>
  <si>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</si>
  <si>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</si>
  <si>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</si>
  <si>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</si>
  <si>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</si>
  <si>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</si>
  <si>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</si>
  <si>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</si>
  <si>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</si>
  <si>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</si>
  <si>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</si>
  <si>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</si>
  <si>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</si>
  <si>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</si>
  <si>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</si>
  <si>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</si>
  <si>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</si>
  <si>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</si>
  <si>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</si>
  <si>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</si>
  <si>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</si>
  <si>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</si>
  <si>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</si>
  <si>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</si>
  <si>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</si>
  <si>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</si>
  <si>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</si>
  <si>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</si>
  <si>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</si>
  <si>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</si>
  <si>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</si>
  <si>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</si>
  <si>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</si>
  <si>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</si>
  <si>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</si>
  <si>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</si>
  <si>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</si>
  <si>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</si>
  <si>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</si>
  <si>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</si>
  <si>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</si>
  <si>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</si>
  <si>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</si>
  <si>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</si>
  <si>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</si>
  <si>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</si>
  <si>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</si>
  <si>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</si>
  <si>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</si>
  <si>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</si>
  <si>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</si>
  <si>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</si>
  <si>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</si>
  <si>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</si>
  <si>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</si>
  <si>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</si>
  <si>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</si>
  <si>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</si>
  <si>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</si>
  <si>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</si>
  <si>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</si>
  <si>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</si>
  <si>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</si>
  <si>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</si>
  <si>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</si>
  <si>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</si>
  <si>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</si>
  <si>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</si>
  <si>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</si>
  <si>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</si>
  <si>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</si>
  <si>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</si>
  <si>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</si>
  <si>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</si>
  <si>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</si>
  <si>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</si>
  <si>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</si>
  <si>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</si>
  <si>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</si>
  <si>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</si>
  <si>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</si>
  <si>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</si>
  <si>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</si>
  <si>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</si>
  <si>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</si>
  <si>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</si>
  <si>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</si>
  <si>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</si>
  <si>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</si>
  <si>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</si>
  <si>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</si>
  <si>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</si>
  <si>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</si>
  <si>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</si>
  <si>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</si>
  <si>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</si>
  <si>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</si>
  <si>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</si>
  <si>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</si>
  <si>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</si>
  <si>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</si>
  <si>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</si>
  <si>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</si>
  <si>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</si>
  <si>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</si>
  <si>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</si>
  <si>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</si>
  <si>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</si>
  <si>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</si>
  <si>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</si>
  <si>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</si>
  <si>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</si>
  <si>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</si>
  <si>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</si>
  <si>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</si>
  <si>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</si>
  <si>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</si>
  <si>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</si>
  <si>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</si>
  <si>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</si>
  <si>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</si>
  <si>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</si>
  <si>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</si>
  <si>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</si>
  <si>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</si>
  <si>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</si>
  <si>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</si>
  <si>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</si>
  <si>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</si>
  <si>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</si>
  <si>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</si>
  <si>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</si>
  <si>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</si>
  <si>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</si>
  <si>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</si>
  <si>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</si>
  <si>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</si>
  <si>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</si>
  <si>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</si>
  <si>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</si>
  <si>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</si>
  <si>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</si>
  <si>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</si>
  <si>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</si>
  <si>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</si>
  <si>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</si>
  <si>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</si>
  <si>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</si>
  <si>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</si>
  <si>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</si>
  <si>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</si>
  <si>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</si>
  <si>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</si>
  <si>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</si>
  <si>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</si>
  <si>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</si>
  <si>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</si>
  <si>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</si>
  <si>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</si>
  <si>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</si>
  <si>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</si>
  <si>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</si>
  <si>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</si>
  <si>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</si>
  <si>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</si>
  <si>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</si>
  <si>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</si>
  <si>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</si>
  <si>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</si>
  <si>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</si>
  <si>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</si>
  <si>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</si>
  <si>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</si>
  <si>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</si>
  <si>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</si>
  <si>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</si>
  <si>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</si>
  <si>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</si>
  <si>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</si>
  <si>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</si>
  <si>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</si>
  <si>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</si>
  <si>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</si>
  <si>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</si>
  <si>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</si>
  <si>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</si>
  <si>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</si>
  <si>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</si>
  <si>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</si>
  <si>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</si>
  <si>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</si>
  <si>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</si>
  <si>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</si>
  <si>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</si>
  <si>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</si>
  <si>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</si>
  <si>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</si>
  <si>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</si>
  <si>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</si>
  <si>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</si>
  <si>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</si>
  <si>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</si>
  <si>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</si>
  <si>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</si>
  <si>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</si>
  <si>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</si>
  <si>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</si>
  <si>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</si>
  <si>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</si>
  <si>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</si>
  <si>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</si>
  <si>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</si>
  <si>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</si>
  <si>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</si>
  <si>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</si>
  <si>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</si>
  <si>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</si>
  <si>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</si>
  <si>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</si>
  <si>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</si>
  <si>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</si>
  <si>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</si>
  <si>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</si>
  <si>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</si>
  <si>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</si>
  <si>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</si>
  <si>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</si>
  <si>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</si>
  <si>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</si>
  <si>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</si>
  <si>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</si>
  <si>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</si>
  <si>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</si>
  <si>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</si>
  <si>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</si>
  <si>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</si>
  <si>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</si>
  <si>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</si>
  <si>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</si>
  <si>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</si>
  <si>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</si>
  <si>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</si>
  <si>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</si>
  <si>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</si>
  <si>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</si>
  <si>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</si>
  <si>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</si>
  <si>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</si>
  <si>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</si>
  <si>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</si>
  <si>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</si>
  <si>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</si>
  <si>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</si>
  <si>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</si>
  <si>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</si>
  <si>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</si>
  <si>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</si>
  <si>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</si>
  <si>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</si>
  <si>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</si>
  <si>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</si>
  <si>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</si>
  <si>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</si>
  <si>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</si>
  <si>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</si>
  <si>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</si>
  <si>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</si>
  <si>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</si>
  <si>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</si>
  <si>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</si>
  <si>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</si>
  <si>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</si>
  <si>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</si>
  <si>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</si>
  <si>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</si>
  <si>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</si>
  <si>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</si>
  <si>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</si>
  <si>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</si>
  <si>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</si>
  <si>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</si>
  <si>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</si>
  <si>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</si>
  <si>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</si>
  <si>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</si>
  <si>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</si>
  <si>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</si>
  <si>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</si>
  <si>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</si>
  <si>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</si>
  <si>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</si>
  <si>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</si>
  <si>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</si>
  <si>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</si>
  <si>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</si>
  <si>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</si>
  <si>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</si>
  <si>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</si>
  <si>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</si>
  <si>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</si>
  <si>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</si>
  <si>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</si>
  <si>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</si>
  <si>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</si>
  <si>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</si>
  <si>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</si>
  <si>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</si>
  <si>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</si>
  <si>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</si>
  <si>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</si>
  <si>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</si>
  <si>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</si>
  <si>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</si>
  <si>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</si>
  <si>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</si>
  <si>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</si>
  <si>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</si>
  <si>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</si>
  <si>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</si>
  <si>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</si>
  <si>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</si>
  <si>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</si>
  <si>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</si>
  <si>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</si>
  <si>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</si>
  <si>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</si>
  <si>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</si>
  <si>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</si>
  <si>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</si>
  <si>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</si>
  <si>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</si>
  <si>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</si>
  <si>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</si>
  <si>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</si>
  <si>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</si>
  <si>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</si>
  <si>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</si>
  <si>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</si>
  <si>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</si>
  <si>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</si>
  <si>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</si>
  <si>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</si>
  <si>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</si>
  <si>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</si>
  <si>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</si>
  <si>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</si>
  <si>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</si>
  <si>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</si>
  <si>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</si>
  <si>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</si>
  <si>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</si>
  <si>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</si>
  <si>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</si>
  <si>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</si>
  <si>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</si>
  <si>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</si>
  <si>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</si>
  <si>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</si>
  <si>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</si>
  <si>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</si>
  <si>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</si>
  <si>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</si>
  <si>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</si>
  <si>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</si>
  <si>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</si>
  <si>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</si>
  <si>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</si>
  <si>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</si>
  <si>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</si>
  <si>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</si>
  <si>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</si>
  <si>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</si>
  <si>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</si>
  <si>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</si>
  <si>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</si>
  <si>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</si>
  <si>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</si>
  <si>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</si>
  <si>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</si>
  <si>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</si>
  <si>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</si>
  <si>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</si>
  <si>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</si>
  <si>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</si>
  <si>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</si>
  <si>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</si>
  <si>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</si>
  <si>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</si>
  <si>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</si>
  <si>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</si>
  <si>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</si>
  <si>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</si>
  <si>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</si>
  <si>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</si>
  <si>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</si>
  <si>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</si>
  <si>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</si>
  <si>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</si>
  <si>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</si>
  <si>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</si>
  <si>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</si>
  <si>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</si>
  <si>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</si>
  <si>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</si>
  <si>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</si>
  <si>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</si>
  <si>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</si>
  <si>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</si>
  <si>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</si>
  <si>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</si>
  <si>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</si>
  <si>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</si>
  <si>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</si>
  <si>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</si>
  <si>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</si>
  <si>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</si>
  <si>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</si>
  <si>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</si>
  <si>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</si>
  <si>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</si>
  <si>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</si>
  <si>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</si>
  <si>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</si>
  <si>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</si>
  <si>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</si>
  <si>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</si>
  <si>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</si>
  <si>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</si>
  <si>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</si>
  <si>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</si>
  <si>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</si>
  <si>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</si>
  <si>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</si>
  <si>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</si>
  <si>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</si>
  <si>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</si>
  <si>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</si>
  <si>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</si>
  <si>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</si>
  <si>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</si>
  <si>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</si>
  <si>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</si>
  <si>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</si>
  <si>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</si>
  <si>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</si>
  <si>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</si>
  <si>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</si>
  <si>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</si>
  <si>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</si>
  <si>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</si>
  <si>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</si>
  <si>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</si>
  <si>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</si>
  <si>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</si>
  <si>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</si>
  <si>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</si>
  <si>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</si>
  <si>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</si>
  <si>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</si>
  <si>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</si>
  <si>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</si>
  <si>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</si>
  <si>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</si>
  <si>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</si>
  <si>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</si>
  <si>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</si>
  <si>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</si>
  <si>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</si>
  <si>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</si>
  <si>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</si>
  <si>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</si>
  <si>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</si>
  <si>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</si>
  <si>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</si>
  <si>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</si>
  <si>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</si>
  <si>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</si>
  <si>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</si>
  <si>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</si>
  <si>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</si>
  <si>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</si>
  <si>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</si>
  <si>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</si>
  <si>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</si>
  <si>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</si>
  <si>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</si>
  <si>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</si>
  <si>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</si>
  <si>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</si>
  <si>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</si>
  <si>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</si>
  <si>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</si>
  <si>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</si>
  <si>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</si>
  <si>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</si>
  <si>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</si>
  <si>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</si>
  <si>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</si>
  <si>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</si>
  <si>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</si>
  <si>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</si>
  <si>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</si>
  <si>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</si>
  <si>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</si>
  <si>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</si>
  <si>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</si>
  <si>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</si>
  <si>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</si>
  <si>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</si>
  <si>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</si>
  <si>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</si>
  <si>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</si>
  <si>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</si>
  <si>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</si>
  <si>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</si>
  <si>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</si>
  <si>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</si>
  <si>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</si>
  <si>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</si>
  <si>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</si>
  <si>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</si>
  <si>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</si>
  <si>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</si>
  <si>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</si>
  <si>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</si>
  <si>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</si>
  <si>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</si>
  <si>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</si>
  <si>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</si>
  <si>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</si>
  <si>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</si>
  <si>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</si>
  <si>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</si>
  <si>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</si>
  <si>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</si>
  <si>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</si>
  <si>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</si>
  <si>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</si>
  <si>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</si>
  <si>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</si>
  <si>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</si>
  <si>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</si>
  <si>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</si>
  <si>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</si>
  <si>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</si>
  <si>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</si>
  <si>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</si>
  <si>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</si>
  <si>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</si>
  <si>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</si>
  <si>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</si>
  <si>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</si>
  <si>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</si>
  <si>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</si>
  <si>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</si>
  <si>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</si>
  <si>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</si>
  <si>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</si>
  <si>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</si>
  <si>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</si>
  <si>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</si>
  <si>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</si>
  <si>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</si>
  <si>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</si>
  <si>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</si>
  <si>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</si>
  <si>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</si>
  <si>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</si>
  <si>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</si>
  <si>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</si>
  <si>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</si>
  <si>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</si>
  <si>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</si>
  <si>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</si>
  <si>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</si>
  <si>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</si>
  <si>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</si>
  <si>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</si>
  <si>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</si>
  <si>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</si>
  <si>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</si>
  <si>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</si>
  <si>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</si>
  <si>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</si>
  <si>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</si>
  <si>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</si>
  <si>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</si>
  <si>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</si>
  <si>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</si>
  <si>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</si>
  <si>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</si>
  <si>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</si>
  <si>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</si>
  <si>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</si>
  <si>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</si>
  <si>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</si>
  <si>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</si>
  <si>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</si>
  <si>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</si>
  <si>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</si>
  <si>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</si>
  <si>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</si>
  <si>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</si>
  <si>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</si>
  <si>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</si>
  <si>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</si>
  <si>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</si>
  <si>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</si>
  <si>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</si>
  <si>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</si>
  <si>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</si>
  <si>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</si>
  <si>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</si>
  <si>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</si>
  <si>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</si>
  <si>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</si>
  <si>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</si>
  <si>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</si>
  <si>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</si>
  <si>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</si>
  <si>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</si>
  <si>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</si>
  <si>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</si>
  <si>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</si>
  <si>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</si>
  <si>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</si>
  <si>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</si>
  <si>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</si>
  <si>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</si>
  <si>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</si>
  <si>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</si>
  <si>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</si>
  <si>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</si>
  <si>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</si>
  <si>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</si>
  <si>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</si>
  <si>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</si>
  <si>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</si>
  <si>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</si>
  <si>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</si>
  <si>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</si>
  <si>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</si>
  <si>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</si>
  <si>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</si>
  <si>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</si>
  <si>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</si>
  <si>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</si>
  <si>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</si>
  <si>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</si>
  <si>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</si>
  <si>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</si>
  <si>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</si>
  <si>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</si>
  <si>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</si>
  <si>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</si>
  <si>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</si>
  <si>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</si>
  <si>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</si>
  <si>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</si>
  <si>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</si>
  <si>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</si>
  <si>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</si>
  <si>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</si>
  <si>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</si>
  <si>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</si>
  <si>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</si>
  <si>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</si>
  <si>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</si>
  <si>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</si>
  <si>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</si>
  <si>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</si>
  <si>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</si>
  <si>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</si>
  <si>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</si>
  <si>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</si>
  <si>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</si>
  <si>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</si>
  <si>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</si>
  <si>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</si>
  <si>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</si>
  <si>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</si>
  <si>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</si>
  <si>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</si>
  <si>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</si>
  <si>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</si>
  <si>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</si>
  <si>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</si>
  <si>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</si>
  <si>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</si>
  <si>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</si>
  <si>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</si>
  <si>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</si>
  <si>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</si>
  <si>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</si>
  <si>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</si>
  <si>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</si>
  <si>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</si>
  <si>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</si>
  <si>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</si>
  <si>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</si>
  <si>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</si>
  <si>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</si>
  <si>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</si>
  <si>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</si>
  <si>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</si>
  <si>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</si>
  <si>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</si>
  <si>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</si>
  <si>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</si>
  <si>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</si>
  <si>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</si>
  <si>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</si>
  <si>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</si>
  <si>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</si>
  <si>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</si>
  <si>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</si>
  <si>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</si>
  <si>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</si>
  <si>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</si>
  <si>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</si>
  <si>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</si>
  <si>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</si>
  <si>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</si>
  <si>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</si>
  <si>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</si>
  <si>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</si>
  <si>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</si>
  <si>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</si>
  <si>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</si>
  <si>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</si>
  <si>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</si>
  <si>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</si>
  <si>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</si>
  <si>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</si>
  <si>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</si>
  <si>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</si>
  <si>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</si>
  <si>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</si>
  <si>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</si>
  <si>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</si>
  <si>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</si>
  <si>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</si>
  <si>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</si>
  <si>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</si>
  <si>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</si>
  <si>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</si>
  <si>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</si>
  <si>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</si>
  <si>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</si>
  <si>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</si>
  <si>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</si>
  <si>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</si>
  <si>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</si>
  <si>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</si>
  <si>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</si>
  <si>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</si>
  <si>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</si>
  <si>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</si>
  <si>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</si>
  <si>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</si>
  <si>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</si>
  <si>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</si>
  <si>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</si>
  <si>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</si>
  <si>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</si>
  <si>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</si>
  <si>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</si>
  <si>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</si>
  <si>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</si>
  <si>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</si>
  <si>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</si>
  <si>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</si>
  <si>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</si>
  <si>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</si>
  <si>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</si>
  <si>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</si>
  <si>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</si>
  <si>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</si>
  <si>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</si>
  <si>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</si>
  <si>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</si>
  <si>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</si>
  <si>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</si>
  <si>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</si>
  <si>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</si>
  <si>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</si>
  <si>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</si>
  <si>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</si>
  <si>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</si>
  <si>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</si>
  <si>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</si>
  <si>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</si>
  <si>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</si>
  <si>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</si>
  <si>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</si>
  <si>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</si>
  <si>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</si>
  <si>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</si>
  <si>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</si>
  <si>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</si>
  <si>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</si>
  <si>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</si>
  <si>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</si>
  <si>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</si>
  <si>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</si>
  <si>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</si>
  <si>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</si>
  <si>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</si>
  <si>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</si>
  <si>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</si>
  <si>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</si>
  <si>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</si>
  <si>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</si>
  <si>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</si>
  <si>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</si>
  <si>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</si>
  <si>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</si>
  <si>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</si>
  <si>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</si>
  <si>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</si>
  <si>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</si>
  <si>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</si>
  <si>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</si>
  <si>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</si>
  <si>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</si>
  <si>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</si>
  <si>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</si>
  <si>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</si>
  <si>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</si>
  <si>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</si>
  <si>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</si>
  <si>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</si>
  <si>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</si>
  <si>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</si>
  <si>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</si>
  <si>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</si>
  <si>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</si>
  <si>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</si>
  <si>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</si>
  <si>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</si>
  <si>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</si>
  <si>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</si>
  <si>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</si>
  <si>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</si>
  <si>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</si>
  <si>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</si>
  <si>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</si>
  <si>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</si>
  <si>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</si>
  <si>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</si>
  <si>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</si>
  <si>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</si>
  <si>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</si>
  <si>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</si>
  <si>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</si>
  <si>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</si>
  <si>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</si>
  <si>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</si>
  <si>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</si>
  <si>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</si>
  <si>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</si>
  <si>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</si>
  <si>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</si>
  <si>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</si>
  <si>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</si>
  <si>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</si>
  <si>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</si>
  <si>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</si>
  <si>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</si>
  <si>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</si>
  <si>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</si>
  <si>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</si>
  <si>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</si>
  <si>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</si>
  <si>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</si>
  <si>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</si>
  <si>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</si>
  <si>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</si>
  <si>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</si>
  <si>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</si>
  <si>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</si>
  <si>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</si>
  <si>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</si>
  <si>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</si>
  <si>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</si>
  <si>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</si>
  <si>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</si>
  <si>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</si>
  <si>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</si>
  <si>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</si>
  <si>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</si>
  <si>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</si>
  <si>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</si>
  <si>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</si>
  <si>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</si>
  <si>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</si>
  <si>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</si>
  <si>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</si>
  <si>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</si>
  <si>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</si>
  <si>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</si>
  <si>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</si>
  <si>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</si>
  <si>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</si>
  <si>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</si>
  <si>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</si>
  <si>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</si>
  <si>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</si>
  <si>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</si>
  <si>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</si>
  <si>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</si>
  <si>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</si>
  <si>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</si>
  <si>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</si>
  <si>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</si>
  <si>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</si>
  <si>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</si>
  <si>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</si>
  <si>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</si>
  <si>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</si>
  <si>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</si>
  <si>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</si>
  <si>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</si>
  <si>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</si>
  <si>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</si>
  <si>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</si>
  <si>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</si>
  <si>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</si>
  <si>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</si>
  <si>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</si>
  <si>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</si>
  <si>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</si>
  <si>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</si>
  <si>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</si>
  <si>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</si>
  <si>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</si>
  <si>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</si>
  <si>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</si>
  <si>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</si>
  <si>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</si>
  <si>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</si>
  <si>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</si>
  <si>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</si>
  <si>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</si>
  <si>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</si>
  <si>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</si>
  <si>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</si>
  <si>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</si>
  <si>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</si>
  <si>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</si>
  <si>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</si>
  <si>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</si>
  <si>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</si>
  <si>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</si>
  <si>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</si>
  <si>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</si>
  <si>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</si>
  <si>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</si>
  <si>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</si>
  <si>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</si>
  <si>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</si>
  <si>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</si>
  <si>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</si>
  <si>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</si>
  <si>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</si>
  <si>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</si>
  <si>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</si>
  <si>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</si>
  <si>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</si>
  <si>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</si>
  <si>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</si>
  <si>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</si>
  <si>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</si>
  <si>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</si>
  <si>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</si>
  <si>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</si>
  <si>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</si>
  <si>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</si>
  <si>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</si>
  <si>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</si>
  <si>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</si>
  <si>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</si>
  <si>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</si>
  <si>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</si>
  <si>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</si>
  <si>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</si>
  <si>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</si>
  <si>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</si>
  <si>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</si>
  <si>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</si>
  <si>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</si>
  <si>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</si>
  <si>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</si>
  <si>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</si>
  <si>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</si>
  <si>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</si>
  <si>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</si>
  <si>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</si>
  <si>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</si>
  <si>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</si>
  <si>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</si>
  <si>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</si>
  <si>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</si>
  <si>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</si>
  <si>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</si>
  <si>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</si>
  <si>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</si>
  <si>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</si>
  <si>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</si>
  <si>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</si>
  <si>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</si>
  <si>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</si>
  <si>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</si>
  <si>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</si>
  <si>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</si>
  <si>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</si>
  <si>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</si>
  <si>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</si>
  <si>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</si>
  <si>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</si>
  <si>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</si>
  <si>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</si>
  <si>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</si>
  <si>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</si>
  <si>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</si>
  <si>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</si>
  <si>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</si>
  <si>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</si>
  <si>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</si>
  <si>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</si>
  <si>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</si>
  <si>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</si>
  <si>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</si>
  <si>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</si>
  <si>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</si>
  <si>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</si>
  <si>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</si>
  <si>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</si>
  <si>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</si>
  <si>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</si>
  <si>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</si>
  <si>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</si>
  <si>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</si>
  <si>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</si>
  <si>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</si>
  <si>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</si>
  <si>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</si>
  <si>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</si>
  <si>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</si>
  <si>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</si>
  <si>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</si>
  <si>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</si>
  <si>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</si>
  <si>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</si>
  <si>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</si>
  <si>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</si>
  <si>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</si>
  <si>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</si>
  <si>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</si>
  <si>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</si>
  <si>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</si>
  <si>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</si>
  <si>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</si>
  <si>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</si>
  <si>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</si>
  <si>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</si>
  <si>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</si>
  <si>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</si>
  <si>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</si>
  <si>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</si>
  <si>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</si>
  <si>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</si>
  <si>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</si>
  <si>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</si>
  <si>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</si>
  <si>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</si>
  <si>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</si>
  <si>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</si>
  <si>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</si>
  <si>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</si>
  <si>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</si>
  <si>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</si>
  <si>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</si>
  <si>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</si>
  <si>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</si>
  <si>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</si>
  <si>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</si>
  <si>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</si>
  <si>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</si>
  <si>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</si>
  <si>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</si>
  <si>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</si>
  <si>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</si>
  <si>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</si>
  <si>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</si>
  <si>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</si>
  <si>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</si>
  <si>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</si>
  <si>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</si>
  <si>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</si>
  <si>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</si>
  <si>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</si>
  <si>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July 10, 2024 Version</t>
  </si>
  <si>
    <t>Burbank Housing Development Corporation</t>
  </si>
  <si>
    <t>Dry Creek Commons</t>
  </si>
  <si>
    <t>August</t>
  </si>
  <si>
    <t>Santa Rosa</t>
  </si>
  <si>
    <t>Lawrance Florin</t>
  </si>
  <si>
    <t>CEO &amp; President</t>
  </si>
  <si>
    <t>City of Healdsburg</t>
  </si>
  <si>
    <t>Jeff Kay</t>
  </si>
  <si>
    <t>401 Grove Street</t>
  </si>
  <si>
    <t>Healdsburg</t>
  </si>
  <si>
    <t>707-431-3317</t>
  </si>
  <si>
    <t>707-431-3321</t>
  </si>
  <si>
    <t>jkay@Healdsburg.gov</t>
  </si>
  <si>
    <t>155 Dry Creek Road</t>
  </si>
  <si>
    <t>089-071-002</t>
  </si>
  <si>
    <t>40%/60%</t>
  </si>
  <si>
    <t>1425 Corporate Center Parkway</t>
  </si>
  <si>
    <t>CA</t>
  </si>
  <si>
    <t>Jocelyn Lin</t>
  </si>
  <si>
    <t>707-303-0590</t>
  </si>
  <si>
    <t>jlin@burbankhousing.org</t>
  </si>
  <si>
    <t>BHDC Dry Creek Commons, LLC</t>
  </si>
  <si>
    <t>Managing GP</t>
  </si>
  <si>
    <t>707-303-1010</t>
  </si>
  <si>
    <t>lflorin@burbankhousing.org</t>
  </si>
  <si>
    <t>Developer</t>
  </si>
  <si>
    <t>Santa Rosa, CA 95407</t>
  </si>
  <si>
    <t>Van Meter Williams Pollack (VMWP)</t>
  </si>
  <si>
    <t>333 Bryant Street, Suite 300</t>
  </si>
  <si>
    <t>San Francisco, CA 94107</t>
  </si>
  <si>
    <t>Rick Williams</t>
  </si>
  <si>
    <t>415-974-5352</t>
  </si>
  <si>
    <t>rick@vmwp.com</t>
  </si>
  <si>
    <t>Gubb and Barshay LLP</t>
  </si>
  <si>
    <t>235 Montgomery Street, Suite 1110</t>
  </si>
  <si>
    <t>San Francisco, CA 94104</t>
  </si>
  <si>
    <t>Nicole Kline</t>
  </si>
  <si>
    <t xml:space="preserve">415-781-6600 </t>
  </si>
  <si>
    <t>nkline@gubbandbarshay.com</t>
  </si>
  <si>
    <t>Midstate Construction</t>
  </si>
  <si>
    <t>1180 Holm Road</t>
  </si>
  <si>
    <t>Petaluma, CA 94954</t>
  </si>
  <si>
    <t>Pat Draeger</t>
  </si>
  <si>
    <t>707-559-2314</t>
  </si>
  <si>
    <t>patd@midstateconstruction.com</t>
  </si>
  <si>
    <t>Lindquist, von Husen &amp; Joyce LLP</t>
  </si>
  <si>
    <t>301 Howard Street, Suite 850</t>
  </si>
  <si>
    <t>San Francisco, CA 94105</t>
  </si>
  <si>
    <t>Scott Smith</t>
  </si>
  <si>
    <t>415-905-5487</t>
  </si>
  <si>
    <t>ssmith@lvhj.com</t>
  </si>
  <si>
    <t>Redwood Energy</t>
  </si>
  <si>
    <t>1887 Q Street</t>
  </si>
  <si>
    <t>Aracata, CA 95521</t>
  </si>
  <si>
    <t>Sean Armstrong</t>
  </si>
  <si>
    <t>707-826-1450</t>
  </si>
  <si>
    <t>sean@redwoodenergy.net</t>
  </si>
  <si>
    <t>TBD</t>
  </si>
  <si>
    <t>California Housing Partnership (CHPC)</t>
  </si>
  <si>
    <t>1107 9th Street, Suite 610</t>
  </si>
  <si>
    <t>Sacramento, CA 95814</t>
  </si>
  <si>
    <t>Meagan Tokunaga Block</t>
  </si>
  <si>
    <t>415-433-6804</t>
  </si>
  <si>
    <t>mtokunaga@chpc.net</t>
  </si>
  <si>
    <t>Novogradac</t>
  </si>
  <si>
    <t>6700 Antioch Road, Suite 450</t>
  </si>
  <si>
    <t>Merriam, Kansas, 66204</t>
  </si>
  <si>
    <t>Rebecca S. Arthur, MAI</t>
  </si>
  <si>
    <t>913-312-4615</t>
  </si>
  <si>
    <t>rebecca.arthur@novoco.com</t>
  </si>
  <si>
    <t xml:space="preserve">BBG, Inc. </t>
  </si>
  <si>
    <t>1708 Q Street</t>
  </si>
  <si>
    <t xml:space="preserve">Sacramento, CA 95811 </t>
  </si>
  <si>
    <t>Scott Beebe</t>
  </si>
  <si>
    <t>916-554-6492</t>
  </si>
  <si>
    <t>sbeebe@bbgres.com</t>
  </si>
  <si>
    <t>Burbank Housing Management Corporation</t>
  </si>
  <si>
    <t>Alicia Gomez</t>
  </si>
  <si>
    <t xml:space="preserve">707-303-1022    </t>
  </si>
  <si>
    <t>agomez@burbankhousing.org</t>
  </si>
  <si>
    <t>401 Grove Street, Healdsburg, CA 95448</t>
  </si>
  <si>
    <t>707-431-3452</t>
  </si>
  <si>
    <t>Other (Specify below)</t>
  </si>
  <si>
    <t xml:space="preserve">The project consists of two connecting mid-rise 4-story buildings. </t>
  </si>
  <si>
    <t xml:space="preserve">MU-Mixed Use </t>
  </si>
  <si>
    <t>MU-Mixed Use District</t>
  </si>
  <si>
    <t>MU - Mixed Use</t>
  </si>
  <si>
    <t xml:space="preserve">Approved State Density Bonus Waiver to increase the allowable height </t>
  </si>
  <si>
    <t>73 spaces required under State Density Bonus Law</t>
  </si>
  <si>
    <t>Sonoma County HOME</t>
  </si>
  <si>
    <t>Sonoma County CDBG</t>
  </si>
  <si>
    <t>HCD Joe Serna</t>
  </si>
  <si>
    <t>Donated Land</t>
  </si>
  <si>
    <t>Costs Deferred Until Conversion</t>
  </si>
  <si>
    <t xml:space="preserve">LIHTC Equity </t>
  </si>
  <si>
    <t>3003 Tasman Drive</t>
  </si>
  <si>
    <t>Santa Clara, CA 95054</t>
  </si>
  <si>
    <t>Deborah Koski</t>
  </si>
  <si>
    <t xml:space="preserve">415-916-6112 </t>
  </si>
  <si>
    <t>1440 Guerneville Road</t>
  </si>
  <si>
    <t>Santa Rosa, CA 95403</t>
  </si>
  <si>
    <t>Veronica Ortiz-De Anda</t>
  </si>
  <si>
    <t>707-565-7514</t>
  </si>
  <si>
    <t>2020 W. El Camino Avenue, Suite 670</t>
  </si>
  <si>
    <t>Sacramento, CA 94252-2054</t>
  </si>
  <si>
    <t>Kenneth Turner</t>
  </si>
  <si>
    <t>916-776-7560</t>
  </si>
  <si>
    <t>Healsburg, CA 95448-4723</t>
  </si>
  <si>
    <t>Stephen Sotomayor</t>
  </si>
  <si>
    <t>707-431-3396</t>
  </si>
  <si>
    <t>Tenant Interest &amp; Charges</t>
  </si>
  <si>
    <t>Sonoma County Housing Authority</t>
  </si>
  <si>
    <t>Manager Unit Expense, Taxes/Benefits</t>
  </si>
  <si>
    <t>Cleaning supplies</t>
  </si>
  <si>
    <t>Misc. Tax/License</t>
  </si>
  <si>
    <t>Land Donation - City of Healdsburg</t>
  </si>
  <si>
    <t>Project-based vouchers (PBVs)</t>
  </si>
  <si>
    <t>Housing Authority of the County of Sonoma</t>
  </si>
  <si>
    <t>Federal (Section 8 PBV, CDBG and HOME) and State Prevailing Wages (HCD - Serna)</t>
  </si>
  <si>
    <t>HCD Joe Serna, Jr. FWHG</t>
  </si>
  <si>
    <t>1 bedroom</t>
  </si>
  <si>
    <t>2 bedroom</t>
  </si>
  <si>
    <t>Fixed</t>
  </si>
  <si>
    <t>Project has a legal requirement for payment of federal or state prevailing wage on the entire project</t>
  </si>
  <si>
    <t>Public funding source(s) requiring prevailing wage:</t>
  </si>
  <si>
    <t>SVB Tax-Exempt Construction Loan</t>
  </si>
  <si>
    <t>SVB Taxable Construction Loan</t>
  </si>
  <si>
    <t>SVB Tax-Exempt Perm Loan</t>
  </si>
  <si>
    <t>HCD CDBG-DR</t>
  </si>
  <si>
    <t>Other: Const Lender Expenses</t>
  </si>
  <si>
    <t>Other: Perm Lender Legal/Exp</t>
  </si>
  <si>
    <t>Other: Borrower Legal</t>
  </si>
  <si>
    <t>Other: HCD Pooled Transition Reserve Fee</t>
  </si>
  <si>
    <t>HCD Mandatory Payment</t>
  </si>
  <si>
    <t>Issuer Fee</t>
  </si>
  <si>
    <t>Above residual receipts line for cash flow</t>
  </si>
  <si>
    <t>Priority Deferred Dev. Fee</t>
  </si>
  <si>
    <t>Below residual receipts line for cash flow</t>
  </si>
  <si>
    <t>Sonoma County HOME/CDBG</t>
  </si>
  <si>
    <t>Secured by Leasehold Interest</t>
  </si>
  <si>
    <t>City of Healdsburg - Land Donation</t>
  </si>
  <si>
    <t>California Municipal Finance Authority</t>
  </si>
  <si>
    <t>2111 Palomar Airport Rd, Suite 320</t>
  </si>
  <si>
    <t>Carlsbad, CA 92011</t>
  </si>
  <si>
    <t>Anthony Stubbs</t>
  </si>
  <si>
    <t>760-930-1333</t>
  </si>
  <si>
    <t>astubbs@cmfa-ca.com</t>
  </si>
  <si>
    <t>760-683-3390</t>
  </si>
  <si>
    <t>Provided</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</si>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</sst>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b/>
      <sz val="9"/>
      <color rgb="FF000000"/>
      <name val="Tahoma"/>
      <family val="2"/>
    </font>
    <font>
      <sz val="9"/>
      <color rgb="FF000000"/>
      <name val="Tahoma"/>
      <family val="2"/>
    </font>
    <font>
      <sz val="10"/>
      <color rgb="FF000000"/>
      <name val="Arial"/>
      <family val="2"/>
    </font>
  </fonts>
  <fills count="58">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
      <patternFill patternType="solid">
        <fgColor rgb="FFFFFF99"/>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9">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10" fontId="13" fillId="0" borderId="11" xfId="4494" applyNumberFormat="1" applyFont="1" applyBorder="1" applyAlignment="1">
      <alignment horizontal="center"/>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0" fillId="0" borderId="11" xfId="0"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5" borderId="6" xfId="0" applyFont="1" applyFill="1" applyBorder="1" applyAlignment="1" applyProtection="1">
      <alignment horizontal="left"/>
      <protection locked="0"/>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13" fillId="5" borderId="6" xfId="271" applyNumberFormat="1" applyFont="1" applyFill="1" applyBorder="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9" fontId="0" fillId="43" borderId="6" xfId="0" applyNumberFormat="1"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66" fontId="13" fillId="5" borderId="4" xfId="0" applyNumberFormat="1" applyFont="1" applyFill="1" applyBorder="1" applyAlignment="1" applyProtection="1">
      <alignment horizontal="left"/>
      <protection locked="0"/>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66" fontId="13" fillId="57" borderId="4" xfId="0" applyNumberFormat="1" applyFont="1" applyFill="1" applyBorder="1" applyAlignment="1" applyProtection="1">
      <alignment horizontal="left"/>
      <protection locked="0"/>
    </xf>
    <xf numFmtId="14" fontId="22" fillId="5" borderId="4" xfId="0" applyNumberFormat="1" applyFont="1" applyFill="1" applyBorder="1" applyAlignment="1" applyProtection="1">
      <alignment horizontal="righ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30480</xdr:colOff>
          <xdr:row>78</xdr:row>
          <xdr:rowOff>106680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3.2" zeroHeight="1"/>
  <cols>
    <col min="1" max="5" width="2.44140625" customWidth="1"/>
    <col min="6" max="6" width="3" customWidth="1"/>
    <col min="7" max="36" width="2.44140625" customWidth="1"/>
    <col min="37" max="38" width="2.6640625" customWidth="1"/>
    <col min="39" max="16384" width="2.44140625" hidden="1"/>
  </cols>
  <sheetData>
    <row r="1" spans="1:38">
      <c r="A1" s="1275" t="s">
        <v>559</v>
      </c>
      <c r="B1" s="1275"/>
      <c r="C1" s="1275"/>
      <c r="D1" s="1275"/>
      <c r="E1" s="1275"/>
      <c r="F1" s="1275"/>
      <c r="G1" s="1275"/>
      <c r="H1" s="1275"/>
      <c r="I1" s="1275"/>
      <c r="J1" s="1275"/>
      <c r="K1" s="1275"/>
      <c r="L1" s="1275"/>
      <c r="M1" s="1275"/>
      <c r="N1" s="1275"/>
      <c r="O1" s="1275"/>
      <c r="P1" s="1275"/>
      <c r="Q1" s="1275"/>
      <c r="R1" s="1275"/>
      <c r="S1" s="1275"/>
      <c r="T1" s="1275"/>
      <c r="U1" s="1275"/>
      <c r="V1" s="1275"/>
      <c r="W1" s="1275"/>
      <c r="X1" s="1275"/>
      <c r="Y1" s="1275"/>
      <c r="Z1" s="1275"/>
      <c r="AA1" s="1275"/>
      <c r="AB1" s="1275"/>
      <c r="AC1" s="1275"/>
      <c r="AD1" s="1275"/>
      <c r="AE1" s="1275"/>
      <c r="AF1" s="1275"/>
      <c r="AG1" s="1275"/>
      <c r="AH1" s="1275"/>
      <c r="AI1" s="1275"/>
      <c r="AJ1" s="1275"/>
      <c r="AK1" s="1275"/>
      <c r="AL1" s="1275"/>
    </row>
    <row r="2" spans="1:38" ht="13.8" thickBot="1">
      <c r="A2" s="1276"/>
      <c r="B2" s="1276"/>
      <c r="C2" s="1276"/>
      <c r="D2" s="1276"/>
      <c r="E2" s="1276"/>
      <c r="F2" s="1276"/>
      <c r="G2" s="1276"/>
      <c r="H2" s="1276"/>
      <c r="I2" s="1276"/>
      <c r="J2" s="1276"/>
      <c r="K2" s="1276"/>
      <c r="L2" s="1276"/>
      <c r="M2" s="1276"/>
      <c r="N2" s="1276"/>
      <c r="O2" s="1276"/>
      <c r="P2" s="1276"/>
      <c r="Q2" s="1276"/>
      <c r="R2" s="1276"/>
      <c r="S2" s="1276"/>
      <c r="T2" s="1276"/>
      <c r="U2" s="1276"/>
      <c r="V2" s="1276"/>
      <c r="W2" s="1276"/>
      <c r="X2" s="1276"/>
      <c r="Y2" s="1276"/>
      <c r="Z2" s="1276"/>
      <c r="AA2" s="1276"/>
      <c r="AB2" s="1276"/>
      <c r="AC2" s="1276"/>
      <c r="AD2" s="1276"/>
      <c r="AE2" s="1276"/>
      <c r="AF2" s="1276"/>
      <c r="AG2" s="1276"/>
      <c r="AH2" s="1276"/>
      <c r="AI2" s="1276"/>
      <c r="AJ2" s="1276"/>
      <c r="AK2" s="1276"/>
      <c r="AL2" s="1276"/>
    </row>
    <row r="3" spans="1:38" ht="13.8"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35" customHeight="1">
      <c r="A7" s="218"/>
      <c r="B7" s="218"/>
      <c r="C7" s="219"/>
      <c r="D7" s="1265" t="s">
        <v>2349</v>
      </c>
      <c r="E7" s="1265"/>
      <c r="F7" s="1265"/>
      <c r="G7" s="1265"/>
      <c r="H7" s="1265"/>
      <c r="I7" s="1265"/>
      <c r="J7" s="1265"/>
      <c r="K7" s="1265"/>
      <c r="L7" s="1265"/>
      <c r="M7" s="1265"/>
      <c r="N7" s="1265"/>
      <c r="O7" s="1265"/>
      <c r="P7" s="1265"/>
      <c r="Q7" s="1265"/>
      <c r="R7" s="1265"/>
      <c r="S7" s="1265"/>
      <c r="T7" s="1265"/>
      <c r="U7" s="1265"/>
      <c r="V7" s="1265"/>
      <c r="W7" s="1265"/>
      <c r="X7" s="1265"/>
      <c r="Y7" s="1265"/>
      <c r="Z7" s="1265"/>
      <c r="AA7" s="1265"/>
      <c r="AB7" s="1265"/>
      <c r="AC7" s="1265"/>
      <c r="AD7" s="1265"/>
      <c r="AE7" s="1265"/>
      <c r="AF7" s="1265"/>
      <c r="AG7" s="1265"/>
      <c r="AH7" s="1265"/>
      <c r="AI7" s="1265"/>
      <c r="AJ7" s="1265"/>
      <c r="AK7" s="1265"/>
      <c r="AL7" s="489"/>
    </row>
    <row r="8" spans="1:38">
      <c r="A8" s="218"/>
      <c r="B8" s="218"/>
      <c r="C8" s="219"/>
      <c r="D8" s="1265"/>
      <c r="E8" s="1265"/>
      <c r="F8" s="1265"/>
      <c r="G8" s="1265"/>
      <c r="H8" s="1265"/>
      <c r="I8" s="1265"/>
      <c r="J8" s="1265"/>
      <c r="K8" s="1265"/>
      <c r="L8" s="1265"/>
      <c r="M8" s="1265"/>
      <c r="N8" s="1265"/>
      <c r="O8" s="1265"/>
      <c r="P8" s="1265"/>
      <c r="Q8" s="1265"/>
      <c r="R8" s="1265"/>
      <c r="S8" s="1265"/>
      <c r="T8" s="1265"/>
      <c r="U8" s="1265"/>
      <c r="V8" s="1265"/>
      <c r="W8" s="1265"/>
      <c r="X8" s="1265"/>
      <c r="Y8" s="1265"/>
      <c r="Z8" s="1265"/>
      <c r="AA8" s="1265"/>
      <c r="AB8" s="1265"/>
      <c r="AC8" s="1265"/>
      <c r="AD8" s="1265"/>
      <c r="AE8" s="1265"/>
      <c r="AF8" s="1265"/>
      <c r="AG8" s="1265"/>
      <c r="AH8" s="1265"/>
      <c r="AI8" s="1265"/>
      <c r="AJ8" s="1265"/>
      <c r="AK8" s="1265"/>
      <c r="AL8" s="489"/>
    </row>
    <row r="9" spans="1:38">
      <c r="A9" s="218"/>
      <c r="B9" s="218"/>
      <c r="C9" s="219"/>
      <c r="D9" s="1265"/>
      <c r="E9" s="1265"/>
      <c r="F9" s="1265"/>
      <c r="G9" s="1265"/>
      <c r="H9" s="1265"/>
      <c r="I9" s="1265"/>
      <c r="J9" s="1265"/>
      <c r="K9" s="1265"/>
      <c r="L9" s="1265"/>
      <c r="M9" s="1265"/>
      <c r="N9" s="1265"/>
      <c r="O9" s="1265"/>
      <c r="P9" s="1265"/>
      <c r="Q9" s="1265"/>
      <c r="R9" s="1265"/>
      <c r="S9" s="1265"/>
      <c r="T9" s="1265"/>
      <c r="U9" s="1265"/>
      <c r="V9" s="1265"/>
      <c r="W9" s="1265"/>
      <c r="X9" s="1265"/>
      <c r="Y9" s="1265"/>
      <c r="Z9" s="1265"/>
      <c r="AA9" s="1265"/>
      <c r="AB9" s="1265"/>
      <c r="AC9" s="1265"/>
      <c r="AD9" s="1265"/>
      <c r="AE9" s="1265"/>
      <c r="AF9" s="1265"/>
      <c r="AG9" s="1265"/>
      <c r="AH9" s="1265"/>
      <c r="AI9" s="1265"/>
      <c r="AJ9" s="1265"/>
      <c r="AK9" s="1265"/>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35" customHeight="1">
      <c r="A11" s="218"/>
      <c r="B11" s="218"/>
      <c r="C11" s="219"/>
      <c r="D11" s="1265" t="s">
        <v>2350</v>
      </c>
      <c r="E11" s="1265"/>
      <c r="F11" s="1265"/>
      <c r="G11" s="1265"/>
      <c r="H11" s="1265"/>
      <c r="I11" s="1265"/>
      <c r="J11" s="1265"/>
      <c r="K11" s="1265"/>
      <c r="L11" s="1265"/>
      <c r="M11" s="1265"/>
      <c r="N11" s="1265"/>
      <c r="O11" s="1265"/>
      <c r="P11" s="1265"/>
      <c r="Q11" s="1265"/>
      <c r="R11" s="1265"/>
      <c r="S11" s="1265"/>
      <c r="T11" s="1265"/>
      <c r="U11" s="1265"/>
      <c r="V11" s="1265"/>
      <c r="W11" s="1265"/>
      <c r="X11" s="1265"/>
      <c r="Y11" s="1265"/>
      <c r="Z11" s="1265"/>
      <c r="AA11" s="1265"/>
      <c r="AB11" s="1265"/>
      <c r="AC11" s="1265"/>
      <c r="AD11" s="1265"/>
      <c r="AE11" s="1265"/>
      <c r="AF11" s="1265"/>
      <c r="AG11" s="1265"/>
      <c r="AH11" s="1265"/>
      <c r="AI11" s="1265"/>
      <c r="AJ11" s="1265"/>
      <c r="AK11" s="1265"/>
      <c r="AL11" s="489"/>
    </row>
    <row r="12" spans="1:38">
      <c r="A12" s="218"/>
      <c r="B12" s="218"/>
      <c r="C12" s="219"/>
      <c r="D12" s="1265"/>
      <c r="E12" s="1265"/>
      <c r="F12" s="1265"/>
      <c r="G12" s="1265"/>
      <c r="H12" s="1265"/>
      <c r="I12" s="1265"/>
      <c r="J12" s="1265"/>
      <c r="K12" s="1265"/>
      <c r="L12" s="1265"/>
      <c r="M12" s="1265"/>
      <c r="N12" s="1265"/>
      <c r="O12" s="1265"/>
      <c r="P12" s="1265"/>
      <c r="Q12" s="1265"/>
      <c r="R12" s="1265"/>
      <c r="S12" s="1265"/>
      <c r="T12" s="1265"/>
      <c r="U12" s="1265"/>
      <c r="V12" s="1265"/>
      <c r="W12" s="1265"/>
      <c r="X12" s="1265"/>
      <c r="Y12" s="1265"/>
      <c r="Z12" s="1265"/>
      <c r="AA12" s="1265"/>
      <c r="AB12" s="1265"/>
      <c r="AC12" s="1265"/>
      <c r="AD12" s="1265"/>
      <c r="AE12" s="1265"/>
      <c r="AF12" s="1265"/>
      <c r="AG12" s="1265"/>
      <c r="AH12" s="1265"/>
      <c r="AI12" s="1265"/>
      <c r="AJ12" s="1265"/>
      <c r="AK12" s="1265"/>
      <c r="AL12" s="489"/>
    </row>
    <row r="13" spans="1:38">
      <c r="A13" s="218"/>
      <c r="B13" s="218"/>
      <c r="C13" s="219"/>
      <c r="D13" s="1265"/>
      <c r="E13" s="1265"/>
      <c r="F13" s="1265"/>
      <c r="G13" s="1265"/>
      <c r="H13" s="1265"/>
      <c r="I13" s="1265"/>
      <c r="J13" s="1265"/>
      <c r="K13" s="1265"/>
      <c r="L13" s="1265"/>
      <c r="M13" s="1265"/>
      <c r="N13" s="1265"/>
      <c r="O13" s="1265"/>
      <c r="P13" s="1265"/>
      <c r="Q13" s="1265"/>
      <c r="R13" s="1265"/>
      <c r="S13" s="1265"/>
      <c r="T13" s="1265"/>
      <c r="U13" s="1265"/>
      <c r="V13" s="1265"/>
      <c r="W13" s="1265"/>
      <c r="X13" s="1265"/>
      <c r="Y13" s="1265"/>
      <c r="Z13" s="1265"/>
      <c r="AA13" s="1265"/>
      <c r="AB13" s="1265"/>
      <c r="AC13" s="1265"/>
      <c r="AD13" s="1265"/>
      <c r="AE13" s="1265"/>
      <c r="AF13" s="1265"/>
      <c r="AG13" s="1265"/>
      <c r="AH13" s="1265"/>
      <c r="AI13" s="1265"/>
      <c r="AJ13" s="1265"/>
      <c r="AK13" s="1265"/>
      <c r="AL13" s="489"/>
    </row>
    <row r="14" spans="1:38" ht="13.35" customHeight="1">
      <c r="A14" s="218"/>
      <c r="B14" s="218"/>
      <c r="C14" s="219"/>
      <c r="E14" s="1265" t="s">
        <v>2577</v>
      </c>
      <c r="F14" s="1265"/>
      <c r="G14" s="1265"/>
      <c r="H14" s="1265"/>
      <c r="I14" s="1265"/>
      <c r="J14" s="1265"/>
      <c r="K14" s="1265"/>
      <c r="L14" s="1265"/>
      <c r="M14" s="1265"/>
      <c r="N14" s="1265"/>
      <c r="O14" s="1265"/>
      <c r="P14" s="1265"/>
      <c r="Q14" s="1265"/>
      <c r="R14" s="1265"/>
      <c r="S14" s="1265"/>
      <c r="T14" s="1265"/>
      <c r="U14" s="1265"/>
      <c r="V14" s="1265"/>
      <c r="W14" s="1265"/>
      <c r="X14" s="1265"/>
      <c r="Y14" s="1265"/>
      <c r="Z14" s="1265"/>
      <c r="AA14" s="1265"/>
      <c r="AB14" s="1265"/>
      <c r="AC14" s="1265"/>
      <c r="AD14" s="1265"/>
      <c r="AE14" s="1265"/>
      <c r="AF14" s="1265"/>
      <c r="AG14" s="1265"/>
      <c r="AH14" s="1265"/>
      <c r="AI14" s="1265"/>
      <c r="AJ14" s="1265"/>
      <c r="AK14" s="1265"/>
      <c r="AL14" s="489"/>
    </row>
    <row r="15" spans="1:38" ht="13.35" customHeight="1">
      <c r="A15" s="218"/>
      <c r="B15" s="218"/>
      <c r="C15" s="219"/>
      <c r="E15" s="1265"/>
      <c r="F15" s="1265"/>
      <c r="G15" s="1265"/>
      <c r="H15" s="1265"/>
      <c r="I15" s="1265"/>
      <c r="J15" s="1265"/>
      <c r="K15" s="1265"/>
      <c r="L15" s="1265"/>
      <c r="M15" s="1265"/>
      <c r="N15" s="1265"/>
      <c r="O15" s="1265"/>
      <c r="P15" s="1265"/>
      <c r="Q15" s="1265"/>
      <c r="R15" s="1265"/>
      <c r="S15" s="1265"/>
      <c r="T15" s="1265"/>
      <c r="U15" s="1265"/>
      <c r="V15" s="1265"/>
      <c r="W15" s="1265"/>
      <c r="X15" s="1265"/>
      <c r="Y15" s="1265"/>
      <c r="Z15" s="1265"/>
      <c r="AA15" s="1265"/>
      <c r="AB15" s="1265"/>
      <c r="AC15" s="1265"/>
      <c r="AD15" s="1265"/>
      <c r="AE15" s="1265"/>
      <c r="AF15" s="1265"/>
      <c r="AG15" s="1265"/>
      <c r="AH15" s="1265"/>
      <c r="AI15" s="1265"/>
      <c r="AJ15" s="1265"/>
      <c r="AK15" s="1265"/>
      <c r="AL15" s="489"/>
    </row>
    <row r="16" spans="1:38">
      <c r="A16" s="218"/>
      <c r="B16" s="218"/>
      <c r="C16" s="219"/>
      <c r="D16" s="489"/>
      <c r="E16" s="1265"/>
      <c r="F16" s="1265"/>
      <c r="G16" s="1265"/>
      <c r="H16" s="1265"/>
      <c r="I16" s="1265"/>
      <c r="J16" s="1265"/>
      <c r="K16" s="1265"/>
      <c r="L16" s="1265"/>
      <c r="M16" s="1265"/>
      <c r="N16" s="1265"/>
      <c r="O16" s="1265"/>
      <c r="P16" s="1265"/>
      <c r="Q16" s="1265"/>
      <c r="R16" s="1265"/>
      <c r="S16" s="1265"/>
      <c r="T16" s="1265"/>
      <c r="U16" s="1265"/>
      <c r="V16" s="1265"/>
      <c r="W16" s="1265"/>
      <c r="X16" s="1265"/>
      <c r="Y16" s="1265"/>
      <c r="Z16" s="1265"/>
      <c r="AA16" s="1265"/>
      <c r="AB16" s="1265"/>
      <c r="AC16" s="1265"/>
      <c r="AD16" s="1265"/>
      <c r="AE16" s="1265"/>
      <c r="AF16" s="1265"/>
      <c r="AG16" s="1265"/>
      <c r="AH16" s="1265"/>
      <c r="AI16" s="1265"/>
      <c r="AJ16" s="1265"/>
      <c r="AK16" s="1265"/>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35" customHeight="1">
      <c r="A18" s="218"/>
      <c r="B18" s="218"/>
      <c r="C18" s="219"/>
      <c r="D18" s="1265" t="s">
        <v>2351</v>
      </c>
      <c r="E18" s="1265"/>
      <c r="F18" s="1265"/>
      <c r="G18" s="1265"/>
      <c r="H18" s="1265"/>
      <c r="I18" s="1265"/>
      <c r="J18" s="1265"/>
      <c r="K18" s="1265"/>
      <c r="L18" s="1265"/>
      <c r="M18" s="1265"/>
      <c r="N18" s="1265"/>
      <c r="O18" s="1265"/>
      <c r="P18" s="1265"/>
      <c r="Q18" s="1265"/>
      <c r="R18" s="1265"/>
      <c r="S18" s="1265"/>
      <c r="T18" s="1265"/>
      <c r="U18" s="1265"/>
      <c r="V18" s="1265"/>
      <c r="W18" s="1265"/>
      <c r="X18" s="1265"/>
      <c r="Y18" s="1265"/>
      <c r="Z18" s="1265"/>
      <c r="AA18" s="1265"/>
      <c r="AB18" s="1265"/>
      <c r="AC18" s="1265"/>
      <c r="AD18" s="1265"/>
      <c r="AE18" s="1265"/>
      <c r="AF18" s="1265"/>
      <c r="AG18" s="1265"/>
      <c r="AH18" s="1265"/>
      <c r="AI18" s="1265"/>
      <c r="AJ18" s="1265"/>
      <c r="AK18" s="1265"/>
      <c r="AL18" s="218"/>
    </row>
    <row r="19" spans="1:38">
      <c r="A19" s="218"/>
      <c r="B19" s="218"/>
      <c r="C19" s="219"/>
      <c r="D19" s="1265"/>
      <c r="E19" s="1265"/>
      <c r="F19" s="1265"/>
      <c r="G19" s="1265"/>
      <c r="H19" s="1265"/>
      <c r="I19" s="1265"/>
      <c r="J19" s="1265"/>
      <c r="K19" s="1265"/>
      <c r="L19" s="1265"/>
      <c r="M19" s="1265"/>
      <c r="N19" s="1265"/>
      <c r="O19" s="1265"/>
      <c r="P19" s="1265"/>
      <c r="Q19" s="1265"/>
      <c r="R19" s="1265"/>
      <c r="S19" s="1265"/>
      <c r="T19" s="1265"/>
      <c r="U19" s="1265"/>
      <c r="V19" s="1265"/>
      <c r="W19" s="1265"/>
      <c r="X19" s="1265"/>
      <c r="Y19" s="1265"/>
      <c r="Z19" s="1265"/>
      <c r="AA19" s="1265"/>
      <c r="AB19" s="1265"/>
      <c r="AC19" s="1265"/>
      <c r="AD19" s="1265"/>
      <c r="AE19" s="1265"/>
      <c r="AF19" s="1265"/>
      <c r="AG19" s="1265"/>
      <c r="AH19" s="1265"/>
      <c r="AI19" s="1265"/>
      <c r="AJ19" s="1265"/>
      <c r="AK19" s="1265"/>
      <c r="AL19" s="218"/>
    </row>
    <row r="20" spans="1:38">
      <c r="A20" s="218"/>
      <c r="B20" s="218"/>
      <c r="C20" s="219"/>
      <c r="D20" s="1265"/>
      <c r="E20" s="1265"/>
      <c r="F20" s="1265"/>
      <c r="G20" s="1265"/>
      <c r="H20" s="1265"/>
      <c r="I20" s="1265"/>
      <c r="J20" s="1265"/>
      <c r="K20" s="1265"/>
      <c r="L20" s="1265"/>
      <c r="M20" s="1265"/>
      <c r="N20" s="1265"/>
      <c r="O20" s="1265"/>
      <c r="P20" s="1265"/>
      <c r="Q20" s="1265"/>
      <c r="R20" s="1265"/>
      <c r="S20" s="1265"/>
      <c r="T20" s="1265"/>
      <c r="U20" s="1265"/>
      <c r="V20" s="1265"/>
      <c r="W20" s="1265"/>
      <c r="X20" s="1265"/>
      <c r="Y20" s="1265"/>
      <c r="Z20" s="1265"/>
      <c r="AA20" s="1265"/>
      <c r="AB20" s="1265"/>
      <c r="AC20" s="1265"/>
      <c r="AD20" s="1265"/>
      <c r="AE20" s="1265"/>
      <c r="AF20" s="1265"/>
      <c r="AG20" s="1265"/>
      <c r="AH20" s="1265"/>
      <c r="AI20" s="1265"/>
      <c r="AJ20" s="1265"/>
      <c r="AK20" s="1265"/>
      <c r="AL20" s="218"/>
    </row>
    <row r="21" spans="1:38" ht="13.35" customHeight="1">
      <c r="A21" s="218"/>
      <c r="B21" s="218"/>
      <c r="C21" s="219"/>
      <c r="D21" s="1265"/>
      <c r="E21" s="1265"/>
      <c r="F21" s="1265"/>
      <c r="G21" s="1265"/>
      <c r="H21" s="1265"/>
      <c r="I21" s="1265"/>
      <c r="J21" s="1265"/>
      <c r="K21" s="1265"/>
      <c r="L21" s="1265"/>
      <c r="M21" s="1265"/>
      <c r="N21" s="1265"/>
      <c r="O21" s="1265"/>
      <c r="P21" s="1265"/>
      <c r="Q21" s="1265"/>
      <c r="R21" s="1265"/>
      <c r="S21" s="1265"/>
      <c r="T21" s="1265"/>
      <c r="U21" s="1265"/>
      <c r="V21" s="1265"/>
      <c r="W21" s="1265"/>
      <c r="X21" s="1265"/>
      <c r="Y21" s="1265"/>
      <c r="Z21" s="1265"/>
      <c r="AA21" s="1265"/>
      <c r="AB21" s="1265"/>
      <c r="AC21" s="1265"/>
      <c r="AD21" s="1265"/>
      <c r="AE21" s="1265"/>
      <c r="AF21" s="1265"/>
      <c r="AG21" s="1265"/>
      <c r="AH21" s="1265"/>
      <c r="AI21" s="1265"/>
      <c r="AJ21" s="1265"/>
      <c r="AK21" s="1265"/>
      <c r="AL21" s="218"/>
    </row>
    <row r="22" spans="1:38">
      <c r="A22" s="218"/>
      <c r="B22" s="218"/>
      <c r="C22" s="219"/>
      <c r="D22" s="1265"/>
      <c r="E22" s="1265"/>
      <c r="F22" s="1265"/>
      <c r="G22" s="1265"/>
      <c r="H22" s="1265"/>
      <c r="I22" s="1265"/>
      <c r="J22" s="1265"/>
      <c r="K22" s="1265"/>
      <c r="L22" s="1265"/>
      <c r="M22" s="1265"/>
      <c r="N22" s="1265"/>
      <c r="O22" s="1265"/>
      <c r="P22" s="1265"/>
      <c r="Q22" s="1265"/>
      <c r="R22" s="1265"/>
      <c r="S22" s="1265"/>
      <c r="T22" s="1265"/>
      <c r="U22" s="1265"/>
      <c r="V22" s="1265"/>
      <c r="W22" s="1265"/>
      <c r="X22" s="1265"/>
      <c r="Y22" s="1265"/>
      <c r="Z22" s="1265"/>
      <c r="AA22" s="1265"/>
      <c r="AB22" s="1265"/>
      <c r="AC22" s="1265"/>
      <c r="AD22" s="1265"/>
      <c r="AE22" s="1265"/>
      <c r="AF22" s="1265"/>
      <c r="AG22" s="1265"/>
      <c r="AH22" s="1265"/>
      <c r="AI22" s="1265"/>
      <c r="AJ22" s="1265"/>
      <c r="AK22" s="1265"/>
      <c r="AL22" s="218"/>
    </row>
    <row r="23" spans="1:38">
      <c r="A23" s="218"/>
      <c r="B23" s="218"/>
      <c r="C23" s="219"/>
      <c r="D23" s="1265"/>
      <c r="E23" s="1265"/>
      <c r="F23" s="1265"/>
      <c r="G23" s="1265"/>
      <c r="H23" s="1265"/>
      <c r="I23" s="1265"/>
      <c r="J23" s="1265"/>
      <c r="K23" s="1265"/>
      <c r="L23" s="1265"/>
      <c r="M23" s="1265"/>
      <c r="N23" s="1265"/>
      <c r="O23" s="1265"/>
      <c r="P23" s="1265"/>
      <c r="Q23" s="1265"/>
      <c r="R23" s="1265"/>
      <c r="S23" s="1265"/>
      <c r="T23" s="1265"/>
      <c r="U23" s="1265"/>
      <c r="V23" s="1265"/>
      <c r="W23" s="1265"/>
      <c r="X23" s="1265"/>
      <c r="Y23" s="1265"/>
      <c r="Z23" s="1265"/>
      <c r="AA23" s="1265"/>
      <c r="AB23" s="1265"/>
      <c r="AC23" s="1265"/>
      <c r="AD23" s="1265"/>
      <c r="AE23" s="1265"/>
      <c r="AF23" s="1265"/>
      <c r="AG23" s="1265"/>
      <c r="AH23" s="1265"/>
      <c r="AI23" s="1265"/>
      <c r="AJ23" s="1265"/>
      <c r="AK23" s="1265"/>
      <c r="AL23" s="218"/>
    </row>
    <row r="24" spans="1:38">
      <c r="A24" s="218"/>
      <c r="B24" s="218"/>
      <c r="C24" s="219"/>
      <c r="D24" s="1265"/>
      <c r="E24" s="1265"/>
      <c r="F24" s="1265"/>
      <c r="G24" s="1265"/>
      <c r="H24" s="1265"/>
      <c r="I24" s="1265"/>
      <c r="J24" s="1265"/>
      <c r="K24" s="1265"/>
      <c r="L24" s="1265"/>
      <c r="M24" s="1265"/>
      <c r="N24" s="1265"/>
      <c r="O24" s="1265"/>
      <c r="P24" s="1265"/>
      <c r="Q24" s="1265"/>
      <c r="R24" s="1265"/>
      <c r="S24" s="1265"/>
      <c r="T24" s="1265"/>
      <c r="U24" s="1265"/>
      <c r="V24" s="1265"/>
      <c r="W24" s="1265"/>
      <c r="X24" s="1265"/>
      <c r="Y24" s="1265"/>
      <c r="Z24" s="1265"/>
      <c r="AA24" s="1265"/>
      <c r="AB24" s="1265"/>
      <c r="AC24" s="1265"/>
      <c r="AD24" s="1265"/>
      <c r="AE24" s="1265"/>
      <c r="AF24" s="1265"/>
      <c r="AG24" s="1265"/>
      <c r="AH24" s="1265"/>
      <c r="AI24" s="1265"/>
      <c r="AJ24" s="1265"/>
      <c r="AK24" s="1265"/>
      <c r="AL24" s="218"/>
    </row>
    <row r="25" spans="1:38">
      <c r="A25" s="218"/>
      <c r="B25" s="218"/>
      <c r="C25" s="219"/>
      <c r="D25" s="1265"/>
      <c r="E25" s="1265"/>
      <c r="F25" s="1265"/>
      <c r="G25" s="1265"/>
      <c r="H25" s="1265"/>
      <c r="I25" s="1265"/>
      <c r="J25" s="1265"/>
      <c r="K25" s="1265"/>
      <c r="L25" s="1265"/>
      <c r="M25" s="1265"/>
      <c r="N25" s="1265"/>
      <c r="O25" s="1265"/>
      <c r="P25" s="1265"/>
      <c r="Q25" s="1265"/>
      <c r="R25" s="1265"/>
      <c r="S25" s="1265"/>
      <c r="T25" s="1265"/>
      <c r="U25" s="1265"/>
      <c r="V25" s="1265"/>
      <c r="W25" s="1265"/>
      <c r="X25" s="1265"/>
      <c r="Y25" s="1265"/>
      <c r="Z25" s="1265"/>
      <c r="AA25" s="1265"/>
      <c r="AB25" s="1265"/>
      <c r="AC25" s="1265"/>
      <c r="AD25" s="1265"/>
      <c r="AE25" s="1265"/>
      <c r="AF25" s="1265"/>
      <c r="AG25" s="1265"/>
      <c r="AH25" s="1265"/>
      <c r="AI25" s="1265"/>
      <c r="AJ25" s="1265"/>
      <c r="AK25" s="1265"/>
      <c r="AL25" s="218"/>
    </row>
    <row r="26" spans="1:38">
      <c r="A26" s="218"/>
      <c r="B26" s="218"/>
      <c r="C26" s="219"/>
      <c r="D26" s="1265"/>
      <c r="E26" s="1265"/>
      <c r="F26" s="1265"/>
      <c r="G26" s="1265"/>
      <c r="H26" s="1265"/>
      <c r="I26" s="1265"/>
      <c r="J26" s="1265"/>
      <c r="K26" s="1265"/>
      <c r="L26" s="1265"/>
      <c r="M26" s="1265"/>
      <c r="N26" s="1265"/>
      <c r="O26" s="1265"/>
      <c r="P26" s="1265"/>
      <c r="Q26" s="1265"/>
      <c r="R26" s="1265"/>
      <c r="S26" s="1265"/>
      <c r="T26" s="1265"/>
      <c r="U26" s="1265"/>
      <c r="V26" s="1265"/>
      <c r="W26" s="1265"/>
      <c r="X26" s="1265"/>
      <c r="Y26" s="1265"/>
      <c r="Z26" s="1265"/>
      <c r="AA26" s="1265"/>
      <c r="AB26" s="1265"/>
      <c r="AC26" s="1265"/>
      <c r="AD26" s="1265"/>
      <c r="AE26" s="1265"/>
      <c r="AF26" s="1265"/>
      <c r="AG26" s="1265"/>
      <c r="AH26" s="1265"/>
      <c r="AI26" s="1265"/>
      <c r="AJ26" s="1265"/>
      <c r="AK26" s="1265"/>
      <c r="AL26" s="218"/>
    </row>
    <row r="27" spans="1:38" ht="11.85" customHeight="1">
      <c r="A27" s="218"/>
      <c r="B27" s="218"/>
      <c r="C27" s="219"/>
      <c r="D27" s="1265"/>
      <c r="E27" s="1265"/>
      <c r="F27" s="1265"/>
      <c r="G27" s="1265"/>
      <c r="H27" s="1265"/>
      <c r="I27" s="1265"/>
      <c r="J27" s="1265"/>
      <c r="K27" s="1265"/>
      <c r="L27" s="1265"/>
      <c r="M27" s="1265"/>
      <c r="N27" s="1265"/>
      <c r="O27" s="1265"/>
      <c r="P27" s="1265"/>
      <c r="Q27" s="1265"/>
      <c r="R27" s="1265"/>
      <c r="S27" s="1265"/>
      <c r="T27" s="1265"/>
      <c r="U27" s="1265"/>
      <c r="V27" s="1265"/>
      <c r="W27" s="1265"/>
      <c r="X27" s="1265"/>
      <c r="Y27" s="1265"/>
      <c r="Z27" s="1265"/>
      <c r="AA27" s="1265"/>
      <c r="AB27" s="1265"/>
      <c r="AC27" s="1265"/>
      <c r="AD27" s="1265"/>
      <c r="AE27" s="1265"/>
      <c r="AF27" s="1265"/>
      <c r="AG27" s="1265"/>
      <c r="AH27" s="1265"/>
      <c r="AI27" s="1265"/>
      <c r="AJ27" s="1265"/>
      <c r="AK27" s="1265"/>
      <c r="AL27" s="218"/>
    </row>
    <row r="28" spans="1:38" ht="13.35" hidden="1" customHeight="1">
      <c r="A28" s="218"/>
      <c r="B28" s="218"/>
      <c r="C28" s="219"/>
      <c r="E28" s="1265" t="s">
        <v>2506</v>
      </c>
      <c r="F28" s="1265"/>
      <c r="G28" s="1265"/>
      <c r="H28" s="1265"/>
      <c r="I28" s="1265"/>
      <c r="J28" s="1265"/>
      <c r="K28" s="1265"/>
      <c r="L28" s="1265"/>
      <c r="M28" s="1265"/>
      <c r="N28" s="1265"/>
      <c r="O28" s="1265"/>
      <c r="P28" s="1265"/>
      <c r="Q28" s="1265"/>
      <c r="R28" s="1265"/>
      <c r="S28" s="1265"/>
      <c r="T28" s="1265"/>
      <c r="U28" s="1265"/>
      <c r="V28" s="1265"/>
      <c r="W28" s="1265"/>
      <c r="X28" s="1265"/>
      <c r="Y28" s="1265"/>
      <c r="Z28" s="1265"/>
      <c r="AA28" s="1265"/>
      <c r="AB28" s="1265"/>
      <c r="AC28" s="1265"/>
      <c r="AD28" s="1265"/>
      <c r="AE28" s="1265"/>
      <c r="AF28" s="1265"/>
      <c r="AG28" s="1265"/>
      <c r="AH28" s="1265"/>
      <c r="AI28" s="1265"/>
      <c r="AJ28" s="1265"/>
      <c r="AK28" s="1265"/>
      <c r="AL28" s="218"/>
    </row>
    <row r="29" spans="1:38" ht="13.35" hidden="1" customHeight="1">
      <c r="A29" s="218"/>
      <c r="B29" s="218"/>
      <c r="C29" s="219"/>
      <c r="E29" s="1265"/>
      <c r="F29" s="1265"/>
      <c r="G29" s="1265"/>
      <c r="H29" s="1265"/>
      <c r="I29" s="1265"/>
      <c r="J29" s="1265"/>
      <c r="K29" s="1265"/>
      <c r="L29" s="1265"/>
      <c r="M29" s="1265"/>
      <c r="N29" s="1265"/>
      <c r="O29" s="1265"/>
      <c r="P29" s="1265"/>
      <c r="Q29" s="1265"/>
      <c r="R29" s="1265"/>
      <c r="S29" s="1265"/>
      <c r="T29" s="1265"/>
      <c r="U29" s="1265"/>
      <c r="V29" s="1265"/>
      <c r="W29" s="1265"/>
      <c r="X29" s="1265"/>
      <c r="Y29" s="1265"/>
      <c r="Z29" s="1265"/>
      <c r="AA29" s="1265"/>
      <c r="AB29" s="1265"/>
      <c r="AC29" s="1265"/>
      <c r="AD29" s="1265"/>
      <c r="AE29" s="1265"/>
      <c r="AF29" s="1265"/>
      <c r="AG29" s="1265"/>
      <c r="AH29" s="1265"/>
      <c r="AI29" s="1265"/>
      <c r="AJ29" s="1265"/>
      <c r="AK29" s="1265"/>
      <c r="AL29" s="218"/>
    </row>
    <row r="30" spans="1:38" hidden="1">
      <c r="A30" s="218"/>
      <c r="B30" s="218"/>
      <c r="C30" s="219"/>
      <c r="D30" s="489"/>
      <c r="E30" s="1265"/>
      <c r="F30" s="1265"/>
      <c r="G30" s="1265"/>
      <c r="H30" s="1265"/>
      <c r="I30" s="1265"/>
      <c r="J30" s="1265"/>
      <c r="K30" s="1265"/>
      <c r="L30" s="1265"/>
      <c r="M30" s="1265"/>
      <c r="N30" s="1265"/>
      <c r="O30" s="1265"/>
      <c r="P30" s="1265"/>
      <c r="Q30" s="1265"/>
      <c r="R30" s="1265"/>
      <c r="S30" s="1265"/>
      <c r="T30" s="1265"/>
      <c r="U30" s="1265"/>
      <c r="V30" s="1265"/>
      <c r="W30" s="1265"/>
      <c r="X30" s="1265"/>
      <c r="Y30" s="1265"/>
      <c r="Z30" s="1265"/>
      <c r="AA30" s="1265"/>
      <c r="AB30" s="1265"/>
      <c r="AC30" s="1265"/>
      <c r="AD30" s="1265"/>
      <c r="AE30" s="1265"/>
      <c r="AF30" s="1265"/>
      <c r="AG30" s="1265"/>
      <c r="AH30" s="1265"/>
      <c r="AI30" s="1265"/>
      <c r="AJ30" s="1265"/>
      <c r="AK30" s="1265"/>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35" customHeight="1">
      <c r="A32" s="218"/>
      <c r="B32" s="218"/>
      <c r="C32" s="219"/>
      <c r="D32" s="1265" t="s">
        <v>2352</v>
      </c>
      <c r="E32" s="1265"/>
      <c r="F32" s="1265"/>
      <c r="G32" s="1265"/>
      <c r="H32" s="1265"/>
      <c r="I32" s="1265"/>
      <c r="J32" s="1265"/>
      <c r="K32" s="1265"/>
      <c r="L32" s="1265"/>
      <c r="M32" s="1265"/>
      <c r="N32" s="1265"/>
      <c r="O32" s="1265"/>
      <c r="P32" s="1265"/>
      <c r="Q32" s="1265"/>
      <c r="R32" s="1265"/>
      <c r="S32" s="1265"/>
      <c r="T32" s="1265"/>
      <c r="U32" s="1265"/>
      <c r="V32" s="1265"/>
      <c r="W32" s="1265"/>
      <c r="X32" s="1265"/>
      <c r="Y32" s="1265"/>
      <c r="Z32" s="1265"/>
      <c r="AA32" s="1265"/>
      <c r="AB32" s="1265"/>
      <c r="AC32" s="1265"/>
      <c r="AD32" s="1265"/>
      <c r="AE32" s="1265"/>
      <c r="AF32" s="1265"/>
      <c r="AG32" s="1265"/>
      <c r="AH32" s="1265"/>
      <c r="AI32" s="1265"/>
      <c r="AJ32" s="1265"/>
      <c r="AK32" s="1265"/>
      <c r="AL32" s="218"/>
    </row>
    <row r="33" spans="1:38">
      <c r="A33" s="218"/>
      <c r="B33" s="218"/>
      <c r="C33" s="219"/>
      <c r="D33" s="489"/>
      <c r="E33" s="1266" t="s">
        <v>2583</v>
      </c>
      <c r="F33" s="1267"/>
      <c r="G33" s="1267"/>
      <c r="H33" s="1267"/>
      <c r="I33" s="1267"/>
      <c r="J33" s="1267"/>
      <c r="K33" s="1267"/>
      <c r="L33" s="1267"/>
      <c r="M33" s="1267"/>
      <c r="N33" s="1267"/>
      <c r="O33" s="1267"/>
      <c r="P33" s="1267"/>
      <c r="Q33" s="1267"/>
      <c r="R33" s="1267"/>
      <c r="S33" s="1267"/>
      <c r="T33" s="1267"/>
      <c r="U33" s="1267"/>
      <c r="V33" s="1267"/>
      <c r="W33" s="1267"/>
      <c r="X33" s="1267"/>
      <c r="Y33" s="1267"/>
      <c r="Z33" s="1267"/>
      <c r="AA33" s="1267"/>
      <c r="AB33" s="1267"/>
      <c r="AC33" s="1267"/>
      <c r="AD33" s="1267"/>
      <c r="AE33" s="1267"/>
      <c r="AF33" s="1267"/>
      <c r="AG33" s="1267"/>
      <c r="AH33" s="1267"/>
      <c r="AI33" s="1267"/>
      <c r="AJ33" s="1267"/>
      <c r="AK33" s="1267"/>
      <c r="AL33" s="218"/>
    </row>
    <row r="34" spans="1:38">
      <c r="A34" s="4"/>
      <c r="C34" s="2"/>
    </row>
    <row r="35" spans="1:38">
      <c r="A35" s="4"/>
      <c r="D35" s="1277" t="s">
        <v>2501</v>
      </c>
      <c r="E35" s="1277"/>
      <c r="F35" s="1277"/>
      <c r="G35" s="1277"/>
      <c r="H35" s="1277"/>
      <c r="I35" s="1277"/>
      <c r="J35" s="1277"/>
      <c r="K35" s="1277"/>
      <c r="L35" s="1277"/>
      <c r="M35" s="1277"/>
      <c r="N35" s="1277"/>
      <c r="O35" s="1277"/>
      <c r="P35" s="1277"/>
      <c r="Q35" s="1277"/>
      <c r="R35" s="1277"/>
      <c r="S35" s="1277"/>
      <c r="T35" s="1277"/>
      <c r="U35" s="1277"/>
      <c r="V35" s="1277"/>
      <c r="W35" s="1277"/>
      <c r="X35" s="1277"/>
      <c r="Y35" s="1277"/>
      <c r="Z35" s="1277"/>
      <c r="AA35" s="1277"/>
      <c r="AB35" s="1277"/>
      <c r="AC35" s="1277"/>
      <c r="AD35" s="1277"/>
      <c r="AE35" s="1277"/>
      <c r="AF35" s="1277"/>
      <c r="AG35" s="1277"/>
      <c r="AH35" s="1277"/>
      <c r="AI35" s="1277"/>
      <c r="AJ35" s="1277"/>
      <c r="AK35" s="1277"/>
    </row>
    <row r="36" spans="1:38">
      <c r="A36" s="4"/>
      <c r="D36" s="1277"/>
      <c r="E36" s="1277"/>
      <c r="F36" s="1277"/>
      <c r="G36" s="1277"/>
      <c r="H36" s="1277"/>
      <c r="I36" s="1277"/>
      <c r="J36" s="1277"/>
      <c r="K36" s="1277"/>
      <c r="L36" s="1277"/>
      <c r="M36" s="1277"/>
      <c r="N36" s="1277"/>
      <c r="O36" s="1277"/>
      <c r="P36" s="1277"/>
      <c r="Q36" s="1277"/>
      <c r="R36" s="1277"/>
      <c r="S36" s="1277"/>
      <c r="T36" s="1277"/>
      <c r="U36" s="1277"/>
      <c r="V36" s="1277"/>
      <c r="W36" s="1277"/>
      <c r="X36" s="1277"/>
      <c r="Y36" s="1277"/>
      <c r="Z36" s="1277"/>
      <c r="AA36" s="1277"/>
      <c r="AB36" s="1277"/>
      <c r="AC36" s="1277"/>
      <c r="AD36" s="1277"/>
      <c r="AE36" s="1277"/>
      <c r="AF36" s="1277"/>
      <c r="AG36" s="1277"/>
      <c r="AH36" s="1277"/>
      <c r="AI36" s="1277"/>
      <c r="AJ36" s="1277"/>
      <c r="AK36" s="1277"/>
    </row>
    <row r="37" spans="1:38">
      <c r="A37" s="4"/>
      <c r="D37" s="120"/>
      <c r="E37" s="1272" t="s">
        <v>2359</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2360</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5" customFormat="1" ht="13.35" customHeight="1">
      <c r="A42" s="4"/>
      <c r="B42"/>
      <c r="C42" s="2"/>
      <c r="D42" s="4"/>
      <c r="E42" s="4" t="s">
        <v>662</v>
      </c>
      <c r="F42" s="1265" t="s">
        <v>1271</v>
      </c>
    </row>
    <row r="43" spans="1:38" s="1265" customFormat="1" ht="13.3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35" customHeight="1">
      <c r="A45" s="4"/>
      <c r="B45"/>
      <c r="C45" s="2"/>
      <c r="D45" s="4"/>
      <c r="E45" s="3" t="s">
        <v>349</v>
      </c>
      <c r="F45" s="1271" t="s">
        <v>1355</v>
      </c>
      <c r="G45" s="1271"/>
      <c r="H45" s="1271"/>
      <c r="I45" s="1271"/>
      <c r="J45" s="1271"/>
      <c r="K45" s="1271"/>
      <c r="L45" s="1271"/>
      <c r="M45" s="1271"/>
      <c r="N45" s="1271"/>
      <c r="O45" s="1271"/>
      <c r="P45" s="1271"/>
      <c r="Q45" s="1271"/>
      <c r="R45" s="1271"/>
      <c r="S45" s="1271"/>
      <c r="T45" s="1271"/>
      <c r="U45" s="1271"/>
      <c r="V45" s="1271"/>
      <c r="W45" s="1271"/>
      <c r="X45" s="1271"/>
      <c r="Y45" s="1271"/>
      <c r="Z45" s="1271"/>
      <c r="AA45" s="1271"/>
      <c r="AB45" s="1271"/>
      <c r="AC45" s="1271"/>
      <c r="AD45" s="1271"/>
      <c r="AE45" s="1271"/>
      <c r="AF45" s="1271"/>
      <c r="AG45" s="1271"/>
      <c r="AH45" s="1271"/>
      <c r="AI45" s="1271"/>
      <c r="AJ45" s="1271"/>
      <c r="AK45" s="1271"/>
      <c r="AL45" s="1271"/>
    </row>
    <row r="46" spans="1:38" s="118" customFormat="1">
      <c r="A46" s="4"/>
      <c r="B46"/>
      <c r="C46" s="2"/>
      <c r="D46" s="4"/>
      <c r="E46" s="4"/>
      <c r="F46" s="1271"/>
      <c r="G46" s="1271"/>
      <c r="H46" s="1271"/>
      <c r="I46" s="1271"/>
      <c r="J46" s="1271"/>
      <c r="K46" s="1271"/>
      <c r="L46" s="1271"/>
      <c r="M46" s="1271"/>
      <c r="N46" s="1271"/>
      <c r="O46" s="1271"/>
      <c r="P46" s="1271"/>
      <c r="Q46" s="1271"/>
      <c r="R46" s="1271"/>
      <c r="S46" s="1271"/>
      <c r="T46" s="1271"/>
      <c r="U46" s="1271"/>
      <c r="V46" s="1271"/>
      <c r="W46" s="1271"/>
      <c r="X46" s="1271"/>
      <c r="Y46" s="1271"/>
      <c r="Z46" s="1271"/>
      <c r="AA46" s="1271"/>
      <c r="AB46" s="1271"/>
      <c r="AC46" s="1271"/>
      <c r="AD46" s="1271"/>
      <c r="AE46" s="1271"/>
      <c r="AF46" s="1271"/>
      <c r="AG46" s="1271"/>
      <c r="AH46" s="1271"/>
      <c r="AI46" s="1271"/>
      <c r="AJ46" s="1271"/>
      <c r="AK46" s="1271"/>
      <c r="AL46" s="1271"/>
    </row>
    <row r="47" spans="1:38" s="118" customFormat="1" ht="13.35" customHeight="1">
      <c r="A47" s="4"/>
      <c r="B47"/>
      <c r="C47" s="2"/>
      <c r="D47" s="4"/>
      <c r="E47" s="4"/>
      <c r="F47" s="1271"/>
      <c r="G47" s="1271"/>
      <c r="H47" s="1271"/>
      <c r="I47" s="1271"/>
      <c r="J47" s="1271"/>
      <c r="K47" s="1271"/>
      <c r="L47" s="1271"/>
      <c r="M47" s="1271"/>
      <c r="N47" s="1271"/>
      <c r="O47" s="1271"/>
      <c r="P47" s="1271"/>
      <c r="Q47" s="1271"/>
      <c r="R47" s="1271"/>
      <c r="S47" s="1271"/>
      <c r="T47" s="1271"/>
      <c r="U47" s="1271"/>
      <c r="V47" s="1271"/>
      <c r="W47" s="1271"/>
      <c r="X47" s="1271"/>
      <c r="Y47" s="1271"/>
      <c r="Z47" s="1271"/>
      <c r="AA47" s="1271"/>
      <c r="AB47" s="1271"/>
      <c r="AC47" s="1271"/>
      <c r="AD47" s="1271"/>
      <c r="AE47" s="1271"/>
      <c r="AF47" s="1271"/>
      <c r="AG47" s="1271"/>
      <c r="AH47" s="1271"/>
      <c r="AI47" s="1271"/>
      <c r="AJ47" s="1271"/>
      <c r="AK47" s="1271"/>
      <c r="AL47" s="1271"/>
    </row>
    <row r="48" spans="1:38">
      <c r="A48" s="4"/>
      <c r="C48" s="2"/>
      <c r="D48" s="4"/>
      <c r="E48" s="4"/>
      <c r="F48" s="118" t="s">
        <v>697</v>
      </c>
      <c r="G48" s="3" t="s">
        <v>2353</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5" t="s">
        <v>2354</v>
      </c>
      <c r="G50" s="1265"/>
      <c r="H50" s="1265"/>
      <c r="I50" s="1265"/>
      <c r="J50" s="1265"/>
      <c r="K50" s="1265"/>
      <c r="L50" s="1265"/>
      <c r="M50" s="1265"/>
      <c r="N50" s="1265"/>
      <c r="O50" s="1265"/>
      <c r="P50" s="1265"/>
      <c r="Q50" s="1265"/>
      <c r="R50" s="1265"/>
      <c r="S50" s="1265"/>
      <c r="T50" s="1265"/>
      <c r="U50" s="1265"/>
      <c r="V50" s="1265"/>
      <c r="W50" s="1265"/>
      <c r="X50" s="1265"/>
      <c r="Y50" s="1265"/>
      <c r="Z50" s="1265"/>
      <c r="AA50" s="1265"/>
      <c r="AB50" s="1265"/>
      <c r="AC50" s="1265"/>
      <c r="AD50" s="1265"/>
      <c r="AE50" s="1265"/>
      <c r="AF50" s="1265"/>
      <c r="AG50" s="1265"/>
      <c r="AH50" s="1265"/>
      <c r="AI50" s="1265"/>
      <c r="AJ50" s="1265"/>
      <c r="AK50" s="1265"/>
    </row>
    <row r="51" spans="1:38">
      <c r="A51" s="4"/>
      <c r="C51" s="2"/>
      <c r="D51" s="4"/>
      <c r="E51" s="4"/>
      <c r="F51" s="1265"/>
      <c r="G51" s="1265"/>
      <c r="H51" s="1265"/>
      <c r="I51" s="1265"/>
      <c r="J51" s="1265"/>
      <c r="K51" s="1265"/>
      <c r="L51" s="1265"/>
      <c r="M51" s="1265"/>
      <c r="N51" s="1265"/>
      <c r="O51" s="1265"/>
      <c r="P51" s="1265"/>
      <c r="Q51" s="1265"/>
      <c r="R51" s="1265"/>
      <c r="S51" s="1265"/>
      <c r="T51" s="1265"/>
      <c r="U51" s="1265"/>
      <c r="V51" s="1265"/>
      <c r="W51" s="1265"/>
      <c r="X51" s="1265"/>
      <c r="Y51" s="1265"/>
      <c r="Z51" s="1265"/>
      <c r="AA51" s="1265"/>
      <c r="AB51" s="1265"/>
      <c r="AC51" s="1265"/>
      <c r="AD51" s="1265"/>
      <c r="AE51" s="1265"/>
      <c r="AF51" s="1265"/>
      <c r="AG51" s="1265"/>
      <c r="AH51" s="1265"/>
      <c r="AI51" s="1265"/>
      <c r="AJ51" s="1265"/>
      <c r="AK51" s="1265"/>
    </row>
    <row r="52" spans="1:38">
      <c r="A52" s="4"/>
      <c r="C52" s="2"/>
      <c r="D52" s="4"/>
      <c r="F52" s="1265"/>
      <c r="G52" s="1265"/>
      <c r="H52" s="1265"/>
      <c r="I52" s="1265"/>
      <c r="J52" s="1265"/>
      <c r="K52" s="1265"/>
      <c r="L52" s="1265"/>
      <c r="M52" s="1265"/>
      <c r="N52" s="1265"/>
      <c r="O52" s="1265"/>
      <c r="P52" s="1265"/>
      <c r="Q52" s="1265"/>
      <c r="R52" s="1265"/>
      <c r="S52" s="1265"/>
      <c r="T52" s="1265"/>
      <c r="U52" s="1265"/>
      <c r="V52" s="1265"/>
      <c r="W52" s="1265"/>
      <c r="X52" s="1265"/>
      <c r="Y52" s="1265"/>
      <c r="Z52" s="1265"/>
      <c r="AA52" s="1265"/>
      <c r="AB52" s="1265"/>
      <c r="AC52" s="1265"/>
      <c r="AD52" s="1265"/>
      <c r="AE52" s="1265"/>
      <c r="AF52" s="1265"/>
      <c r="AG52" s="1265"/>
      <c r="AH52" s="1265"/>
      <c r="AI52" s="1265"/>
      <c r="AJ52" s="1265"/>
      <c r="AK52" s="1265"/>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35" customHeight="1">
      <c r="A56" s="218"/>
      <c r="B56" s="218"/>
      <c r="C56" s="219"/>
      <c r="D56" s="219"/>
      <c r="E56" s="218"/>
      <c r="F56" s="220" t="s">
        <v>697</v>
      </c>
      <c r="G56" s="1270" t="s">
        <v>1298</v>
      </c>
      <c r="H56" s="1270"/>
      <c r="I56" s="1270"/>
      <c r="J56" s="1270"/>
      <c r="K56" s="1270"/>
      <c r="L56" s="1270"/>
      <c r="M56" s="1270"/>
      <c r="N56" s="1270"/>
      <c r="O56" s="1270"/>
      <c r="P56" s="1270"/>
      <c r="Q56" s="1270"/>
      <c r="R56" s="1270"/>
      <c r="S56" s="1270"/>
      <c r="T56" s="1270"/>
      <c r="U56" s="1270"/>
      <c r="V56" s="1270"/>
      <c r="W56" s="1270"/>
      <c r="X56" s="1270"/>
      <c r="Y56" s="1270"/>
      <c r="Z56" s="1270"/>
      <c r="AA56" s="1270"/>
      <c r="AB56" s="1270"/>
      <c r="AC56" s="1270"/>
      <c r="AD56" s="1270"/>
      <c r="AE56" s="1270"/>
      <c r="AF56" s="1270"/>
      <c r="AG56" s="1270"/>
      <c r="AH56" s="1270"/>
      <c r="AI56" s="1270"/>
      <c r="AJ56" s="1270"/>
      <c r="AK56" s="1270"/>
      <c r="AL56" s="218"/>
    </row>
    <row r="57" spans="1:38" ht="13.3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70" t="s">
        <v>584</v>
      </c>
      <c r="H58" s="1270"/>
      <c r="I58" s="1270"/>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35" customHeight="1">
      <c r="A59" s="218"/>
      <c r="B59" s="219"/>
      <c r="C59" s="219"/>
      <c r="D59" s="219"/>
      <c r="E59" s="218"/>
      <c r="F59" s="220" t="s">
        <v>518</v>
      </c>
      <c r="G59" s="1270" t="s">
        <v>2355</v>
      </c>
      <c r="H59" s="1270"/>
      <c r="I59" s="1270"/>
      <c r="J59" s="1270"/>
      <c r="K59" s="1270"/>
      <c r="L59" s="1270"/>
      <c r="M59" s="1270"/>
      <c r="N59" s="1270"/>
      <c r="O59" s="1270"/>
      <c r="P59" s="1270"/>
      <c r="Q59" s="1270"/>
      <c r="R59" s="1270"/>
      <c r="S59" s="1270"/>
      <c r="T59" s="1270"/>
      <c r="U59" s="1270"/>
      <c r="V59" s="1270"/>
      <c r="W59" s="1270"/>
      <c r="X59" s="1270"/>
      <c r="Y59" s="1270"/>
      <c r="Z59" s="1270"/>
      <c r="AA59" s="1270"/>
      <c r="AB59" s="1270"/>
      <c r="AC59" s="1270"/>
      <c r="AD59" s="1270"/>
      <c r="AE59" s="1270"/>
      <c r="AF59" s="1270"/>
      <c r="AG59" s="1270"/>
      <c r="AH59" s="1270"/>
      <c r="AI59" s="1270"/>
      <c r="AJ59" s="1270"/>
      <c r="AK59" s="1270"/>
      <c r="AL59" s="1270"/>
    </row>
    <row r="60" spans="1:38">
      <c r="A60" s="218"/>
      <c r="B60" s="218"/>
      <c r="C60" s="219"/>
      <c r="D60" s="219"/>
      <c r="E60" s="218"/>
      <c r="F60" s="220"/>
      <c r="G60" s="1270"/>
      <c r="H60" s="1270"/>
      <c r="I60" s="1270"/>
      <c r="J60" s="1270"/>
      <c r="K60" s="1270"/>
      <c r="L60" s="1270"/>
      <c r="M60" s="1270"/>
      <c r="N60" s="1270"/>
      <c r="O60" s="1270"/>
      <c r="P60" s="1270"/>
      <c r="Q60" s="1270"/>
      <c r="R60" s="1270"/>
      <c r="S60" s="1270"/>
      <c r="T60" s="1270"/>
      <c r="U60" s="1270"/>
      <c r="V60" s="1270"/>
      <c r="W60" s="1270"/>
      <c r="X60" s="1270"/>
      <c r="Y60" s="1270"/>
      <c r="Z60" s="1270"/>
      <c r="AA60" s="1270"/>
      <c r="AB60" s="1270"/>
      <c r="AC60" s="1270"/>
      <c r="AD60" s="1270"/>
      <c r="AE60" s="1270"/>
      <c r="AF60" s="1270"/>
      <c r="AG60" s="1270"/>
      <c r="AH60" s="1270"/>
      <c r="AI60" s="1270"/>
      <c r="AJ60" s="1270"/>
      <c r="AK60" s="1270"/>
      <c r="AL60" s="1270"/>
    </row>
    <row r="61" spans="1:38">
      <c r="A61" s="218"/>
      <c r="B61" s="218"/>
      <c r="C61" s="219"/>
      <c r="D61" s="219"/>
      <c r="E61" s="218"/>
      <c r="F61" s="220"/>
      <c r="G61" s="513" t="s">
        <v>1389</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5" t="s">
        <v>1273</v>
      </c>
      <c r="H66" s="1265"/>
      <c r="I66" s="1265"/>
      <c r="J66" s="1265"/>
      <c r="K66" s="1265"/>
      <c r="L66" s="1265"/>
      <c r="M66" s="1265"/>
      <c r="N66" s="1265"/>
      <c r="O66" s="1265"/>
      <c r="P66" s="1265"/>
      <c r="Q66" s="1265"/>
      <c r="R66" s="1265"/>
      <c r="S66" s="1265"/>
      <c r="T66" s="1265"/>
      <c r="U66" s="1265"/>
      <c r="V66" s="1265"/>
      <c r="W66" s="1265"/>
      <c r="X66" s="1265"/>
      <c r="Y66" s="1265"/>
      <c r="Z66" s="1265"/>
      <c r="AA66" s="1265"/>
      <c r="AB66" s="1265"/>
      <c r="AC66" s="1265"/>
      <c r="AD66" s="1265"/>
      <c r="AE66" s="1265"/>
      <c r="AF66" s="1265"/>
      <c r="AG66" s="1265"/>
      <c r="AH66" s="1265"/>
      <c r="AI66" s="1265"/>
      <c r="AJ66" s="1265"/>
      <c r="AK66" s="1265"/>
    </row>
    <row r="67" spans="1:37">
      <c r="A67" s="4"/>
      <c r="C67" s="2"/>
      <c r="D67" s="4"/>
      <c r="E67" s="4"/>
      <c r="G67" s="1265"/>
      <c r="H67" s="1265"/>
      <c r="I67" s="1265"/>
      <c r="J67" s="1265"/>
      <c r="K67" s="1265"/>
      <c r="L67" s="1265"/>
      <c r="M67" s="1265"/>
      <c r="N67" s="1265"/>
      <c r="O67" s="1265"/>
      <c r="P67" s="1265"/>
      <c r="Q67" s="1265"/>
      <c r="R67" s="1265"/>
      <c r="S67" s="1265"/>
      <c r="T67" s="1265"/>
      <c r="U67" s="1265"/>
      <c r="V67" s="1265"/>
      <c r="W67" s="1265"/>
      <c r="X67" s="1265"/>
      <c r="Y67" s="1265"/>
      <c r="Z67" s="1265"/>
      <c r="AA67" s="1265"/>
      <c r="AB67" s="1265"/>
      <c r="AC67" s="1265"/>
      <c r="AD67" s="1265"/>
      <c r="AE67" s="1265"/>
      <c r="AF67" s="1265"/>
      <c r="AG67" s="1265"/>
      <c r="AH67" s="1265"/>
      <c r="AI67" s="1265"/>
      <c r="AJ67" s="1265"/>
      <c r="AK67" s="1265"/>
    </row>
    <row r="68" spans="1:37">
      <c r="A68" s="4"/>
      <c r="C68" s="2"/>
      <c r="D68" s="4"/>
      <c r="E68" s="4"/>
      <c r="G68" s="1265"/>
      <c r="H68" s="1265"/>
      <c r="I68" s="1265"/>
      <c r="J68" s="1265"/>
      <c r="K68" s="1265"/>
      <c r="L68" s="1265"/>
      <c r="M68" s="1265"/>
      <c r="N68" s="1265"/>
      <c r="O68" s="1265"/>
      <c r="P68" s="1265"/>
      <c r="Q68" s="1265"/>
      <c r="R68" s="1265"/>
      <c r="S68" s="1265"/>
      <c r="T68" s="1265"/>
      <c r="U68" s="1265"/>
      <c r="V68" s="1265"/>
      <c r="W68" s="1265"/>
      <c r="X68" s="1265"/>
      <c r="Y68" s="1265"/>
      <c r="Z68" s="1265"/>
      <c r="AA68" s="1265"/>
      <c r="AB68" s="1265"/>
      <c r="AC68" s="1265"/>
      <c r="AD68" s="1265"/>
      <c r="AE68" s="1265"/>
      <c r="AF68" s="1265"/>
      <c r="AG68" s="1265"/>
      <c r="AH68" s="1265"/>
      <c r="AI68" s="1265"/>
      <c r="AJ68" s="1265"/>
      <c r="AK68" s="1265"/>
    </row>
    <row r="69" spans="1:37" ht="13.35" customHeight="1">
      <c r="A69" s="4"/>
      <c r="C69" s="2"/>
      <c r="D69" s="4"/>
      <c r="E69" s="4"/>
      <c r="F69" t="s">
        <v>518</v>
      </c>
      <c r="G69" s="1265" t="s">
        <v>1274</v>
      </c>
      <c r="H69" s="1265"/>
      <c r="I69" s="1265"/>
      <c r="J69" s="1265"/>
      <c r="K69" s="1265"/>
      <c r="L69" s="1265"/>
      <c r="M69" s="1265"/>
      <c r="N69" s="1265"/>
      <c r="O69" s="1265"/>
      <c r="P69" s="1265"/>
      <c r="Q69" s="1265"/>
      <c r="R69" s="1265"/>
      <c r="S69" s="1265"/>
      <c r="T69" s="1265"/>
      <c r="U69" s="1265"/>
      <c r="V69" s="1265"/>
      <c r="W69" s="1265"/>
      <c r="X69" s="1265"/>
      <c r="Y69" s="1265"/>
      <c r="Z69" s="1265"/>
      <c r="AA69" s="1265"/>
      <c r="AB69" s="1265"/>
      <c r="AC69" s="1265"/>
      <c r="AD69" s="1265"/>
      <c r="AE69" s="1265"/>
      <c r="AF69" s="1265"/>
      <c r="AG69" s="1265"/>
      <c r="AH69" s="1265"/>
      <c r="AI69" s="1265"/>
      <c r="AJ69" s="1265"/>
      <c r="AK69" s="1265"/>
    </row>
    <row r="70" spans="1:37">
      <c r="A70" s="4"/>
      <c r="C70" s="2"/>
      <c r="D70" s="4"/>
      <c r="E70" s="4"/>
      <c r="F70" s="27"/>
      <c r="G70" s="1265"/>
      <c r="H70" s="1265"/>
      <c r="I70" s="1265"/>
      <c r="J70" s="1265"/>
      <c r="K70" s="1265"/>
      <c r="L70" s="1265"/>
      <c r="M70" s="1265"/>
      <c r="N70" s="1265"/>
      <c r="O70" s="1265"/>
      <c r="P70" s="1265"/>
      <c r="Q70" s="1265"/>
      <c r="R70" s="1265"/>
      <c r="S70" s="1265"/>
      <c r="T70" s="1265"/>
      <c r="U70" s="1265"/>
      <c r="V70" s="1265"/>
      <c r="W70" s="1265"/>
      <c r="X70" s="1265"/>
      <c r="Y70" s="1265"/>
      <c r="Z70" s="1265"/>
      <c r="AA70" s="1265"/>
      <c r="AB70" s="1265"/>
      <c r="AC70" s="1265"/>
      <c r="AD70" s="1265"/>
      <c r="AE70" s="1265"/>
      <c r="AF70" s="1265"/>
      <c r="AG70" s="1265"/>
      <c r="AH70" s="1265"/>
      <c r="AI70" s="1265"/>
      <c r="AJ70" s="1265"/>
      <c r="AK70" s="1265"/>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5" t="s">
        <v>1275</v>
      </c>
      <c r="H72" s="1265"/>
      <c r="I72" s="1265"/>
      <c r="J72" s="1265"/>
      <c r="K72" s="1265"/>
      <c r="L72" s="1265"/>
      <c r="M72" s="1265"/>
      <c r="N72" s="1265"/>
      <c r="O72" s="1265"/>
      <c r="P72" s="1265"/>
      <c r="Q72" s="1265"/>
      <c r="R72" s="1265"/>
      <c r="S72" s="1265"/>
      <c r="T72" s="1265"/>
      <c r="U72" s="1265"/>
      <c r="V72" s="1265"/>
      <c r="W72" s="1265"/>
      <c r="X72" s="1265"/>
      <c r="Y72" s="1265"/>
      <c r="Z72" s="1265"/>
      <c r="AA72" s="1265"/>
      <c r="AB72" s="1265"/>
      <c r="AC72" s="1265"/>
      <c r="AD72" s="1265"/>
      <c r="AE72" s="1265"/>
      <c r="AF72" s="1265"/>
      <c r="AG72" s="1265"/>
      <c r="AH72" s="1265"/>
      <c r="AI72" s="1265"/>
      <c r="AJ72" s="1265"/>
      <c r="AK72" s="1265"/>
    </row>
    <row r="73" spans="1:37">
      <c r="A73" s="4"/>
      <c r="C73" s="2"/>
      <c r="D73" s="4"/>
      <c r="E73" s="4"/>
      <c r="F73" s="8"/>
      <c r="G73" s="1265"/>
      <c r="H73" s="1265"/>
      <c r="I73" s="1265"/>
      <c r="J73" s="1265"/>
      <c r="K73" s="1265"/>
      <c r="L73" s="1265"/>
      <c r="M73" s="1265"/>
      <c r="N73" s="1265"/>
      <c r="O73" s="1265"/>
      <c r="P73" s="1265"/>
      <c r="Q73" s="1265"/>
      <c r="R73" s="1265"/>
      <c r="S73" s="1265"/>
      <c r="T73" s="1265"/>
      <c r="U73" s="1265"/>
      <c r="V73" s="1265"/>
      <c r="W73" s="1265"/>
      <c r="X73" s="1265"/>
      <c r="Y73" s="1265"/>
      <c r="Z73" s="1265"/>
      <c r="AA73" s="1265"/>
      <c r="AB73" s="1265"/>
      <c r="AC73" s="1265"/>
      <c r="AD73" s="1265"/>
      <c r="AE73" s="1265"/>
      <c r="AF73" s="1265"/>
      <c r="AG73" s="1265"/>
      <c r="AH73" s="1265"/>
      <c r="AI73" s="1265"/>
      <c r="AJ73" s="1265"/>
      <c r="AK73" s="1265"/>
    </row>
    <row r="74" spans="1:37">
      <c r="A74" s="4"/>
      <c r="C74" s="2"/>
      <c r="D74" s="4"/>
      <c r="E74" s="4"/>
      <c r="F74" s="8" t="s">
        <v>518</v>
      </c>
      <c r="G74" s="1265" t="s">
        <v>1276</v>
      </c>
      <c r="H74" s="1265"/>
      <c r="I74" s="1265"/>
      <c r="J74" s="1265"/>
      <c r="K74" s="1265"/>
      <c r="L74" s="1265"/>
      <c r="M74" s="1265"/>
      <c r="N74" s="1265"/>
      <c r="O74" s="1265"/>
      <c r="P74" s="1265"/>
      <c r="Q74" s="1265"/>
      <c r="R74" s="1265"/>
      <c r="S74" s="1265"/>
      <c r="T74" s="1265"/>
      <c r="U74" s="1265"/>
      <c r="V74" s="1265"/>
      <c r="W74" s="1265"/>
      <c r="X74" s="1265"/>
      <c r="Y74" s="1265"/>
      <c r="Z74" s="1265"/>
      <c r="AA74" s="1265"/>
      <c r="AB74" s="1265"/>
      <c r="AC74" s="1265"/>
      <c r="AD74" s="1265"/>
      <c r="AE74" s="1265"/>
      <c r="AF74" s="1265"/>
      <c r="AG74" s="1265"/>
      <c r="AH74" s="1265"/>
      <c r="AI74" s="1265"/>
      <c r="AJ74" s="1265"/>
      <c r="AK74" s="1265"/>
    </row>
    <row r="75" spans="1:37">
      <c r="A75" s="4"/>
      <c r="C75" s="2"/>
      <c r="D75" s="4"/>
      <c r="E75" s="4"/>
      <c r="F75" s="8"/>
      <c r="G75" s="1265"/>
      <c r="H75" s="1265"/>
      <c r="I75" s="1265"/>
      <c r="J75" s="1265"/>
      <c r="K75" s="1265"/>
      <c r="L75" s="1265"/>
      <c r="M75" s="1265"/>
      <c r="N75" s="1265"/>
      <c r="O75" s="1265"/>
      <c r="P75" s="1265"/>
      <c r="Q75" s="1265"/>
      <c r="R75" s="1265"/>
      <c r="S75" s="1265"/>
      <c r="T75" s="1265"/>
      <c r="U75" s="1265"/>
      <c r="V75" s="1265"/>
      <c r="W75" s="1265"/>
      <c r="X75" s="1265"/>
      <c r="Y75" s="1265"/>
      <c r="Z75" s="1265"/>
      <c r="AA75" s="1265"/>
      <c r="AB75" s="1265"/>
      <c r="AC75" s="1265"/>
      <c r="AD75" s="1265"/>
      <c r="AE75" s="1265"/>
      <c r="AF75" s="1265"/>
      <c r="AG75" s="1265"/>
      <c r="AH75" s="1265"/>
      <c r="AI75" s="1265"/>
      <c r="AJ75" s="1265"/>
      <c r="AK75" s="1265"/>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5" t="s">
        <v>1277</v>
      </c>
      <c r="H82" s="1265"/>
      <c r="I82" s="1265"/>
      <c r="J82" s="1265"/>
      <c r="K82" s="1265"/>
      <c r="L82" s="1265"/>
      <c r="M82" s="1265"/>
      <c r="N82" s="1265"/>
      <c r="O82" s="1265"/>
      <c r="P82" s="1265"/>
      <c r="Q82" s="1265"/>
      <c r="R82" s="1265"/>
      <c r="S82" s="1265"/>
      <c r="T82" s="1265"/>
      <c r="U82" s="1265"/>
      <c r="V82" s="1265"/>
      <c r="W82" s="1265"/>
      <c r="X82" s="1265"/>
      <c r="Y82" s="1265"/>
      <c r="Z82" s="1265"/>
      <c r="AA82" s="1265"/>
      <c r="AB82" s="1265"/>
      <c r="AC82" s="1265"/>
      <c r="AD82" s="1265"/>
      <c r="AE82" s="1265"/>
      <c r="AF82" s="1265"/>
      <c r="AG82" s="1265"/>
      <c r="AH82" s="1265"/>
      <c r="AI82" s="1265"/>
      <c r="AJ82" s="1265"/>
      <c r="AK82" s="1265"/>
    </row>
    <row r="83" spans="1:37">
      <c r="A83" s="4"/>
      <c r="C83" s="2"/>
      <c r="D83" s="4"/>
      <c r="E83" s="4"/>
      <c r="F83" s="4"/>
      <c r="G83" s="1265"/>
      <c r="H83" s="1265"/>
      <c r="I83" s="1265"/>
      <c r="J83" s="1265"/>
      <c r="K83" s="1265"/>
      <c r="L83" s="1265"/>
      <c r="M83" s="1265"/>
      <c r="N83" s="1265"/>
      <c r="O83" s="1265"/>
      <c r="P83" s="1265"/>
      <c r="Q83" s="1265"/>
      <c r="R83" s="1265"/>
      <c r="S83" s="1265"/>
      <c r="T83" s="1265"/>
      <c r="U83" s="1265"/>
      <c r="V83" s="1265"/>
      <c r="W83" s="1265"/>
      <c r="X83" s="1265"/>
      <c r="Y83" s="1265"/>
      <c r="Z83" s="1265"/>
      <c r="AA83" s="1265"/>
      <c r="AB83" s="1265"/>
      <c r="AC83" s="1265"/>
      <c r="AD83" s="1265"/>
      <c r="AE83" s="1265"/>
      <c r="AF83" s="1265"/>
      <c r="AG83" s="1265"/>
      <c r="AH83" s="1265"/>
      <c r="AI83" s="1265"/>
      <c r="AJ83" s="1265"/>
      <c r="AK83" s="1265"/>
    </row>
    <row r="84" spans="1:37">
      <c r="A84" s="4"/>
      <c r="C84" s="2"/>
      <c r="D84" s="4"/>
      <c r="E84" s="4"/>
      <c r="F84" s="4"/>
      <c r="G84" s="1265"/>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1265"/>
      <c r="AE84" s="1265"/>
      <c r="AF84" s="1265"/>
      <c r="AG84" s="1265"/>
      <c r="AH84" s="1265"/>
      <c r="AI84" s="1265"/>
      <c r="AJ84" s="1265"/>
      <c r="AK84" s="1265"/>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5" t="s">
        <v>1278</v>
      </c>
      <c r="H86" s="1265"/>
      <c r="I86" s="1265"/>
      <c r="J86" s="1265"/>
      <c r="K86" s="1265"/>
      <c r="L86" s="1265"/>
      <c r="M86" s="1265"/>
      <c r="N86" s="1265"/>
      <c r="O86" s="1265"/>
      <c r="P86" s="1265"/>
      <c r="Q86" s="1265"/>
      <c r="R86" s="1265"/>
      <c r="S86" s="1265"/>
      <c r="T86" s="1265"/>
      <c r="U86" s="1265"/>
      <c r="V86" s="1265"/>
      <c r="W86" s="1265"/>
      <c r="X86" s="1265"/>
      <c r="Y86" s="1265"/>
      <c r="Z86" s="1265"/>
      <c r="AA86" s="1265"/>
      <c r="AB86" s="1265"/>
      <c r="AC86" s="1265"/>
      <c r="AD86" s="1265"/>
      <c r="AE86" s="1265"/>
      <c r="AF86" s="1265"/>
      <c r="AG86" s="1265"/>
      <c r="AH86" s="1265"/>
      <c r="AI86" s="1265"/>
      <c r="AJ86" s="1265"/>
      <c r="AK86" s="1265"/>
    </row>
    <row r="87" spans="1:37">
      <c r="A87" s="4"/>
      <c r="C87" s="2"/>
      <c r="D87" s="4"/>
      <c r="E87" s="4"/>
      <c r="F87" s="4"/>
      <c r="G87" s="1265"/>
      <c r="H87" s="1265"/>
      <c r="I87" s="1265"/>
      <c r="J87" s="1265"/>
      <c r="K87" s="1265"/>
      <c r="L87" s="1265"/>
      <c r="M87" s="1265"/>
      <c r="N87" s="1265"/>
      <c r="O87" s="1265"/>
      <c r="P87" s="1265"/>
      <c r="Q87" s="1265"/>
      <c r="R87" s="1265"/>
      <c r="S87" s="1265"/>
      <c r="T87" s="1265"/>
      <c r="U87" s="1265"/>
      <c r="V87" s="1265"/>
      <c r="W87" s="1265"/>
      <c r="X87" s="1265"/>
      <c r="Y87" s="1265"/>
      <c r="Z87" s="1265"/>
      <c r="AA87" s="1265"/>
      <c r="AB87" s="1265"/>
      <c r="AC87" s="1265"/>
      <c r="AD87" s="1265"/>
      <c r="AE87" s="1265"/>
      <c r="AF87" s="1265"/>
      <c r="AG87" s="1265"/>
      <c r="AH87" s="1265"/>
      <c r="AI87" s="1265"/>
      <c r="AJ87" s="1265"/>
      <c r="AK87" s="1265"/>
    </row>
    <row r="88" spans="1:37">
      <c r="A88" s="4"/>
      <c r="C88" s="2"/>
      <c r="D88" s="4"/>
      <c r="E88" s="4"/>
      <c r="G88" s="1265"/>
      <c r="H88" s="1265"/>
      <c r="I88" s="1265"/>
      <c r="J88" s="1265"/>
      <c r="K88" s="1265"/>
      <c r="L88" s="1265"/>
      <c r="M88" s="1265"/>
      <c r="N88" s="1265"/>
      <c r="O88" s="1265"/>
      <c r="P88" s="1265"/>
      <c r="Q88" s="1265"/>
      <c r="R88" s="1265"/>
      <c r="S88" s="1265"/>
      <c r="T88" s="1265"/>
      <c r="U88" s="1265"/>
      <c r="V88" s="1265"/>
      <c r="W88" s="1265"/>
      <c r="X88" s="1265"/>
      <c r="Y88" s="1265"/>
      <c r="Z88" s="1265"/>
      <c r="AA88" s="1265"/>
      <c r="AB88" s="1265"/>
      <c r="AC88" s="1265"/>
      <c r="AD88" s="1265"/>
      <c r="AE88" s="1265"/>
      <c r="AF88" s="1265"/>
      <c r="AG88" s="1265"/>
      <c r="AH88" s="1265"/>
      <c r="AI88" s="1265"/>
      <c r="AJ88" s="1265"/>
      <c r="AK88" s="1265"/>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68" t="s">
        <v>1279</v>
      </c>
      <c r="H90" s="1268"/>
      <c r="I90" s="1268"/>
      <c r="J90" s="1268"/>
      <c r="K90" s="1268"/>
      <c r="L90" s="1268"/>
      <c r="M90" s="1268"/>
      <c r="N90" s="1268"/>
      <c r="O90" s="1268"/>
      <c r="P90" s="1268"/>
      <c r="Q90" s="1268"/>
      <c r="R90" s="1268"/>
      <c r="S90" s="1268"/>
      <c r="T90" s="1268"/>
      <c r="U90" s="1268"/>
      <c r="V90" s="1268"/>
      <c r="W90" s="1268"/>
      <c r="X90" s="1268"/>
      <c r="Y90" s="1268"/>
      <c r="Z90" s="1268"/>
      <c r="AA90" s="1268"/>
      <c r="AB90" s="1268"/>
      <c r="AC90" s="1268"/>
      <c r="AD90" s="1268"/>
      <c r="AE90" s="1268"/>
      <c r="AF90" s="1268"/>
      <c r="AG90" s="1268"/>
      <c r="AH90" s="1268"/>
      <c r="AI90" s="1268"/>
      <c r="AJ90" s="1268"/>
      <c r="AK90" s="1268"/>
    </row>
    <row r="91" spans="1:37">
      <c r="A91" s="4"/>
      <c r="C91" s="2"/>
      <c r="D91" s="4"/>
      <c r="E91" s="4"/>
      <c r="G91" s="1268"/>
      <c r="H91" s="1268"/>
      <c r="I91" s="1268"/>
      <c r="J91" s="1268"/>
      <c r="K91" s="1268"/>
      <c r="L91" s="1268"/>
      <c r="M91" s="1268"/>
      <c r="N91" s="1268"/>
      <c r="O91" s="1268"/>
      <c r="P91" s="1268"/>
      <c r="Q91" s="1268"/>
      <c r="R91" s="1268"/>
      <c r="S91" s="1268"/>
      <c r="T91" s="1268"/>
      <c r="U91" s="1268"/>
      <c r="V91" s="1268"/>
      <c r="W91" s="1268"/>
      <c r="X91" s="1268"/>
      <c r="Y91" s="1268"/>
      <c r="Z91" s="1268"/>
      <c r="AA91" s="1268"/>
      <c r="AB91" s="1268"/>
      <c r="AC91" s="1268"/>
      <c r="AD91" s="1268"/>
      <c r="AE91" s="1268"/>
      <c r="AF91" s="1268"/>
      <c r="AG91" s="1268"/>
      <c r="AH91" s="1268"/>
      <c r="AI91" s="1268"/>
      <c r="AJ91" s="1268"/>
      <c r="AK91" s="1268"/>
    </row>
    <row r="92" spans="1:37">
      <c r="A92" s="4"/>
      <c r="C92" s="2"/>
      <c r="D92" s="4"/>
      <c r="E92" s="4"/>
      <c r="G92" s="1268"/>
      <c r="H92" s="1268"/>
      <c r="I92" s="1268"/>
      <c r="J92" s="1268"/>
      <c r="K92" s="1268"/>
      <c r="L92" s="1268"/>
      <c r="M92" s="1268"/>
      <c r="N92" s="1268"/>
      <c r="O92" s="1268"/>
      <c r="P92" s="1268"/>
      <c r="Q92" s="1268"/>
      <c r="R92" s="1268"/>
      <c r="S92" s="1268"/>
      <c r="T92" s="1268"/>
      <c r="U92" s="1268"/>
      <c r="V92" s="1268"/>
      <c r="W92" s="1268"/>
      <c r="X92" s="1268"/>
      <c r="Y92" s="1268"/>
      <c r="Z92" s="1268"/>
      <c r="AA92" s="1268"/>
      <c r="AB92" s="1268"/>
      <c r="AC92" s="1268"/>
      <c r="AD92" s="1268"/>
      <c r="AE92" s="1268"/>
      <c r="AF92" s="1268"/>
      <c r="AG92" s="1268"/>
      <c r="AH92" s="1268"/>
      <c r="AI92" s="1268"/>
      <c r="AJ92" s="1268"/>
      <c r="AK92" s="1268"/>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5" t="s">
        <v>1280</v>
      </c>
      <c r="H94" s="1265"/>
      <c r="I94" s="1265"/>
      <c r="J94" s="1265"/>
      <c r="K94" s="1265"/>
      <c r="L94" s="1265"/>
      <c r="M94" s="1265"/>
      <c r="N94" s="1265"/>
      <c r="O94" s="1265"/>
      <c r="P94" s="1265"/>
      <c r="Q94" s="1265"/>
      <c r="R94" s="1265"/>
      <c r="S94" s="1265"/>
      <c r="T94" s="1265"/>
      <c r="U94" s="1265"/>
      <c r="V94" s="1265"/>
      <c r="W94" s="1265"/>
      <c r="X94" s="1265"/>
      <c r="Y94" s="1265"/>
      <c r="Z94" s="1265"/>
      <c r="AA94" s="1265"/>
      <c r="AB94" s="1265"/>
      <c r="AC94" s="1265"/>
      <c r="AD94" s="1265"/>
      <c r="AE94" s="1265"/>
      <c r="AF94" s="1265"/>
      <c r="AG94" s="1265"/>
      <c r="AH94" s="1265"/>
      <c r="AI94" s="1265"/>
      <c r="AJ94" s="1265"/>
      <c r="AK94" s="1265"/>
    </row>
    <row r="95" spans="1:37">
      <c r="A95" s="4"/>
      <c r="C95" s="2"/>
      <c r="D95" s="4"/>
      <c r="E95" s="4"/>
      <c r="G95" s="1265"/>
      <c r="H95" s="1265"/>
      <c r="I95" s="1265"/>
      <c r="J95" s="1265"/>
      <c r="K95" s="1265"/>
      <c r="L95" s="1265"/>
      <c r="M95" s="1265"/>
      <c r="N95" s="1265"/>
      <c r="O95" s="1265"/>
      <c r="P95" s="1265"/>
      <c r="Q95" s="1265"/>
      <c r="R95" s="1265"/>
      <c r="S95" s="1265"/>
      <c r="T95" s="1265"/>
      <c r="U95" s="1265"/>
      <c r="V95" s="1265"/>
      <c r="W95" s="1265"/>
      <c r="X95" s="1265"/>
      <c r="Y95" s="1265"/>
      <c r="Z95" s="1265"/>
      <c r="AA95" s="1265"/>
      <c r="AB95" s="1265"/>
      <c r="AC95" s="1265"/>
      <c r="AD95" s="1265"/>
      <c r="AE95" s="1265"/>
      <c r="AF95" s="1265"/>
      <c r="AG95" s="1265"/>
      <c r="AH95" s="1265"/>
      <c r="AI95" s="1265"/>
      <c r="AJ95" s="1265"/>
      <c r="AK95" s="1265"/>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5" t="s">
        <v>1281</v>
      </c>
      <c r="H97" s="1265"/>
      <c r="I97" s="1265"/>
      <c r="J97" s="1265"/>
      <c r="K97" s="1265"/>
      <c r="L97" s="1265"/>
      <c r="M97" s="1265"/>
      <c r="N97" s="1265"/>
      <c r="O97" s="1265"/>
      <c r="P97" s="1265"/>
      <c r="Q97" s="1265"/>
      <c r="R97" s="1265"/>
      <c r="S97" s="1265"/>
      <c r="T97" s="1265"/>
      <c r="U97" s="1265"/>
      <c r="V97" s="1265"/>
      <c r="W97" s="1265"/>
      <c r="X97" s="1265"/>
      <c r="Y97" s="1265"/>
      <c r="Z97" s="1265"/>
      <c r="AA97" s="1265"/>
      <c r="AB97" s="1265"/>
      <c r="AC97" s="1265"/>
      <c r="AD97" s="1265"/>
      <c r="AE97" s="1265"/>
      <c r="AF97" s="1265"/>
      <c r="AG97" s="1265"/>
      <c r="AH97" s="1265"/>
      <c r="AI97" s="1265"/>
      <c r="AJ97" s="1265"/>
      <c r="AK97" s="1265"/>
    </row>
    <row r="98" spans="1:38">
      <c r="A98" s="4"/>
      <c r="C98" s="2"/>
      <c r="D98" s="4"/>
      <c r="E98" s="4"/>
      <c r="G98" s="1265"/>
      <c r="H98" s="1265"/>
      <c r="I98" s="1265"/>
      <c r="J98" s="1265"/>
      <c r="K98" s="1265"/>
      <c r="L98" s="1265"/>
      <c r="M98" s="1265"/>
      <c r="N98" s="1265"/>
      <c r="O98" s="1265"/>
      <c r="P98" s="1265"/>
      <c r="Q98" s="1265"/>
      <c r="R98" s="1265"/>
      <c r="S98" s="1265"/>
      <c r="T98" s="1265"/>
      <c r="U98" s="1265"/>
      <c r="V98" s="1265"/>
      <c r="W98" s="1265"/>
      <c r="X98" s="1265"/>
      <c r="Y98" s="1265"/>
      <c r="Z98" s="1265"/>
      <c r="AA98" s="1265"/>
      <c r="AB98" s="1265"/>
      <c r="AC98" s="1265"/>
      <c r="AD98" s="1265"/>
      <c r="AE98" s="1265"/>
      <c r="AF98" s="1265"/>
      <c r="AG98" s="1265"/>
      <c r="AH98" s="1265"/>
      <c r="AI98" s="1265"/>
      <c r="AJ98" s="1265"/>
      <c r="AK98" s="1265"/>
    </row>
    <row r="99" spans="1:38">
      <c r="A99" s="4"/>
      <c r="C99" s="2"/>
      <c r="D99" s="4"/>
      <c r="E99" s="4"/>
      <c r="G99" s="1265"/>
      <c r="H99" s="1265"/>
      <c r="I99" s="1265"/>
      <c r="J99" s="1265"/>
      <c r="K99" s="1265"/>
      <c r="L99" s="1265"/>
      <c r="M99" s="1265"/>
      <c r="N99" s="1265"/>
      <c r="O99" s="1265"/>
      <c r="P99" s="1265"/>
      <c r="Q99" s="1265"/>
      <c r="R99" s="1265"/>
      <c r="S99" s="1265"/>
      <c r="T99" s="1265"/>
      <c r="U99" s="1265"/>
      <c r="V99" s="1265"/>
      <c r="W99" s="1265"/>
      <c r="X99" s="1265"/>
      <c r="Y99" s="1265"/>
      <c r="Z99" s="1265"/>
      <c r="AA99" s="1265"/>
      <c r="AB99" s="1265"/>
      <c r="AC99" s="1265"/>
      <c r="AD99" s="1265"/>
      <c r="AE99" s="1265"/>
      <c r="AF99" s="1265"/>
      <c r="AG99" s="1265"/>
      <c r="AH99" s="1265"/>
      <c r="AI99" s="1265"/>
      <c r="AJ99" s="1265"/>
      <c r="AK99" s="1265"/>
    </row>
    <row r="100" spans="1:38">
      <c r="A100" s="4"/>
      <c r="D100" s="99"/>
      <c r="E100" s="1269" t="s">
        <v>1282</v>
      </c>
      <c r="F100" s="1269"/>
      <c r="G100" s="1269"/>
      <c r="H100" s="1269"/>
      <c r="I100" s="1269"/>
      <c r="J100" s="1269"/>
      <c r="K100" s="1269"/>
      <c r="L100" s="1269"/>
      <c r="M100" s="1269"/>
      <c r="N100" s="1269"/>
      <c r="O100" s="1269"/>
      <c r="P100" s="1269"/>
      <c r="Q100" s="1269"/>
      <c r="R100" s="1269"/>
      <c r="S100" s="1269"/>
      <c r="T100" s="1269"/>
      <c r="U100" s="1269"/>
      <c r="V100" s="1269"/>
      <c r="W100" s="1269"/>
      <c r="X100" s="1269"/>
      <c r="Y100" s="1269"/>
      <c r="Z100" s="1269"/>
      <c r="AA100" s="1269"/>
      <c r="AB100" s="1269"/>
      <c r="AC100" s="1269"/>
      <c r="AD100" s="1269"/>
      <c r="AE100" s="1269"/>
      <c r="AF100" s="1269"/>
      <c r="AG100" s="1269"/>
      <c r="AH100" s="1269"/>
      <c r="AI100" s="1269"/>
      <c r="AJ100" s="1269"/>
      <c r="AK100" s="1269"/>
    </row>
    <row r="101" spans="1:38">
      <c r="A101" s="4"/>
      <c r="D101" s="99"/>
      <c r="E101" s="1269"/>
      <c r="F101" s="1269"/>
      <c r="G101" s="1269"/>
      <c r="H101" s="1269"/>
      <c r="I101" s="1269"/>
      <c r="J101" s="1269"/>
      <c r="K101" s="1269"/>
      <c r="L101" s="1269"/>
      <c r="M101" s="1269"/>
      <c r="N101" s="1269"/>
      <c r="O101" s="1269"/>
      <c r="P101" s="1269"/>
      <c r="Q101" s="1269"/>
      <c r="R101" s="1269"/>
      <c r="S101" s="1269"/>
      <c r="T101" s="1269"/>
      <c r="U101" s="1269"/>
      <c r="V101" s="1269"/>
      <c r="W101" s="1269"/>
      <c r="X101" s="1269"/>
      <c r="Y101" s="1269"/>
      <c r="Z101" s="1269"/>
      <c r="AA101" s="1269"/>
      <c r="AB101" s="1269"/>
      <c r="AC101" s="1269"/>
      <c r="AD101" s="1269"/>
      <c r="AE101" s="1269"/>
      <c r="AF101" s="1269"/>
      <c r="AG101" s="1269"/>
      <c r="AH101" s="1269"/>
      <c r="AI101" s="1269"/>
      <c r="AJ101" s="1269"/>
      <c r="AK101" s="1269"/>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1367</v>
      </c>
      <c r="G133" s="2"/>
      <c r="H133" s="2"/>
      <c r="I133" s="2"/>
      <c r="J133" s="2"/>
      <c r="K133" s="2"/>
      <c r="L133" s="2"/>
      <c r="M133" s="2"/>
      <c r="N133" s="2"/>
    </row>
    <row r="134" spans="4:37" ht="12.75" customHeight="1">
      <c r="E134" s="119" t="s">
        <v>1365</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1366</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2356</v>
      </c>
      <c r="F140" s="2"/>
      <c r="G140" s="2"/>
      <c r="H140" s="2"/>
    </row>
    <row r="141" spans="4:37">
      <c r="E141" t="s">
        <v>112</v>
      </c>
      <c r="F141" t="s">
        <v>52</v>
      </c>
    </row>
    <row r="142" spans="4:37">
      <c r="E142" t="s">
        <v>113</v>
      </c>
      <c r="F142" t="s">
        <v>475</v>
      </c>
    </row>
    <row r="143" spans="4:37"/>
    <row r="144" spans="4:37">
      <c r="D144" s="2" t="s">
        <v>430</v>
      </c>
      <c r="E144" s="2" t="s">
        <v>2357</v>
      </c>
    </row>
    <row r="145" spans="3:7">
      <c r="E145" s="218" t="s">
        <v>2358</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5" t="s">
        <v>1283</v>
      </c>
      <c r="H207" s="1265"/>
      <c r="I207" s="1265"/>
      <c r="J207" s="1265"/>
      <c r="K207" s="1265"/>
      <c r="L207" s="1265"/>
      <c r="M207" s="1265"/>
      <c r="N207" s="1265"/>
      <c r="O207" s="1265"/>
      <c r="P207" s="1265"/>
      <c r="Q207" s="1265"/>
      <c r="R207" s="1265"/>
      <c r="S207" s="1265"/>
      <c r="T207" s="1265"/>
      <c r="U207" s="1265"/>
      <c r="V207" s="1265"/>
      <c r="W207" s="1265"/>
      <c r="X207" s="1265"/>
      <c r="Y207" s="1265"/>
      <c r="Z207" s="1265"/>
      <c r="AA207" s="1265"/>
      <c r="AB207" s="1265"/>
      <c r="AC207" s="1265"/>
      <c r="AD207" s="1265"/>
      <c r="AE207" s="1265"/>
      <c r="AF207" s="1265"/>
      <c r="AG207" s="1265"/>
      <c r="AH207" s="1265"/>
      <c r="AI207" s="1265"/>
      <c r="AJ207" s="1265"/>
      <c r="AK207" s="1265"/>
    </row>
    <row r="208" spans="2:37">
      <c r="B208" s="4"/>
      <c r="C208" s="4"/>
      <c r="D208" s="2"/>
      <c r="G208" s="1265"/>
      <c r="H208" s="1265"/>
      <c r="I208" s="1265"/>
      <c r="J208" s="1265"/>
      <c r="K208" s="1265"/>
      <c r="L208" s="1265"/>
      <c r="M208" s="1265"/>
      <c r="N208" s="1265"/>
      <c r="O208" s="1265"/>
      <c r="P208" s="1265"/>
      <c r="Q208" s="1265"/>
      <c r="R208" s="1265"/>
      <c r="S208" s="1265"/>
      <c r="T208" s="1265"/>
      <c r="U208" s="1265"/>
      <c r="V208" s="1265"/>
      <c r="W208" s="1265"/>
      <c r="X208" s="1265"/>
      <c r="Y208" s="1265"/>
      <c r="Z208" s="1265"/>
      <c r="AA208" s="1265"/>
      <c r="AB208" s="1265"/>
      <c r="AC208" s="1265"/>
      <c r="AD208" s="1265"/>
      <c r="AE208" s="1265"/>
      <c r="AF208" s="1265"/>
      <c r="AG208" s="1265"/>
      <c r="AH208" s="1265"/>
      <c r="AI208" s="1265"/>
      <c r="AJ208" s="1265"/>
      <c r="AK208" s="1265"/>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5" t="s">
        <v>1258</v>
      </c>
      <c r="G338" s="1265"/>
      <c r="H338" s="1265"/>
      <c r="I338" s="1265"/>
      <c r="J338" s="1265"/>
      <c r="K338" s="1265"/>
      <c r="L338" s="1265"/>
      <c r="M338" s="1265"/>
      <c r="N338" s="1265"/>
      <c r="O338" s="1265"/>
      <c r="P338" s="1265"/>
      <c r="Q338" s="1265"/>
      <c r="R338" s="1265"/>
      <c r="S338" s="1265"/>
      <c r="T338" s="1265"/>
      <c r="U338" s="1265"/>
      <c r="V338" s="1265"/>
      <c r="W338" s="1265"/>
      <c r="X338" s="1265"/>
      <c r="Y338" s="1265"/>
      <c r="Z338" s="1265"/>
      <c r="AA338" s="1265"/>
      <c r="AB338" s="1265"/>
      <c r="AC338" s="1265"/>
      <c r="AD338" s="1265"/>
      <c r="AE338" s="1265"/>
      <c r="AF338" s="1265"/>
      <c r="AG338" s="1265"/>
      <c r="AH338" s="1265"/>
      <c r="AI338" s="1265"/>
      <c r="AJ338" s="1265"/>
      <c r="AK338" s="1265"/>
    </row>
    <row r="339" spans="2:37">
      <c r="B339" s="2"/>
      <c r="E339" s="4"/>
      <c r="F339" s="1265"/>
      <c r="G339" s="1265"/>
      <c r="H339" s="1265"/>
      <c r="I339" s="1265"/>
      <c r="J339" s="1265"/>
      <c r="K339" s="1265"/>
      <c r="L339" s="1265"/>
      <c r="M339" s="1265"/>
      <c r="N339" s="1265"/>
      <c r="O339" s="1265"/>
      <c r="P339" s="1265"/>
      <c r="Q339" s="1265"/>
      <c r="R339" s="1265"/>
      <c r="S339" s="1265"/>
      <c r="T339" s="1265"/>
      <c r="U339" s="1265"/>
      <c r="V339" s="1265"/>
      <c r="W339" s="1265"/>
      <c r="X339" s="1265"/>
      <c r="Y339" s="1265"/>
      <c r="Z339" s="1265"/>
      <c r="AA339" s="1265"/>
      <c r="AB339" s="1265"/>
      <c r="AC339" s="1265"/>
      <c r="AD339" s="1265"/>
      <c r="AE339" s="1265"/>
      <c r="AF339" s="1265"/>
      <c r="AG339" s="1265"/>
      <c r="AH339" s="1265"/>
      <c r="AI339" s="1265"/>
      <c r="AJ339" s="1265"/>
      <c r="AK339" s="1265"/>
    </row>
    <row r="340" spans="2:37">
      <c r="B340" s="2"/>
      <c r="E340" s="4"/>
      <c r="F340" s="1265"/>
      <c r="G340" s="1265"/>
      <c r="H340" s="1265"/>
      <c r="I340" s="1265"/>
      <c r="J340" s="1265"/>
      <c r="K340" s="1265"/>
      <c r="L340" s="1265"/>
      <c r="M340" s="1265"/>
      <c r="N340" s="1265"/>
      <c r="O340" s="1265"/>
      <c r="P340" s="1265"/>
      <c r="Q340" s="1265"/>
      <c r="R340" s="1265"/>
      <c r="S340" s="1265"/>
      <c r="T340" s="1265"/>
      <c r="U340" s="1265"/>
      <c r="V340" s="1265"/>
      <c r="W340" s="1265"/>
      <c r="X340" s="1265"/>
      <c r="Y340" s="1265"/>
      <c r="Z340" s="1265"/>
      <c r="AA340" s="1265"/>
      <c r="AB340" s="1265"/>
      <c r="AC340" s="1265"/>
      <c r="AD340" s="1265"/>
      <c r="AE340" s="1265"/>
      <c r="AF340" s="1265"/>
      <c r="AG340" s="1265"/>
      <c r="AH340" s="1265"/>
      <c r="AI340" s="1265"/>
      <c r="AJ340" s="1265"/>
      <c r="AK340" s="1265"/>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35" customHeight="1">
      <c r="B343" s="2"/>
      <c r="E343" s="1270" t="s">
        <v>1343</v>
      </c>
      <c r="F343" s="1270"/>
      <c r="G343" s="1270"/>
      <c r="H343" s="1270"/>
      <c r="I343" s="1270"/>
      <c r="J343" s="1270"/>
      <c r="K343" s="1270"/>
      <c r="L343" s="1270"/>
      <c r="M343" s="1270"/>
      <c r="N343" s="1270"/>
      <c r="O343" s="1270"/>
      <c r="P343" s="1270"/>
      <c r="Q343" s="1270"/>
      <c r="R343" s="1270"/>
      <c r="S343" s="1270"/>
      <c r="T343" s="1270"/>
      <c r="U343" s="1270"/>
      <c r="V343" s="1270"/>
      <c r="W343" s="1270"/>
      <c r="X343" s="1270"/>
      <c r="Y343" s="1270"/>
      <c r="Z343" s="1270"/>
      <c r="AA343" s="1270"/>
      <c r="AB343" s="1270"/>
      <c r="AC343" s="1270"/>
      <c r="AD343" s="1270"/>
      <c r="AE343" s="1270"/>
      <c r="AF343" s="1270"/>
      <c r="AG343" s="1270"/>
      <c r="AH343" s="1270"/>
      <c r="AI343" s="1270"/>
      <c r="AJ343" s="1270"/>
      <c r="AK343" s="1270"/>
    </row>
    <row r="344" spans="2:37">
      <c r="B344" s="2"/>
      <c r="E344" s="1270"/>
      <c r="F344" s="1270"/>
      <c r="G344" s="1270"/>
      <c r="H344" s="1270"/>
      <c r="I344" s="1270"/>
      <c r="J344" s="1270"/>
      <c r="K344" s="1270"/>
      <c r="L344" s="1270"/>
      <c r="M344" s="1270"/>
      <c r="N344" s="1270"/>
      <c r="O344" s="1270"/>
      <c r="P344" s="1270"/>
      <c r="Q344" s="1270"/>
      <c r="R344" s="1270"/>
      <c r="S344" s="1270"/>
      <c r="T344" s="1270"/>
      <c r="U344" s="1270"/>
      <c r="V344" s="1270"/>
      <c r="W344" s="1270"/>
      <c r="X344" s="1270"/>
      <c r="Y344" s="1270"/>
      <c r="Z344" s="1270"/>
      <c r="AA344" s="1270"/>
      <c r="AB344" s="1270"/>
      <c r="AC344" s="1270"/>
      <c r="AD344" s="1270"/>
      <c r="AE344" s="1270"/>
      <c r="AF344" s="1270"/>
      <c r="AG344" s="1270"/>
      <c r="AH344" s="1270"/>
      <c r="AI344" s="1270"/>
      <c r="AJ344" s="1270"/>
      <c r="AK344" s="1270"/>
    </row>
    <row r="345" spans="2:37">
      <c r="B345" s="2"/>
      <c r="E345" s="1270"/>
      <c r="F345" s="1270"/>
      <c r="G345" s="1270"/>
      <c r="H345" s="1270"/>
      <c r="I345" s="1270"/>
      <c r="J345" s="1270"/>
      <c r="K345" s="1270"/>
      <c r="L345" s="1270"/>
      <c r="M345" s="1270"/>
      <c r="N345" s="1270"/>
      <c r="O345" s="1270"/>
      <c r="P345" s="1270"/>
      <c r="Q345" s="1270"/>
      <c r="R345" s="1270"/>
      <c r="S345" s="1270"/>
      <c r="T345" s="1270"/>
      <c r="U345" s="1270"/>
      <c r="V345" s="1270"/>
      <c r="W345" s="1270"/>
      <c r="X345" s="1270"/>
      <c r="Y345" s="1270"/>
      <c r="Z345" s="1270"/>
      <c r="AA345" s="1270"/>
      <c r="AB345" s="1270"/>
      <c r="AC345" s="1270"/>
      <c r="AD345" s="1270"/>
      <c r="AE345" s="1270"/>
      <c r="AF345" s="1270"/>
      <c r="AG345" s="1270"/>
      <c r="AH345" s="1270"/>
      <c r="AI345" s="1270"/>
      <c r="AJ345" s="1270"/>
      <c r="AK345" s="1270"/>
    </row>
    <row r="346" spans="2:37">
      <c r="B346" s="2"/>
      <c r="E346" s="1270"/>
      <c r="F346" s="1270"/>
      <c r="G346" s="1270"/>
      <c r="H346" s="1270"/>
      <c r="I346" s="1270"/>
      <c r="J346" s="1270"/>
      <c r="K346" s="1270"/>
      <c r="L346" s="1270"/>
      <c r="M346" s="1270"/>
      <c r="N346" s="1270"/>
      <c r="O346" s="1270"/>
      <c r="P346" s="1270"/>
      <c r="Q346" s="1270"/>
      <c r="R346" s="1270"/>
      <c r="S346" s="1270"/>
      <c r="T346" s="1270"/>
      <c r="U346" s="1270"/>
      <c r="V346" s="1270"/>
      <c r="W346" s="1270"/>
      <c r="X346" s="1270"/>
      <c r="Y346" s="1270"/>
      <c r="Z346" s="1270"/>
      <c r="AA346" s="1270"/>
      <c r="AB346" s="1270"/>
      <c r="AC346" s="1270"/>
      <c r="AD346" s="1270"/>
      <c r="AE346" s="1270"/>
      <c r="AF346" s="1270"/>
      <c r="AG346" s="1270"/>
      <c r="AH346" s="1270"/>
      <c r="AI346" s="1270"/>
      <c r="AJ346" s="1270"/>
      <c r="AK346" s="1270"/>
    </row>
    <row r="347" spans="2:37">
      <c r="B347" s="2"/>
      <c r="E347" s="1270"/>
      <c r="F347" s="1270"/>
      <c r="G347" s="1270"/>
      <c r="H347" s="1270"/>
      <c r="I347" s="1270"/>
      <c r="J347" s="1270"/>
      <c r="K347" s="1270"/>
      <c r="L347" s="1270"/>
      <c r="M347" s="1270"/>
      <c r="N347" s="1270"/>
      <c r="O347" s="1270"/>
      <c r="P347" s="1270"/>
      <c r="Q347" s="1270"/>
      <c r="R347" s="1270"/>
      <c r="S347" s="1270"/>
      <c r="T347" s="1270"/>
      <c r="U347" s="1270"/>
      <c r="V347" s="1270"/>
      <c r="W347" s="1270"/>
      <c r="X347" s="1270"/>
      <c r="Y347" s="1270"/>
      <c r="Z347" s="1270"/>
      <c r="AA347" s="1270"/>
      <c r="AB347" s="1270"/>
      <c r="AC347" s="1270"/>
      <c r="AD347" s="1270"/>
      <c r="AE347" s="1270"/>
      <c r="AF347" s="1270"/>
      <c r="AG347" s="1270"/>
      <c r="AH347" s="1270"/>
      <c r="AI347" s="1270"/>
      <c r="AJ347" s="1270"/>
      <c r="AK347" s="1270"/>
    </row>
    <row r="348" spans="2:37">
      <c r="B348" s="2"/>
      <c r="E348" s="3" t="s">
        <v>112</v>
      </c>
      <c r="F348" s="1265" t="s">
        <v>1345</v>
      </c>
      <c r="G348" s="1265"/>
      <c r="H348" s="1265"/>
      <c r="I348" s="1265"/>
      <c r="J348" s="1265"/>
      <c r="K348" s="1265"/>
      <c r="L348" s="1265"/>
      <c r="M348" s="1265"/>
      <c r="N348" s="1265"/>
      <c r="O348" s="1265"/>
      <c r="P348" s="1265"/>
      <c r="Q348" s="1265"/>
      <c r="R348" s="1265"/>
      <c r="S348" s="1265"/>
      <c r="T348" s="1265"/>
      <c r="U348" s="1265"/>
      <c r="V348" s="1265"/>
      <c r="W348" s="1265"/>
      <c r="X348" s="1265"/>
      <c r="Y348" s="1265"/>
      <c r="Z348" s="1265"/>
      <c r="AA348" s="1265"/>
      <c r="AB348" s="1265"/>
      <c r="AC348" s="1265"/>
      <c r="AD348" s="1265"/>
      <c r="AE348" s="1265"/>
      <c r="AF348" s="1265"/>
      <c r="AG348" s="1265"/>
      <c r="AH348" s="1265"/>
      <c r="AI348" s="1265"/>
      <c r="AJ348" s="1265"/>
      <c r="AK348" s="1265"/>
    </row>
    <row r="349" spans="2:37">
      <c r="B349" s="2"/>
      <c r="E349" s="3"/>
      <c r="F349" s="1265"/>
      <c r="G349" s="1265"/>
      <c r="H349" s="1265"/>
      <c r="I349" s="1265"/>
      <c r="J349" s="1265"/>
      <c r="K349" s="1265"/>
      <c r="L349" s="1265"/>
      <c r="M349" s="1265"/>
      <c r="N349" s="1265"/>
      <c r="O349" s="1265"/>
      <c r="P349" s="1265"/>
      <c r="Q349" s="1265"/>
      <c r="R349" s="1265"/>
      <c r="S349" s="1265"/>
      <c r="T349" s="1265"/>
      <c r="U349" s="1265"/>
      <c r="V349" s="1265"/>
      <c r="W349" s="1265"/>
      <c r="X349" s="1265"/>
      <c r="Y349" s="1265"/>
      <c r="Z349" s="1265"/>
      <c r="AA349" s="1265"/>
      <c r="AB349" s="1265"/>
      <c r="AC349" s="1265"/>
      <c r="AD349" s="1265"/>
      <c r="AE349" s="1265"/>
      <c r="AF349" s="1265"/>
      <c r="AG349" s="1265"/>
      <c r="AH349" s="1265"/>
      <c r="AI349" s="1265"/>
      <c r="AJ349" s="1265"/>
      <c r="AK349" s="1265"/>
    </row>
    <row r="350" spans="2:37">
      <c r="B350" s="2"/>
      <c r="E350" s="3"/>
      <c r="F350" s="1265"/>
      <c r="G350" s="1265"/>
      <c r="H350" s="1265"/>
      <c r="I350" s="1265"/>
      <c r="J350" s="1265"/>
      <c r="K350" s="1265"/>
      <c r="L350" s="1265"/>
      <c r="M350" s="1265"/>
      <c r="N350" s="1265"/>
      <c r="O350" s="1265"/>
      <c r="P350" s="1265"/>
      <c r="Q350" s="1265"/>
      <c r="R350" s="1265"/>
      <c r="S350" s="1265"/>
      <c r="T350" s="1265"/>
      <c r="U350" s="1265"/>
      <c r="V350" s="1265"/>
      <c r="W350" s="1265"/>
      <c r="X350" s="1265"/>
      <c r="Y350" s="1265"/>
      <c r="Z350" s="1265"/>
      <c r="AA350" s="1265"/>
      <c r="AB350" s="1265"/>
      <c r="AC350" s="1265"/>
      <c r="AD350" s="1265"/>
      <c r="AE350" s="1265"/>
      <c r="AF350" s="1265"/>
      <c r="AG350" s="1265"/>
      <c r="AH350" s="1265"/>
      <c r="AI350" s="1265"/>
      <c r="AJ350" s="1265"/>
      <c r="AK350" s="1265"/>
    </row>
    <row r="351" spans="2:37">
      <c r="B351" s="2"/>
      <c r="E351" s="3"/>
      <c r="F351" s="1265"/>
      <c r="G351" s="1265"/>
      <c r="H351" s="1265"/>
      <c r="I351" s="1265"/>
      <c r="J351" s="1265"/>
      <c r="K351" s="1265"/>
      <c r="L351" s="1265"/>
      <c r="M351" s="1265"/>
      <c r="N351" s="1265"/>
      <c r="O351" s="1265"/>
      <c r="P351" s="1265"/>
      <c r="Q351" s="1265"/>
      <c r="R351" s="1265"/>
      <c r="S351" s="1265"/>
      <c r="T351" s="1265"/>
      <c r="U351" s="1265"/>
      <c r="V351" s="1265"/>
      <c r="W351" s="1265"/>
      <c r="X351" s="1265"/>
      <c r="Y351" s="1265"/>
      <c r="Z351" s="1265"/>
      <c r="AA351" s="1265"/>
      <c r="AB351" s="1265"/>
      <c r="AC351" s="1265"/>
      <c r="AD351" s="1265"/>
      <c r="AE351" s="1265"/>
      <c r="AF351" s="1265"/>
      <c r="AG351" s="1265"/>
      <c r="AH351" s="1265"/>
      <c r="AI351" s="1265"/>
      <c r="AJ351" s="1265"/>
      <c r="AK351" s="1265"/>
    </row>
    <row r="352" spans="2:37">
      <c r="B352" s="2"/>
      <c r="E352" s="3" t="s">
        <v>113</v>
      </c>
      <c r="F352" s="1265" t="s">
        <v>1344</v>
      </c>
      <c r="G352" s="1265"/>
      <c r="H352" s="1265"/>
      <c r="I352" s="1265"/>
      <c r="J352" s="1265"/>
      <c r="K352" s="1265"/>
      <c r="L352" s="1265"/>
      <c r="M352" s="1265"/>
      <c r="N352" s="1265"/>
      <c r="O352" s="1265"/>
      <c r="P352" s="1265"/>
      <c r="Q352" s="1265"/>
      <c r="R352" s="1265"/>
      <c r="S352" s="1265"/>
      <c r="T352" s="1265"/>
      <c r="U352" s="1265"/>
      <c r="V352" s="1265"/>
      <c r="W352" s="1265"/>
      <c r="X352" s="1265"/>
      <c r="Y352" s="1265"/>
      <c r="Z352" s="1265"/>
      <c r="AA352" s="1265"/>
      <c r="AB352" s="1265"/>
      <c r="AC352" s="1265"/>
      <c r="AD352" s="1265"/>
      <c r="AE352" s="1265"/>
      <c r="AF352" s="1265"/>
      <c r="AG352" s="1265"/>
      <c r="AH352" s="1265"/>
      <c r="AI352" s="1265"/>
      <c r="AJ352" s="1265"/>
      <c r="AK352" s="1265"/>
    </row>
    <row r="353" spans="1:38">
      <c r="B353" s="2"/>
      <c r="F353" s="1265"/>
      <c r="G353" s="1265"/>
      <c r="H353" s="1265"/>
      <c r="I353" s="1265"/>
      <c r="J353" s="1265"/>
      <c r="K353" s="1265"/>
      <c r="L353" s="1265"/>
      <c r="M353" s="1265"/>
      <c r="N353" s="1265"/>
      <c r="O353" s="1265"/>
      <c r="P353" s="1265"/>
      <c r="Q353" s="1265"/>
      <c r="R353" s="1265"/>
      <c r="S353" s="1265"/>
      <c r="T353" s="1265"/>
      <c r="U353" s="1265"/>
      <c r="V353" s="1265"/>
      <c r="W353" s="1265"/>
      <c r="X353" s="1265"/>
      <c r="Y353" s="1265"/>
      <c r="Z353" s="1265"/>
      <c r="AA353" s="1265"/>
      <c r="AB353" s="1265"/>
      <c r="AC353" s="1265"/>
      <c r="AD353" s="1265"/>
      <c r="AE353" s="1265"/>
      <c r="AF353" s="1265"/>
      <c r="AG353" s="1265"/>
      <c r="AH353" s="1265"/>
      <c r="AI353" s="1265"/>
      <c r="AJ353" s="1265"/>
      <c r="AK353" s="1265"/>
    </row>
    <row r="354" spans="1:38">
      <c r="B354" s="2"/>
      <c r="F354" s="1265"/>
      <c r="G354" s="1265"/>
      <c r="H354" s="1265"/>
      <c r="I354" s="1265"/>
      <c r="J354" s="1265"/>
      <c r="K354" s="1265"/>
      <c r="L354" s="1265"/>
      <c r="M354" s="1265"/>
      <c r="N354" s="1265"/>
      <c r="O354" s="1265"/>
      <c r="P354" s="1265"/>
      <c r="Q354" s="1265"/>
      <c r="R354" s="1265"/>
      <c r="S354" s="1265"/>
      <c r="T354" s="1265"/>
      <c r="U354" s="1265"/>
      <c r="V354" s="1265"/>
      <c r="W354" s="1265"/>
      <c r="X354" s="1265"/>
      <c r="Y354" s="1265"/>
      <c r="Z354" s="1265"/>
      <c r="AA354" s="1265"/>
      <c r="AB354" s="1265"/>
      <c r="AC354" s="1265"/>
      <c r="AD354" s="1265"/>
      <c r="AE354" s="1265"/>
      <c r="AF354" s="1265"/>
      <c r="AG354" s="1265"/>
      <c r="AH354" s="1265"/>
      <c r="AI354" s="1265"/>
      <c r="AJ354" s="1265"/>
      <c r="AK354" s="1265"/>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3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3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73" t="s">
        <v>1334</v>
      </c>
      <c r="F367" s="1273"/>
      <c r="G367" s="1273"/>
      <c r="H367" s="1273"/>
      <c r="I367" s="1273"/>
      <c r="J367" s="1273"/>
      <c r="K367" s="1273"/>
      <c r="L367" s="1273"/>
      <c r="M367" s="1273"/>
      <c r="N367" s="1273"/>
      <c r="O367" s="1273"/>
      <c r="P367" s="1273"/>
      <c r="Q367" s="1273"/>
      <c r="R367" s="1273"/>
      <c r="S367" s="1273"/>
      <c r="T367" s="1273"/>
      <c r="U367" s="1273"/>
      <c r="V367" s="1273"/>
      <c r="W367" s="1273"/>
      <c r="X367" s="1273"/>
      <c r="Y367" s="1273"/>
      <c r="Z367" s="1273"/>
      <c r="AA367" s="1273"/>
      <c r="AB367" s="1273"/>
      <c r="AC367" s="1273"/>
      <c r="AD367" s="1273"/>
      <c r="AE367" s="1273"/>
      <c r="AF367" s="1273"/>
      <c r="AG367" s="1273"/>
      <c r="AH367" s="1273"/>
      <c r="AI367" s="1273"/>
      <c r="AJ367" s="1273"/>
      <c r="AK367" s="1273"/>
      <c r="AL367" s="1273"/>
    </row>
    <row r="368" spans="1:38">
      <c r="B368" s="2"/>
      <c r="E368" s="1273"/>
      <c r="F368" s="1273"/>
      <c r="G368" s="1273"/>
      <c r="H368" s="1273"/>
      <c r="I368" s="1273"/>
      <c r="J368" s="1273"/>
      <c r="K368" s="1273"/>
      <c r="L368" s="1273"/>
      <c r="M368" s="1273"/>
      <c r="N368" s="1273"/>
      <c r="O368" s="1273"/>
      <c r="P368" s="1273"/>
      <c r="Q368" s="1273"/>
      <c r="R368" s="1273"/>
      <c r="S368" s="1273"/>
      <c r="T368" s="1273"/>
      <c r="U368" s="1273"/>
      <c r="V368" s="1273"/>
      <c r="W368" s="1273"/>
      <c r="X368" s="1273"/>
      <c r="Y368" s="1273"/>
      <c r="Z368" s="1273"/>
      <c r="AA368" s="1273"/>
      <c r="AB368" s="1273"/>
      <c r="AC368" s="1273"/>
      <c r="AD368" s="1273"/>
      <c r="AE368" s="1273"/>
      <c r="AF368" s="1273"/>
      <c r="AG368" s="1273"/>
      <c r="AH368" s="1273"/>
      <c r="AI368" s="1273"/>
      <c r="AJ368" s="1273"/>
      <c r="AK368" s="1273"/>
      <c r="AL368" s="1273"/>
    </row>
    <row r="369" spans="1:37" s="1274" customFormat="1">
      <c r="A369"/>
      <c r="B369" s="2"/>
      <c r="C369"/>
      <c r="D369"/>
      <c r="E369" s="1271" t="s">
        <v>1368</v>
      </c>
    </row>
    <row r="370" spans="1:37" s="1274"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1369</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1370</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5" t="s">
        <v>1379</v>
      </c>
      <c r="G388" s="1265"/>
      <c r="H388" s="1265"/>
      <c r="I388" s="1265"/>
      <c r="J388" s="1265"/>
      <c r="K388" s="1265"/>
      <c r="L388" s="1265"/>
      <c r="M388" s="1265"/>
      <c r="N388" s="1265"/>
      <c r="O388" s="1265"/>
      <c r="P388" s="1265"/>
      <c r="Q388" s="1265"/>
      <c r="R388" s="1265"/>
      <c r="S388" s="1265"/>
      <c r="T388" s="1265"/>
      <c r="U388" s="1265"/>
      <c r="V388" s="1265"/>
      <c r="W388" s="1265"/>
      <c r="X388" s="1265"/>
      <c r="Y388" s="1265"/>
      <c r="Z388" s="1265"/>
      <c r="AA388" s="1265"/>
      <c r="AB388" s="1265"/>
      <c r="AC388" s="1265"/>
      <c r="AD388" s="1265"/>
      <c r="AE388" s="1265"/>
      <c r="AF388" s="1265"/>
      <c r="AG388" s="1265"/>
      <c r="AH388" s="1265"/>
      <c r="AI388" s="1265"/>
      <c r="AJ388" s="1265"/>
      <c r="AK388" s="1265"/>
    </row>
    <row r="389" spans="1:38">
      <c r="B389" s="2"/>
      <c r="E389" s="3"/>
      <c r="F389" s="1265"/>
      <c r="G389" s="1265"/>
      <c r="H389" s="1265"/>
      <c r="I389" s="1265"/>
      <c r="J389" s="1265"/>
      <c r="K389" s="1265"/>
      <c r="L389" s="1265"/>
      <c r="M389" s="1265"/>
      <c r="N389" s="1265"/>
      <c r="O389" s="1265"/>
      <c r="P389" s="1265"/>
      <c r="Q389" s="1265"/>
      <c r="R389" s="1265"/>
      <c r="S389" s="1265"/>
      <c r="T389" s="1265"/>
      <c r="U389" s="1265"/>
      <c r="V389" s="1265"/>
      <c r="W389" s="1265"/>
      <c r="X389" s="1265"/>
      <c r="Y389" s="1265"/>
      <c r="Z389" s="1265"/>
      <c r="AA389" s="1265"/>
      <c r="AB389" s="1265"/>
      <c r="AC389" s="1265"/>
      <c r="AD389" s="1265"/>
      <c r="AE389" s="1265"/>
      <c r="AF389" s="1265"/>
      <c r="AG389" s="1265"/>
      <c r="AH389" s="1265"/>
      <c r="AI389" s="1265"/>
      <c r="AJ389" s="1265"/>
      <c r="AK389" s="1265"/>
    </row>
    <row r="390" spans="1:38">
      <c r="B390" s="2"/>
      <c r="E390" s="3"/>
      <c r="F390" s="1265"/>
      <c r="G390" s="1265"/>
      <c r="H390" s="1265"/>
      <c r="I390" s="1265"/>
      <c r="J390" s="1265"/>
      <c r="K390" s="1265"/>
      <c r="L390" s="1265"/>
      <c r="M390" s="1265"/>
      <c r="N390" s="1265"/>
      <c r="O390" s="1265"/>
      <c r="P390" s="1265"/>
      <c r="Q390" s="1265"/>
      <c r="R390" s="1265"/>
      <c r="S390" s="1265"/>
      <c r="T390" s="1265"/>
      <c r="U390" s="1265"/>
      <c r="V390" s="1265"/>
      <c r="W390" s="1265"/>
      <c r="X390" s="1265"/>
      <c r="Y390" s="1265"/>
      <c r="Z390" s="1265"/>
      <c r="AA390" s="1265"/>
      <c r="AB390" s="1265"/>
      <c r="AC390" s="1265"/>
      <c r="AD390" s="1265"/>
      <c r="AE390" s="1265"/>
      <c r="AF390" s="1265"/>
      <c r="AG390" s="1265"/>
      <c r="AH390" s="1265"/>
      <c r="AI390" s="1265"/>
      <c r="AJ390" s="1265"/>
      <c r="AK390" s="1265"/>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1385</v>
      </c>
      <c r="F392" s="3"/>
      <c r="G392" s="2"/>
      <c r="I392" s="120"/>
      <c r="J392" s="3"/>
      <c r="K392" s="3"/>
      <c r="L392" s="3"/>
      <c r="M392" s="3"/>
      <c r="N392" s="3"/>
      <c r="O392" s="3"/>
      <c r="P392" s="3"/>
      <c r="Q392" s="3"/>
      <c r="R392" s="3"/>
      <c r="S392" s="3"/>
    </row>
    <row r="393" spans="1:38" ht="13.35" customHeight="1">
      <c r="B393" s="2"/>
      <c r="D393" s="2"/>
      <c r="E393" s="3" t="s">
        <v>1384</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65" zoomScaleNormal="100" workbookViewId="0">
      <selection activeCell="R55" sqref="R55:Y55"/>
    </sheetView>
  </sheetViews>
  <sheetFormatPr defaultColWidth="2.6640625" defaultRowHeight="15.75" customHeight="1"/>
  <cols>
    <col min="1" max="13" width="2.6640625" style="1197"/>
    <col min="14" max="14" width="4.6640625" style="1197" customWidth="1"/>
    <col min="15" max="37" width="2.6640625" style="1197"/>
    <col min="38" max="38" width="3" style="1197" customWidth="1"/>
    <col min="39" max="45" width="2.6640625" style="1197"/>
    <col min="46" max="46" width="4.6640625" style="1197" customWidth="1"/>
    <col min="47" max="64" width="2.6640625" style="1197"/>
    <col min="65" max="65" width="10.44140625" style="1197" hidden="1" customWidth="1"/>
    <col min="66" max="70" width="5.44140625" style="1197" bestFit="1" customWidth="1"/>
    <col min="71" max="71" width="6.109375" style="1197" bestFit="1" customWidth="1"/>
    <col min="72" max="76" width="5.44140625" style="1197" bestFit="1" customWidth="1"/>
    <col min="77" max="77" width="6.109375" style="1197" bestFit="1" customWidth="1"/>
    <col min="78" max="78" width="5.44140625" style="1197" bestFit="1" customWidth="1"/>
    <col min="79" max="16384" width="2.6640625" style="1197"/>
  </cols>
  <sheetData>
    <row r="1" spans="1:65" ht="15.75" customHeight="1">
      <c r="A1" s="2567" t="s">
        <v>2413</v>
      </c>
      <c r="B1" s="2568"/>
      <c r="C1" s="2568"/>
      <c r="D1" s="2568"/>
      <c r="E1" s="2568"/>
      <c r="F1" s="2568"/>
      <c r="G1" s="2568"/>
      <c r="H1" s="2568"/>
      <c r="I1" s="2568"/>
      <c r="J1" s="2568"/>
      <c r="K1" s="2568"/>
      <c r="L1" s="2568"/>
      <c r="M1" s="2568"/>
      <c r="N1" s="2568"/>
      <c r="O1" s="2568"/>
      <c r="P1" s="2568"/>
      <c r="Q1" s="2568"/>
      <c r="R1" s="2568"/>
      <c r="S1" s="2568"/>
      <c r="T1" s="2568"/>
      <c r="U1" s="2568"/>
      <c r="V1" s="2568"/>
      <c r="W1" s="2568"/>
      <c r="X1" s="2568"/>
      <c r="Y1" s="2568"/>
      <c r="Z1" s="2568"/>
      <c r="AA1" s="2568"/>
      <c r="AB1" s="2568"/>
      <c r="AC1" s="2568"/>
      <c r="AD1" s="2568"/>
      <c r="AE1" s="2568"/>
      <c r="AF1" s="2568"/>
      <c r="AG1" s="2568"/>
      <c r="AH1" s="2568"/>
      <c r="AI1" s="2568"/>
      <c r="AJ1" s="2568"/>
      <c r="AK1" s="2568"/>
      <c r="AL1" s="2568"/>
      <c r="AM1" s="2568"/>
      <c r="AN1" s="2568"/>
      <c r="AO1" s="2568"/>
      <c r="AP1" s="2568"/>
      <c r="AQ1" s="2568"/>
      <c r="AR1" s="2568"/>
      <c r="AS1" s="2568"/>
      <c r="AT1" s="2568"/>
      <c r="AU1" s="2568"/>
      <c r="AV1" s="2568"/>
      <c r="AW1" s="2568"/>
      <c r="AX1" s="2568"/>
      <c r="AY1" s="2568"/>
      <c r="AZ1" s="2568"/>
      <c r="BA1" s="2568"/>
      <c r="BB1" s="2568"/>
      <c r="BC1" s="2568"/>
      <c r="BD1" s="2568"/>
      <c r="BE1" s="2569"/>
    </row>
    <row r="2" spans="1:65" ht="15.75" customHeight="1">
      <c r="A2" s="2570" t="s">
        <v>2460</v>
      </c>
      <c r="B2" s="2571"/>
      <c r="C2" s="2571"/>
      <c r="D2" s="2571"/>
      <c r="E2" s="2571"/>
      <c r="F2" s="2571"/>
      <c r="G2" s="2571"/>
      <c r="H2" s="2571"/>
      <c r="I2" s="2571"/>
      <c r="J2" s="2571"/>
      <c r="K2" s="2571"/>
      <c r="L2" s="2571"/>
      <c r="M2" s="2571"/>
      <c r="N2" s="2571"/>
      <c r="O2" s="2571"/>
      <c r="P2" s="2571"/>
      <c r="Q2" s="2571"/>
      <c r="R2" s="2571"/>
      <c r="S2" s="2571"/>
      <c r="T2" s="2571"/>
      <c r="U2" s="2571"/>
      <c r="V2" s="2571"/>
      <c r="W2" s="2571"/>
      <c r="X2" s="2571"/>
      <c r="Y2" s="2571"/>
      <c r="Z2" s="2571"/>
      <c r="AA2" s="2571"/>
      <c r="AB2" s="2571"/>
      <c r="AC2" s="2571"/>
      <c r="AD2" s="2571"/>
      <c r="AE2" s="2571"/>
      <c r="AF2" s="2571"/>
      <c r="AG2" s="2571"/>
      <c r="AH2" s="2571"/>
      <c r="AI2" s="2571"/>
      <c r="AJ2" s="2571"/>
      <c r="AK2" s="2571"/>
      <c r="AL2" s="2571"/>
      <c r="AM2" s="2571"/>
      <c r="AN2" s="2571"/>
      <c r="AO2" s="2571"/>
      <c r="AP2" s="2571"/>
      <c r="AQ2" s="2571"/>
      <c r="AR2" s="2571"/>
      <c r="AS2" s="2571"/>
      <c r="AT2" s="2571"/>
      <c r="AU2" s="2571"/>
      <c r="AV2" s="2571"/>
      <c r="AW2" s="2571"/>
      <c r="AX2" s="2571"/>
      <c r="AY2" s="2571"/>
      <c r="AZ2" s="2571"/>
      <c r="BA2" s="2571"/>
      <c r="BB2" s="2571"/>
      <c r="BC2" s="2571"/>
      <c r="BD2" s="2571"/>
      <c r="BE2" s="2572"/>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573" t="str">
        <f>IF(Application!H18="","",Application!H18)</f>
        <v>Dry Creek Commons</v>
      </c>
      <c r="M4" s="2574"/>
      <c r="N4" s="2574"/>
      <c r="O4" s="2574"/>
      <c r="P4" s="2574"/>
      <c r="Q4" s="2574"/>
      <c r="R4" s="2574"/>
      <c r="S4" s="2574"/>
      <c r="T4" s="2574"/>
      <c r="U4" s="2574"/>
      <c r="V4" s="2574"/>
      <c r="W4" s="2574"/>
      <c r="X4" s="2574"/>
      <c r="Y4" s="2574"/>
      <c r="Z4" s="2574"/>
      <c r="AA4" s="2574"/>
      <c r="AB4" s="2574"/>
      <c r="AC4" s="2575"/>
      <c r="AD4" s="1206"/>
      <c r="AE4" s="1206"/>
      <c r="AF4" s="2220" t="s">
        <v>2461</v>
      </c>
      <c r="AG4" s="2220"/>
      <c r="AH4" s="2220"/>
      <c r="AI4" s="2220"/>
      <c r="AJ4" s="2220"/>
      <c r="AK4" s="2220"/>
      <c r="AL4" s="2220"/>
      <c r="AM4" s="2220"/>
      <c r="AN4" s="2220"/>
      <c r="AO4" s="2220"/>
      <c r="AP4" s="2221"/>
      <c r="AQ4" s="2222"/>
      <c r="AR4" s="2222"/>
      <c r="AS4" s="2222"/>
      <c r="AT4" s="2222"/>
      <c r="AU4" s="2222"/>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20" t="s">
        <v>2462</v>
      </c>
      <c r="AG5" s="2220"/>
      <c r="AH5" s="2220"/>
      <c r="AI5" s="2220"/>
      <c r="AJ5" s="2220"/>
      <c r="AK5" s="2220"/>
      <c r="AL5" s="2220"/>
      <c r="AM5" s="2220"/>
      <c r="AN5" s="2220"/>
      <c r="AO5" s="2220"/>
      <c r="AP5" s="2221"/>
      <c r="AQ5" s="2222"/>
      <c r="AR5" s="2222"/>
      <c r="AS5" s="2222"/>
      <c r="AT5" s="2222"/>
      <c r="AU5" s="2222"/>
      <c r="AV5" s="1206"/>
      <c r="AW5" s="1206"/>
      <c r="AX5" s="1206"/>
      <c r="AY5" s="1206"/>
      <c r="AZ5" s="1206"/>
      <c r="BA5" s="1206"/>
      <c r="BB5" s="1206"/>
      <c r="BC5" s="1206"/>
      <c r="BD5" s="1206"/>
      <c r="BE5" s="1216"/>
    </row>
    <row r="6" spans="1:65" ht="15.75" customHeight="1" thickBot="1">
      <c r="A6" s="1212"/>
      <c r="B6" s="1214" t="s">
        <v>1790</v>
      </c>
      <c r="C6" s="1206"/>
      <c r="D6" s="1206"/>
      <c r="E6" s="1206"/>
      <c r="F6" s="1206"/>
      <c r="G6" s="1206"/>
      <c r="H6" s="1206"/>
      <c r="I6" s="1206"/>
      <c r="J6" s="1206"/>
      <c r="K6" s="1206"/>
      <c r="L6" s="2573" t="str">
        <f>IF(Application!H16="","",Application!H16)</f>
        <v>Burbank Housing Development Corporation</v>
      </c>
      <c r="M6" s="2574"/>
      <c r="N6" s="2574"/>
      <c r="O6" s="2574"/>
      <c r="P6" s="2574"/>
      <c r="Q6" s="2574"/>
      <c r="R6" s="2574"/>
      <c r="S6" s="2574"/>
      <c r="T6" s="2574"/>
      <c r="U6" s="2574"/>
      <c r="V6" s="2574"/>
      <c r="W6" s="2574"/>
      <c r="X6" s="2574"/>
      <c r="Y6" s="2574"/>
      <c r="Z6" s="2574"/>
      <c r="AA6" s="2574"/>
      <c r="AB6" s="2574"/>
      <c r="AC6" s="2575"/>
      <c r="AD6" s="1206"/>
      <c r="AE6" s="1206"/>
      <c r="AF6" s="2576" t="s">
        <v>2463</v>
      </c>
      <c r="AG6" s="2576"/>
      <c r="AH6" s="2576"/>
      <c r="AI6" s="2576"/>
      <c r="AJ6" s="2576"/>
      <c r="AK6" s="2576"/>
      <c r="AL6" s="2576"/>
      <c r="AM6" s="2576"/>
      <c r="AN6" s="2576"/>
      <c r="AO6" s="2576"/>
      <c r="AP6" s="2566">
        <v>0</v>
      </c>
      <c r="AQ6" s="2566"/>
      <c r="AR6" s="2566"/>
      <c r="AS6" s="2566"/>
      <c r="AT6" s="2566"/>
      <c r="AU6" s="2566"/>
      <c r="AV6" s="1206"/>
      <c r="AW6" s="1206"/>
      <c r="AX6" s="1206"/>
      <c r="AY6" s="1206"/>
      <c r="AZ6" s="1206"/>
      <c r="BA6" s="1206"/>
      <c r="BB6" s="1206"/>
      <c r="BC6" s="1206"/>
      <c r="BD6" s="1206"/>
      <c r="BE6" s="1216"/>
    </row>
    <row r="7" spans="1:65" ht="1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6" t="s">
        <v>2464</v>
      </c>
      <c r="AG7" s="2576"/>
      <c r="AH7" s="2576"/>
      <c r="AI7" s="2576"/>
      <c r="AJ7" s="2576"/>
      <c r="AK7" s="2576"/>
      <c r="AL7" s="2576"/>
      <c r="AM7" s="2576"/>
      <c r="AN7" s="2576"/>
      <c r="AO7" s="2576"/>
      <c r="AP7" s="2566">
        <v>0</v>
      </c>
      <c r="AQ7" s="2566"/>
      <c r="AR7" s="2566"/>
      <c r="AS7" s="2566"/>
      <c r="AT7" s="2566"/>
      <c r="AU7" s="2566"/>
      <c r="AV7" s="1206"/>
      <c r="AW7" s="1206"/>
      <c r="AX7" s="1206"/>
      <c r="AY7" s="1206"/>
      <c r="AZ7" s="1206"/>
      <c r="BA7" s="1206"/>
      <c r="BB7" s="1206"/>
      <c r="BC7" s="1206"/>
      <c r="BD7" s="1206"/>
      <c r="BE7" s="1216"/>
    </row>
    <row r="8" spans="1:65" ht="15" thickBot="1">
      <c r="A8" s="1212"/>
      <c r="B8" s="1214" t="s">
        <v>1791</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7" t="str">
        <f>Application!T197</f>
        <v>No</v>
      </c>
      <c r="AC8" s="2578"/>
      <c r="AD8" s="2579"/>
      <c r="AE8" s="1206"/>
      <c r="AF8" s="2576" t="s">
        <v>2465</v>
      </c>
      <c r="AG8" s="2576"/>
      <c r="AH8" s="2576"/>
      <c r="AI8" s="2576"/>
      <c r="AJ8" s="2576"/>
      <c r="AK8" s="2576"/>
      <c r="AL8" s="2576"/>
      <c r="AM8" s="2576"/>
      <c r="AN8" s="2576"/>
      <c r="AO8" s="2576"/>
      <c r="AP8" s="2566" t="s">
        <v>2417</v>
      </c>
      <c r="AQ8" s="2566"/>
      <c r="AR8" s="2566"/>
      <c r="AS8" s="2566"/>
      <c r="AT8" s="2566"/>
      <c r="AU8" s="2566"/>
      <c r="AV8" s="1206"/>
      <c r="AW8" s="1206"/>
      <c r="AX8" s="1206"/>
      <c r="AY8" s="1206"/>
      <c r="AZ8" s="1206"/>
      <c r="BA8" s="1206"/>
      <c r="BB8" s="1206"/>
      <c r="BC8" s="1206"/>
      <c r="BD8" s="1206"/>
      <c r="BE8" s="1216"/>
      <c r="BM8" s="1197" t="s">
        <v>2293</v>
      </c>
    </row>
    <row r="9" spans="1:65" ht="14.4">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20" t="s">
        <v>2623</v>
      </c>
      <c r="AG9" s="2220"/>
      <c r="AH9" s="2220"/>
      <c r="AI9" s="2220"/>
      <c r="AJ9" s="2220"/>
      <c r="AK9" s="2220"/>
      <c r="AL9" s="2220"/>
      <c r="AM9" s="2220"/>
      <c r="AN9" s="2220"/>
      <c r="AO9" s="2220"/>
      <c r="AP9" s="2221"/>
      <c r="AQ9" s="2222"/>
      <c r="AR9" s="2222"/>
      <c r="AS9" s="2222"/>
      <c r="AT9" s="2222"/>
      <c r="AU9" s="2222"/>
      <c r="AV9" s="1206"/>
      <c r="AW9" s="1206"/>
      <c r="AX9" s="1206"/>
      <c r="AY9" s="1206"/>
      <c r="AZ9" s="1206"/>
      <c r="BA9" s="1206"/>
      <c r="BB9" s="1206"/>
      <c r="BC9" s="1206"/>
      <c r="BD9" s="1206"/>
      <c r="BE9" s="1216"/>
      <c r="BM9" s="1197" t="s">
        <v>2466</v>
      </c>
    </row>
    <row r="10" spans="1:65" ht="14.4">
      <c r="A10" s="1212"/>
      <c r="B10" s="1214" t="s">
        <v>1792</v>
      </c>
      <c r="C10" s="1214"/>
      <c r="D10" s="1214"/>
      <c r="E10" s="1214"/>
      <c r="F10" s="1214"/>
      <c r="G10" s="1214"/>
      <c r="H10" s="1214"/>
      <c r="I10" s="1214"/>
      <c r="J10" s="1214"/>
      <c r="K10" s="1214"/>
      <c r="L10" s="1214"/>
      <c r="M10" s="1206"/>
      <c r="N10" s="2548">
        <f>Application!AO627</f>
        <v>3255000</v>
      </c>
      <c r="O10" s="2548"/>
      <c r="P10" s="2548"/>
      <c r="Q10" s="2548"/>
      <c r="R10" s="2548"/>
      <c r="S10" s="2548"/>
      <c r="T10" s="2548"/>
      <c r="U10" s="1206"/>
      <c r="V10" s="1206"/>
      <c r="W10" s="1206"/>
      <c r="X10" s="1255"/>
      <c r="Y10" s="1255"/>
      <c r="Z10" s="1255"/>
      <c r="AA10" s="1255"/>
      <c r="AB10" s="1255"/>
      <c r="AC10" s="1255"/>
      <c r="AD10" s="1255"/>
      <c r="AE10" s="1255"/>
      <c r="AF10" s="2220" t="s">
        <v>2622</v>
      </c>
      <c r="AG10" s="2220"/>
      <c r="AH10" s="2220"/>
      <c r="AI10" s="2220"/>
      <c r="AJ10" s="2220"/>
      <c r="AK10" s="2220"/>
      <c r="AL10" s="2220"/>
      <c r="AM10" s="2220"/>
      <c r="AN10" s="2220"/>
      <c r="AO10" s="2220"/>
      <c r="AP10" s="2221"/>
      <c r="AQ10" s="2222"/>
      <c r="AR10" s="2222"/>
      <c r="AS10" s="2222"/>
      <c r="AT10" s="2222"/>
      <c r="AU10" s="2222"/>
      <c r="AV10" s="1255"/>
      <c r="AW10" s="1255"/>
      <c r="AX10" s="1206"/>
      <c r="AY10" s="1206"/>
      <c r="AZ10" s="1206"/>
      <c r="BA10" s="1206"/>
      <c r="BB10" s="1206"/>
      <c r="BC10" s="1206"/>
      <c r="BD10" s="1206"/>
      <c r="BE10" s="1216"/>
      <c r="BM10" s="1197" t="s">
        <v>2468</v>
      </c>
    </row>
    <row r="11" spans="1:65" ht="14.4">
      <c r="A11" s="1212"/>
      <c r="B11" s="1214" t="s">
        <v>1793</v>
      </c>
      <c r="C11" s="1214"/>
      <c r="D11" s="1214"/>
      <c r="E11" s="1214"/>
      <c r="F11" s="1214"/>
      <c r="G11" s="1214"/>
      <c r="H11" s="1214"/>
      <c r="I11" s="1214"/>
      <c r="J11" s="1214"/>
      <c r="K11" s="1214"/>
      <c r="L11" s="1214"/>
      <c r="M11" s="1206"/>
      <c r="N11" s="2548">
        <f>Application!AA933</f>
        <v>0</v>
      </c>
      <c r="O11" s="2548"/>
      <c r="P11" s="2548"/>
      <c r="Q11" s="2548"/>
      <c r="R11" s="2548"/>
      <c r="S11" s="2548"/>
      <c r="T11" s="2548"/>
      <c r="U11" s="1206"/>
      <c r="V11" s="1206"/>
      <c r="W11" s="1206"/>
      <c r="X11" s="1255"/>
      <c r="Y11" s="1255"/>
      <c r="Z11" s="1255"/>
      <c r="AA11" s="1255"/>
      <c r="AB11" s="1255"/>
      <c r="AC11" s="1255"/>
      <c r="AD11" s="1255"/>
      <c r="AE11" s="1255"/>
      <c r="AF11" s="2220" t="s">
        <v>2621</v>
      </c>
      <c r="AG11" s="2220"/>
      <c r="AH11" s="2220"/>
      <c r="AI11" s="2220"/>
      <c r="AJ11" s="2220"/>
      <c r="AK11" s="2220"/>
      <c r="AL11" s="2220"/>
      <c r="AM11" s="2220"/>
      <c r="AN11" s="2220"/>
      <c r="AO11" s="2220"/>
      <c r="AP11" s="2221"/>
      <c r="AQ11" s="2222"/>
      <c r="AR11" s="2222"/>
      <c r="AS11" s="2222"/>
      <c r="AT11" s="2222"/>
      <c r="AU11" s="2222"/>
      <c r="AV11" s="1255"/>
      <c r="AW11" s="1255"/>
      <c r="AX11" s="1206"/>
      <c r="AY11" s="1206"/>
      <c r="AZ11" s="1206"/>
      <c r="BA11" s="1206"/>
      <c r="BB11" s="1206"/>
      <c r="BC11" s="1206"/>
      <c r="BD11" s="1206"/>
      <c r="BE11" s="1216"/>
      <c r="BM11" s="1197" t="s">
        <v>2417</v>
      </c>
    </row>
    <row r="12" spans="1:65" ht="1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2471</v>
      </c>
    </row>
    <row r="13" spans="1:65" ht="15" thickBot="1">
      <c r="A13" s="1206"/>
      <c r="B13" s="2555" t="s">
        <v>1794</v>
      </c>
      <c r="C13" s="2556"/>
      <c r="D13" s="2556"/>
      <c r="E13" s="2556"/>
      <c r="F13" s="2556"/>
      <c r="G13" s="2556"/>
      <c r="H13" s="2556"/>
      <c r="I13" s="2556"/>
      <c r="J13" s="2556"/>
      <c r="K13" s="2556"/>
      <c r="L13" s="2556"/>
      <c r="M13" s="2556"/>
      <c r="N13" s="2556"/>
      <c r="O13" s="2556"/>
      <c r="P13" s="2557"/>
      <c r="Q13" s="2558" t="s">
        <v>678</v>
      </c>
      <c r="R13" s="2559"/>
      <c r="S13" s="2559"/>
      <c r="T13" s="2560"/>
      <c r="U13" s="1255"/>
      <c r="V13" s="1206"/>
      <c r="W13" s="1206"/>
      <c r="X13" s="1206"/>
      <c r="Y13" s="1206"/>
      <c r="Z13" s="1206"/>
      <c r="AA13" s="2549" t="s">
        <v>2467</v>
      </c>
      <c r="AB13" s="2549"/>
      <c r="AC13" s="2549"/>
      <c r="AD13" s="2549"/>
      <c r="AE13" s="2549"/>
      <c r="AF13" s="2549"/>
      <c r="AG13" s="2549"/>
      <c r="AH13" s="2549"/>
      <c r="AI13" s="2549"/>
      <c r="AJ13" s="2549"/>
      <c r="AK13" s="2549"/>
      <c r="AL13" s="2549"/>
      <c r="AM13" s="2549"/>
      <c r="AN13" s="2549"/>
      <c r="AO13" s="2550">
        <f>Application!W473</f>
        <v>9</v>
      </c>
      <c r="AP13" s="2551"/>
      <c r="AQ13" s="2551"/>
      <c r="AR13" s="2551"/>
      <c r="AS13" s="2551"/>
      <c r="AT13" s="1255"/>
      <c r="AU13" s="1255"/>
      <c r="AV13" s="1255"/>
      <c r="AW13" s="1255"/>
      <c r="AX13" s="1255"/>
      <c r="AY13" s="1255"/>
      <c r="AZ13" s="1255"/>
      <c r="BA13" s="1255"/>
      <c r="BB13" s="1255"/>
      <c r="BC13" s="1255"/>
      <c r="BD13" s="1255"/>
      <c r="BE13" s="1202"/>
      <c r="BM13" s="1197" t="s">
        <v>2472</v>
      </c>
    </row>
    <row r="14" spans="1:65" ht="1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2" t="s">
        <v>2469</v>
      </c>
      <c r="AB14" s="2552"/>
      <c r="AC14" s="2552"/>
      <c r="AD14" s="2552"/>
      <c r="AE14" s="2552"/>
      <c r="AF14" s="2552"/>
      <c r="AG14" s="2552"/>
      <c r="AH14" s="2552"/>
      <c r="AI14" s="2552"/>
      <c r="AJ14" s="2552"/>
      <c r="AK14" s="2552"/>
      <c r="AL14" s="2552"/>
      <c r="AM14" s="2552"/>
      <c r="AN14" s="2552"/>
      <c r="AO14" s="2553"/>
      <c r="AP14" s="2554"/>
      <c r="AQ14" s="2554"/>
      <c r="AR14" s="2554"/>
      <c r="AS14" s="2554"/>
      <c r="AT14" s="1255"/>
      <c r="AU14" s="1255"/>
      <c r="AV14" s="1255"/>
      <c r="AW14" s="1255"/>
      <c r="AX14" s="1255"/>
      <c r="AY14" s="1255"/>
      <c r="AZ14" s="1255"/>
      <c r="BA14" s="1255"/>
      <c r="BB14" s="1255"/>
      <c r="BC14" s="1255"/>
      <c r="BD14" s="1255"/>
      <c r="BE14" s="1202"/>
    </row>
    <row r="15" spans="1:65" ht="15" thickBot="1">
      <c r="A15" s="1206"/>
      <c r="B15" s="2561" t="s">
        <v>1795</v>
      </c>
      <c r="C15" s="2562"/>
      <c r="D15" s="2562"/>
      <c r="E15" s="2562"/>
      <c r="F15" s="2562"/>
      <c r="G15" s="2562"/>
      <c r="H15" s="2562"/>
      <c r="I15" s="2562"/>
      <c r="J15" s="2562"/>
      <c r="K15" s="2562"/>
      <c r="L15" s="2562"/>
      <c r="M15" s="2562"/>
      <c r="N15" s="2562"/>
      <c r="O15" s="2562"/>
      <c r="P15" s="2562"/>
      <c r="Q15" s="2562"/>
      <c r="R15" s="2563"/>
      <c r="S15" s="2564" t="str">
        <f>IF(Application!AB214="","",Application!AB214)</f>
        <v/>
      </c>
      <c r="T15" s="2564"/>
      <c r="U15" s="2564"/>
      <c r="V15" s="2564"/>
      <c r="W15" s="2565"/>
      <c r="X15" s="1255"/>
      <c r="Y15" s="1206"/>
      <c r="Z15" s="1206"/>
      <c r="AA15" s="2549" t="s">
        <v>2470</v>
      </c>
      <c r="AB15" s="2549"/>
      <c r="AC15" s="2549"/>
      <c r="AD15" s="2549"/>
      <c r="AE15" s="2549"/>
      <c r="AF15" s="2549"/>
      <c r="AG15" s="2549"/>
      <c r="AH15" s="2549"/>
      <c r="AI15" s="2549"/>
      <c r="AJ15" s="2549"/>
      <c r="AK15" s="2549"/>
      <c r="AL15" s="2549"/>
      <c r="AM15" s="2549"/>
      <c r="AN15" s="2549"/>
      <c r="AO15" s="2553"/>
      <c r="AP15" s="2554"/>
      <c r="AQ15" s="2554"/>
      <c r="AR15" s="2554"/>
      <c r="AS15" s="2554"/>
      <c r="AT15" s="1255"/>
      <c r="AU15" s="1255"/>
      <c r="AV15" s="1255"/>
      <c r="AW15" s="1255"/>
      <c r="AX15" s="1255"/>
      <c r="AY15" s="1255"/>
      <c r="AZ15" s="1255"/>
      <c r="BA15" s="1255"/>
      <c r="BB15" s="1255"/>
      <c r="BC15" s="1255"/>
      <c r="BD15" s="1255"/>
      <c r="BE15" s="1202"/>
    </row>
    <row r="16" spans="1:65" ht="1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4">
      <c r="A17" s="1206"/>
      <c r="B17" s="2429" t="s">
        <v>1796</v>
      </c>
      <c r="C17" s="2430"/>
      <c r="D17" s="2430"/>
      <c r="E17" s="2430"/>
      <c r="F17" s="2430"/>
      <c r="G17" s="2430"/>
      <c r="H17" s="2430"/>
      <c r="I17" s="2430"/>
      <c r="J17" s="2430"/>
      <c r="K17" s="2430"/>
      <c r="L17" s="2430"/>
      <c r="M17" s="2430"/>
      <c r="N17" s="2430"/>
      <c r="O17" s="2430"/>
      <c r="P17" s="2430"/>
      <c r="Q17" s="2430"/>
      <c r="R17" s="2430"/>
      <c r="S17" s="2430"/>
      <c r="T17" s="2430"/>
      <c r="U17" s="2430"/>
      <c r="V17" s="2430"/>
      <c r="W17" s="2430"/>
      <c r="X17" s="2430"/>
      <c r="Y17" s="2430"/>
      <c r="Z17" s="2430"/>
      <c r="AA17" s="2430"/>
      <c r="AB17" s="2430"/>
      <c r="AC17" s="2430"/>
      <c r="AD17" s="2430"/>
      <c r="AE17" s="2430"/>
      <c r="AF17" s="2430"/>
      <c r="AG17" s="2430"/>
      <c r="AH17" s="2430"/>
      <c r="AI17" s="2430"/>
      <c r="AJ17" s="2430"/>
      <c r="AK17" s="2430"/>
      <c r="AL17" s="2430"/>
      <c r="AM17" s="2430"/>
      <c r="AN17" s="2430"/>
      <c r="AO17" s="2430"/>
      <c r="AP17" s="2430"/>
      <c r="AQ17" s="2430"/>
      <c r="AR17" s="2430"/>
      <c r="AS17" s="2430"/>
      <c r="AT17" s="2430"/>
      <c r="AU17" s="2430"/>
      <c r="AV17" s="2430"/>
      <c r="AW17" s="2430"/>
      <c r="AX17" s="2430"/>
      <c r="AY17" s="2431"/>
      <c r="AZ17" s="1206"/>
      <c r="BA17" s="1206"/>
      <c r="BB17" s="1206"/>
      <c r="BC17" s="1206"/>
      <c r="BD17" s="1206"/>
      <c r="BE17" s="1202"/>
      <c r="BF17" s="1198"/>
    </row>
    <row r="18" spans="1:58" ht="15.75" customHeight="1">
      <c r="A18" s="1206"/>
      <c r="B18" s="2541" t="s">
        <v>1797</v>
      </c>
      <c r="C18" s="2542"/>
      <c r="D18" s="2542"/>
      <c r="E18" s="2542"/>
      <c r="F18" s="2542"/>
      <c r="G18" s="2542"/>
      <c r="H18" s="2542"/>
      <c r="I18" s="2543"/>
      <c r="J18" s="2544" t="s">
        <v>1698</v>
      </c>
      <c r="K18" s="2545"/>
      <c r="L18" s="2545"/>
      <c r="M18" s="2545"/>
      <c r="N18" s="2545"/>
      <c r="O18" s="2546"/>
      <c r="P18" s="2544" t="s">
        <v>325</v>
      </c>
      <c r="Q18" s="2545"/>
      <c r="R18" s="2545"/>
      <c r="S18" s="2545"/>
      <c r="T18" s="2545"/>
      <c r="U18" s="2546"/>
      <c r="V18" s="2544" t="s">
        <v>326</v>
      </c>
      <c r="W18" s="2545"/>
      <c r="X18" s="2545"/>
      <c r="Y18" s="2545"/>
      <c r="Z18" s="2545"/>
      <c r="AA18" s="2546"/>
      <c r="AB18" s="2544" t="s">
        <v>163</v>
      </c>
      <c r="AC18" s="2545"/>
      <c r="AD18" s="2545"/>
      <c r="AE18" s="2545"/>
      <c r="AF18" s="2545"/>
      <c r="AG18" s="2546"/>
      <c r="AH18" s="2544" t="s">
        <v>164</v>
      </c>
      <c r="AI18" s="2545"/>
      <c r="AJ18" s="2545"/>
      <c r="AK18" s="2545"/>
      <c r="AL18" s="2545"/>
      <c r="AM18" s="2546"/>
      <c r="AN18" s="2544" t="s">
        <v>165</v>
      </c>
      <c r="AO18" s="2545"/>
      <c r="AP18" s="2545"/>
      <c r="AQ18" s="2545"/>
      <c r="AR18" s="2545"/>
      <c r="AS18" s="2546"/>
      <c r="AT18" s="2544" t="s">
        <v>1798</v>
      </c>
      <c r="AU18" s="2545"/>
      <c r="AV18" s="2545"/>
      <c r="AW18" s="2545"/>
      <c r="AX18" s="2545"/>
      <c r="AY18" s="2547"/>
      <c r="AZ18" s="1206"/>
      <c r="BA18" s="1206"/>
      <c r="BB18" s="1206"/>
      <c r="BC18" s="1206"/>
      <c r="BD18" s="1206"/>
      <c r="BE18" s="1202"/>
    </row>
    <row r="19" spans="1:58" ht="14.4">
      <c r="A19" s="1206"/>
      <c r="B19" s="2518">
        <v>0.3</v>
      </c>
      <c r="C19" s="2519"/>
      <c r="D19" s="2519"/>
      <c r="E19" s="2519"/>
      <c r="F19" s="2519"/>
      <c r="G19" s="2519"/>
      <c r="H19" s="2519"/>
      <c r="I19" s="2520"/>
      <c r="J19" s="2521">
        <f t="shared" ref="J19:J28" si="0">SUM(P19:AS19)</f>
        <v>10</v>
      </c>
      <c r="K19" s="2522"/>
      <c r="L19" s="2522"/>
      <c r="M19" s="2522"/>
      <c r="N19" s="2522"/>
      <c r="O19" s="2523"/>
      <c r="P19" s="2521" cm="1">
        <f t="array" ref="P19">SUMPRODUCT((Application!$B$718:$B$752 = 'CalHFA Addendum'!P$18)*(Application!$AC$718:$AC$752 = 'CalHFA Addendum'!$B19),Application!$G$718:$G$752)</f>
        <v>0</v>
      </c>
      <c r="Q19" s="2522"/>
      <c r="R19" s="2522"/>
      <c r="S19" s="2522"/>
      <c r="T19" s="2522"/>
      <c r="U19" s="2523"/>
      <c r="V19" s="2521" cm="1">
        <f t="array" ref="V19">SUMPRODUCT((Application!$B$714:$B$738 = 'CalHFA Addendum'!V$18)*(Application!$AC$714:$AC$738 = 'CalHFA Addendum'!$B19),Application!$G$714:$G$738)</f>
        <v>6</v>
      </c>
      <c r="W19" s="2522"/>
      <c r="X19" s="2522"/>
      <c r="Y19" s="2522"/>
      <c r="Z19" s="2522"/>
      <c r="AA19" s="2523"/>
      <c r="AB19" s="2521" cm="1">
        <f t="array" ref="AB19">SUMPRODUCT((Application!$B$714:$B$738 = 'CalHFA Addendum'!AB$18)*(Application!$AC$714:$AC$738 = 'CalHFA Addendum'!$B19),Application!$G$714:$G$738)</f>
        <v>2</v>
      </c>
      <c r="AC19" s="2522"/>
      <c r="AD19" s="2522"/>
      <c r="AE19" s="2522"/>
      <c r="AF19" s="2522"/>
      <c r="AG19" s="2523"/>
      <c r="AH19" s="2521" cm="1">
        <f t="array" ref="AH19">SUMPRODUCT((Application!$B$714:$B$738 = 'CalHFA Addendum'!AH$18)*(Application!$AC$714:$AC$738 = 'CalHFA Addendum'!$B19),Application!$G$714:$G$738)</f>
        <v>2</v>
      </c>
      <c r="AI19" s="2522"/>
      <c r="AJ19" s="2522"/>
      <c r="AK19" s="2522"/>
      <c r="AL19" s="2522"/>
      <c r="AM19" s="2523"/>
      <c r="AN19" s="2521" cm="1">
        <f t="array" ref="AN19">SUMPRODUCT((Application!$B$714:$B$738 = 'CalHFA Addendum'!AN$18)*(Application!$AC$714:$AC$738 = 'CalHFA Addendum'!$B19),Application!$G$714:$G$738)</f>
        <v>0</v>
      </c>
      <c r="AO19" s="2522"/>
      <c r="AP19" s="2522"/>
      <c r="AQ19" s="2522"/>
      <c r="AR19" s="2522"/>
      <c r="AS19" s="2523"/>
      <c r="AT19" s="2524">
        <f t="shared" ref="AT19:AT29" si="1">J19/$J$29</f>
        <v>0.22222222222222221</v>
      </c>
      <c r="AU19" s="2525"/>
      <c r="AV19" s="2525"/>
      <c r="AW19" s="2525"/>
      <c r="AX19" s="2525"/>
      <c r="AY19" s="2526"/>
      <c r="AZ19" s="1217"/>
      <c r="BA19" s="1206"/>
      <c r="BB19" s="1206"/>
      <c r="BC19" s="1206"/>
      <c r="BD19" s="1206"/>
      <c r="BE19" s="1202"/>
    </row>
    <row r="20" spans="1:58" ht="15" customHeight="1">
      <c r="A20" s="1206"/>
      <c r="B20" s="2518">
        <v>0.4</v>
      </c>
      <c r="C20" s="2519"/>
      <c r="D20" s="2519"/>
      <c r="E20" s="2519"/>
      <c r="F20" s="2519"/>
      <c r="G20" s="2519"/>
      <c r="H20" s="2519"/>
      <c r="I20" s="2520"/>
      <c r="J20" s="2521">
        <f t="shared" si="0"/>
        <v>0</v>
      </c>
      <c r="K20" s="2522"/>
      <c r="L20" s="2522"/>
      <c r="M20" s="2522"/>
      <c r="N20" s="2522"/>
      <c r="O20" s="2523"/>
      <c r="P20" s="2521" cm="1">
        <f t="array" ref="P20">SUMPRODUCT((Application!$B$718:$B$752 = 'CalHFA Addendum'!P$18)*(Application!$AC$718:$AC$752 = 'CalHFA Addendum'!$B20),Application!$G$718:$G$752)</f>
        <v>0</v>
      </c>
      <c r="Q20" s="2522"/>
      <c r="R20" s="2522"/>
      <c r="S20" s="2522"/>
      <c r="T20" s="2522"/>
      <c r="U20" s="2523"/>
      <c r="V20" s="2521" cm="1">
        <f t="array" ref="V20">SUMPRODUCT((Application!$B$714:$B$738 = 'CalHFA Addendum'!V$18)*(Application!$AC$714:$AC$738 = 'CalHFA Addendum'!$B20),Application!$G$714:$G$738)</f>
        <v>0</v>
      </c>
      <c r="W20" s="2522"/>
      <c r="X20" s="2522"/>
      <c r="Y20" s="2522"/>
      <c r="Z20" s="2522"/>
      <c r="AA20" s="2523"/>
      <c r="AB20" s="2521" cm="1">
        <f t="array" ref="AB20">SUMPRODUCT((Application!$B$714:$B$738 = 'CalHFA Addendum'!AB$18)*(Application!$AC$714:$AC$738 = 'CalHFA Addendum'!$B20),Application!$G$714:$G$738)</f>
        <v>0</v>
      </c>
      <c r="AC20" s="2522"/>
      <c r="AD20" s="2522"/>
      <c r="AE20" s="2522"/>
      <c r="AF20" s="2522"/>
      <c r="AG20" s="2523"/>
      <c r="AH20" s="2521" cm="1">
        <f t="array" ref="AH20">SUMPRODUCT((Application!$B$714:$B$738 = 'CalHFA Addendum'!AH$18)*(Application!$AC$714:$AC$738 = 'CalHFA Addendum'!$B20),Application!$G$714:$G$738)</f>
        <v>0</v>
      </c>
      <c r="AI20" s="2522"/>
      <c r="AJ20" s="2522"/>
      <c r="AK20" s="2522"/>
      <c r="AL20" s="2522"/>
      <c r="AM20" s="2523"/>
      <c r="AN20" s="2521" cm="1">
        <f t="array" ref="AN20">SUMPRODUCT((Application!$B$714:$B$738 = 'CalHFA Addendum'!AN$18)*(Application!$AC$714:$AC$738 = 'CalHFA Addendum'!$B20),Application!$G$714:$G$738)</f>
        <v>0</v>
      </c>
      <c r="AO20" s="2522"/>
      <c r="AP20" s="2522"/>
      <c r="AQ20" s="2522"/>
      <c r="AR20" s="2522"/>
      <c r="AS20" s="2523"/>
      <c r="AT20" s="2524">
        <f t="shared" si="1"/>
        <v>0</v>
      </c>
      <c r="AU20" s="2525"/>
      <c r="AV20" s="2525"/>
      <c r="AW20" s="2525"/>
      <c r="AX20" s="2525"/>
      <c r="AY20" s="2526"/>
      <c r="AZ20" s="1206"/>
      <c r="BA20" s="1206"/>
      <c r="BB20" s="1206"/>
      <c r="BC20" s="1206"/>
      <c r="BD20" s="1206"/>
      <c r="BE20" s="1202"/>
    </row>
    <row r="21" spans="1:58" ht="14.4">
      <c r="A21" s="1206"/>
      <c r="B21" s="2518">
        <v>0.5</v>
      </c>
      <c r="C21" s="2519"/>
      <c r="D21" s="2519"/>
      <c r="E21" s="2519"/>
      <c r="F21" s="2519"/>
      <c r="G21" s="2519"/>
      <c r="H21" s="2519"/>
      <c r="I21" s="2520"/>
      <c r="J21" s="2521">
        <f t="shared" si="0"/>
        <v>28</v>
      </c>
      <c r="K21" s="2522"/>
      <c r="L21" s="2522"/>
      <c r="M21" s="2522"/>
      <c r="N21" s="2522"/>
      <c r="O21" s="2523"/>
      <c r="P21" s="2521" cm="1">
        <f t="array" ref="P21">SUMPRODUCT((Application!$B$714:$B$738 = 'CalHFA Addendum'!P$18)*(Application!$AC$714:$AC$738 = 'CalHFA Addendum'!$B21),Application!$G$714:$G$738)</f>
        <v>0</v>
      </c>
      <c r="Q21" s="2522"/>
      <c r="R21" s="2522"/>
      <c r="S21" s="2522"/>
      <c r="T21" s="2522"/>
      <c r="U21" s="2523"/>
      <c r="V21" s="2521" cm="1">
        <f t="array" ref="V21">SUMPRODUCT((Application!$B$714:$B$738 = 'CalHFA Addendum'!V$18)*(Application!$AC$714:$AC$738 = 'CalHFA Addendum'!$B21),Application!$G$714:$G$738)</f>
        <v>15</v>
      </c>
      <c r="W21" s="2522"/>
      <c r="X21" s="2522"/>
      <c r="Y21" s="2522"/>
      <c r="Z21" s="2522"/>
      <c r="AA21" s="2523"/>
      <c r="AB21" s="2521" cm="1">
        <f t="array" ref="AB21">SUMPRODUCT((Application!$B$714:$B$738 = 'CalHFA Addendum'!AB$18)*(Application!$AC$714:$AC$738 = 'CalHFA Addendum'!$B21),Application!$G$714:$G$738)</f>
        <v>5</v>
      </c>
      <c r="AC21" s="2522"/>
      <c r="AD21" s="2522"/>
      <c r="AE21" s="2522"/>
      <c r="AF21" s="2522"/>
      <c r="AG21" s="2523"/>
      <c r="AH21" s="2521" cm="1">
        <f t="array" ref="AH21">SUMPRODUCT((Application!$B$714:$B$738 = 'CalHFA Addendum'!AH$18)*(Application!$AC$714:$AC$738 = 'CalHFA Addendum'!$B21),Application!$G$714:$G$738)</f>
        <v>8</v>
      </c>
      <c r="AI21" s="2522"/>
      <c r="AJ21" s="2522"/>
      <c r="AK21" s="2522"/>
      <c r="AL21" s="2522"/>
      <c r="AM21" s="2523"/>
      <c r="AN21" s="2521" cm="1">
        <f t="array" ref="AN21">SUMPRODUCT((Application!$B$714:$B$738 = 'CalHFA Addendum'!AN$18)*(Application!$AC$714:$AC$738 = 'CalHFA Addendum'!$B21),Application!$G$714:$G$738)</f>
        <v>0</v>
      </c>
      <c r="AO21" s="2522"/>
      <c r="AP21" s="2522"/>
      <c r="AQ21" s="2522"/>
      <c r="AR21" s="2522"/>
      <c r="AS21" s="2523"/>
      <c r="AT21" s="2524">
        <f t="shared" si="1"/>
        <v>0.62222222222222223</v>
      </c>
      <c r="AU21" s="2525"/>
      <c r="AV21" s="2525"/>
      <c r="AW21" s="2525"/>
      <c r="AX21" s="2525"/>
      <c r="AY21" s="2526"/>
      <c r="AZ21" s="1206"/>
      <c r="BA21" s="1206"/>
      <c r="BB21" s="1206"/>
      <c r="BC21" s="1206"/>
      <c r="BD21" s="1206"/>
      <c r="BE21" s="1202"/>
    </row>
    <row r="22" spans="1:58" ht="14.4">
      <c r="A22" s="1206"/>
      <c r="B22" s="2518">
        <v>0.6</v>
      </c>
      <c r="C22" s="2519"/>
      <c r="D22" s="2519"/>
      <c r="E22" s="2519"/>
      <c r="F22" s="2519"/>
      <c r="G22" s="2519"/>
      <c r="H22" s="2519"/>
      <c r="I22" s="2520"/>
      <c r="J22" s="2521">
        <f t="shared" si="0"/>
        <v>7</v>
      </c>
      <c r="K22" s="2522"/>
      <c r="L22" s="2522"/>
      <c r="M22" s="2522"/>
      <c r="N22" s="2522"/>
      <c r="O22" s="2523"/>
      <c r="P22" s="2521" cm="1">
        <f t="array" ref="P22">SUMPRODUCT((Application!$B$714:$B$738 = 'CalHFA Addendum'!P$18)*(Application!$AC$714:$AC$738 = 'CalHFA Addendum'!$B22),Application!$G$714:$G$738)</f>
        <v>0</v>
      </c>
      <c r="Q22" s="2522"/>
      <c r="R22" s="2522"/>
      <c r="S22" s="2522"/>
      <c r="T22" s="2522"/>
      <c r="U22" s="2523"/>
      <c r="V22" s="2521" cm="1">
        <f t="array" ref="V22">SUMPRODUCT((Application!$B$714:$B$738 = 'CalHFA Addendum'!V$18)*(Application!$AC$714:$AC$738 = 'CalHFA Addendum'!$B22),Application!$G$714:$G$738)</f>
        <v>3</v>
      </c>
      <c r="W22" s="2522"/>
      <c r="X22" s="2522"/>
      <c r="Y22" s="2522"/>
      <c r="Z22" s="2522"/>
      <c r="AA22" s="2523"/>
      <c r="AB22" s="2521" cm="1">
        <f t="array" ref="AB22">SUMPRODUCT((Application!$B$714:$B$738 = 'CalHFA Addendum'!AB$18)*(Application!$AC$714:$AC$738 = 'CalHFA Addendum'!$B22),Application!$G$714:$G$738)</f>
        <v>3</v>
      </c>
      <c r="AC22" s="2522"/>
      <c r="AD22" s="2522"/>
      <c r="AE22" s="2522"/>
      <c r="AF22" s="2522"/>
      <c r="AG22" s="2523"/>
      <c r="AH22" s="2521" cm="1">
        <f t="array" ref="AH22">SUMPRODUCT((Application!$B$714:$B$738 = 'CalHFA Addendum'!AH$18)*(Application!$AC$714:$AC$738 = 'CalHFA Addendum'!$B22),Application!$G$714:$G$738)</f>
        <v>1</v>
      </c>
      <c r="AI22" s="2522"/>
      <c r="AJ22" s="2522"/>
      <c r="AK22" s="2522"/>
      <c r="AL22" s="2522"/>
      <c r="AM22" s="2523"/>
      <c r="AN22" s="2521" cm="1">
        <f t="array" ref="AN22">SUMPRODUCT((Application!$B$714:$B$738 = 'CalHFA Addendum'!AN$18)*(Application!$AC$714:$AC$738 = 'CalHFA Addendum'!$B22),Application!$G$714:$G$738)</f>
        <v>0</v>
      </c>
      <c r="AO22" s="2522"/>
      <c r="AP22" s="2522"/>
      <c r="AQ22" s="2522"/>
      <c r="AR22" s="2522"/>
      <c r="AS22" s="2523"/>
      <c r="AT22" s="2524">
        <f t="shared" si="1"/>
        <v>0.15555555555555556</v>
      </c>
      <c r="AU22" s="2525"/>
      <c r="AV22" s="2525"/>
      <c r="AW22" s="2525"/>
      <c r="AX22" s="2525"/>
      <c r="AY22" s="2526"/>
      <c r="AZ22" s="1206"/>
      <c r="BA22" s="1206"/>
      <c r="BB22" s="1206"/>
      <c r="BC22" s="1206"/>
      <c r="BD22" s="1206"/>
      <c r="BE22" s="1202"/>
    </row>
    <row r="23" spans="1:58" ht="14.4">
      <c r="A23" s="1206"/>
      <c r="B23" s="2518">
        <v>0.7</v>
      </c>
      <c r="C23" s="2519"/>
      <c r="D23" s="2519"/>
      <c r="E23" s="2519"/>
      <c r="F23" s="2519"/>
      <c r="G23" s="2519"/>
      <c r="H23" s="2519"/>
      <c r="I23" s="2520"/>
      <c r="J23" s="2521">
        <f t="shared" si="0"/>
        <v>0</v>
      </c>
      <c r="K23" s="2522"/>
      <c r="L23" s="2522"/>
      <c r="M23" s="2522"/>
      <c r="N23" s="2522"/>
      <c r="O23" s="2523"/>
      <c r="P23" s="2521" cm="1">
        <f t="array" ref="P23">SUMPRODUCT((Application!$B$714:$B$738 = 'CalHFA Addendum'!P$18)*(Application!$AC$714:$AC$738 = 'CalHFA Addendum'!$B23),Application!$G$714:$G$738)</f>
        <v>0</v>
      </c>
      <c r="Q23" s="2522"/>
      <c r="R23" s="2522"/>
      <c r="S23" s="2522"/>
      <c r="T23" s="2522"/>
      <c r="U23" s="2523"/>
      <c r="V23" s="2521" cm="1">
        <f t="array" ref="V23">SUMPRODUCT((Application!$B$714:$B$738 = 'CalHFA Addendum'!V$18)*(Application!$AC$714:$AC$738 = 'CalHFA Addendum'!$B23),Application!$G$714:$G$738)</f>
        <v>0</v>
      </c>
      <c r="W23" s="2522"/>
      <c r="X23" s="2522"/>
      <c r="Y23" s="2522"/>
      <c r="Z23" s="2522"/>
      <c r="AA23" s="2523"/>
      <c r="AB23" s="2521" cm="1">
        <f t="array" ref="AB23">SUMPRODUCT((Application!$B$714:$B$738 = 'CalHFA Addendum'!AB$18)*(Application!$AC$714:$AC$738 = 'CalHFA Addendum'!$B23),Application!$G$714:$G$738)</f>
        <v>0</v>
      </c>
      <c r="AC23" s="2522"/>
      <c r="AD23" s="2522"/>
      <c r="AE23" s="2522"/>
      <c r="AF23" s="2522"/>
      <c r="AG23" s="2523"/>
      <c r="AH23" s="2521" cm="1">
        <f t="array" ref="AH23">SUMPRODUCT((Application!$B$714:$B$738 = 'CalHFA Addendum'!AH$18)*(Application!$AC$714:$AC$738 = 'CalHFA Addendum'!$B23),Application!$G$714:$G$738)</f>
        <v>0</v>
      </c>
      <c r="AI23" s="2522"/>
      <c r="AJ23" s="2522"/>
      <c r="AK23" s="2522"/>
      <c r="AL23" s="2522"/>
      <c r="AM23" s="2523"/>
      <c r="AN23" s="2521" cm="1">
        <f t="array" ref="AN23">SUMPRODUCT((Application!$B$714:$B$738 = 'CalHFA Addendum'!AN$18)*(Application!$AC$714:$AC$738 = 'CalHFA Addendum'!$B23),Application!$G$714:$G$738)</f>
        <v>0</v>
      </c>
      <c r="AO23" s="2522"/>
      <c r="AP23" s="2522"/>
      <c r="AQ23" s="2522"/>
      <c r="AR23" s="2522"/>
      <c r="AS23" s="2523"/>
      <c r="AT23" s="2524">
        <f t="shared" si="1"/>
        <v>0</v>
      </c>
      <c r="AU23" s="2525"/>
      <c r="AV23" s="2525"/>
      <c r="AW23" s="2525"/>
      <c r="AX23" s="2525"/>
      <c r="AY23" s="2526"/>
      <c r="AZ23" s="1206"/>
      <c r="BA23" s="1206"/>
      <c r="BB23" s="1206"/>
      <c r="BC23" s="1206"/>
      <c r="BD23" s="1206"/>
      <c r="BE23" s="1202"/>
    </row>
    <row r="24" spans="1:58" ht="14.4">
      <c r="A24" s="1206"/>
      <c r="B24" s="2518">
        <v>0.8</v>
      </c>
      <c r="C24" s="2519"/>
      <c r="D24" s="2519"/>
      <c r="E24" s="2519"/>
      <c r="F24" s="2519"/>
      <c r="G24" s="2519"/>
      <c r="H24" s="2519"/>
      <c r="I24" s="2520"/>
      <c r="J24" s="2521">
        <f t="shared" si="0"/>
        <v>0</v>
      </c>
      <c r="K24" s="2522"/>
      <c r="L24" s="2522"/>
      <c r="M24" s="2522"/>
      <c r="N24" s="2522"/>
      <c r="O24" s="2523"/>
      <c r="P24" s="2521" cm="1">
        <f t="array" ref="P24">SUMPRODUCT((Application!$B$714:$B$738 = 'CalHFA Addendum'!P$18)*(Application!$AC$714:$AC$738 = 'CalHFA Addendum'!$B24),Application!$G$714:$G$738)</f>
        <v>0</v>
      </c>
      <c r="Q24" s="2522"/>
      <c r="R24" s="2522"/>
      <c r="S24" s="2522"/>
      <c r="T24" s="2522"/>
      <c r="U24" s="2523"/>
      <c r="V24" s="2521" cm="1">
        <f t="array" ref="V24">SUMPRODUCT((Application!$B$714:$B$738 = 'CalHFA Addendum'!V$18)*(Application!$AC$714:$AC$738 = 'CalHFA Addendum'!$B24),Application!$G$714:$G$738)</f>
        <v>0</v>
      </c>
      <c r="W24" s="2522"/>
      <c r="X24" s="2522"/>
      <c r="Y24" s="2522"/>
      <c r="Z24" s="2522"/>
      <c r="AA24" s="2523"/>
      <c r="AB24" s="2521" cm="1">
        <f t="array" ref="AB24">SUMPRODUCT((Application!$B$714:$B$738 = 'CalHFA Addendum'!AB$18)*(Application!$AC$714:$AC$738 = 'CalHFA Addendum'!$B24),Application!$G$714:$G$738)</f>
        <v>0</v>
      </c>
      <c r="AC24" s="2522"/>
      <c r="AD24" s="2522"/>
      <c r="AE24" s="2522"/>
      <c r="AF24" s="2522"/>
      <c r="AG24" s="2523"/>
      <c r="AH24" s="2521" cm="1">
        <f t="array" ref="AH24">SUMPRODUCT((Application!$B$714:$B$738 = 'CalHFA Addendum'!AH$18)*(Application!$AC$714:$AC$738 = 'CalHFA Addendum'!$B24),Application!$G$714:$G$738)</f>
        <v>0</v>
      </c>
      <c r="AI24" s="2522"/>
      <c r="AJ24" s="2522"/>
      <c r="AK24" s="2522"/>
      <c r="AL24" s="2522"/>
      <c r="AM24" s="2523"/>
      <c r="AN24" s="2521" cm="1">
        <f t="array" ref="AN24">SUMPRODUCT((Application!$B$714:$B$738 = 'CalHFA Addendum'!AN$18)*(Application!$AC$714:$AC$738 = 'CalHFA Addendum'!$B24),Application!$G$714:$G$738)</f>
        <v>0</v>
      </c>
      <c r="AO24" s="2522"/>
      <c r="AP24" s="2522"/>
      <c r="AQ24" s="2522"/>
      <c r="AR24" s="2522"/>
      <c r="AS24" s="2523"/>
      <c r="AT24" s="2524">
        <f t="shared" si="1"/>
        <v>0</v>
      </c>
      <c r="AU24" s="2525"/>
      <c r="AV24" s="2525"/>
      <c r="AW24" s="2525"/>
      <c r="AX24" s="2525"/>
      <c r="AY24" s="2526"/>
      <c r="AZ24" s="1206"/>
      <c r="BA24" s="1206"/>
      <c r="BB24" s="1206"/>
      <c r="BC24" s="1206"/>
      <c r="BD24" s="1206"/>
      <c r="BE24" s="1202"/>
    </row>
    <row r="25" spans="1:58" ht="14.4">
      <c r="A25" s="1206"/>
      <c r="B25" s="2518">
        <v>0.9</v>
      </c>
      <c r="C25" s="2519"/>
      <c r="D25" s="2519"/>
      <c r="E25" s="2519"/>
      <c r="F25" s="2519"/>
      <c r="G25" s="2519"/>
      <c r="H25" s="2519"/>
      <c r="I25" s="2520"/>
      <c r="J25" s="2521">
        <f t="shared" si="0"/>
        <v>0</v>
      </c>
      <c r="K25" s="2522"/>
      <c r="L25" s="2522"/>
      <c r="M25" s="2522"/>
      <c r="N25" s="2522"/>
      <c r="O25" s="2523"/>
      <c r="P25" s="2521" cm="1">
        <f t="array" ref="P25">SUMPRODUCT((Application!$B$714:$B$738 = 'CalHFA Addendum'!P$18)*(Application!$AC$714:$AC$738 = 'CalHFA Addendum'!$B25),Application!$G$714:$G$738)</f>
        <v>0</v>
      </c>
      <c r="Q25" s="2522"/>
      <c r="R25" s="2522"/>
      <c r="S25" s="2522"/>
      <c r="T25" s="2522"/>
      <c r="U25" s="2523"/>
      <c r="V25" s="2521" cm="1">
        <f t="array" ref="V25">SUMPRODUCT((Application!$B$714:$B$738 = 'CalHFA Addendum'!V$18)*(Application!$AC$714:$AC$738 = 'CalHFA Addendum'!$B25),Application!$G$714:$G$738)</f>
        <v>0</v>
      </c>
      <c r="W25" s="2522"/>
      <c r="X25" s="2522"/>
      <c r="Y25" s="2522"/>
      <c r="Z25" s="2522"/>
      <c r="AA25" s="2523"/>
      <c r="AB25" s="2521" cm="1">
        <f t="array" ref="AB25">SUMPRODUCT((Application!$B$714:$B$738 = 'CalHFA Addendum'!AB$18)*(Application!$AC$714:$AC$738 = 'CalHFA Addendum'!$B25),Application!$G$714:$G$738)</f>
        <v>0</v>
      </c>
      <c r="AC25" s="2522"/>
      <c r="AD25" s="2522"/>
      <c r="AE25" s="2522"/>
      <c r="AF25" s="2522"/>
      <c r="AG25" s="2523"/>
      <c r="AH25" s="2521" cm="1">
        <f t="array" ref="AH25">SUMPRODUCT((Application!$B$714:$B$738 = 'CalHFA Addendum'!AH$18)*(Application!$AC$714:$AC$738 = 'CalHFA Addendum'!$B25),Application!$G$714:$G$738)</f>
        <v>0</v>
      </c>
      <c r="AI25" s="2522"/>
      <c r="AJ25" s="2522"/>
      <c r="AK25" s="2522"/>
      <c r="AL25" s="2522"/>
      <c r="AM25" s="2523"/>
      <c r="AN25" s="2521" cm="1">
        <f t="array" ref="AN25">SUMPRODUCT((Application!$B$714:$B$738 = 'CalHFA Addendum'!AN$18)*(Application!$AC$714:$AC$738 = 'CalHFA Addendum'!$B25),Application!$G$714:$G$738)</f>
        <v>0</v>
      </c>
      <c r="AO25" s="2522"/>
      <c r="AP25" s="2522"/>
      <c r="AQ25" s="2522"/>
      <c r="AR25" s="2522"/>
      <c r="AS25" s="2523"/>
      <c r="AT25" s="2524">
        <f t="shared" si="1"/>
        <v>0</v>
      </c>
      <c r="AU25" s="2525"/>
      <c r="AV25" s="2525"/>
      <c r="AW25" s="2525"/>
      <c r="AX25" s="2525"/>
      <c r="AY25" s="2526"/>
      <c r="AZ25" s="1206"/>
      <c r="BA25" s="1206"/>
      <c r="BB25" s="1206"/>
      <c r="BC25" s="1206"/>
      <c r="BD25" s="1206"/>
      <c r="BE25" s="1202"/>
    </row>
    <row r="26" spans="1:58" ht="14.4">
      <c r="A26" s="1206"/>
      <c r="B26" s="2518">
        <v>1</v>
      </c>
      <c r="C26" s="2519"/>
      <c r="D26" s="2519"/>
      <c r="E26" s="2519"/>
      <c r="F26" s="2519"/>
      <c r="G26" s="2519"/>
      <c r="H26" s="2519"/>
      <c r="I26" s="2520"/>
      <c r="J26" s="2521">
        <f t="shared" si="0"/>
        <v>0</v>
      </c>
      <c r="K26" s="2522"/>
      <c r="L26" s="2522"/>
      <c r="M26" s="2522"/>
      <c r="N26" s="2522"/>
      <c r="O26" s="2523"/>
      <c r="P26" s="2521" cm="1">
        <f t="array" ref="P26">SUMPRODUCT((Application!$B$714:$B$738 = 'CalHFA Addendum'!P$18)*(Application!$AC$714:$AC$738 = 'CalHFA Addendum'!$B26),Application!$G$714:$G$738)</f>
        <v>0</v>
      </c>
      <c r="Q26" s="2522"/>
      <c r="R26" s="2522"/>
      <c r="S26" s="2522"/>
      <c r="T26" s="2522"/>
      <c r="U26" s="2523"/>
      <c r="V26" s="2521" cm="1">
        <f t="array" ref="V26">SUMPRODUCT((Application!$B$714:$B$738 = 'CalHFA Addendum'!V$18)*(Application!$AC$714:$AC$738 = 'CalHFA Addendum'!$B26),Application!$G$714:$G$738)</f>
        <v>0</v>
      </c>
      <c r="W26" s="2522"/>
      <c r="X26" s="2522"/>
      <c r="Y26" s="2522"/>
      <c r="Z26" s="2522"/>
      <c r="AA26" s="2523"/>
      <c r="AB26" s="2521" cm="1">
        <f t="array" ref="AB26">SUMPRODUCT((Application!$B$714:$B$738 = 'CalHFA Addendum'!AB$18)*(Application!$AC$714:$AC$738 = 'CalHFA Addendum'!$B26),Application!$G$714:$G$738)</f>
        <v>0</v>
      </c>
      <c r="AC26" s="2522"/>
      <c r="AD26" s="2522"/>
      <c r="AE26" s="2522"/>
      <c r="AF26" s="2522"/>
      <c r="AG26" s="2523"/>
      <c r="AH26" s="2521" cm="1">
        <f t="array" ref="AH26">SUMPRODUCT((Application!$B$714:$B$738 = 'CalHFA Addendum'!AH$18)*(Application!$AC$714:$AC$738 = 'CalHFA Addendum'!$B26),Application!$G$714:$G$738)</f>
        <v>0</v>
      </c>
      <c r="AI26" s="2522"/>
      <c r="AJ26" s="2522"/>
      <c r="AK26" s="2522"/>
      <c r="AL26" s="2522"/>
      <c r="AM26" s="2523"/>
      <c r="AN26" s="2521" cm="1">
        <f t="array" ref="AN26">SUMPRODUCT((Application!$B$714:$B$738 = 'CalHFA Addendum'!AN$18)*(Application!$AC$714:$AC$738 = 'CalHFA Addendum'!$B26),Application!$G$714:$G$738)</f>
        <v>0</v>
      </c>
      <c r="AO26" s="2522"/>
      <c r="AP26" s="2522"/>
      <c r="AQ26" s="2522"/>
      <c r="AR26" s="2522"/>
      <c r="AS26" s="2523"/>
      <c r="AT26" s="2524">
        <f t="shared" si="1"/>
        <v>0</v>
      </c>
      <c r="AU26" s="2525"/>
      <c r="AV26" s="2525"/>
      <c r="AW26" s="2525"/>
      <c r="AX26" s="2525"/>
      <c r="AY26" s="2526"/>
      <c r="AZ26" s="1206"/>
      <c r="BA26" s="1206"/>
      <c r="BB26" s="1206"/>
      <c r="BC26" s="1206"/>
      <c r="BD26" s="1206"/>
      <c r="BE26" s="1202"/>
    </row>
    <row r="27" spans="1:58" ht="14.4">
      <c r="A27" s="1206"/>
      <c r="B27" s="2518">
        <v>1.1000000000000001</v>
      </c>
      <c r="C27" s="2519"/>
      <c r="D27" s="2519"/>
      <c r="E27" s="2519"/>
      <c r="F27" s="2519"/>
      <c r="G27" s="2519"/>
      <c r="H27" s="2519"/>
      <c r="I27" s="2520"/>
      <c r="J27" s="2521">
        <f t="shared" si="0"/>
        <v>0</v>
      </c>
      <c r="K27" s="2522"/>
      <c r="L27" s="2522"/>
      <c r="M27" s="2522"/>
      <c r="N27" s="2522"/>
      <c r="O27" s="2523"/>
      <c r="P27" s="2521" cm="1">
        <f t="array" ref="P27">SUMPRODUCT((Application!$B$714:$B$738 = 'CalHFA Addendum'!P$18)*(Application!$AC$714:$AC$738 = 'CalHFA Addendum'!$B27),Application!$G$714:$G$738)</f>
        <v>0</v>
      </c>
      <c r="Q27" s="2522"/>
      <c r="R27" s="2522"/>
      <c r="S27" s="2522"/>
      <c r="T27" s="2522"/>
      <c r="U27" s="2523"/>
      <c r="V27" s="2521" cm="1">
        <f t="array" ref="V27">SUMPRODUCT((Application!$B$714:$B$738 = 'CalHFA Addendum'!V$18)*(Application!$AC$714:$AC$738 = 'CalHFA Addendum'!$B27),Application!$G$714:$G$738)</f>
        <v>0</v>
      </c>
      <c r="W27" s="2522"/>
      <c r="X27" s="2522"/>
      <c r="Y27" s="2522"/>
      <c r="Z27" s="2522"/>
      <c r="AA27" s="2523"/>
      <c r="AB27" s="2521" cm="1">
        <f t="array" ref="AB27">SUMPRODUCT((Application!$B$714:$B$738 = 'CalHFA Addendum'!AB$18)*(Application!$AC$714:$AC$738 = 'CalHFA Addendum'!$B27),Application!$G$714:$G$738)</f>
        <v>0</v>
      </c>
      <c r="AC27" s="2522"/>
      <c r="AD27" s="2522"/>
      <c r="AE27" s="2522"/>
      <c r="AF27" s="2522"/>
      <c r="AG27" s="2523"/>
      <c r="AH27" s="2521" cm="1">
        <f t="array" ref="AH27">SUMPRODUCT((Application!$B$714:$B$738 = 'CalHFA Addendum'!AH$18)*(Application!$AC$714:$AC$738 = 'CalHFA Addendum'!$B27),Application!$G$714:$G$738)</f>
        <v>0</v>
      </c>
      <c r="AI27" s="2522"/>
      <c r="AJ27" s="2522"/>
      <c r="AK27" s="2522"/>
      <c r="AL27" s="2522"/>
      <c r="AM27" s="2523"/>
      <c r="AN27" s="2521" cm="1">
        <f t="array" ref="AN27">SUMPRODUCT((Application!$B$714:$B$738 = 'CalHFA Addendum'!AN$18)*(Application!$AC$714:$AC$738 = 'CalHFA Addendum'!$B27),Application!$G$714:$G$738)</f>
        <v>0</v>
      </c>
      <c r="AO27" s="2522"/>
      <c r="AP27" s="2522"/>
      <c r="AQ27" s="2522"/>
      <c r="AR27" s="2522"/>
      <c r="AS27" s="2523"/>
      <c r="AT27" s="2524">
        <f t="shared" si="1"/>
        <v>0</v>
      </c>
      <c r="AU27" s="2525"/>
      <c r="AV27" s="2525"/>
      <c r="AW27" s="2525"/>
      <c r="AX27" s="2525"/>
      <c r="AY27" s="2526"/>
      <c r="AZ27" s="1206"/>
      <c r="BA27" s="1206"/>
      <c r="BB27" s="1206"/>
      <c r="BC27" s="1206"/>
      <c r="BD27" s="1206"/>
      <c r="BE27" s="1202"/>
    </row>
    <row r="28" spans="1:58" ht="15" thickBot="1">
      <c r="A28" s="1206"/>
      <c r="B28" s="2527" t="s">
        <v>1799</v>
      </c>
      <c r="C28" s="2528"/>
      <c r="D28" s="2528"/>
      <c r="E28" s="2528"/>
      <c r="F28" s="2528"/>
      <c r="G28" s="2528"/>
      <c r="H28" s="2528"/>
      <c r="I28" s="2529"/>
      <c r="J28" s="2530">
        <f t="shared" si="0"/>
        <v>0</v>
      </c>
      <c r="K28" s="2531"/>
      <c r="L28" s="2531"/>
      <c r="M28" s="2531"/>
      <c r="N28" s="2531"/>
      <c r="O28" s="2532"/>
      <c r="P28" s="2530">
        <f>_xlfn.IFNA(VLOOKUP(P$18,Application!$J$758:$S$761,6,FALSE), 0)</f>
        <v>0</v>
      </c>
      <c r="Q28" s="2531"/>
      <c r="R28" s="2531"/>
      <c r="S28" s="2531"/>
      <c r="T28" s="2531"/>
      <c r="U28" s="2532"/>
      <c r="V28" s="2530">
        <f>_xlfn.IFNA(VLOOKUP(V$18,Application!$J$758:$S$761,6,FALSE), 0)</f>
        <v>0</v>
      </c>
      <c r="W28" s="2531"/>
      <c r="X28" s="2531"/>
      <c r="Y28" s="2531"/>
      <c r="Z28" s="2531"/>
      <c r="AA28" s="2532"/>
      <c r="AB28" s="2530">
        <f>_xlfn.IFNA(VLOOKUP(AB$18,Application!$J$758:$S$761,6,FALSE), 0)</f>
        <v>0</v>
      </c>
      <c r="AC28" s="2531"/>
      <c r="AD28" s="2531"/>
      <c r="AE28" s="2531"/>
      <c r="AF28" s="2531"/>
      <c r="AG28" s="2532"/>
      <c r="AH28" s="2530">
        <f>_xlfn.IFNA(VLOOKUP(AH$18,Application!$J$758:$S$761,6,FALSE), 0)</f>
        <v>0</v>
      </c>
      <c r="AI28" s="2531"/>
      <c r="AJ28" s="2531"/>
      <c r="AK28" s="2531"/>
      <c r="AL28" s="2531"/>
      <c r="AM28" s="2532"/>
      <c r="AN28" s="2530">
        <f>_xlfn.IFNA(VLOOKUP(AN$18,Application!$J$758:$S$761,6,FALSE), 0)</f>
        <v>0</v>
      </c>
      <c r="AO28" s="2531"/>
      <c r="AP28" s="2531"/>
      <c r="AQ28" s="2531"/>
      <c r="AR28" s="2531"/>
      <c r="AS28" s="2532"/>
      <c r="AT28" s="2533">
        <f t="shared" si="1"/>
        <v>0</v>
      </c>
      <c r="AU28" s="2534"/>
      <c r="AV28" s="2534"/>
      <c r="AW28" s="2534"/>
      <c r="AX28" s="2534"/>
      <c r="AY28" s="2535"/>
      <c r="AZ28" s="1206"/>
      <c r="BA28" s="1206"/>
      <c r="BB28" s="1206"/>
      <c r="BC28" s="1206"/>
      <c r="BD28" s="1206"/>
      <c r="BE28" s="1202"/>
    </row>
    <row r="29" spans="1:58" ht="15" thickBot="1">
      <c r="A29" s="1206"/>
      <c r="B29" s="2507" t="s">
        <v>1698</v>
      </c>
      <c r="C29" s="2485"/>
      <c r="D29" s="2485"/>
      <c r="E29" s="2485"/>
      <c r="F29" s="2485"/>
      <c r="G29" s="2485"/>
      <c r="H29" s="2485"/>
      <c r="I29" s="2486"/>
      <c r="J29" s="2484">
        <f>SUM(J19:O28)</f>
        <v>45</v>
      </c>
      <c r="K29" s="2485"/>
      <c r="L29" s="2485"/>
      <c r="M29" s="2485"/>
      <c r="N29" s="2485"/>
      <c r="O29" s="2486"/>
      <c r="P29" s="2484">
        <f>SUM(P19:U28)</f>
        <v>0</v>
      </c>
      <c r="Q29" s="2485"/>
      <c r="R29" s="2485"/>
      <c r="S29" s="2485"/>
      <c r="T29" s="2485"/>
      <c r="U29" s="2486"/>
      <c r="V29" s="2484">
        <f>SUM(V19:AA28)</f>
        <v>24</v>
      </c>
      <c r="W29" s="2485"/>
      <c r="X29" s="2485"/>
      <c r="Y29" s="2485"/>
      <c r="Z29" s="2485"/>
      <c r="AA29" s="2486"/>
      <c r="AB29" s="2484">
        <f>SUM(AB19:AG28)</f>
        <v>10</v>
      </c>
      <c r="AC29" s="2485"/>
      <c r="AD29" s="2485"/>
      <c r="AE29" s="2485"/>
      <c r="AF29" s="2485"/>
      <c r="AG29" s="2486"/>
      <c r="AH29" s="2484">
        <f>SUM(AH19:AM28)</f>
        <v>11</v>
      </c>
      <c r="AI29" s="2485"/>
      <c r="AJ29" s="2485"/>
      <c r="AK29" s="2485"/>
      <c r="AL29" s="2485"/>
      <c r="AM29" s="2486"/>
      <c r="AN29" s="2484">
        <f>SUM(AN19:AS28)</f>
        <v>0</v>
      </c>
      <c r="AO29" s="2485"/>
      <c r="AP29" s="2485"/>
      <c r="AQ29" s="2485"/>
      <c r="AR29" s="2485"/>
      <c r="AS29" s="2486"/>
      <c r="AT29" s="2500">
        <f t="shared" si="1"/>
        <v>1</v>
      </c>
      <c r="AU29" s="2501"/>
      <c r="AV29" s="2501"/>
      <c r="AW29" s="2501"/>
      <c r="AX29" s="2501"/>
      <c r="AY29" s="2502"/>
      <c r="AZ29" s="1206"/>
      <c r="BA29" s="1206"/>
      <c r="BB29" s="1206"/>
      <c r="BC29" s="1206"/>
      <c r="BD29" s="1206"/>
      <c r="BE29" s="1202"/>
    </row>
    <row r="30" spans="1:58" ht="1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 thickBot="1">
      <c r="A31" s="1206"/>
      <c r="B31" s="2488" t="s">
        <v>1800</v>
      </c>
      <c r="C31" s="2489"/>
      <c r="D31" s="2489"/>
      <c r="E31" s="2489"/>
      <c r="F31" s="2489"/>
      <c r="G31" s="2489"/>
      <c r="H31" s="2489"/>
      <c r="I31" s="2489"/>
      <c r="J31" s="2489"/>
      <c r="K31" s="2489"/>
      <c r="L31" s="2489"/>
      <c r="M31" s="2489"/>
      <c r="N31" s="2489"/>
      <c r="O31" s="2489"/>
      <c r="P31" s="2489"/>
      <c r="Q31" s="2489"/>
      <c r="R31" s="2489"/>
      <c r="S31" s="2489"/>
      <c r="T31" s="2489"/>
      <c r="U31" s="2489"/>
      <c r="V31" s="2489"/>
      <c r="W31" s="2489"/>
      <c r="X31" s="2489"/>
      <c r="Y31" s="2489"/>
      <c r="Z31" s="2489"/>
      <c r="AA31" s="2489"/>
      <c r="AB31" s="2489"/>
      <c r="AC31" s="2489"/>
      <c r="AD31" s="2489"/>
      <c r="AE31" s="2489"/>
      <c r="AF31" s="2489"/>
      <c r="AG31" s="2489"/>
      <c r="AH31" s="2489"/>
      <c r="AI31" s="2489"/>
      <c r="AJ31" s="2489"/>
      <c r="AK31" s="2489"/>
      <c r="AL31" s="2489"/>
      <c r="AM31" s="2489"/>
      <c r="AN31" s="2489"/>
      <c r="AO31" s="2489"/>
      <c r="AP31" s="2489"/>
      <c r="AQ31" s="2489"/>
      <c r="AR31" s="2489"/>
      <c r="AS31" s="2489"/>
      <c r="AT31" s="2489"/>
      <c r="AU31" s="2489"/>
      <c r="AV31" s="2489"/>
      <c r="AW31" s="2489"/>
      <c r="AX31" s="2489"/>
      <c r="AY31" s="2489"/>
      <c r="AZ31" s="2489"/>
      <c r="BA31" s="2489"/>
      <c r="BB31" s="2489"/>
      <c r="BC31" s="2489"/>
      <c r="BD31" s="2490"/>
      <c r="BE31" s="1202"/>
    </row>
    <row r="32" spans="1:58" ht="15" thickBot="1">
      <c r="A32" s="1206"/>
      <c r="B32" s="2503" t="s">
        <v>2473</v>
      </c>
      <c r="C32" s="2504"/>
      <c r="D32" s="2504"/>
      <c r="E32" s="2504"/>
      <c r="F32" s="2504"/>
      <c r="G32" s="2504"/>
      <c r="H32" s="2504"/>
      <c r="I32" s="2504"/>
      <c r="J32" s="2536" t="s">
        <v>2474</v>
      </c>
      <c r="K32" s="2537"/>
      <c r="L32" s="2537"/>
      <c r="M32" s="2537"/>
      <c r="N32" s="2536" t="s">
        <v>1801</v>
      </c>
      <c r="O32" s="2537"/>
      <c r="P32" s="2537"/>
      <c r="Q32" s="2539"/>
      <c r="R32" s="2497" t="s">
        <v>1802</v>
      </c>
      <c r="S32" s="2498"/>
      <c r="T32" s="2498"/>
      <c r="U32" s="2498"/>
      <c r="V32" s="2498"/>
      <c r="W32" s="2498"/>
      <c r="X32" s="2498"/>
      <c r="Y32" s="2498"/>
      <c r="Z32" s="2498"/>
      <c r="AA32" s="2498"/>
      <c r="AB32" s="2498"/>
      <c r="AC32" s="2498"/>
      <c r="AD32" s="2498"/>
      <c r="AE32" s="2498"/>
      <c r="AF32" s="2498"/>
      <c r="AG32" s="2498"/>
      <c r="AH32" s="2498"/>
      <c r="AI32" s="2498"/>
      <c r="AJ32" s="2498"/>
      <c r="AK32" s="2498"/>
      <c r="AL32" s="2498"/>
      <c r="AM32" s="2498"/>
      <c r="AN32" s="2498"/>
      <c r="AO32" s="2498"/>
      <c r="AP32" s="2498"/>
      <c r="AQ32" s="2498"/>
      <c r="AR32" s="2498"/>
      <c r="AS32" s="2498"/>
      <c r="AT32" s="2498"/>
      <c r="AU32" s="2498"/>
      <c r="AV32" s="2498"/>
      <c r="AW32" s="2498"/>
      <c r="AX32" s="2498"/>
      <c r="AY32" s="2498"/>
      <c r="AZ32" s="2498"/>
      <c r="BA32" s="2498"/>
      <c r="BB32" s="2498"/>
      <c r="BC32" s="2498"/>
      <c r="BD32" s="2499"/>
      <c r="BE32" s="1202"/>
    </row>
    <row r="33" spans="1:58" ht="15" customHeight="1">
      <c r="A33" s="1206"/>
      <c r="B33" s="2505"/>
      <c r="C33" s="2506"/>
      <c r="D33" s="2506"/>
      <c r="E33" s="2506"/>
      <c r="F33" s="2506"/>
      <c r="G33" s="2506"/>
      <c r="H33" s="2506"/>
      <c r="I33" s="2506"/>
      <c r="J33" s="2538"/>
      <c r="K33" s="2538"/>
      <c r="L33" s="2538"/>
      <c r="M33" s="2538"/>
      <c r="N33" s="2538"/>
      <c r="O33" s="2538"/>
      <c r="P33" s="2538"/>
      <c r="Q33" s="2540"/>
      <c r="R33" s="2491" t="s">
        <v>1803</v>
      </c>
      <c r="S33" s="2492"/>
      <c r="T33" s="2492"/>
      <c r="U33" s="2492"/>
      <c r="V33" s="2492"/>
      <c r="W33" s="2492"/>
      <c r="X33" s="2492"/>
      <c r="Y33" s="2492"/>
      <c r="Z33" s="2492"/>
      <c r="AA33" s="2492"/>
      <c r="AB33" s="2492"/>
      <c r="AC33" s="2492"/>
      <c r="AD33" s="2492"/>
      <c r="AE33" s="2492"/>
      <c r="AF33" s="2492"/>
      <c r="AG33" s="2492"/>
      <c r="AH33" s="2492"/>
      <c r="AI33" s="2492"/>
      <c r="AJ33" s="2492"/>
      <c r="AK33" s="2492"/>
      <c r="AL33" s="2492"/>
      <c r="AM33" s="2492"/>
      <c r="AN33" s="2492"/>
      <c r="AO33" s="2492"/>
      <c r="AP33" s="2492"/>
      <c r="AQ33" s="2492"/>
      <c r="AR33" s="2492"/>
      <c r="AS33" s="2492"/>
      <c r="AT33" s="2492"/>
      <c r="AU33" s="2492"/>
      <c r="AV33" s="2492"/>
      <c r="AW33" s="2492"/>
      <c r="AX33" s="2492"/>
      <c r="AY33" s="2492"/>
      <c r="AZ33" s="2492"/>
      <c r="BA33" s="2492"/>
      <c r="BB33" s="2492"/>
      <c r="BC33" s="2492"/>
      <c r="BD33" s="2493"/>
      <c r="BE33" s="1202"/>
    </row>
    <row r="34" spans="1:58" ht="15.75" customHeight="1" thickBot="1">
      <c r="A34" s="1206"/>
      <c r="B34" s="2505"/>
      <c r="C34" s="2506"/>
      <c r="D34" s="2506"/>
      <c r="E34" s="2506"/>
      <c r="F34" s="2506"/>
      <c r="G34" s="2506"/>
      <c r="H34" s="2506"/>
      <c r="I34" s="2506"/>
      <c r="J34" s="2538"/>
      <c r="K34" s="2538"/>
      <c r="L34" s="2538"/>
      <c r="M34" s="2538"/>
      <c r="N34" s="2538"/>
      <c r="O34" s="2538"/>
      <c r="P34" s="2538"/>
      <c r="Q34" s="2540"/>
      <c r="R34" s="2494"/>
      <c r="S34" s="2495"/>
      <c r="T34" s="2495"/>
      <c r="U34" s="2495"/>
      <c r="V34" s="2495"/>
      <c r="W34" s="2495"/>
      <c r="X34" s="2495"/>
      <c r="Y34" s="2495"/>
      <c r="Z34" s="2495"/>
      <c r="AA34" s="2495"/>
      <c r="AB34" s="2495"/>
      <c r="AC34" s="2495"/>
      <c r="AD34" s="2495"/>
      <c r="AE34" s="2495"/>
      <c r="AF34" s="2495"/>
      <c r="AG34" s="2495"/>
      <c r="AH34" s="2495"/>
      <c r="AI34" s="2495"/>
      <c r="AJ34" s="2495"/>
      <c r="AK34" s="2495"/>
      <c r="AL34" s="2495"/>
      <c r="AM34" s="2495"/>
      <c r="AN34" s="2495"/>
      <c r="AO34" s="2495"/>
      <c r="AP34" s="2495"/>
      <c r="AQ34" s="2495"/>
      <c r="AR34" s="2495"/>
      <c r="AS34" s="2495"/>
      <c r="AT34" s="2495"/>
      <c r="AU34" s="2495"/>
      <c r="AV34" s="2495"/>
      <c r="AW34" s="2495"/>
      <c r="AX34" s="2495"/>
      <c r="AY34" s="2495"/>
      <c r="AZ34" s="2495"/>
      <c r="BA34" s="2495"/>
      <c r="BB34" s="2495"/>
      <c r="BC34" s="2495"/>
      <c r="BD34" s="2496"/>
      <c r="BE34" s="1202"/>
    </row>
    <row r="35" spans="1:58" ht="15.75" customHeight="1">
      <c r="A35" s="1206"/>
      <c r="B35" s="2505"/>
      <c r="C35" s="2506"/>
      <c r="D35" s="2506"/>
      <c r="E35" s="2506"/>
      <c r="F35" s="2506"/>
      <c r="G35" s="2506"/>
      <c r="H35" s="2506"/>
      <c r="I35" s="2506"/>
      <c r="J35" s="2538"/>
      <c r="K35" s="2538"/>
      <c r="L35" s="2538"/>
      <c r="M35" s="2538"/>
      <c r="N35" s="2538"/>
      <c r="O35" s="2538"/>
      <c r="P35" s="2538"/>
      <c r="Q35" s="2538"/>
      <c r="R35" s="2487">
        <v>0.3</v>
      </c>
      <c r="S35" s="2487"/>
      <c r="T35" s="2487"/>
      <c r="U35" s="2487"/>
      <c r="V35" s="2487">
        <v>0.4</v>
      </c>
      <c r="W35" s="2487"/>
      <c r="X35" s="2487"/>
      <c r="Y35" s="2487"/>
      <c r="Z35" s="2487">
        <v>0.5</v>
      </c>
      <c r="AA35" s="2487"/>
      <c r="AB35" s="2487"/>
      <c r="AC35" s="2487"/>
      <c r="AD35" s="2487">
        <v>0.6</v>
      </c>
      <c r="AE35" s="2487"/>
      <c r="AF35" s="2487"/>
      <c r="AG35" s="2487"/>
      <c r="AH35" s="2487">
        <v>0.7</v>
      </c>
      <c r="AI35" s="2487"/>
      <c r="AJ35" s="2487"/>
      <c r="AK35" s="2487"/>
      <c r="AL35" s="2508">
        <v>0.8</v>
      </c>
      <c r="AM35" s="2509"/>
      <c r="AN35" s="2509"/>
      <c r="AO35" s="2510"/>
      <c r="AP35" s="2511">
        <v>1.2</v>
      </c>
      <c r="AQ35" s="2512"/>
      <c r="AR35" s="2513"/>
      <c r="AS35" s="2514" t="s">
        <v>1804</v>
      </c>
      <c r="AT35" s="2515"/>
      <c r="AU35" s="2515"/>
      <c r="AV35" s="2515"/>
      <c r="AW35" s="2515"/>
      <c r="AX35" s="2516"/>
      <c r="AY35" s="2514" t="s">
        <v>1805</v>
      </c>
      <c r="AZ35" s="2515"/>
      <c r="BA35" s="2515"/>
      <c r="BB35" s="2515"/>
      <c r="BC35" s="2515"/>
      <c r="BD35" s="2517"/>
      <c r="BE35" s="1202"/>
    </row>
    <row r="36" spans="1:58" ht="15.75" customHeight="1">
      <c r="A36" s="1206"/>
      <c r="B36" s="2245" t="s">
        <v>1806</v>
      </c>
      <c r="C36" s="2246"/>
      <c r="D36" s="2246"/>
      <c r="E36" s="2246"/>
      <c r="F36" s="2246"/>
      <c r="G36" s="2246"/>
      <c r="H36" s="2246"/>
      <c r="I36" s="2246"/>
      <c r="J36" s="2477" t="s">
        <v>1807</v>
      </c>
      <c r="K36" s="2477"/>
      <c r="L36" s="2477"/>
      <c r="M36" s="2477"/>
      <c r="N36" s="2477">
        <v>55</v>
      </c>
      <c r="O36" s="2477"/>
      <c r="P36" s="2477"/>
      <c r="Q36" s="2477"/>
      <c r="R36" s="2223">
        <v>0</v>
      </c>
      <c r="S36" s="2223"/>
      <c r="T36" s="2223"/>
      <c r="U36" s="2223"/>
      <c r="V36" s="2223">
        <v>0</v>
      </c>
      <c r="W36" s="2223"/>
      <c r="X36" s="2223"/>
      <c r="Y36" s="2223"/>
      <c r="Z36" s="2223">
        <v>10</v>
      </c>
      <c r="AA36" s="2223"/>
      <c r="AB36" s="2223"/>
      <c r="AC36" s="2223"/>
      <c r="AD36" s="2223">
        <v>10</v>
      </c>
      <c r="AE36" s="2223"/>
      <c r="AF36" s="2223"/>
      <c r="AG36" s="2223"/>
      <c r="AH36" s="2223">
        <v>30</v>
      </c>
      <c r="AI36" s="2223"/>
      <c r="AJ36" s="2223"/>
      <c r="AK36" s="2223"/>
      <c r="AL36" s="2224">
        <v>0</v>
      </c>
      <c r="AM36" s="2225"/>
      <c r="AN36" s="2225"/>
      <c r="AO36" s="2226"/>
      <c r="AP36" s="2224">
        <v>0</v>
      </c>
      <c r="AQ36" s="2225"/>
      <c r="AR36" s="2226"/>
      <c r="AS36" s="2227">
        <f t="shared" ref="AS36:AS47" si="2">SUM(R36:AR36)</f>
        <v>50</v>
      </c>
      <c r="AT36" s="2228"/>
      <c r="AU36" s="2228"/>
      <c r="AV36" s="2228"/>
      <c r="AW36" s="2228"/>
      <c r="AX36" s="2229"/>
      <c r="AY36" s="2481">
        <f t="shared" ref="AY36:AY47" si="3">AS36/$J$29</f>
        <v>1.1111111111111112</v>
      </c>
      <c r="AZ36" s="2482"/>
      <c r="BA36" s="2482"/>
      <c r="BB36" s="2482"/>
      <c r="BC36" s="2482"/>
      <c r="BD36" s="2483"/>
      <c r="BE36" s="1202"/>
    </row>
    <row r="37" spans="1:58" ht="15.75" customHeight="1">
      <c r="A37" s="1206"/>
      <c r="B37" s="2245" t="s">
        <v>2475</v>
      </c>
      <c r="C37" s="2246"/>
      <c r="D37" s="2246"/>
      <c r="E37" s="2246"/>
      <c r="F37" s="2246"/>
      <c r="G37" s="2246"/>
      <c r="H37" s="2246"/>
      <c r="I37" s="2246"/>
      <c r="J37" s="2477" t="s">
        <v>1808</v>
      </c>
      <c r="K37" s="2477"/>
      <c r="L37" s="2477"/>
      <c r="M37" s="2477"/>
      <c r="N37" s="2477">
        <v>55</v>
      </c>
      <c r="O37" s="2477"/>
      <c r="P37" s="2477"/>
      <c r="Q37" s="2477"/>
      <c r="R37" s="2223">
        <v>10</v>
      </c>
      <c r="S37" s="2223"/>
      <c r="T37" s="2223"/>
      <c r="U37" s="2223"/>
      <c r="V37" s="2223"/>
      <c r="W37" s="2223"/>
      <c r="X37" s="2223"/>
      <c r="Y37" s="2223"/>
      <c r="Z37" s="2223"/>
      <c r="AA37" s="2223"/>
      <c r="AB37" s="2223"/>
      <c r="AC37" s="2223"/>
      <c r="AD37" s="2223"/>
      <c r="AE37" s="2223"/>
      <c r="AF37" s="2223"/>
      <c r="AG37" s="2223"/>
      <c r="AH37" s="2223"/>
      <c r="AI37" s="2223"/>
      <c r="AJ37" s="2223"/>
      <c r="AK37" s="2223"/>
      <c r="AL37" s="2224"/>
      <c r="AM37" s="2225"/>
      <c r="AN37" s="2225"/>
      <c r="AO37" s="2226"/>
      <c r="AP37" s="2224"/>
      <c r="AQ37" s="2225"/>
      <c r="AR37" s="2226"/>
      <c r="AS37" s="2227">
        <f t="shared" si="2"/>
        <v>10</v>
      </c>
      <c r="AT37" s="2228"/>
      <c r="AU37" s="2228"/>
      <c r="AV37" s="2228"/>
      <c r="AW37" s="2228"/>
      <c r="AX37" s="2229"/>
      <c r="AY37" s="2481">
        <f t="shared" si="3"/>
        <v>0.22222222222222221</v>
      </c>
      <c r="AZ37" s="2482"/>
      <c r="BA37" s="2482"/>
      <c r="BB37" s="2482"/>
      <c r="BC37" s="2482"/>
      <c r="BD37" s="2483"/>
      <c r="BE37" s="1202"/>
    </row>
    <row r="38" spans="1:58" ht="15.75" customHeight="1">
      <c r="A38" s="1206"/>
      <c r="B38" s="2245" t="s">
        <v>2414</v>
      </c>
      <c r="C38" s="2246"/>
      <c r="D38" s="2246"/>
      <c r="E38" s="2246"/>
      <c r="F38" s="2246"/>
      <c r="G38" s="2246"/>
      <c r="H38" s="2246"/>
      <c r="I38" s="2246"/>
      <c r="J38" s="2477" t="s">
        <v>1809</v>
      </c>
      <c r="K38" s="2477"/>
      <c r="L38" s="2477"/>
      <c r="M38" s="2477"/>
      <c r="N38" s="2477">
        <v>55</v>
      </c>
      <c r="O38" s="2477"/>
      <c r="P38" s="2477"/>
      <c r="Q38" s="2477"/>
      <c r="R38" s="2223"/>
      <c r="S38" s="2223"/>
      <c r="T38" s="2223"/>
      <c r="U38" s="2223"/>
      <c r="V38" s="2223"/>
      <c r="W38" s="2223"/>
      <c r="X38" s="2223"/>
      <c r="Y38" s="2223"/>
      <c r="Z38" s="2223"/>
      <c r="AA38" s="2223"/>
      <c r="AB38" s="2223"/>
      <c r="AC38" s="2223"/>
      <c r="AD38" s="2223"/>
      <c r="AE38" s="2223"/>
      <c r="AF38" s="2223"/>
      <c r="AG38" s="2223"/>
      <c r="AH38" s="2223"/>
      <c r="AI38" s="2223"/>
      <c r="AJ38" s="2223"/>
      <c r="AK38" s="2223"/>
      <c r="AL38" s="2224"/>
      <c r="AM38" s="2225"/>
      <c r="AN38" s="2225"/>
      <c r="AO38" s="2226"/>
      <c r="AP38" s="2224"/>
      <c r="AQ38" s="2225"/>
      <c r="AR38" s="2226"/>
      <c r="AS38" s="2227">
        <f t="shared" si="2"/>
        <v>0</v>
      </c>
      <c r="AT38" s="2228"/>
      <c r="AU38" s="2228"/>
      <c r="AV38" s="2228"/>
      <c r="AW38" s="2228"/>
      <c r="AX38" s="2229"/>
      <c r="AY38" s="2481">
        <f t="shared" si="3"/>
        <v>0</v>
      </c>
      <c r="AZ38" s="2482"/>
      <c r="BA38" s="2482"/>
      <c r="BB38" s="2482"/>
      <c r="BC38" s="2482"/>
      <c r="BD38" s="2483"/>
      <c r="BE38" s="1202"/>
    </row>
    <row r="39" spans="1:58" ht="15.75" customHeight="1">
      <c r="A39" s="1206"/>
      <c r="B39" s="2245" t="s">
        <v>1810</v>
      </c>
      <c r="C39" s="2246"/>
      <c r="D39" s="2246"/>
      <c r="E39" s="2246"/>
      <c r="F39" s="2246"/>
      <c r="G39" s="2246"/>
      <c r="H39" s="2246"/>
      <c r="I39" s="2246"/>
      <c r="J39" s="2477"/>
      <c r="K39" s="2477"/>
      <c r="L39" s="2477"/>
      <c r="M39" s="2477"/>
      <c r="N39" s="2477"/>
      <c r="O39" s="2477"/>
      <c r="P39" s="2477"/>
      <c r="Q39" s="2477"/>
      <c r="R39" s="2223"/>
      <c r="S39" s="2223"/>
      <c r="T39" s="2223"/>
      <c r="U39" s="2223"/>
      <c r="V39" s="2223"/>
      <c r="W39" s="2223"/>
      <c r="X39" s="2223"/>
      <c r="Y39" s="2223"/>
      <c r="Z39" s="2223"/>
      <c r="AA39" s="2223"/>
      <c r="AB39" s="2223"/>
      <c r="AC39" s="2223"/>
      <c r="AD39" s="2223"/>
      <c r="AE39" s="2223"/>
      <c r="AF39" s="2223"/>
      <c r="AG39" s="2223"/>
      <c r="AH39" s="2223"/>
      <c r="AI39" s="2223"/>
      <c r="AJ39" s="2223"/>
      <c r="AK39" s="2223"/>
      <c r="AL39" s="2224"/>
      <c r="AM39" s="2225"/>
      <c r="AN39" s="2225"/>
      <c r="AO39" s="2226"/>
      <c r="AP39" s="2224"/>
      <c r="AQ39" s="2225"/>
      <c r="AR39" s="2226"/>
      <c r="AS39" s="2227">
        <f t="shared" si="2"/>
        <v>0</v>
      </c>
      <c r="AT39" s="2228"/>
      <c r="AU39" s="2228"/>
      <c r="AV39" s="2228"/>
      <c r="AW39" s="2228"/>
      <c r="AX39" s="2229"/>
      <c r="AY39" s="2481">
        <f t="shared" si="3"/>
        <v>0</v>
      </c>
      <c r="AZ39" s="2482"/>
      <c r="BA39" s="2482"/>
      <c r="BB39" s="2482"/>
      <c r="BC39" s="2482"/>
      <c r="BD39" s="2483"/>
      <c r="BE39" s="1202"/>
    </row>
    <row r="40" spans="1:58" ht="15.75" customHeight="1">
      <c r="A40" s="1206"/>
      <c r="B40" s="2245" t="s">
        <v>1810</v>
      </c>
      <c r="C40" s="2246"/>
      <c r="D40" s="2246"/>
      <c r="E40" s="2246"/>
      <c r="F40" s="2246"/>
      <c r="G40" s="2246"/>
      <c r="H40" s="2246"/>
      <c r="I40" s="2246"/>
      <c r="J40" s="2477"/>
      <c r="K40" s="2477"/>
      <c r="L40" s="2477"/>
      <c r="M40" s="2477"/>
      <c r="N40" s="2477"/>
      <c r="O40" s="2477"/>
      <c r="P40" s="2477"/>
      <c r="Q40" s="2477"/>
      <c r="R40" s="2223"/>
      <c r="S40" s="2223"/>
      <c r="T40" s="2223"/>
      <c r="U40" s="2223"/>
      <c r="V40" s="2223"/>
      <c r="W40" s="2223"/>
      <c r="X40" s="2223"/>
      <c r="Y40" s="2223"/>
      <c r="Z40" s="2223"/>
      <c r="AA40" s="2223"/>
      <c r="AB40" s="2223"/>
      <c r="AC40" s="2223"/>
      <c r="AD40" s="2223"/>
      <c r="AE40" s="2223"/>
      <c r="AF40" s="2223"/>
      <c r="AG40" s="2223"/>
      <c r="AH40" s="2223"/>
      <c r="AI40" s="2223"/>
      <c r="AJ40" s="2223"/>
      <c r="AK40" s="2223"/>
      <c r="AL40" s="2224"/>
      <c r="AM40" s="2225"/>
      <c r="AN40" s="2225"/>
      <c r="AO40" s="2226"/>
      <c r="AP40" s="2224"/>
      <c r="AQ40" s="2225"/>
      <c r="AR40" s="2226"/>
      <c r="AS40" s="2227">
        <f t="shared" si="2"/>
        <v>0</v>
      </c>
      <c r="AT40" s="2228"/>
      <c r="AU40" s="2228"/>
      <c r="AV40" s="2228"/>
      <c r="AW40" s="2228"/>
      <c r="AX40" s="2229"/>
      <c r="AY40" s="2481">
        <f t="shared" si="3"/>
        <v>0</v>
      </c>
      <c r="AZ40" s="2482"/>
      <c r="BA40" s="2482"/>
      <c r="BB40" s="2482"/>
      <c r="BC40" s="2482"/>
      <c r="BD40" s="2483"/>
      <c r="BE40" s="1202"/>
    </row>
    <row r="41" spans="1:58" ht="15.75" customHeight="1">
      <c r="A41" s="1206"/>
      <c r="B41" s="2245" t="s">
        <v>1811</v>
      </c>
      <c r="C41" s="2246"/>
      <c r="D41" s="2246"/>
      <c r="E41" s="2246"/>
      <c r="F41" s="2246"/>
      <c r="G41" s="2246"/>
      <c r="H41" s="2246"/>
      <c r="I41" s="2246"/>
      <c r="J41" s="2477"/>
      <c r="K41" s="2477"/>
      <c r="L41" s="2477"/>
      <c r="M41" s="2477"/>
      <c r="N41" s="2477"/>
      <c r="O41" s="2477"/>
      <c r="P41" s="2477"/>
      <c r="Q41" s="2477"/>
      <c r="R41" s="2223"/>
      <c r="S41" s="2223"/>
      <c r="T41" s="2223"/>
      <c r="U41" s="2223"/>
      <c r="V41" s="2223"/>
      <c r="W41" s="2223"/>
      <c r="X41" s="2223"/>
      <c r="Y41" s="2223"/>
      <c r="Z41" s="2223"/>
      <c r="AA41" s="2223"/>
      <c r="AB41" s="2223"/>
      <c r="AC41" s="2223"/>
      <c r="AD41" s="2223"/>
      <c r="AE41" s="2223"/>
      <c r="AF41" s="2223"/>
      <c r="AG41" s="2223"/>
      <c r="AH41" s="2223"/>
      <c r="AI41" s="2223"/>
      <c r="AJ41" s="2223"/>
      <c r="AK41" s="2223"/>
      <c r="AL41" s="2224"/>
      <c r="AM41" s="2225"/>
      <c r="AN41" s="2225"/>
      <c r="AO41" s="2226"/>
      <c r="AP41" s="2224"/>
      <c r="AQ41" s="2225"/>
      <c r="AR41" s="2226"/>
      <c r="AS41" s="2227">
        <f t="shared" si="2"/>
        <v>0</v>
      </c>
      <c r="AT41" s="2228"/>
      <c r="AU41" s="2228"/>
      <c r="AV41" s="2228"/>
      <c r="AW41" s="2228"/>
      <c r="AX41" s="2229"/>
      <c r="AY41" s="2481">
        <f t="shared" si="3"/>
        <v>0</v>
      </c>
      <c r="AZ41" s="2482"/>
      <c r="BA41" s="2482"/>
      <c r="BB41" s="2482"/>
      <c r="BC41" s="2482"/>
      <c r="BD41" s="2483"/>
      <c r="BE41" s="1202"/>
    </row>
    <row r="42" spans="1:58" ht="15.75" customHeight="1">
      <c r="A42" s="1206"/>
      <c r="B42" s="2245" t="s">
        <v>1811</v>
      </c>
      <c r="C42" s="2246"/>
      <c r="D42" s="2246"/>
      <c r="E42" s="2246"/>
      <c r="F42" s="2246"/>
      <c r="G42" s="2246"/>
      <c r="H42" s="2246"/>
      <c r="I42" s="2246"/>
      <c r="J42" s="2477"/>
      <c r="K42" s="2477"/>
      <c r="L42" s="2477"/>
      <c r="M42" s="2477"/>
      <c r="N42" s="2477"/>
      <c r="O42" s="2477"/>
      <c r="P42" s="2477"/>
      <c r="Q42" s="2477"/>
      <c r="R42" s="2223"/>
      <c r="S42" s="2223"/>
      <c r="T42" s="2223"/>
      <c r="U42" s="2223"/>
      <c r="V42" s="2223"/>
      <c r="W42" s="2223"/>
      <c r="X42" s="2223"/>
      <c r="Y42" s="2223"/>
      <c r="Z42" s="2223"/>
      <c r="AA42" s="2223"/>
      <c r="AB42" s="2223"/>
      <c r="AC42" s="2223"/>
      <c r="AD42" s="2223"/>
      <c r="AE42" s="2223"/>
      <c r="AF42" s="2223"/>
      <c r="AG42" s="2223"/>
      <c r="AH42" s="2223"/>
      <c r="AI42" s="2223"/>
      <c r="AJ42" s="2223"/>
      <c r="AK42" s="2223"/>
      <c r="AL42" s="2224"/>
      <c r="AM42" s="2225"/>
      <c r="AN42" s="2225"/>
      <c r="AO42" s="2226"/>
      <c r="AP42" s="2224"/>
      <c r="AQ42" s="2225"/>
      <c r="AR42" s="2226"/>
      <c r="AS42" s="2227">
        <f t="shared" si="2"/>
        <v>0</v>
      </c>
      <c r="AT42" s="2228"/>
      <c r="AU42" s="2228"/>
      <c r="AV42" s="2228"/>
      <c r="AW42" s="2228"/>
      <c r="AX42" s="2229"/>
      <c r="AY42" s="2481">
        <f t="shared" si="3"/>
        <v>0</v>
      </c>
      <c r="AZ42" s="2482"/>
      <c r="BA42" s="2482"/>
      <c r="BB42" s="2482"/>
      <c r="BC42" s="2482"/>
      <c r="BD42" s="2483"/>
      <c r="BE42" s="1202"/>
    </row>
    <row r="43" spans="1:58" ht="15.75" customHeight="1">
      <c r="A43" s="1206"/>
      <c r="B43" s="2216" t="s">
        <v>1812</v>
      </c>
      <c r="C43" s="2217"/>
      <c r="D43" s="2217"/>
      <c r="E43" s="2217"/>
      <c r="F43" s="2217"/>
      <c r="G43" s="2217"/>
      <c r="H43" s="2217"/>
      <c r="I43" s="2217"/>
      <c r="J43" s="2477"/>
      <c r="K43" s="2477"/>
      <c r="L43" s="2477"/>
      <c r="M43" s="2477"/>
      <c r="N43" s="2477"/>
      <c r="O43" s="2477"/>
      <c r="P43" s="2477"/>
      <c r="Q43" s="2477"/>
      <c r="R43" s="2223"/>
      <c r="S43" s="2223"/>
      <c r="T43" s="2223"/>
      <c r="U43" s="2223"/>
      <c r="V43" s="2223"/>
      <c r="W43" s="2223"/>
      <c r="X43" s="2223"/>
      <c r="Y43" s="2223"/>
      <c r="Z43" s="2223"/>
      <c r="AA43" s="2223"/>
      <c r="AB43" s="2223"/>
      <c r="AC43" s="2223"/>
      <c r="AD43" s="2223"/>
      <c r="AE43" s="2223"/>
      <c r="AF43" s="2223"/>
      <c r="AG43" s="2223"/>
      <c r="AH43" s="2223"/>
      <c r="AI43" s="2223"/>
      <c r="AJ43" s="2223"/>
      <c r="AK43" s="2223"/>
      <c r="AL43" s="2224"/>
      <c r="AM43" s="2225"/>
      <c r="AN43" s="2225"/>
      <c r="AO43" s="2226"/>
      <c r="AP43" s="2224"/>
      <c r="AQ43" s="2225"/>
      <c r="AR43" s="2226"/>
      <c r="AS43" s="2227">
        <f t="shared" si="2"/>
        <v>0</v>
      </c>
      <c r="AT43" s="2228"/>
      <c r="AU43" s="2228"/>
      <c r="AV43" s="2228"/>
      <c r="AW43" s="2228"/>
      <c r="AX43" s="2229"/>
      <c r="AY43" s="2481">
        <f t="shared" si="3"/>
        <v>0</v>
      </c>
      <c r="AZ43" s="2482"/>
      <c r="BA43" s="2482"/>
      <c r="BB43" s="2482"/>
      <c r="BC43" s="2482"/>
      <c r="BD43" s="2483"/>
      <c r="BE43" s="1202"/>
    </row>
    <row r="44" spans="1:58" ht="15.75" customHeight="1">
      <c r="A44" s="1206"/>
      <c r="B44" s="2216" t="s">
        <v>1813</v>
      </c>
      <c r="C44" s="2217"/>
      <c r="D44" s="2217"/>
      <c r="E44" s="2217"/>
      <c r="F44" s="2217"/>
      <c r="G44" s="2217"/>
      <c r="H44" s="2217"/>
      <c r="I44" s="2217"/>
      <c r="J44" s="2477"/>
      <c r="K44" s="2477"/>
      <c r="L44" s="2477"/>
      <c r="M44" s="2477"/>
      <c r="N44" s="2477"/>
      <c r="O44" s="2477"/>
      <c r="P44" s="2477"/>
      <c r="Q44" s="2477"/>
      <c r="R44" s="2223"/>
      <c r="S44" s="2223"/>
      <c r="T44" s="2223"/>
      <c r="U44" s="2223"/>
      <c r="V44" s="2223"/>
      <c r="W44" s="2223"/>
      <c r="X44" s="2223"/>
      <c r="Y44" s="2223"/>
      <c r="Z44" s="2223"/>
      <c r="AA44" s="2223"/>
      <c r="AB44" s="2223"/>
      <c r="AC44" s="2223"/>
      <c r="AD44" s="2223"/>
      <c r="AE44" s="2223"/>
      <c r="AF44" s="2223"/>
      <c r="AG44" s="2223"/>
      <c r="AH44" s="2223"/>
      <c r="AI44" s="2223"/>
      <c r="AJ44" s="2223"/>
      <c r="AK44" s="2223"/>
      <c r="AL44" s="2224"/>
      <c r="AM44" s="2225"/>
      <c r="AN44" s="2225"/>
      <c r="AO44" s="2226"/>
      <c r="AP44" s="2224"/>
      <c r="AQ44" s="2225"/>
      <c r="AR44" s="2226"/>
      <c r="AS44" s="2227">
        <f t="shared" si="2"/>
        <v>0</v>
      </c>
      <c r="AT44" s="2228"/>
      <c r="AU44" s="2228"/>
      <c r="AV44" s="2228"/>
      <c r="AW44" s="2228"/>
      <c r="AX44" s="2229"/>
      <c r="AY44" s="2481">
        <f t="shared" si="3"/>
        <v>0</v>
      </c>
      <c r="AZ44" s="2482"/>
      <c r="BA44" s="2482"/>
      <c r="BB44" s="2482"/>
      <c r="BC44" s="2482"/>
      <c r="BD44" s="2483"/>
      <c r="BE44" s="1202"/>
    </row>
    <row r="45" spans="1:58" ht="15.75" customHeight="1">
      <c r="A45" s="1206"/>
      <c r="B45" s="2216" t="s">
        <v>1814</v>
      </c>
      <c r="C45" s="2217"/>
      <c r="D45" s="2217"/>
      <c r="E45" s="2217"/>
      <c r="F45" s="2217"/>
      <c r="G45" s="2217"/>
      <c r="H45" s="2217"/>
      <c r="I45" s="2217"/>
      <c r="J45" s="2477"/>
      <c r="K45" s="2477"/>
      <c r="L45" s="2477"/>
      <c r="M45" s="2477"/>
      <c r="N45" s="2477"/>
      <c r="O45" s="2477"/>
      <c r="P45" s="2477"/>
      <c r="Q45" s="2477"/>
      <c r="R45" s="2223"/>
      <c r="S45" s="2223"/>
      <c r="T45" s="2223"/>
      <c r="U45" s="2223"/>
      <c r="V45" s="2223"/>
      <c r="W45" s="2223"/>
      <c r="X45" s="2223"/>
      <c r="Y45" s="2223"/>
      <c r="Z45" s="2223"/>
      <c r="AA45" s="2223"/>
      <c r="AB45" s="2223"/>
      <c r="AC45" s="2223"/>
      <c r="AD45" s="2223"/>
      <c r="AE45" s="2223"/>
      <c r="AF45" s="2223"/>
      <c r="AG45" s="2223"/>
      <c r="AH45" s="2223"/>
      <c r="AI45" s="2223"/>
      <c r="AJ45" s="2223"/>
      <c r="AK45" s="2223"/>
      <c r="AL45" s="2224"/>
      <c r="AM45" s="2225"/>
      <c r="AN45" s="2225"/>
      <c r="AO45" s="2226"/>
      <c r="AP45" s="2224"/>
      <c r="AQ45" s="2225"/>
      <c r="AR45" s="2226"/>
      <c r="AS45" s="2227">
        <f t="shared" si="2"/>
        <v>0</v>
      </c>
      <c r="AT45" s="2228"/>
      <c r="AU45" s="2228"/>
      <c r="AV45" s="2228"/>
      <c r="AW45" s="2228"/>
      <c r="AX45" s="2229"/>
      <c r="AY45" s="2481">
        <f t="shared" si="3"/>
        <v>0</v>
      </c>
      <c r="AZ45" s="2482"/>
      <c r="BA45" s="2482"/>
      <c r="BB45" s="2482"/>
      <c r="BC45" s="2482"/>
      <c r="BD45" s="2483"/>
      <c r="BE45" s="1202"/>
    </row>
    <row r="46" spans="1:58" ht="15.75" customHeight="1">
      <c r="A46" s="1206"/>
      <c r="B46" s="2216" t="s">
        <v>1815</v>
      </c>
      <c r="C46" s="2217"/>
      <c r="D46" s="2217"/>
      <c r="E46" s="2217"/>
      <c r="F46" s="2217"/>
      <c r="G46" s="2217"/>
      <c r="H46" s="2217"/>
      <c r="I46" s="2217"/>
      <c r="J46" s="2477"/>
      <c r="K46" s="2477"/>
      <c r="L46" s="2477"/>
      <c r="M46" s="2477"/>
      <c r="N46" s="2477">
        <v>99</v>
      </c>
      <c r="O46" s="2477"/>
      <c r="P46" s="2477"/>
      <c r="Q46" s="2477"/>
      <c r="R46" s="2223"/>
      <c r="S46" s="2223"/>
      <c r="T46" s="2223"/>
      <c r="U46" s="2223"/>
      <c r="V46" s="2223"/>
      <c r="W46" s="2223"/>
      <c r="X46" s="2223"/>
      <c r="Y46" s="2223"/>
      <c r="Z46" s="2223"/>
      <c r="AA46" s="2223"/>
      <c r="AB46" s="2223"/>
      <c r="AC46" s="2223"/>
      <c r="AD46" s="2223"/>
      <c r="AE46" s="2223"/>
      <c r="AF46" s="2223"/>
      <c r="AG46" s="2223"/>
      <c r="AH46" s="2223"/>
      <c r="AI46" s="2223"/>
      <c r="AJ46" s="2223"/>
      <c r="AK46" s="2223"/>
      <c r="AL46" s="2224"/>
      <c r="AM46" s="2225"/>
      <c r="AN46" s="2225"/>
      <c r="AO46" s="2226"/>
      <c r="AP46" s="2224"/>
      <c r="AQ46" s="2225"/>
      <c r="AR46" s="2226"/>
      <c r="AS46" s="2227">
        <f t="shared" si="2"/>
        <v>0</v>
      </c>
      <c r="AT46" s="2228"/>
      <c r="AU46" s="2228"/>
      <c r="AV46" s="2228"/>
      <c r="AW46" s="2228"/>
      <c r="AX46" s="2229"/>
      <c r="AY46" s="2481">
        <f t="shared" si="3"/>
        <v>0</v>
      </c>
      <c r="AZ46" s="2482"/>
      <c r="BA46" s="2482"/>
      <c r="BB46" s="2482"/>
      <c r="BC46" s="2482"/>
      <c r="BD46" s="2483"/>
      <c r="BE46" s="1202"/>
    </row>
    <row r="47" spans="1:58" ht="15.75" customHeight="1" thickBot="1">
      <c r="A47" s="1206"/>
      <c r="B47" s="2474" t="s">
        <v>301</v>
      </c>
      <c r="C47" s="2475"/>
      <c r="D47" s="2475"/>
      <c r="E47" s="2475"/>
      <c r="F47" s="2475"/>
      <c r="G47" s="2475"/>
      <c r="H47" s="2475"/>
      <c r="I47" s="2475"/>
      <c r="J47" s="2476"/>
      <c r="K47" s="2476"/>
      <c r="L47" s="2476"/>
      <c r="M47" s="2476"/>
      <c r="N47" s="2476"/>
      <c r="O47" s="2476"/>
      <c r="P47" s="2476"/>
      <c r="Q47" s="2476"/>
      <c r="R47" s="2470"/>
      <c r="S47" s="2470"/>
      <c r="T47" s="2470"/>
      <c r="U47" s="2470"/>
      <c r="V47" s="2470"/>
      <c r="W47" s="2470"/>
      <c r="X47" s="2470"/>
      <c r="Y47" s="2470"/>
      <c r="Z47" s="2470"/>
      <c r="AA47" s="2470"/>
      <c r="AB47" s="2470"/>
      <c r="AC47" s="2470"/>
      <c r="AD47" s="2470"/>
      <c r="AE47" s="2470"/>
      <c r="AF47" s="2470"/>
      <c r="AG47" s="2470"/>
      <c r="AH47" s="2470"/>
      <c r="AI47" s="2470"/>
      <c r="AJ47" s="2470"/>
      <c r="AK47" s="2470"/>
      <c r="AL47" s="2471"/>
      <c r="AM47" s="2472"/>
      <c r="AN47" s="2472"/>
      <c r="AO47" s="2473"/>
      <c r="AP47" s="2471"/>
      <c r="AQ47" s="2472"/>
      <c r="AR47" s="2473"/>
      <c r="AS47" s="2227">
        <f t="shared" si="2"/>
        <v>0</v>
      </c>
      <c r="AT47" s="2228"/>
      <c r="AU47" s="2228"/>
      <c r="AV47" s="2228"/>
      <c r="AW47" s="2228"/>
      <c r="AX47" s="2229"/>
      <c r="AY47" s="2478">
        <f t="shared" si="3"/>
        <v>0</v>
      </c>
      <c r="AZ47" s="2479"/>
      <c r="BA47" s="2479"/>
      <c r="BB47" s="2479"/>
      <c r="BC47" s="2479"/>
      <c r="BD47" s="2480"/>
      <c r="BE47" s="1202"/>
    </row>
    <row r="48" spans="1:58" ht="15.75" customHeight="1">
      <c r="A48" s="1206"/>
      <c r="B48" s="1254" t="s">
        <v>2476</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2184</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8" t="s">
        <v>1816</v>
      </c>
      <c r="C50" s="2214"/>
      <c r="D50" s="2214"/>
      <c r="E50" s="2214"/>
      <c r="F50" s="2214"/>
      <c r="G50" s="2214"/>
      <c r="H50" s="2214"/>
      <c r="I50" s="2214"/>
      <c r="J50" s="2214"/>
      <c r="K50" s="2214"/>
      <c r="L50" s="2214"/>
      <c r="M50" s="2214"/>
      <c r="N50" s="2214"/>
      <c r="O50" s="2214"/>
      <c r="P50" s="2214"/>
      <c r="Q50" s="2214"/>
      <c r="R50" s="2214"/>
      <c r="S50" s="2214"/>
      <c r="T50" s="2214"/>
      <c r="U50" s="2214"/>
      <c r="V50" s="2214"/>
      <c r="W50" s="2214"/>
      <c r="X50" s="2214"/>
      <c r="Y50" s="2214"/>
      <c r="Z50" s="2214"/>
      <c r="AA50" s="2214"/>
      <c r="AB50" s="2214"/>
      <c r="AC50" s="2214"/>
      <c r="AD50" s="2214"/>
      <c r="AE50" s="2214"/>
      <c r="AF50" s="2214"/>
      <c r="AG50" s="2214"/>
      <c r="AH50" s="2214"/>
      <c r="AI50" s="2214"/>
      <c r="AJ50" s="2214"/>
      <c r="AK50" s="2214"/>
      <c r="AL50" s="2214"/>
      <c r="AM50" s="2214"/>
      <c r="AN50" s="2214"/>
      <c r="AO50" s="2215"/>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6" t="s">
        <v>1817</v>
      </c>
      <c r="C51" s="2177"/>
      <c r="D51" s="2177"/>
      <c r="E51" s="2177"/>
      <c r="F51" s="2177"/>
      <c r="G51" s="2177"/>
      <c r="H51" s="2177"/>
      <c r="I51" s="2177"/>
      <c r="J51" s="2177" t="s">
        <v>2477</v>
      </c>
      <c r="K51" s="2177"/>
      <c r="L51" s="2177"/>
      <c r="M51" s="2177"/>
      <c r="N51" s="2177"/>
      <c r="O51" s="2177"/>
      <c r="P51" s="2177"/>
      <c r="Q51" s="2177"/>
      <c r="R51" s="2468" t="s">
        <v>2478</v>
      </c>
      <c r="S51" s="2468"/>
      <c r="T51" s="2468"/>
      <c r="U51" s="2468"/>
      <c r="V51" s="2468"/>
      <c r="W51" s="2468"/>
      <c r="X51" s="2468"/>
      <c r="Y51" s="2468"/>
      <c r="Z51" s="2468" t="s">
        <v>1818</v>
      </c>
      <c r="AA51" s="2468"/>
      <c r="AB51" s="2468"/>
      <c r="AC51" s="2468"/>
      <c r="AD51" s="2468"/>
      <c r="AE51" s="2468"/>
      <c r="AF51" s="2468"/>
      <c r="AG51" s="2468"/>
      <c r="AH51" s="2468" t="s">
        <v>1819</v>
      </c>
      <c r="AI51" s="2468"/>
      <c r="AJ51" s="2468"/>
      <c r="AK51" s="2468"/>
      <c r="AL51" s="2468"/>
      <c r="AM51" s="2468"/>
      <c r="AN51" s="2468"/>
      <c r="AO51" s="2469"/>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6" t="s">
        <v>2185</v>
      </c>
      <c r="C52" s="2217"/>
      <c r="D52" s="2217"/>
      <c r="E52" s="2217"/>
      <c r="F52" s="2217"/>
      <c r="G52" s="2217"/>
      <c r="H52" s="2217"/>
      <c r="I52" s="2217"/>
      <c r="J52" s="2350">
        <v>0</v>
      </c>
      <c r="K52" s="2350"/>
      <c r="L52" s="2350"/>
      <c r="M52" s="2350"/>
      <c r="N52" s="2350"/>
      <c r="O52" s="2350"/>
      <c r="P52" s="2350"/>
      <c r="Q52" s="2350"/>
      <c r="R52" s="2456">
        <v>0</v>
      </c>
      <c r="S52" s="2456"/>
      <c r="T52" s="2456"/>
      <c r="U52" s="2456"/>
      <c r="V52" s="2456"/>
      <c r="W52" s="2456"/>
      <c r="X52" s="2456"/>
      <c r="Y52" s="2456"/>
      <c r="Z52" s="2457">
        <v>0</v>
      </c>
      <c r="AA52" s="2457"/>
      <c r="AB52" s="2457"/>
      <c r="AC52" s="2457"/>
      <c r="AD52" s="2457"/>
      <c r="AE52" s="2457"/>
      <c r="AF52" s="2457"/>
      <c r="AG52" s="2457"/>
      <c r="AH52" s="2458"/>
      <c r="AI52" s="2458"/>
      <c r="AJ52" s="2458"/>
      <c r="AK52" s="2458"/>
      <c r="AL52" s="2458"/>
      <c r="AM52" s="2458"/>
      <c r="AN52" s="2458"/>
      <c r="AO52" s="2459"/>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6" t="s">
        <v>2186</v>
      </c>
      <c r="C53" s="2217"/>
      <c r="D53" s="2217"/>
      <c r="E53" s="2217"/>
      <c r="F53" s="2217"/>
      <c r="G53" s="2217"/>
      <c r="H53" s="2217"/>
      <c r="I53" s="2217"/>
      <c r="J53" s="2350">
        <v>0</v>
      </c>
      <c r="K53" s="2350"/>
      <c r="L53" s="2350"/>
      <c r="M53" s="2350"/>
      <c r="N53" s="2350"/>
      <c r="O53" s="2350"/>
      <c r="P53" s="2350"/>
      <c r="Q53" s="2350"/>
      <c r="R53" s="2456">
        <v>0</v>
      </c>
      <c r="S53" s="2456"/>
      <c r="T53" s="2456"/>
      <c r="U53" s="2456"/>
      <c r="V53" s="2456"/>
      <c r="W53" s="2456"/>
      <c r="X53" s="2456"/>
      <c r="Y53" s="2456"/>
      <c r="Z53" s="2457">
        <v>0</v>
      </c>
      <c r="AA53" s="2457"/>
      <c r="AB53" s="2457"/>
      <c r="AC53" s="2457"/>
      <c r="AD53" s="2457"/>
      <c r="AE53" s="2457"/>
      <c r="AF53" s="2457"/>
      <c r="AG53" s="2457"/>
      <c r="AH53" s="2458"/>
      <c r="AI53" s="2458"/>
      <c r="AJ53" s="2458"/>
      <c r="AK53" s="2458"/>
      <c r="AL53" s="2458"/>
      <c r="AM53" s="2458"/>
      <c r="AN53" s="2458"/>
      <c r="AO53" s="2459"/>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6"/>
      <c r="C54" s="2217"/>
      <c r="D54" s="2217"/>
      <c r="E54" s="2217"/>
      <c r="F54" s="2217"/>
      <c r="G54" s="2217"/>
      <c r="H54" s="2217"/>
      <c r="I54" s="2217"/>
      <c r="J54" s="2350"/>
      <c r="K54" s="2350"/>
      <c r="L54" s="2350"/>
      <c r="M54" s="2350"/>
      <c r="N54" s="2350"/>
      <c r="O54" s="2350"/>
      <c r="P54" s="2350"/>
      <c r="Q54" s="2350"/>
      <c r="R54" s="2456"/>
      <c r="S54" s="2456"/>
      <c r="T54" s="2456"/>
      <c r="U54" s="2456"/>
      <c r="V54" s="2456"/>
      <c r="W54" s="2456"/>
      <c r="X54" s="2456"/>
      <c r="Y54" s="2456"/>
      <c r="Z54" s="2457"/>
      <c r="AA54" s="2457"/>
      <c r="AB54" s="2457"/>
      <c r="AC54" s="2457"/>
      <c r="AD54" s="2457"/>
      <c r="AE54" s="2457"/>
      <c r="AF54" s="2457"/>
      <c r="AG54" s="2457"/>
      <c r="AH54" s="2458"/>
      <c r="AI54" s="2458"/>
      <c r="AJ54" s="2458"/>
      <c r="AK54" s="2458"/>
      <c r="AL54" s="2458"/>
      <c r="AM54" s="2458"/>
      <c r="AN54" s="2458"/>
      <c r="AO54" s="2459"/>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6"/>
      <c r="C55" s="2217"/>
      <c r="D55" s="2217"/>
      <c r="E55" s="2217"/>
      <c r="F55" s="2217"/>
      <c r="G55" s="2217"/>
      <c r="H55" s="2217"/>
      <c r="I55" s="2217"/>
      <c r="J55" s="2350"/>
      <c r="K55" s="2350"/>
      <c r="L55" s="2350"/>
      <c r="M55" s="2350"/>
      <c r="N55" s="2350"/>
      <c r="O55" s="2350"/>
      <c r="P55" s="2350"/>
      <c r="Q55" s="2350"/>
      <c r="R55" s="2456"/>
      <c r="S55" s="2456"/>
      <c r="T55" s="2456"/>
      <c r="U55" s="2456"/>
      <c r="V55" s="2456"/>
      <c r="W55" s="2456"/>
      <c r="X55" s="2456"/>
      <c r="Y55" s="2456"/>
      <c r="Z55" s="2457"/>
      <c r="AA55" s="2457"/>
      <c r="AB55" s="2457"/>
      <c r="AC55" s="2457"/>
      <c r="AD55" s="2457"/>
      <c r="AE55" s="2457"/>
      <c r="AF55" s="2457"/>
      <c r="AG55" s="2457"/>
      <c r="AH55" s="2458"/>
      <c r="AI55" s="2458"/>
      <c r="AJ55" s="2458"/>
      <c r="AK55" s="2458"/>
      <c r="AL55" s="2458"/>
      <c r="AM55" s="2458"/>
      <c r="AN55" s="2458"/>
      <c r="AO55" s="2459"/>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16"/>
      <c r="C56" s="2217"/>
      <c r="D56" s="2217"/>
      <c r="E56" s="2217"/>
      <c r="F56" s="2217"/>
      <c r="G56" s="2217"/>
      <c r="H56" s="2217"/>
      <c r="I56" s="2217"/>
      <c r="J56" s="2350"/>
      <c r="K56" s="2350"/>
      <c r="L56" s="2350"/>
      <c r="M56" s="2350"/>
      <c r="N56" s="2350"/>
      <c r="O56" s="2350"/>
      <c r="P56" s="2350"/>
      <c r="Q56" s="2350"/>
      <c r="R56" s="2456"/>
      <c r="S56" s="2456"/>
      <c r="T56" s="2456"/>
      <c r="U56" s="2456"/>
      <c r="V56" s="2456"/>
      <c r="W56" s="2456"/>
      <c r="X56" s="2456"/>
      <c r="Y56" s="2456"/>
      <c r="Z56" s="2457"/>
      <c r="AA56" s="2457"/>
      <c r="AB56" s="2457"/>
      <c r="AC56" s="2457"/>
      <c r="AD56" s="2457"/>
      <c r="AE56" s="2457"/>
      <c r="AF56" s="2457"/>
      <c r="AG56" s="2457"/>
      <c r="AH56" s="2458"/>
      <c r="AI56" s="2458"/>
      <c r="AJ56" s="2458"/>
      <c r="AK56" s="2458"/>
      <c r="AL56" s="2458"/>
      <c r="AM56" s="2458"/>
      <c r="AN56" s="2458"/>
      <c r="AO56" s="2459"/>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70" t="s">
        <v>1698</v>
      </c>
      <c r="C57" s="2171"/>
      <c r="D57" s="2171"/>
      <c r="E57" s="2171"/>
      <c r="F57" s="2171"/>
      <c r="G57" s="2171"/>
      <c r="H57" s="2171"/>
      <c r="I57" s="2171"/>
      <c r="J57" s="2171"/>
      <c r="K57" s="2171"/>
      <c r="L57" s="2171"/>
      <c r="M57" s="2171"/>
      <c r="N57" s="2171"/>
      <c r="O57" s="2171"/>
      <c r="P57" s="2171"/>
      <c r="Q57" s="2171"/>
      <c r="R57" s="2460">
        <f>SUM(R52:Y56)</f>
        <v>0</v>
      </c>
      <c r="S57" s="2460"/>
      <c r="T57" s="2460"/>
      <c r="U57" s="2460"/>
      <c r="V57" s="2460"/>
      <c r="W57" s="2460"/>
      <c r="X57" s="2460"/>
      <c r="Y57" s="2460"/>
      <c r="Z57" s="2461">
        <f>SUM(Z52:AG56)</f>
        <v>0</v>
      </c>
      <c r="AA57" s="2461"/>
      <c r="AB57" s="2461"/>
      <c r="AC57" s="2461"/>
      <c r="AD57" s="2461"/>
      <c r="AE57" s="2461"/>
      <c r="AF57" s="2461"/>
      <c r="AG57" s="2461"/>
      <c r="AH57" s="2462"/>
      <c r="AI57" s="2462"/>
      <c r="AJ57" s="2462"/>
      <c r="AK57" s="2462"/>
      <c r="AL57" s="2462"/>
      <c r="AM57" s="2462"/>
      <c r="AN57" s="2462"/>
      <c r="AO57" s="2463"/>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4" t="s">
        <v>1817</v>
      </c>
      <c r="C59" s="2465"/>
      <c r="D59" s="2465"/>
      <c r="E59" s="2465"/>
      <c r="F59" s="2465"/>
      <c r="G59" s="2465"/>
      <c r="H59" s="2465"/>
      <c r="I59" s="2466"/>
      <c r="J59" s="2430" t="s">
        <v>2479</v>
      </c>
      <c r="K59" s="2430"/>
      <c r="L59" s="2430"/>
      <c r="M59" s="2430"/>
      <c r="N59" s="2430"/>
      <c r="O59" s="2430"/>
      <c r="P59" s="2430"/>
      <c r="Q59" s="2430"/>
      <c r="R59" s="2430"/>
      <c r="S59" s="2430"/>
      <c r="T59" s="2430"/>
      <c r="U59" s="2430"/>
      <c r="V59" s="2430"/>
      <c r="W59" s="2430"/>
      <c r="X59" s="2430"/>
      <c r="Y59" s="2430"/>
      <c r="Z59" s="2430"/>
      <c r="AA59" s="2430"/>
      <c r="AB59" s="2430"/>
      <c r="AC59" s="2430"/>
      <c r="AD59" s="2430"/>
      <c r="AE59" s="2430"/>
      <c r="AF59" s="2430"/>
      <c r="AG59" s="2430"/>
      <c r="AH59" s="2430"/>
      <c r="AI59" s="2430"/>
      <c r="AJ59" s="2430"/>
      <c r="AK59" s="2430"/>
      <c r="AL59" s="2430"/>
      <c r="AM59" s="2430"/>
      <c r="AN59" s="2430"/>
      <c r="AO59" s="2430"/>
      <c r="AP59" s="2430"/>
      <c r="AQ59" s="2430"/>
      <c r="AR59" s="2430"/>
      <c r="AS59" s="2430"/>
      <c r="AT59" s="2430"/>
      <c r="AU59" s="2430"/>
      <c r="AV59" s="2430"/>
      <c r="AW59" s="2431"/>
      <c r="AX59" s="1206"/>
      <c r="AY59" s="1206"/>
      <c r="AZ59" s="1206"/>
      <c r="BA59" s="1206"/>
      <c r="BB59" s="1206"/>
      <c r="BC59" s="1206"/>
      <c r="BD59" s="1206"/>
      <c r="BE59" s="1202"/>
    </row>
    <row r="60" spans="1:58" ht="15.75" customHeight="1">
      <c r="A60" s="1206"/>
      <c r="B60" s="2449" t="str">
        <f>IF(B52="", "", B52)</f>
        <v>Services Company 1</v>
      </c>
      <c r="C60" s="2450"/>
      <c r="D60" s="2450"/>
      <c r="E60" s="2450"/>
      <c r="F60" s="2450"/>
      <c r="G60" s="2450"/>
      <c r="H60" s="2450"/>
      <c r="I60" s="2451"/>
      <c r="J60" s="2452"/>
      <c r="K60" s="2353"/>
      <c r="L60" s="2353"/>
      <c r="M60" s="2353"/>
      <c r="N60" s="2353"/>
      <c r="O60" s="2353"/>
      <c r="P60" s="2353"/>
      <c r="Q60" s="2353"/>
      <c r="R60" s="2353"/>
      <c r="S60" s="2353"/>
      <c r="T60" s="2353"/>
      <c r="U60" s="2353"/>
      <c r="V60" s="2353"/>
      <c r="W60" s="2353"/>
      <c r="X60" s="2353"/>
      <c r="Y60" s="2353"/>
      <c r="Z60" s="2353"/>
      <c r="AA60" s="2353"/>
      <c r="AB60" s="2353"/>
      <c r="AC60" s="2353"/>
      <c r="AD60" s="2353"/>
      <c r="AE60" s="2353"/>
      <c r="AF60" s="2353"/>
      <c r="AG60" s="2353"/>
      <c r="AH60" s="2353"/>
      <c r="AI60" s="2353"/>
      <c r="AJ60" s="2353"/>
      <c r="AK60" s="2353"/>
      <c r="AL60" s="2353"/>
      <c r="AM60" s="2353"/>
      <c r="AN60" s="2353"/>
      <c r="AO60" s="2353"/>
      <c r="AP60" s="2353"/>
      <c r="AQ60" s="2353"/>
      <c r="AR60" s="2353"/>
      <c r="AS60" s="2353"/>
      <c r="AT60" s="2353"/>
      <c r="AU60" s="2353"/>
      <c r="AV60" s="2353"/>
      <c r="AW60" s="2354"/>
      <c r="AX60" s="1206"/>
      <c r="AY60" s="1206"/>
      <c r="AZ60" s="1206"/>
      <c r="BA60" s="1206"/>
      <c r="BB60" s="1206"/>
      <c r="BC60" s="1206"/>
      <c r="BD60" s="1206"/>
      <c r="BE60" s="1202"/>
    </row>
    <row r="61" spans="1:58" ht="15.75" customHeight="1">
      <c r="A61" s="1206"/>
      <c r="B61" s="2449" t="str">
        <f>IF(B53="", "", B53)</f>
        <v>Services Company 2</v>
      </c>
      <c r="C61" s="2450"/>
      <c r="D61" s="2450"/>
      <c r="E61" s="2450"/>
      <c r="F61" s="2450"/>
      <c r="G61" s="2450"/>
      <c r="H61" s="2450"/>
      <c r="I61" s="2451"/>
      <c r="J61" s="2452"/>
      <c r="K61" s="2353"/>
      <c r="L61" s="2353"/>
      <c r="M61" s="2353"/>
      <c r="N61" s="2353"/>
      <c r="O61" s="2353"/>
      <c r="P61" s="2353"/>
      <c r="Q61" s="2353"/>
      <c r="R61" s="2353"/>
      <c r="S61" s="2353"/>
      <c r="T61" s="2353"/>
      <c r="U61" s="2353"/>
      <c r="V61" s="2353"/>
      <c r="W61" s="2353"/>
      <c r="X61" s="2353"/>
      <c r="Y61" s="2353"/>
      <c r="Z61" s="2353"/>
      <c r="AA61" s="2353"/>
      <c r="AB61" s="2353"/>
      <c r="AC61" s="2353"/>
      <c r="AD61" s="2353"/>
      <c r="AE61" s="2353"/>
      <c r="AF61" s="2353"/>
      <c r="AG61" s="2353"/>
      <c r="AH61" s="2353"/>
      <c r="AI61" s="2353"/>
      <c r="AJ61" s="2353"/>
      <c r="AK61" s="2353"/>
      <c r="AL61" s="2353"/>
      <c r="AM61" s="2353"/>
      <c r="AN61" s="2353"/>
      <c r="AO61" s="2353"/>
      <c r="AP61" s="2353"/>
      <c r="AQ61" s="2353"/>
      <c r="AR61" s="2353"/>
      <c r="AS61" s="2353"/>
      <c r="AT61" s="2353"/>
      <c r="AU61" s="2353"/>
      <c r="AV61" s="2353"/>
      <c r="AW61" s="2354"/>
      <c r="AX61" s="1206"/>
      <c r="AY61" s="1206"/>
      <c r="AZ61" s="1206"/>
      <c r="BA61" s="1206"/>
      <c r="BB61" s="1206"/>
      <c r="BC61" s="1206"/>
      <c r="BD61" s="1206"/>
      <c r="BE61" s="1202"/>
    </row>
    <row r="62" spans="1:58" ht="15.75" customHeight="1">
      <c r="A62" s="1206"/>
      <c r="B62" s="2449" t="str">
        <f>IF(B54="", "", B54)</f>
        <v/>
      </c>
      <c r="C62" s="2450"/>
      <c r="D62" s="2450"/>
      <c r="E62" s="2450"/>
      <c r="F62" s="2450"/>
      <c r="G62" s="2450"/>
      <c r="H62" s="2450"/>
      <c r="I62" s="2451"/>
      <c r="J62" s="2452"/>
      <c r="K62" s="2353"/>
      <c r="L62" s="2353"/>
      <c r="M62" s="2353"/>
      <c r="N62" s="2353"/>
      <c r="O62" s="2353"/>
      <c r="P62" s="2353"/>
      <c r="Q62" s="2353"/>
      <c r="R62" s="2353"/>
      <c r="S62" s="2353"/>
      <c r="T62" s="2353"/>
      <c r="U62" s="2353"/>
      <c r="V62" s="2353"/>
      <c r="W62" s="2353"/>
      <c r="X62" s="2353"/>
      <c r="Y62" s="2353"/>
      <c r="Z62" s="2353"/>
      <c r="AA62" s="2353"/>
      <c r="AB62" s="2353"/>
      <c r="AC62" s="2353"/>
      <c r="AD62" s="2353"/>
      <c r="AE62" s="2353"/>
      <c r="AF62" s="2353"/>
      <c r="AG62" s="2353"/>
      <c r="AH62" s="2353"/>
      <c r="AI62" s="2353"/>
      <c r="AJ62" s="2353"/>
      <c r="AK62" s="2353"/>
      <c r="AL62" s="2353"/>
      <c r="AM62" s="2353"/>
      <c r="AN62" s="2353"/>
      <c r="AO62" s="2353"/>
      <c r="AP62" s="2353"/>
      <c r="AQ62" s="2353"/>
      <c r="AR62" s="2353"/>
      <c r="AS62" s="2353"/>
      <c r="AT62" s="2353"/>
      <c r="AU62" s="2353"/>
      <c r="AV62" s="2353"/>
      <c r="AW62" s="2354"/>
      <c r="AX62" s="1206"/>
      <c r="AY62" s="1206"/>
      <c r="AZ62" s="1206"/>
      <c r="BA62" s="1206"/>
      <c r="BB62" s="1206"/>
      <c r="BC62" s="1206"/>
      <c r="BD62" s="1206"/>
      <c r="BE62" s="1202"/>
    </row>
    <row r="63" spans="1:58" ht="15.75" customHeight="1">
      <c r="A63" s="1206"/>
      <c r="B63" s="2449" t="str">
        <f>IF(B55="", "", B55)</f>
        <v/>
      </c>
      <c r="C63" s="2450"/>
      <c r="D63" s="2450"/>
      <c r="E63" s="2450"/>
      <c r="F63" s="2450"/>
      <c r="G63" s="2450"/>
      <c r="H63" s="2450"/>
      <c r="I63" s="2451"/>
      <c r="J63" s="2452"/>
      <c r="K63" s="2353"/>
      <c r="L63" s="2353"/>
      <c r="M63" s="2353"/>
      <c r="N63" s="2353"/>
      <c r="O63" s="2353"/>
      <c r="P63" s="2353"/>
      <c r="Q63" s="2353"/>
      <c r="R63" s="2353"/>
      <c r="S63" s="2353"/>
      <c r="T63" s="2353"/>
      <c r="U63" s="2353"/>
      <c r="V63" s="2353"/>
      <c r="W63" s="2353"/>
      <c r="X63" s="2353"/>
      <c r="Y63" s="2353"/>
      <c r="Z63" s="2353"/>
      <c r="AA63" s="2353"/>
      <c r="AB63" s="2353"/>
      <c r="AC63" s="2353"/>
      <c r="AD63" s="2353"/>
      <c r="AE63" s="2353"/>
      <c r="AF63" s="2353"/>
      <c r="AG63" s="2353"/>
      <c r="AH63" s="2353"/>
      <c r="AI63" s="2353"/>
      <c r="AJ63" s="2353"/>
      <c r="AK63" s="2353"/>
      <c r="AL63" s="2353"/>
      <c r="AM63" s="2353"/>
      <c r="AN63" s="2353"/>
      <c r="AO63" s="2353"/>
      <c r="AP63" s="2353"/>
      <c r="AQ63" s="2353"/>
      <c r="AR63" s="2353"/>
      <c r="AS63" s="2353"/>
      <c r="AT63" s="2353"/>
      <c r="AU63" s="2353"/>
      <c r="AV63" s="2353"/>
      <c r="AW63" s="2354"/>
      <c r="AX63" s="1206"/>
      <c r="AY63" s="1206"/>
      <c r="AZ63" s="1206"/>
      <c r="BA63" s="1206"/>
      <c r="BB63" s="1206"/>
      <c r="BC63" s="1206"/>
      <c r="BD63" s="1206"/>
      <c r="BE63" s="1202"/>
    </row>
    <row r="64" spans="1:58" ht="15.75" customHeight="1" thickBot="1">
      <c r="A64" s="1206"/>
      <c r="B64" s="2453" t="str">
        <f>IF(B56="", "", B56)</f>
        <v/>
      </c>
      <c r="C64" s="2454"/>
      <c r="D64" s="2454"/>
      <c r="E64" s="2454"/>
      <c r="F64" s="2454"/>
      <c r="G64" s="2454"/>
      <c r="H64" s="2454"/>
      <c r="I64" s="2455"/>
      <c r="J64" s="2467"/>
      <c r="K64" s="2447"/>
      <c r="L64" s="2447"/>
      <c r="M64" s="2447"/>
      <c r="N64" s="2447"/>
      <c r="O64" s="2447"/>
      <c r="P64" s="2447"/>
      <c r="Q64" s="2447"/>
      <c r="R64" s="2447"/>
      <c r="S64" s="2447"/>
      <c r="T64" s="2447"/>
      <c r="U64" s="2447"/>
      <c r="V64" s="2447"/>
      <c r="W64" s="2447"/>
      <c r="X64" s="2447"/>
      <c r="Y64" s="2447"/>
      <c r="Z64" s="2447"/>
      <c r="AA64" s="2447"/>
      <c r="AB64" s="2447"/>
      <c r="AC64" s="2447"/>
      <c r="AD64" s="2447"/>
      <c r="AE64" s="2447"/>
      <c r="AF64" s="2447"/>
      <c r="AG64" s="2447"/>
      <c r="AH64" s="2447"/>
      <c r="AI64" s="2447"/>
      <c r="AJ64" s="2447"/>
      <c r="AK64" s="2447"/>
      <c r="AL64" s="2447"/>
      <c r="AM64" s="2447"/>
      <c r="AN64" s="2447"/>
      <c r="AO64" s="2447"/>
      <c r="AP64" s="2447"/>
      <c r="AQ64" s="2447"/>
      <c r="AR64" s="2447"/>
      <c r="AS64" s="2447"/>
      <c r="AT64" s="2447"/>
      <c r="AU64" s="2447"/>
      <c r="AV64" s="2447"/>
      <c r="AW64" s="2448"/>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1820</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9" t="s">
        <v>1821</v>
      </c>
      <c r="C68" s="2430"/>
      <c r="D68" s="2430"/>
      <c r="E68" s="2430"/>
      <c r="F68" s="2430"/>
      <c r="G68" s="2430"/>
      <c r="H68" s="2430"/>
      <c r="I68" s="2430"/>
      <c r="J68" s="2430"/>
      <c r="K68" s="2430"/>
      <c r="L68" s="2430"/>
      <c r="M68" s="2430"/>
      <c r="N68" s="2430"/>
      <c r="O68" s="2430"/>
      <c r="P68" s="2430"/>
      <c r="Q68" s="2430"/>
      <c r="R68" s="2430"/>
      <c r="S68" s="2430"/>
      <c r="T68" s="2430"/>
      <c r="U68" s="2430"/>
      <c r="V68" s="2430"/>
      <c r="W68" s="2430"/>
      <c r="X68" s="2430"/>
      <c r="Y68" s="2430"/>
      <c r="Z68" s="2430"/>
      <c r="AA68" s="2431"/>
      <c r="AB68" s="1206"/>
      <c r="AC68" s="2181" t="s">
        <v>1822</v>
      </c>
      <c r="AD68" s="2182"/>
      <c r="AE68" s="2182"/>
      <c r="AF68" s="2182"/>
      <c r="AG68" s="2182"/>
      <c r="AH68" s="2182"/>
      <c r="AI68" s="2182"/>
      <c r="AJ68" s="2182"/>
      <c r="AK68" s="2182"/>
      <c r="AL68" s="2182"/>
      <c r="AM68" s="2182"/>
      <c r="AN68" s="2182"/>
      <c r="AO68" s="2182"/>
      <c r="AP68" s="2182"/>
      <c r="AQ68" s="2182"/>
      <c r="AR68" s="2182"/>
      <c r="AS68" s="2182"/>
      <c r="AT68" s="2182"/>
      <c r="AU68" s="2182"/>
      <c r="AV68" s="2232" t="s">
        <v>678</v>
      </c>
      <c r="AW68" s="2233"/>
      <c r="AX68" s="2233"/>
      <c r="AY68" s="2233"/>
      <c r="AZ68" s="2233"/>
      <c r="BA68" s="2233"/>
      <c r="BB68" s="2233"/>
      <c r="BC68" s="2234"/>
      <c r="BD68" s="1206"/>
      <c r="BE68" s="1202"/>
      <c r="BM68" s="1251" t="s">
        <v>2480</v>
      </c>
    </row>
    <row r="69" spans="1:65" ht="15.75" customHeight="1" thickTop="1" thickBot="1">
      <c r="A69" s="1206"/>
      <c r="B69" s="2235" t="s">
        <v>1823</v>
      </c>
      <c r="C69" s="2236"/>
      <c r="D69" s="2236"/>
      <c r="E69" s="2236"/>
      <c r="F69" s="2236"/>
      <c r="G69" s="2236"/>
      <c r="H69" s="2236"/>
      <c r="I69" s="2236"/>
      <c r="J69" s="2236"/>
      <c r="K69" s="2236"/>
      <c r="L69" s="2236"/>
      <c r="M69" s="2236"/>
      <c r="N69" s="2236"/>
      <c r="O69" s="2237" t="s">
        <v>1824</v>
      </c>
      <c r="P69" s="2238"/>
      <c r="Q69" s="2238"/>
      <c r="R69" s="2238"/>
      <c r="S69" s="2238"/>
      <c r="T69" s="2238"/>
      <c r="U69" s="2238"/>
      <c r="V69" s="2238"/>
      <c r="W69" s="2238"/>
      <c r="X69" s="2238"/>
      <c r="Y69" s="2238"/>
      <c r="Z69" s="2238"/>
      <c r="AA69" s="2239"/>
      <c r="AB69" s="1206"/>
      <c r="AC69" s="2240" t="s">
        <v>1825</v>
      </c>
      <c r="AD69" s="2241"/>
      <c r="AE69" s="2241"/>
      <c r="AF69" s="2241"/>
      <c r="AG69" s="2241"/>
      <c r="AH69" s="2241"/>
      <c r="AI69" s="2241"/>
      <c r="AJ69" s="2241"/>
      <c r="AK69" s="2241"/>
      <c r="AL69" s="2241"/>
      <c r="AM69" s="2241"/>
      <c r="AN69" s="2241"/>
      <c r="AO69" s="2241"/>
      <c r="AP69" s="2241"/>
      <c r="AQ69" s="2241"/>
      <c r="AR69" s="2241"/>
      <c r="AS69" s="2241"/>
      <c r="AT69" s="2241"/>
      <c r="AU69" s="2241"/>
      <c r="AV69" s="2242"/>
      <c r="AW69" s="2243"/>
      <c r="AX69" s="2243"/>
      <c r="AY69" s="2243"/>
      <c r="AZ69" s="2243"/>
      <c r="BA69" s="2243"/>
      <c r="BB69" s="2243"/>
      <c r="BC69" s="2244"/>
      <c r="BD69" s="1206"/>
      <c r="BE69" s="1202"/>
      <c r="BM69" s="1250" t="s">
        <v>554</v>
      </c>
    </row>
    <row r="70" spans="1:65" ht="15.75" customHeight="1">
      <c r="A70" s="1206"/>
      <c r="B70" s="2245" t="s">
        <v>2481</v>
      </c>
      <c r="C70" s="2246"/>
      <c r="D70" s="2246"/>
      <c r="E70" s="2246"/>
      <c r="F70" s="2246"/>
      <c r="G70" s="2246"/>
      <c r="H70" s="2246"/>
      <c r="I70" s="2246"/>
      <c r="J70" s="2246"/>
      <c r="K70" s="2246"/>
      <c r="L70" s="2246"/>
      <c r="M70" s="2246"/>
      <c r="N70" s="2246"/>
      <c r="O70" s="2210">
        <v>0</v>
      </c>
      <c r="P70" s="2210"/>
      <c r="Q70" s="2210"/>
      <c r="R70" s="2210"/>
      <c r="S70" s="2210"/>
      <c r="T70" s="2210"/>
      <c r="U70" s="2210"/>
      <c r="V70" s="2210"/>
      <c r="W70" s="2210"/>
      <c r="X70" s="2210"/>
      <c r="Y70" s="2210"/>
      <c r="Z70" s="2210"/>
      <c r="AA70" s="2211"/>
      <c r="AB70" s="1206"/>
      <c r="AC70" s="2418" t="s">
        <v>1826</v>
      </c>
      <c r="AD70" s="2214"/>
      <c r="AE70" s="2214"/>
      <c r="AF70" s="2443"/>
      <c r="AG70" s="2443"/>
      <c r="AH70" s="2443"/>
      <c r="AI70" s="2443"/>
      <c r="AJ70" s="2443"/>
      <c r="AK70" s="2443"/>
      <c r="AL70" s="2443"/>
      <c r="AM70" s="2443"/>
      <c r="AN70" s="2443"/>
      <c r="AO70" s="2443"/>
      <c r="AP70" s="2443"/>
      <c r="AQ70" s="2443"/>
      <c r="AR70" s="2443"/>
      <c r="AS70" s="2443"/>
      <c r="AT70" s="2443"/>
      <c r="AU70" s="2444"/>
      <c r="AV70" s="1206"/>
      <c r="AW70" s="1206"/>
      <c r="AX70" s="1206"/>
      <c r="AY70" s="1206"/>
      <c r="AZ70" s="1206"/>
      <c r="BA70" s="1206"/>
      <c r="BB70" s="1206"/>
      <c r="BC70" s="1206"/>
      <c r="BD70" s="1206"/>
      <c r="BE70" s="1202"/>
      <c r="BM70" s="1249" t="s">
        <v>678</v>
      </c>
    </row>
    <row r="71" spans="1:65" ht="15.75" customHeight="1" thickBot="1">
      <c r="A71" s="1206"/>
      <c r="B71" s="2245" t="s">
        <v>2482</v>
      </c>
      <c r="C71" s="2246"/>
      <c r="D71" s="2246"/>
      <c r="E71" s="2246"/>
      <c r="F71" s="2246"/>
      <c r="G71" s="2246"/>
      <c r="H71" s="2246"/>
      <c r="I71" s="2246"/>
      <c r="J71" s="2246"/>
      <c r="K71" s="2246"/>
      <c r="L71" s="2246"/>
      <c r="M71" s="2246"/>
      <c r="N71" s="2246"/>
      <c r="O71" s="2210">
        <v>0</v>
      </c>
      <c r="P71" s="2210"/>
      <c r="Q71" s="2210"/>
      <c r="R71" s="2210"/>
      <c r="S71" s="2210"/>
      <c r="T71" s="2210"/>
      <c r="U71" s="2210"/>
      <c r="V71" s="2210"/>
      <c r="W71" s="2210"/>
      <c r="X71" s="2210"/>
      <c r="Y71" s="2210"/>
      <c r="Z71" s="2210"/>
      <c r="AA71" s="2211"/>
      <c r="AB71" s="1206"/>
      <c r="AC71" s="2445" t="s">
        <v>1827</v>
      </c>
      <c r="AD71" s="2446"/>
      <c r="AE71" s="2446"/>
      <c r="AF71" s="2447"/>
      <c r="AG71" s="2447"/>
      <c r="AH71" s="2447"/>
      <c r="AI71" s="2447"/>
      <c r="AJ71" s="2447"/>
      <c r="AK71" s="2447"/>
      <c r="AL71" s="2447"/>
      <c r="AM71" s="2447"/>
      <c r="AN71" s="2447"/>
      <c r="AO71" s="2447"/>
      <c r="AP71" s="2447"/>
      <c r="AQ71" s="2447"/>
      <c r="AR71" s="2447"/>
      <c r="AS71" s="2447"/>
      <c r="AT71" s="2447"/>
      <c r="AU71" s="2448"/>
      <c r="AV71" s="1206"/>
      <c r="AW71" s="1206"/>
      <c r="AX71" s="1206"/>
      <c r="AY71" s="1206"/>
      <c r="AZ71" s="1206"/>
      <c r="BA71" s="1206"/>
      <c r="BB71" s="1206"/>
      <c r="BC71" s="1206"/>
      <c r="BD71" s="1206"/>
      <c r="BE71" s="1202"/>
      <c r="BM71" s="1197" t="s">
        <v>2483</v>
      </c>
    </row>
    <row r="72" spans="1:65" ht="15.75" customHeight="1">
      <c r="A72" s="1206"/>
      <c r="B72" s="2245" t="s">
        <v>2484</v>
      </c>
      <c r="C72" s="2246"/>
      <c r="D72" s="2246"/>
      <c r="E72" s="2246"/>
      <c r="F72" s="2246"/>
      <c r="G72" s="2246"/>
      <c r="H72" s="2246"/>
      <c r="I72" s="2246"/>
      <c r="J72" s="2246"/>
      <c r="K72" s="2246"/>
      <c r="L72" s="2246"/>
      <c r="M72" s="2246"/>
      <c r="N72" s="2246"/>
      <c r="O72" s="2210">
        <v>0</v>
      </c>
      <c r="P72" s="2210"/>
      <c r="Q72" s="2210"/>
      <c r="R72" s="2210"/>
      <c r="S72" s="2210"/>
      <c r="T72" s="2210"/>
      <c r="U72" s="2210"/>
      <c r="V72" s="2210"/>
      <c r="W72" s="2210"/>
      <c r="X72" s="2210"/>
      <c r="Y72" s="2210"/>
      <c r="Z72" s="2210"/>
      <c r="AA72" s="2211"/>
      <c r="AB72" s="1206"/>
      <c r="AC72" s="2212" t="s">
        <v>2485</v>
      </c>
      <c r="AD72" s="2213"/>
      <c r="AE72" s="2213"/>
      <c r="AF72" s="2213"/>
      <c r="AG72" s="2213"/>
      <c r="AH72" s="2213"/>
      <c r="AI72" s="2213"/>
      <c r="AJ72" s="2213"/>
      <c r="AK72" s="2213"/>
      <c r="AL72" s="2213"/>
      <c r="AM72" s="2213"/>
      <c r="AN72" s="2213"/>
      <c r="AO72" s="2213"/>
      <c r="AP72" s="2213"/>
      <c r="AQ72" s="2213"/>
      <c r="AR72" s="2213"/>
      <c r="AS72" s="2213"/>
      <c r="AT72" s="2213"/>
      <c r="AU72" s="2213"/>
      <c r="AV72" s="2214"/>
      <c r="AW72" s="2214"/>
      <c r="AX72" s="2214"/>
      <c r="AY72" s="2214"/>
      <c r="AZ72" s="2214"/>
      <c r="BA72" s="2214"/>
      <c r="BB72" s="2214"/>
      <c r="BC72" s="2215"/>
      <c r="BD72" s="1206"/>
      <c r="BE72" s="1202"/>
    </row>
    <row r="73" spans="1:65" ht="15.75" customHeight="1">
      <c r="A73" s="1206"/>
      <c r="B73" s="2216" t="s">
        <v>2486</v>
      </c>
      <c r="C73" s="2217"/>
      <c r="D73" s="2217"/>
      <c r="E73" s="2217"/>
      <c r="F73" s="2217"/>
      <c r="G73" s="2217"/>
      <c r="H73" s="2217"/>
      <c r="I73" s="2217"/>
      <c r="J73" s="2217"/>
      <c r="K73" s="2217"/>
      <c r="L73" s="2217"/>
      <c r="M73" s="2217"/>
      <c r="N73" s="2217"/>
      <c r="O73" s="2210">
        <v>0</v>
      </c>
      <c r="P73" s="2210"/>
      <c r="Q73" s="2210"/>
      <c r="R73" s="2210"/>
      <c r="S73" s="2210"/>
      <c r="T73" s="2210"/>
      <c r="U73" s="2210"/>
      <c r="V73" s="2210"/>
      <c r="W73" s="2210"/>
      <c r="X73" s="2210"/>
      <c r="Y73" s="2210"/>
      <c r="Z73" s="2210"/>
      <c r="AA73" s="2211"/>
      <c r="AB73" s="1206"/>
      <c r="AC73" s="2400" t="s">
        <v>2187</v>
      </c>
      <c r="AD73" s="2401"/>
      <c r="AE73" s="2401"/>
      <c r="AF73" s="2401"/>
      <c r="AG73" s="2401"/>
      <c r="AH73" s="2401"/>
      <c r="AI73" s="2401"/>
      <c r="AJ73" s="2401"/>
      <c r="AK73" s="2401"/>
      <c r="AL73" s="2401"/>
      <c r="AM73" s="2401"/>
      <c r="AN73" s="2401"/>
      <c r="AO73" s="2401"/>
      <c r="AP73" s="2401"/>
      <c r="AQ73" s="2401"/>
      <c r="AR73" s="2401"/>
      <c r="AS73" s="2401"/>
      <c r="AT73" s="2401"/>
      <c r="AU73" s="2401"/>
      <c r="AV73" s="2401"/>
      <c r="AW73" s="2401"/>
      <c r="AX73" s="2401"/>
      <c r="AY73" s="2401"/>
      <c r="AZ73" s="2401"/>
      <c r="BA73" s="2401"/>
      <c r="BB73" s="2401"/>
      <c r="BC73" s="2402"/>
      <c r="BD73" s="1206"/>
      <c r="BE73" s="1202"/>
    </row>
    <row r="74" spans="1:65" ht="15.75" customHeight="1">
      <c r="A74" s="1206"/>
      <c r="B74" s="2349"/>
      <c r="C74" s="2350"/>
      <c r="D74" s="2350"/>
      <c r="E74" s="2350"/>
      <c r="F74" s="2350"/>
      <c r="G74" s="2350"/>
      <c r="H74" s="2350"/>
      <c r="I74" s="2350"/>
      <c r="J74" s="2350"/>
      <c r="K74" s="2350"/>
      <c r="L74" s="2350"/>
      <c r="M74" s="2350"/>
      <c r="N74" s="2350"/>
      <c r="O74" s="2210"/>
      <c r="P74" s="2210"/>
      <c r="Q74" s="2210"/>
      <c r="R74" s="2210"/>
      <c r="S74" s="2210"/>
      <c r="T74" s="2210"/>
      <c r="U74" s="2210"/>
      <c r="V74" s="2210"/>
      <c r="W74" s="2210"/>
      <c r="X74" s="2210"/>
      <c r="Y74" s="2210"/>
      <c r="Z74" s="2210"/>
      <c r="AA74" s="2211"/>
      <c r="AB74" s="1206"/>
      <c r="AC74" s="2400"/>
      <c r="AD74" s="2401"/>
      <c r="AE74" s="2401"/>
      <c r="AF74" s="2401"/>
      <c r="AG74" s="2401"/>
      <c r="AH74" s="2401"/>
      <c r="AI74" s="2401"/>
      <c r="AJ74" s="2401"/>
      <c r="AK74" s="2401"/>
      <c r="AL74" s="2401"/>
      <c r="AM74" s="2401"/>
      <c r="AN74" s="2401"/>
      <c r="AO74" s="2401"/>
      <c r="AP74" s="2401"/>
      <c r="AQ74" s="2401"/>
      <c r="AR74" s="2401"/>
      <c r="AS74" s="2401"/>
      <c r="AT74" s="2401"/>
      <c r="AU74" s="2401"/>
      <c r="AV74" s="2401"/>
      <c r="AW74" s="2401"/>
      <c r="AX74" s="2401"/>
      <c r="AY74" s="2401"/>
      <c r="AZ74" s="2401"/>
      <c r="BA74" s="2401"/>
      <c r="BB74" s="2401"/>
      <c r="BC74" s="2402"/>
      <c r="BD74" s="1206"/>
      <c r="BE74" s="1202"/>
    </row>
    <row r="75" spans="1:65" ht="15.75" customHeight="1" thickBot="1">
      <c r="A75" s="1206"/>
      <c r="B75" s="2441" t="s">
        <v>124</v>
      </c>
      <c r="C75" s="2442"/>
      <c r="D75" s="2442"/>
      <c r="E75" s="2442"/>
      <c r="F75" s="2442"/>
      <c r="G75" s="2442"/>
      <c r="H75" s="2442"/>
      <c r="I75" s="2442"/>
      <c r="J75" s="2442"/>
      <c r="K75" s="2442"/>
      <c r="L75" s="2442"/>
      <c r="M75" s="2442"/>
      <c r="N75" s="2442"/>
      <c r="O75" s="2218">
        <f>SUM(O70:AA74)</f>
        <v>0</v>
      </c>
      <c r="P75" s="2218"/>
      <c r="Q75" s="2218"/>
      <c r="R75" s="2218"/>
      <c r="S75" s="2218"/>
      <c r="T75" s="2218"/>
      <c r="U75" s="2218"/>
      <c r="V75" s="2218"/>
      <c r="W75" s="2218"/>
      <c r="X75" s="2218"/>
      <c r="Y75" s="2218"/>
      <c r="Z75" s="2218"/>
      <c r="AA75" s="2219"/>
      <c r="AB75" s="1206"/>
      <c r="AC75" s="2400"/>
      <c r="AD75" s="2401"/>
      <c r="AE75" s="2401"/>
      <c r="AF75" s="2401"/>
      <c r="AG75" s="2401"/>
      <c r="AH75" s="2401"/>
      <c r="AI75" s="2401"/>
      <c r="AJ75" s="2401"/>
      <c r="AK75" s="2401"/>
      <c r="AL75" s="2401"/>
      <c r="AM75" s="2401"/>
      <c r="AN75" s="2401"/>
      <c r="AO75" s="2401"/>
      <c r="AP75" s="2401"/>
      <c r="AQ75" s="2401"/>
      <c r="AR75" s="2401"/>
      <c r="AS75" s="2401"/>
      <c r="AT75" s="2401"/>
      <c r="AU75" s="2401"/>
      <c r="AV75" s="2401"/>
      <c r="AW75" s="2401"/>
      <c r="AX75" s="2401"/>
      <c r="AY75" s="2401"/>
      <c r="AZ75" s="2401"/>
      <c r="BA75" s="2401"/>
      <c r="BB75" s="2401"/>
      <c r="BC75" s="2402"/>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400"/>
      <c r="AD76" s="2401"/>
      <c r="AE76" s="2401"/>
      <c r="AF76" s="2401"/>
      <c r="AG76" s="2401"/>
      <c r="AH76" s="2401"/>
      <c r="AI76" s="2401"/>
      <c r="AJ76" s="2401"/>
      <c r="AK76" s="2401"/>
      <c r="AL76" s="2401"/>
      <c r="AM76" s="2401"/>
      <c r="AN76" s="2401"/>
      <c r="AO76" s="2401"/>
      <c r="AP76" s="2401"/>
      <c r="AQ76" s="2401"/>
      <c r="AR76" s="2401"/>
      <c r="AS76" s="2401"/>
      <c r="AT76" s="2401"/>
      <c r="AU76" s="2401"/>
      <c r="AV76" s="2401"/>
      <c r="AW76" s="2401"/>
      <c r="AX76" s="2401"/>
      <c r="AY76" s="2401"/>
      <c r="AZ76" s="2401"/>
      <c r="BA76" s="2401"/>
      <c r="BB76" s="2401"/>
      <c r="BC76" s="2402"/>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3"/>
      <c r="AD77" s="2404"/>
      <c r="AE77" s="2404"/>
      <c r="AF77" s="2404"/>
      <c r="AG77" s="2404"/>
      <c r="AH77" s="2404"/>
      <c r="AI77" s="2404"/>
      <c r="AJ77" s="2404"/>
      <c r="AK77" s="2404"/>
      <c r="AL77" s="2404"/>
      <c r="AM77" s="2404"/>
      <c r="AN77" s="2404"/>
      <c r="AO77" s="2404"/>
      <c r="AP77" s="2404"/>
      <c r="AQ77" s="2404"/>
      <c r="AR77" s="2404"/>
      <c r="AS77" s="2404"/>
      <c r="AT77" s="2404"/>
      <c r="AU77" s="2404"/>
      <c r="AV77" s="2404"/>
      <c r="AW77" s="2404"/>
      <c r="AX77" s="2404"/>
      <c r="AY77" s="2404"/>
      <c r="AZ77" s="2404"/>
      <c r="BA77" s="2404"/>
      <c r="BB77" s="2404"/>
      <c r="BC77" s="2405"/>
      <c r="BD77" s="1206"/>
      <c r="BE77" s="1202"/>
    </row>
    <row r="78" spans="1:65" ht="15.75" customHeight="1" thickBot="1">
      <c r="A78" s="1206"/>
      <c r="B78" s="1237" t="s">
        <v>2620</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1862</v>
      </c>
      <c r="C79" s="1236"/>
      <c r="D79" s="1236"/>
      <c r="E79" s="1248"/>
      <c r="F79" s="2230"/>
      <c r="G79" s="2231"/>
      <c r="H79" s="2231"/>
      <c r="I79" s="2231"/>
      <c r="J79" s="2231"/>
      <c r="K79" s="2231"/>
      <c r="L79" s="2231"/>
      <c r="M79" s="2198"/>
      <c r="N79" s="2198"/>
      <c r="O79" s="2198"/>
      <c r="P79" s="2198"/>
      <c r="Q79" s="2199"/>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2612</v>
      </c>
      <c r="C80" s="1240"/>
      <c r="D80" s="1239"/>
      <c r="E80" s="1239"/>
      <c r="F80" s="1239"/>
      <c r="G80" s="1239"/>
      <c r="H80" s="1239"/>
      <c r="I80" s="1239"/>
      <c r="J80" s="1239"/>
      <c r="K80" s="1239"/>
      <c r="L80" s="1238"/>
      <c r="M80" s="1239"/>
      <c r="N80" s="1238"/>
      <c r="O80" s="2203" t="e">
        <f>BR96/SUM($BR$96:$BR$98)</f>
        <v>#DIV/0!</v>
      </c>
      <c r="P80" s="2204"/>
      <c r="Q80" s="2205"/>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2619</v>
      </c>
      <c r="C81" s="1244"/>
      <c r="D81" s="1226"/>
      <c r="E81" s="1226"/>
      <c r="F81" s="1226"/>
      <c r="G81" s="1226"/>
      <c r="H81" s="1226"/>
      <c r="I81" s="1226"/>
      <c r="J81" s="1226"/>
      <c r="K81" s="1226"/>
      <c r="L81" s="1226"/>
      <c r="M81" s="1226"/>
      <c r="N81" s="1246"/>
      <c r="O81" s="2194" t="s">
        <v>2551</v>
      </c>
      <c r="P81" s="2195"/>
      <c r="Q81" s="2196"/>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80" t="s">
        <v>2170</v>
      </c>
      <c r="C83" s="2581"/>
      <c r="D83" s="2581"/>
      <c r="E83" s="2581"/>
      <c r="F83" s="2581"/>
      <c r="G83" s="2581"/>
      <c r="H83" s="2581"/>
      <c r="I83" s="2581"/>
      <c r="J83" s="2581"/>
      <c r="K83" s="2581"/>
      <c r="L83" s="2581"/>
      <c r="M83" s="2581"/>
      <c r="N83" s="2581"/>
      <c r="O83" s="2581"/>
      <c r="P83" s="2581"/>
      <c r="Q83" s="2581"/>
      <c r="R83" s="2581"/>
      <c r="S83" s="2581"/>
      <c r="T83" s="2581"/>
      <c r="U83" s="2581"/>
      <c r="V83" s="2581"/>
      <c r="W83" s="2581"/>
      <c r="X83" s="2581"/>
      <c r="Y83" s="2581"/>
      <c r="Z83" s="2581"/>
      <c r="AA83" s="2581"/>
      <c r="AB83" s="2581"/>
      <c r="AC83" s="2581"/>
      <c r="AD83" s="2581"/>
      <c r="AE83" s="2581"/>
      <c r="AF83" s="2581"/>
      <c r="AG83" s="2581"/>
      <c r="AH83" s="2582"/>
      <c r="AI83" s="1206"/>
      <c r="AJ83" s="2184" t="s">
        <v>2618</v>
      </c>
      <c r="AK83" s="2185"/>
      <c r="AL83" s="2185"/>
      <c r="AM83" s="2185"/>
      <c r="AN83" s="2185"/>
      <c r="AO83" s="2185"/>
      <c r="AP83" s="2185"/>
      <c r="AQ83" s="2185"/>
      <c r="AR83" s="2185"/>
      <c r="AS83" s="2185"/>
      <c r="AT83" s="2185"/>
      <c r="AU83" s="2185"/>
      <c r="AV83" s="2185"/>
      <c r="AW83" s="2185"/>
      <c r="AX83" s="2185"/>
      <c r="AY83" s="2206" t="s">
        <v>554</v>
      </c>
      <c r="AZ83" s="2206"/>
      <c r="BA83" s="2206"/>
      <c r="BB83" s="2207"/>
      <c r="BC83" s="1206"/>
      <c r="BD83" s="1206"/>
      <c r="BE83" s="1202"/>
    </row>
    <row r="84" spans="1:70" ht="15.75" customHeight="1">
      <c r="A84" s="1206"/>
      <c r="B84" s="2176"/>
      <c r="C84" s="2177"/>
      <c r="D84" s="2177"/>
      <c r="E84" s="2177"/>
      <c r="F84" s="2177"/>
      <c r="G84" s="2177"/>
      <c r="H84" s="2177"/>
      <c r="I84" s="2177" t="s">
        <v>1828</v>
      </c>
      <c r="J84" s="2177"/>
      <c r="K84" s="2177"/>
      <c r="L84" s="2177"/>
      <c r="M84" s="2177"/>
      <c r="N84" s="2177"/>
      <c r="O84" s="2177" t="s">
        <v>1829</v>
      </c>
      <c r="P84" s="2177"/>
      <c r="Q84" s="2177"/>
      <c r="R84" s="2177"/>
      <c r="S84" s="2177"/>
      <c r="T84" s="2177"/>
      <c r="U84" s="2177"/>
      <c r="V84" s="2178" t="s">
        <v>2188</v>
      </c>
      <c r="W84" s="2178"/>
      <c r="X84" s="2178"/>
      <c r="Y84" s="2178"/>
      <c r="Z84" s="2178"/>
      <c r="AA84" s="2178"/>
      <c r="AB84" s="2179" t="s">
        <v>1830</v>
      </c>
      <c r="AC84" s="2179"/>
      <c r="AD84" s="2179"/>
      <c r="AE84" s="2179"/>
      <c r="AF84" s="2179"/>
      <c r="AG84" s="2179"/>
      <c r="AH84" s="2180"/>
      <c r="AI84" s="1206"/>
      <c r="AJ84" s="2186"/>
      <c r="AK84" s="2187"/>
      <c r="AL84" s="2187"/>
      <c r="AM84" s="2187"/>
      <c r="AN84" s="2187"/>
      <c r="AO84" s="2187"/>
      <c r="AP84" s="2187"/>
      <c r="AQ84" s="2187"/>
      <c r="AR84" s="2187"/>
      <c r="AS84" s="2187"/>
      <c r="AT84" s="2187"/>
      <c r="AU84" s="2187"/>
      <c r="AV84" s="2187"/>
      <c r="AW84" s="2187"/>
      <c r="AX84" s="2187"/>
      <c r="AY84" s="2208"/>
      <c r="AZ84" s="2208"/>
      <c r="BA84" s="2208"/>
      <c r="BB84" s="2209"/>
      <c r="BC84" s="1206"/>
      <c r="BD84" s="1206"/>
      <c r="BE84" s="1202"/>
    </row>
    <row r="85" spans="1:70" ht="15.75" customHeight="1">
      <c r="A85" s="1206"/>
      <c r="B85" s="2176"/>
      <c r="C85" s="2177"/>
      <c r="D85" s="2177"/>
      <c r="E85" s="2177"/>
      <c r="F85" s="2177"/>
      <c r="G85" s="2177"/>
      <c r="H85" s="2177"/>
      <c r="I85" s="2177"/>
      <c r="J85" s="2177"/>
      <c r="K85" s="2177"/>
      <c r="L85" s="2177"/>
      <c r="M85" s="2177"/>
      <c r="N85" s="2177"/>
      <c r="O85" s="2177"/>
      <c r="P85" s="2177"/>
      <c r="Q85" s="2177"/>
      <c r="R85" s="2177"/>
      <c r="S85" s="2177"/>
      <c r="T85" s="2177"/>
      <c r="U85" s="2177"/>
      <c r="V85" s="2178"/>
      <c r="W85" s="2178"/>
      <c r="X85" s="2178"/>
      <c r="Y85" s="2178"/>
      <c r="Z85" s="2178"/>
      <c r="AA85" s="2178"/>
      <c r="AB85" s="2179"/>
      <c r="AC85" s="2179"/>
      <c r="AD85" s="2179"/>
      <c r="AE85" s="2179"/>
      <c r="AF85" s="2179"/>
      <c r="AG85" s="2179"/>
      <c r="AH85" s="2180"/>
      <c r="AI85" s="1206"/>
      <c r="AJ85" s="2186"/>
      <c r="AK85" s="2187"/>
      <c r="AL85" s="2187"/>
      <c r="AM85" s="2187"/>
      <c r="AN85" s="2187"/>
      <c r="AO85" s="2187"/>
      <c r="AP85" s="2187"/>
      <c r="AQ85" s="2187"/>
      <c r="AR85" s="2187"/>
      <c r="AS85" s="2187"/>
      <c r="AT85" s="2187"/>
      <c r="AU85" s="2187"/>
      <c r="AV85" s="2187"/>
      <c r="AW85" s="2187"/>
      <c r="AX85" s="2187"/>
      <c r="AY85" s="2208"/>
      <c r="AZ85" s="2208"/>
      <c r="BA85" s="2208"/>
      <c r="BB85" s="2209"/>
      <c r="BC85" s="1206"/>
      <c r="BD85" s="1206"/>
      <c r="BE85" s="1202"/>
    </row>
    <row r="86" spans="1:70" ht="15.75" customHeight="1">
      <c r="A86" s="1206"/>
      <c r="B86" s="2176" t="s">
        <v>2171</v>
      </c>
      <c r="C86" s="2177"/>
      <c r="D86" s="2177"/>
      <c r="E86" s="2177"/>
      <c r="F86" s="2177"/>
      <c r="G86" s="2177"/>
      <c r="H86" s="2177"/>
      <c r="I86" s="2174">
        <v>0</v>
      </c>
      <c r="J86" s="2174"/>
      <c r="K86" s="2174"/>
      <c r="L86" s="2174"/>
      <c r="M86" s="2174"/>
      <c r="N86" s="2174"/>
      <c r="O86" s="2174">
        <v>0</v>
      </c>
      <c r="P86" s="2174"/>
      <c r="Q86" s="2174"/>
      <c r="R86" s="2174"/>
      <c r="S86" s="2174"/>
      <c r="T86" s="2174"/>
      <c r="U86" s="2174"/>
      <c r="V86" s="2174">
        <v>0</v>
      </c>
      <c r="W86" s="2174"/>
      <c r="X86" s="2174"/>
      <c r="Y86" s="2174"/>
      <c r="Z86" s="2174"/>
      <c r="AA86" s="2174"/>
      <c r="AB86" s="2174">
        <v>0</v>
      </c>
      <c r="AC86" s="2174"/>
      <c r="AD86" s="2174"/>
      <c r="AE86" s="2174"/>
      <c r="AF86" s="2174"/>
      <c r="AG86" s="2174"/>
      <c r="AH86" s="2175"/>
      <c r="AI86" s="1206"/>
      <c r="AJ86" s="2186"/>
      <c r="AK86" s="2187"/>
      <c r="AL86" s="2187"/>
      <c r="AM86" s="2187"/>
      <c r="AN86" s="2187"/>
      <c r="AO86" s="2187"/>
      <c r="AP86" s="2187"/>
      <c r="AQ86" s="2187"/>
      <c r="AR86" s="2187"/>
      <c r="AS86" s="2187"/>
      <c r="AT86" s="2187"/>
      <c r="AU86" s="2187"/>
      <c r="AV86" s="2187"/>
      <c r="AW86" s="2187"/>
      <c r="AX86" s="2187"/>
      <c r="AY86" s="2208"/>
      <c r="AZ86" s="2208"/>
      <c r="BA86" s="2208"/>
      <c r="BB86" s="2209"/>
      <c r="BC86" s="1206"/>
      <c r="BD86" s="1206"/>
      <c r="BE86" s="1202"/>
    </row>
    <row r="87" spans="1:70" ht="15.75" customHeight="1">
      <c r="A87" s="1206"/>
      <c r="B87" s="2176" t="s">
        <v>2172</v>
      </c>
      <c r="C87" s="2177"/>
      <c r="D87" s="2177"/>
      <c r="E87" s="2177"/>
      <c r="F87" s="2177"/>
      <c r="G87" s="2177"/>
      <c r="H87" s="2177"/>
      <c r="I87" s="2174">
        <v>0</v>
      </c>
      <c r="J87" s="2174"/>
      <c r="K87" s="2174"/>
      <c r="L87" s="2174"/>
      <c r="M87" s="2174"/>
      <c r="N87" s="2174"/>
      <c r="O87" s="2174">
        <v>0</v>
      </c>
      <c r="P87" s="2174"/>
      <c r="Q87" s="2174"/>
      <c r="R87" s="2174"/>
      <c r="S87" s="2174"/>
      <c r="T87" s="2174"/>
      <c r="U87" s="2174"/>
      <c r="V87" s="2174">
        <v>0</v>
      </c>
      <c r="W87" s="2174"/>
      <c r="X87" s="2174"/>
      <c r="Y87" s="2174"/>
      <c r="Z87" s="2174"/>
      <c r="AA87" s="2174"/>
      <c r="AB87" s="2174">
        <v>0</v>
      </c>
      <c r="AC87" s="2174"/>
      <c r="AD87" s="2174"/>
      <c r="AE87" s="2174"/>
      <c r="AF87" s="2174"/>
      <c r="AG87" s="2174"/>
      <c r="AH87" s="2175"/>
      <c r="AI87" s="1206"/>
      <c r="AJ87" s="2188" t="s">
        <v>2487</v>
      </c>
      <c r="AK87" s="2189"/>
      <c r="AL87" s="2189"/>
      <c r="AM87" s="2189"/>
      <c r="AN87" s="2189"/>
      <c r="AO87" s="2189"/>
      <c r="AP87" s="2189"/>
      <c r="AQ87" s="2189"/>
      <c r="AR87" s="2189"/>
      <c r="AS87" s="2189"/>
      <c r="AT87" s="2189"/>
      <c r="AU87" s="2189"/>
      <c r="AV87" s="2189"/>
      <c r="AW87" s="2189"/>
      <c r="AX87" s="2189"/>
      <c r="AY87" s="2189"/>
      <c r="AZ87" s="2189"/>
      <c r="BA87" s="2189"/>
      <c r="BB87" s="2190"/>
      <c r="BC87" s="1206"/>
      <c r="BD87" s="1206"/>
      <c r="BE87" s="1202"/>
    </row>
    <row r="88" spans="1:70" ht="15.75" customHeight="1" thickBot="1">
      <c r="A88" s="1206"/>
      <c r="B88" s="2170" t="s">
        <v>1831</v>
      </c>
      <c r="C88" s="2171"/>
      <c r="D88" s="2171"/>
      <c r="E88" s="2171"/>
      <c r="F88" s="2171"/>
      <c r="G88" s="2171"/>
      <c r="H88" s="2171"/>
      <c r="I88" s="2172">
        <v>0</v>
      </c>
      <c r="J88" s="2172"/>
      <c r="K88" s="2172"/>
      <c r="L88" s="2172"/>
      <c r="M88" s="2172"/>
      <c r="N88" s="2172"/>
      <c r="O88" s="2172">
        <v>0</v>
      </c>
      <c r="P88" s="2172"/>
      <c r="Q88" s="2172"/>
      <c r="R88" s="2172"/>
      <c r="S88" s="2172"/>
      <c r="T88" s="2172"/>
      <c r="U88" s="2172"/>
      <c r="V88" s="2172">
        <v>0</v>
      </c>
      <c r="W88" s="2172"/>
      <c r="X88" s="2172"/>
      <c r="Y88" s="2172"/>
      <c r="Z88" s="2172"/>
      <c r="AA88" s="2172"/>
      <c r="AB88" s="2172">
        <v>0</v>
      </c>
      <c r="AC88" s="2172"/>
      <c r="AD88" s="2172"/>
      <c r="AE88" s="2172"/>
      <c r="AF88" s="2172"/>
      <c r="AG88" s="2172"/>
      <c r="AH88" s="2173"/>
      <c r="AI88" s="1206"/>
      <c r="AJ88" s="2191"/>
      <c r="AK88" s="2192"/>
      <c r="AL88" s="2192"/>
      <c r="AM88" s="2192"/>
      <c r="AN88" s="2192"/>
      <c r="AO88" s="2192"/>
      <c r="AP88" s="2192"/>
      <c r="AQ88" s="2192"/>
      <c r="AR88" s="2192"/>
      <c r="AS88" s="2192"/>
      <c r="AT88" s="2192"/>
      <c r="AU88" s="2192"/>
      <c r="AV88" s="2192"/>
      <c r="AW88" s="2192"/>
      <c r="AX88" s="2192"/>
      <c r="AY88" s="2192"/>
      <c r="AZ88" s="2192"/>
      <c r="BA88" s="2192"/>
      <c r="BB88" s="2193"/>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2617</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1862</v>
      </c>
      <c r="C92" s="1234"/>
      <c r="D92" s="1233"/>
      <c r="E92" s="1232"/>
      <c r="F92" s="2197"/>
      <c r="G92" s="2198"/>
      <c r="H92" s="2198"/>
      <c r="I92" s="2198"/>
      <c r="J92" s="2198"/>
      <c r="K92" s="2198"/>
      <c r="L92" s="2198"/>
      <c r="M92" s="2198"/>
      <c r="N92" s="2198"/>
      <c r="O92" s="2198"/>
      <c r="P92" s="2198"/>
      <c r="Q92" s="2199"/>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2612</v>
      </c>
      <c r="C93" s="1240"/>
      <c r="D93" s="1239"/>
      <c r="E93" s="1239"/>
      <c r="F93" s="1239"/>
      <c r="G93" s="1239"/>
      <c r="H93" s="1239"/>
      <c r="I93" s="1239"/>
      <c r="J93" s="1239"/>
      <c r="K93" s="1239"/>
      <c r="L93" s="1238"/>
      <c r="M93" s="1239"/>
      <c r="N93" s="1238"/>
      <c r="O93" s="2203" t="e">
        <f>BR97/SUM($BR$96:$BR$98)</f>
        <v>#DIV/0!</v>
      </c>
      <c r="P93" s="2204"/>
      <c r="Q93" s="2205"/>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2616</v>
      </c>
      <c r="C94" s="1244"/>
      <c r="D94" s="1226"/>
      <c r="E94" s="1226"/>
      <c r="F94" s="1226"/>
      <c r="G94" s="1226"/>
      <c r="H94" s="1226"/>
      <c r="I94" s="1226"/>
      <c r="J94" s="1226"/>
      <c r="K94" s="1226"/>
      <c r="L94" s="1226"/>
      <c r="M94" s="1226"/>
      <c r="N94" s="1246"/>
      <c r="O94" s="2194" t="s">
        <v>2551</v>
      </c>
      <c r="P94" s="2195"/>
      <c r="Q94" s="2196"/>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80" t="s">
        <v>2615</v>
      </c>
      <c r="C96" s="2581"/>
      <c r="D96" s="2581"/>
      <c r="E96" s="2581"/>
      <c r="F96" s="2581"/>
      <c r="G96" s="2581"/>
      <c r="H96" s="2581"/>
      <c r="I96" s="2581"/>
      <c r="J96" s="2581"/>
      <c r="K96" s="2581"/>
      <c r="L96" s="2581"/>
      <c r="M96" s="2581"/>
      <c r="N96" s="2581"/>
      <c r="O96" s="2581"/>
      <c r="P96" s="2581"/>
      <c r="Q96" s="2581"/>
      <c r="R96" s="2581"/>
      <c r="S96" s="2581"/>
      <c r="T96" s="2581"/>
      <c r="U96" s="2581"/>
      <c r="V96" s="2581"/>
      <c r="W96" s="2581"/>
      <c r="X96" s="2581"/>
      <c r="Y96" s="2581"/>
      <c r="Z96" s="2581"/>
      <c r="AA96" s="2581"/>
      <c r="AB96" s="2581"/>
      <c r="AC96" s="2581"/>
      <c r="AD96" s="2581"/>
      <c r="AE96" s="2581"/>
      <c r="AF96" s="2581"/>
      <c r="AG96" s="2581"/>
      <c r="AH96" s="2582"/>
      <c r="AI96" s="1206"/>
      <c r="AJ96" s="2184" t="s">
        <v>2614</v>
      </c>
      <c r="AK96" s="2185"/>
      <c r="AL96" s="2185"/>
      <c r="AM96" s="2185"/>
      <c r="AN96" s="2185"/>
      <c r="AO96" s="2185"/>
      <c r="AP96" s="2185"/>
      <c r="AQ96" s="2185"/>
      <c r="AR96" s="2185"/>
      <c r="AS96" s="2185"/>
      <c r="AT96" s="2185"/>
      <c r="AU96" s="2185"/>
      <c r="AV96" s="2185"/>
      <c r="AW96" s="2185"/>
      <c r="AX96" s="2185"/>
      <c r="AY96" s="2206" t="s">
        <v>554</v>
      </c>
      <c r="AZ96" s="2206"/>
      <c r="BA96" s="2206"/>
      <c r="BB96" s="2207"/>
      <c r="BC96" s="1206"/>
      <c r="BD96" s="1206"/>
      <c r="BE96" s="1202"/>
      <c r="BQ96" s="1245" t="str">
        <f>Application!M243</f>
        <v>BHDC Dry Creek Commons, LLC</v>
      </c>
      <c r="BR96" s="1245">
        <f>Application!AH245</f>
        <v>0</v>
      </c>
    </row>
    <row r="97" spans="1:70" ht="15.75" customHeight="1">
      <c r="A97" s="1206"/>
      <c r="B97" s="2176"/>
      <c r="C97" s="2177"/>
      <c r="D97" s="2177"/>
      <c r="E97" s="2177"/>
      <c r="F97" s="2177"/>
      <c r="G97" s="2177"/>
      <c r="H97" s="2177"/>
      <c r="I97" s="2177" t="s">
        <v>1828</v>
      </c>
      <c r="J97" s="2177"/>
      <c r="K97" s="2177"/>
      <c r="L97" s="2177"/>
      <c r="M97" s="2177"/>
      <c r="N97" s="2177"/>
      <c r="O97" s="2177" t="s">
        <v>1829</v>
      </c>
      <c r="P97" s="2177"/>
      <c r="Q97" s="2177"/>
      <c r="R97" s="2177"/>
      <c r="S97" s="2177"/>
      <c r="T97" s="2177"/>
      <c r="U97" s="2177"/>
      <c r="V97" s="2178" t="s">
        <v>2188</v>
      </c>
      <c r="W97" s="2178"/>
      <c r="X97" s="2178"/>
      <c r="Y97" s="2178"/>
      <c r="Z97" s="2178"/>
      <c r="AA97" s="2178"/>
      <c r="AB97" s="2179" t="s">
        <v>1830</v>
      </c>
      <c r="AC97" s="2179"/>
      <c r="AD97" s="2179"/>
      <c r="AE97" s="2179"/>
      <c r="AF97" s="2179"/>
      <c r="AG97" s="2179"/>
      <c r="AH97" s="2180"/>
      <c r="AI97" s="1206"/>
      <c r="AJ97" s="2186"/>
      <c r="AK97" s="2187"/>
      <c r="AL97" s="2187"/>
      <c r="AM97" s="2187"/>
      <c r="AN97" s="2187"/>
      <c r="AO97" s="2187"/>
      <c r="AP97" s="2187"/>
      <c r="AQ97" s="2187"/>
      <c r="AR97" s="2187"/>
      <c r="AS97" s="2187"/>
      <c r="AT97" s="2187"/>
      <c r="AU97" s="2187"/>
      <c r="AV97" s="2187"/>
      <c r="AW97" s="2187"/>
      <c r="AX97" s="2187"/>
      <c r="AY97" s="2208"/>
      <c r="AZ97" s="2208"/>
      <c r="BA97" s="2208"/>
      <c r="BB97" s="2209"/>
      <c r="BC97" s="1206"/>
      <c r="BD97" s="1206"/>
      <c r="BE97" s="1202"/>
      <c r="BQ97" s="1245">
        <f>Application!M251</f>
        <v>0</v>
      </c>
      <c r="BR97" s="1245">
        <f>Application!AH253</f>
        <v>0</v>
      </c>
    </row>
    <row r="98" spans="1:70" ht="15.75" customHeight="1">
      <c r="A98" s="1206"/>
      <c r="B98" s="2176"/>
      <c r="C98" s="2177"/>
      <c r="D98" s="2177"/>
      <c r="E98" s="2177"/>
      <c r="F98" s="2177"/>
      <c r="G98" s="2177"/>
      <c r="H98" s="2177"/>
      <c r="I98" s="2177"/>
      <c r="J98" s="2177"/>
      <c r="K98" s="2177"/>
      <c r="L98" s="2177"/>
      <c r="M98" s="2177"/>
      <c r="N98" s="2177"/>
      <c r="O98" s="2177"/>
      <c r="P98" s="2177"/>
      <c r="Q98" s="2177"/>
      <c r="R98" s="2177"/>
      <c r="S98" s="2177"/>
      <c r="T98" s="2177"/>
      <c r="U98" s="2177"/>
      <c r="V98" s="2178"/>
      <c r="W98" s="2178"/>
      <c r="X98" s="2178"/>
      <c r="Y98" s="2178"/>
      <c r="Z98" s="2178"/>
      <c r="AA98" s="2178"/>
      <c r="AB98" s="2179"/>
      <c r="AC98" s="2179"/>
      <c r="AD98" s="2179"/>
      <c r="AE98" s="2179"/>
      <c r="AF98" s="2179"/>
      <c r="AG98" s="2179"/>
      <c r="AH98" s="2180"/>
      <c r="AI98" s="1206"/>
      <c r="AJ98" s="2186"/>
      <c r="AK98" s="2187"/>
      <c r="AL98" s="2187"/>
      <c r="AM98" s="2187"/>
      <c r="AN98" s="2187"/>
      <c r="AO98" s="2187"/>
      <c r="AP98" s="2187"/>
      <c r="AQ98" s="2187"/>
      <c r="AR98" s="2187"/>
      <c r="AS98" s="2187"/>
      <c r="AT98" s="2187"/>
      <c r="AU98" s="2187"/>
      <c r="AV98" s="2187"/>
      <c r="AW98" s="2187"/>
      <c r="AX98" s="2187"/>
      <c r="AY98" s="2208"/>
      <c r="AZ98" s="2208"/>
      <c r="BA98" s="2208"/>
      <c r="BB98" s="2209"/>
      <c r="BC98" s="1206"/>
      <c r="BD98" s="1206"/>
      <c r="BE98" s="1202"/>
      <c r="BQ98" s="1245">
        <f>Application!M259</f>
        <v>0</v>
      </c>
      <c r="BR98" s="1245">
        <f>Application!AH261</f>
        <v>0</v>
      </c>
    </row>
    <row r="99" spans="1:70" ht="15.75" customHeight="1">
      <c r="A99" s="1206"/>
      <c r="B99" s="2176" t="s">
        <v>2171</v>
      </c>
      <c r="C99" s="2177"/>
      <c r="D99" s="2177"/>
      <c r="E99" s="2177"/>
      <c r="F99" s="2177"/>
      <c r="G99" s="2177"/>
      <c r="H99" s="2177"/>
      <c r="I99" s="2174">
        <v>0</v>
      </c>
      <c r="J99" s="2174"/>
      <c r="K99" s="2174"/>
      <c r="L99" s="2174"/>
      <c r="M99" s="2174"/>
      <c r="N99" s="2174"/>
      <c r="O99" s="2174">
        <v>0</v>
      </c>
      <c r="P99" s="2174"/>
      <c r="Q99" s="2174"/>
      <c r="R99" s="2174"/>
      <c r="S99" s="2174"/>
      <c r="T99" s="2174"/>
      <c r="U99" s="2174"/>
      <c r="V99" s="2174">
        <v>0</v>
      </c>
      <c r="W99" s="2174"/>
      <c r="X99" s="2174"/>
      <c r="Y99" s="2174"/>
      <c r="Z99" s="2174"/>
      <c r="AA99" s="2174"/>
      <c r="AB99" s="2174">
        <v>0</v>
      </c>
      <c r="AC99" s="2174"/>
      <c r="AD99" s="2174"/>
      <c r="AE99" s="2174"/>
      <c r="AF99" s="2174"/>
      <c r="AG99" s="2174"/>
      <c r="AH99" s="2175"/>
      <c r="AI99" s="1206"/>
      <c r="AJ99" s="2186"/>
      <c r="AK99" s="2187"/>
      <c r="AL99" s="2187"/>
      <c r="AM99" s="2187"/>
      <c r="AN99" s="2187"/>
      <c r="AO99" s="2187"/>
      <c r="AP99" s="2187"/>
      <c r="AQ99" s="2187"/>
      <c r="AR99" s="2187"/>
      <c r="AS99" s="2187"/>
      <c r="AT99" s="2187"/>
      <c r="AU99" s="2187"/>
      <c r="AV99" s="2187"/>
      <c r="AW99" s="2187"/>
      <c r="AX99" s="2187"/>
      <c r="AY99" s="2208"/>
      <c r="AZ99" s="2208"/>
      <c r="BA99" s="2208"/>
      <c r="BB99" s="2209"/>
      <c r="BC99" s="1206"/>
      <c r="BD99" s="1206"/>
      <c r="BE99" s="1202"/>
    </row>
    <row r="100" spans="1:70" ht="15.75" customHeight="1">
      <c r="A100" s="1206"/>
      <c r="B100" s="2176" t="s">
        <v>2172</v>
      </c>
      <c r="C100" s="2177"/>
      <c r="D100" s="2177"/>
      <c r="E100" s="2177"/>
      <c r="F100" s="2177"/>
      <c r="G100" s="2177"/>
      <c r="H100" s="2177"/>
      <c r="I100" s="2174">
        <v>0</v>
      </c>
      <c r="J100" s="2174"/>
      <c r="K100" s="2174"/>
      <c r="L100" s="2174"/>
      <c r="M100" s="2174"/>
      <c r="N100" s="2174"/>
      <c r="O100" s="2174">
        <v>0</v>
      </c>
      <c r="P100" s="2174"/>
      <c r="Q100" s="2174"/>
      <c r="R100" s="2174"/>
      <c r="S100" s="2174"/>
      <c r="T100" s="2174"/>
      <c r="U100" s="2174"/>
      <c r="V100" s="2174">
        <v>0</v>
      </c>
      <c r="W100" s="2174"/>
      <c r="X100" s="2174"/>
      <c r="Y100" s="2174"/>
      <c r="Z100" s="2174"/>
      <c r="AA100" s="2174"/>
      <c r="AB100" s="2174">
        <v>0</v>
      </c>
      <c r="AC100" s="2174"/>
      <c r="AD100" s="2174"/>
      <c r="AE100" s="2174"/>
      <c r="AF100" s="2174"/>
      <c r="AG100" s="2174"/>
      <c r="AH100" s="2175"/>
      <c r="AI100" s="1206"/>
      <c r="AJ100" s="2188" t="s">
        <v>2487</v>
      </c>
      <c r="AK100" s="2189"/>
      <c r="AL100" s="2189"/>
      <c r="AM100" s="2189"/>
      <c r="AN100" s="2189"/>
      <c r="AO100" s="2189"/>
      <c r="AP100" s="2189"/>
      <c r="AQ100" s="2189"/>
      <c r="AR100" s="2189"/>
      <c r="AS100" s="2189"/>
      <c r="AT100" s="2189"/>
      <c r="AU100" s="2189"/>
      <c r="AV100" s="2189"/>
      <c r="AW100" s="2189"/>
      <c r="AX100" s="2189"/>
      <c r="AY100" s="2189"/>
      <c r="AZ100" s="2189"/>
      <c r="BA100" s="2189"/>
      <c r="BB100" s="2190"/>
      <c r="BC100" s="1206"/>
      <c r="BD100" s="1206"/>
      <c r="BE100" s="1202"/>
    </row>
    <row r="101" spans="1:70" ht="15.75" customHeight="1" thickBot="1">
      <c r="A101" s="1206"/>
      <c r="B101" s="2170" t="s">
        <v>1831</v>
      </c>
      <c r="C101" s="2171"/>
      <c r="D101" s="2171"/>
      <c r="E101" s="2171"/>
      <c r="F101" s="2171"/>
      <c r="G101" s="2171"/>
      <c r="H101" s="2171"/>
      <c r="I101" s="2172">
        <v>0</v>
      </c>
      <c r="J101" s="2172"/>
      <c r="K101" s="2172"/>
      <c r="L101" s="2172"/>
      <c r="M101" s="2172"/>
      <c r="N101" s="2172"/>
      <c r="O101" s="2172">
        <v>0</v>
      </c>
      <c r="P101" s="2172"/>
      <c r="Q101" s="2172"/>
      <c r="R101" s="2172"/>
      <c r="S101" s="2172"/>
      <c r="T101" s="2172"/>
      <c r="U101" s="2172"/>
      <c r="V101" s="2172">
        <v>0</v>
      </c>
      <c r="W101" s="2172"/>
      <c r="X101" s="2172"/>
      <c r="Y101" s="2172"/>
      <c r="Z101" s="2172"/>
      <c r="AA101" s="2172"/>
      <c r="AB101" s="2172">
        <v>0</v>
      </c>
      <c r="AC101" s="2172"/>
      <c r="AD101" s="2172"/>
      <c r="AE101" s="2172"/>
      <c r="AF101" s="2172"/>
      <c r="AG101" s="2172"/>
      <c r="AH101" s="2173"/>
      <c r="AI101" s="1206"/>
      <c r="AJ101" s="2191"/>
      <c r="AK101" s="2192"/>
      <c r="AL101" s="2192"/>
      <c r="AM101" s="2192"/>
      <c r="AN101" s="2192"/>
      <c r="AO101" s="2192"/>
      <c r="AP101" s="2192"/>
      <c r="AQ101" s="2192"/>
      <c r="AR101" s="2192"/>
      <c r="AS101" s="2192"/>
      <c r="AT101" s="2192"/>
      <c r="AU101" s="2192"/>
      <c r="AV101" s="2192"/>
      <c r="AW101" s="2192"/>
      <c r="AX101" s="2192"/>
      <c r="AY101" s="2192"/>
      <c r="AZ101" s="2192"/>
      <c r="BA101" s="2192"/>
      <c r="BB101" s="2193"/>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2613</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1862</v>
      </c>
      <c r="C104" s="1234"/>
      <c r="D104" s="1233"/>
      <c r="E104" s="1232"/>
      <c r="F104" s="2200"/>
      <c r="G104" s="2201"/>
      <c r="H104" s="2201"/>
      <c r="I104" s="2201"/>
      <c r="J104" s="2201"/>
      <c r="K104" s="2201"/>
      <c r="L104" s="2201"/>
      <c r="M104" s="2201"/>
      <c r="N104" s="2201"/>
      <c r="O104" s="2201"/>
      <c r="P104" s="2201"/>
      <c r="Q104" s="2201"/>
      <c r="R104" s="2202"/>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2612</v>
      </c>
      <c r="C105" s="1240"/>
      <c r="D105" s="1239"/>
      <c r="E105" s="1239"/>
      <c r="F105" s="1239"/>
      <c r="G105" s="1239"/>
      <c r="H105" s="1239"/>
      <c r="I105" s="1239"/>
      <c r="J105" s="1239"/>
      <c r="K105" s="1239"/>
      <c r="L105" s="1238"/>
      <c r="M105" s="1239"/>
      <c r="N105" s="1238"/>
      <c r="O105" s="2194" t="e">
        <f>BR98/SUM(BR96:BR98)</f>
        <v>#DIV/0!</v>
      </c>
      <c r="P105" s="2195"/>
      <c r="Q105" s="2195"/>
      <c r="R105" s="2196"/>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81" t="s">
        <v>2611</v>
      </c>
      <c r="C107" s="2182"/>
      <c r="D107" s="2182"/>
      <c r="E107" s="2182"/>
      <c r="F107" s="2182"/>
      <c r="G107" s="2182"/>
      <c r="H107" s="2182"/>
      <c r="I107" s="2182"/>
      <c r="J107" s="2182"/>
      <c r="K107" s="2182"/>
      <c r="L107" s="2182"/>
      <c r="M107" s="2182"/>
      <c r="N107" s="2182"/>
      <c r="O107" s="2182"/>
      <c r="P107" s="2182"/>
      <c r="Q107" s="2182"/>
      <c r="R107" s="2182"/>
      <c r="S107" s="2182"/>
      <c r="T107" s="2182"/>
      <c r="U107" s="2182"/>
      <c r="V107" s="2182"/>
      <c r="W107" s="2182"/>
      <c r="X107" s="2182"/>
      <c r="Y107" s="2182"/>
      <c r="Z107" s="2182"/>
      <c r="AA107" s="2182"/>
      <c r="AB107" s="2182"/>
      <c r="AC107" s="2182"/>
      <c r="AD107" s="2182"/>
      <c r="AE107" s="2182"/>
      <c r="AF107" s="2182"/>
      <c r="AG107" s="2182"/>
      <c r="AH107" s="2183"/>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6"/>
      <c r="C108" s="2177"/>
      <c r="D108" s="2177"/>
      <c r="E108" s="2177"/>
      <c r="F108" s="2177"/>
      <c r="G108" s="2177"/>
      <c r="H108" s="2177"/>
      <c r="I108" s="2177" t="s">
        <v>1828</v>
      </c>
      <c r="J108" s="2177"/>
      <c r="K108" s="2177"/>
      <c r="L108" s="2177"/>
      <c r="M108" s="2177"/>
      <c r="N108" s="2177"/>
      <c r="O108" s="2177" t="s">
        <v>1829</v>
      </c>
      <c r="P108" s="2177"/>
      <c r="Q108" s="2177"/>
      <c r="R108" s="2177"/>
      <c r="S108" s="2177"/>
      <c r="T108" s="2177"/>
      <c r="U108" s="2177"/>
      <c r="V108" s="2178" t="s">
        <v>2188</v>
      </c>
      <c r="W108" s="2178"/>
      <c r="X108" s="2178"/>
      <c r="Y108" s="2178"/>
      <c r="Z108" s="2178"/>
      <c r="AA108" s="2178"/>
      <c r="AB108" s="2179" t="s">
        <v>1830</v>
      </c>
      <c r="AC108" s="2179"/>
      <c r="AD108" s="2179"/>
      <c r="AE108" s="2179"/>
      <c r="AF108" s="2179"/>
      <c r="AG108" s="2179"/>
      <c r="AH108" s="2180"/>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6"/>
      <c r="C109" s="2177"/>
      <c r="D109" s="2177"/>
      <c r="E109" s="2177"/>
      <c r="F109" s="2177"/>
      <c r="G109" s="2177"/>
      <c r="H109" s="2177"/>
      <c r="I109" s="2177"/>
      <c r="J109" s="2177"/>
      <c r="K109" s="2177"/>
      <c r="L109" s="2177"/>
      <c r="M109" s="2177"/>
      <c r="N109" s="2177"/>
      <c r="O109" s="2177"/>
      <c r="P109" s="2177"/>
      <c r="Q109" s="2177"/>
      <c r="R109" s="2177"/>
      <c r="S109" s="2177"/>
      <c r="T109" s="2177"/>
      <c r="U109" s="2177"/>
      <c r="V109" s="2178"/>
      <c r="W109" s="2178"/>
      <c r="X109" s="2178"/>
      <c r="Y109" s="2178"/>
      <c r="Z109" s="2178"/>
      <c r="AA109" s="2178"/>
      <c r="AB109" s="2179"/>
      <c r="AC109" s="2179"/>
      <c r="AD109" s="2179"/>
      <c r="AE109" s="2179"/>
      <c r="AF109" s="2179"/>
      <c r="AG109" s="2179"/>
      <c r="AH109" s="2180"/>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6" t="s">
        <v>2171</v>
      </c>
      <c r="C110" s="2177"/>
      <c r="D110" s="2177"/>
      <c r="E110" s="2177"/>
      <c r="F110" s="2177"/>
      <c r="G110" s="2177"/>
      <c r="H110" s="2177"/>
      <c r="I110" s="2174">
        <v>0</v>
      </c>
      <c r="J110" s="2174"/>
      <c r="K110" s="2174"/>
      <c r="L110" s="2174"/>
      <c r="M110" s="2174"/>
      <c r="N110" s="2174"/>
      <c r="O110" s="2174">
        <v>0</v>
      </c>
      <c r="P110" s="2174"/>
      <c r="Q110" s="2174"/>
      <c r="R110" s="2174"/>
      <c r="S110" s="2174"/>
      <c r="T110" s="2174"/>
      <c r="U110" s="2174"/>
      <c r="V110" s="2174">
        <v>0</v>
      </c>
      <c r="W110" s="2174"/>
      <c r="X110" s="2174"/>
      <c r="Y110" s="2174"/>
      <c r="Z110" s="2174"/>
      <c r="AA110" s="2174"/>
      <c r="AB110" s="2174">
        <v>0</v>
      </c>
      <c r="AC110" s="2174"/>
      <c r="AD110" s="2174"/>
      <c r="AE110" s="2174"/>
      <c r="AF110" s="2174"/>
      <c r="AG110" s="2174"/>
      <c r="AH110" s="2175"/>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6" t="s">
        <v>2172</v>
      </c>
      <c r="C111" s="2177"/>
      <c r="D111" s="2177"/>
      <c r="E111" s="2177"/>
      <c r="F111" s="2177"/>
      <c r="G111" s="2177"/>
      <c r="H111" s="2177"/>
      <c r="I111" s="2174">
        <v>0</v>
      </c>
      <c r="J111" s="2174"/>
      <c r="K111" s="2174"/>
      <c r="L111" s="2174"/>
      <c r="M111" s="2174"/>
      <c r="N111" s="2174"/>
      <c r="O111" s="2174">
        <v>0</v>
      </c>
      <c r="P111" s="2174"/>
      <c r="Q111" s="2174"/>
      <c r="R111" s="2174"/>
      <c r="S111" s="2174"/>
      <c r="T111" s="2174"/>
      <c r="U111" s="2174"/>
      <c r="V111" s="2174">
        <v>0</v>
      </c>
      <c r="W111" s="2174"/>
      <c r="X111" s="2174"/>
      <c r="Y111" s="2174"/>
      <c r="Z111" s="2174"/>
      <c r="AA111" s="2174"/>
      <c r="AB111" s="2174">
        <v>0</v>
      </c>
      <c r="AC111" s="2174"/>
      <c r="AD111" s="2174"/>
      <c r="AE111" s="2174"/>
      <c r="AF111" s="2174"/>
      <c r="AG111" s="2174"/>
      <c r="AH111" s="2175"/>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70" t="s">
        <v>1831</v>
      </c>
      <c r="C112" s="2171"/>
      <c r="D112" s="2171"/>
      <c r="E112" s="2171"/>
      <c r="F112" s="2171"/>
      <c r="G112" s="2171"/>
      <c r="H112" s="2171"/>
      <c r="I112" s="2172">
        <v>0</v>
      </c>
      <c r="J112" s="2172"/>
      <c r="K112" s="2172"/>
      <c r="L112" s="2172"/>
      <c r="M112" s="2172"/>
      <c r="N112" s="2172"/>
      <c r="O112" s="2172">
        <v>0</v>
      </c>
      <c r="P112" s="2172"/>
      <c r="Q112" s="2172"/>
      <c r="R112" s="2172"/>
      <c r="S112" s="2172"/>
      <c r="T112" s="2172"/>
      <c r="U112" s="2172"/>
      <c r="V112" s="2172">
        <v>0</v>
      </c>
      <c r="W112" s="2172"/>
      <c r="X112" s="2172"/>
      <c r="Y112" s="2172"/>
      <c r="Z112" s="2172"/>
      <c r="AA112" s="2172"/>
      <c r="AB112" s="2172">
        <v>0</v>
      </c>
      <c r="AC112" s="2172"/>
      <c r="AD112" s="2172"/>
      <c r="AE112" s="2172"/>
      <c r="AF112" s="2172"/>
      <c r="AG112" s="2172"/>
      <c r="AH112" s="2173"/>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2610</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1862</v>
      </c>
      <c r="C115" s="1234"/>
      <c r="D115" s="1233"/>
      <c r="E115" s="1232"/>
      <c r="F115" s="2200"/>
      <c r="G115" s="2201"/>
      <c r="H115" s="2201"/>
      <c r="I115" s="2201"/>
      <c r="J115" s="2201"/>
      <c r="K115" s="2201"/>
      <c r="L115" s="2201"/>
      <c r="M115" s="2201"/>
      <c r="N115" s="2201"/>
      <c r="O115" s="2201"/>
      <c r="P115" s="2201"/>
      <c r="Q115" s="2201"/>
      <c r="R115" s="2202"/>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4" t="s">
        <v>2488</v>
      </c>
      <c r="C117" s="2185"/>
      <c r="D117" s="2185"/>
      <c r="E117" s="2185"/>
      <c r="F117" s="2185"/>
      <c r="G117" s="2185"/>
      <c r="H117" s="2185"/>
      <c r="I117" s="2185"/>
      <c r="J117" s="2185"/>
      <c r="K117" s="2185"/>
      <c r="L117" s="2185"/>
      <c r="M117" s="2185"/>
      <c r="N117" s="2185"/>
      <c r="O117" s="2185"/>
      <c r="P117" s="2185"/>
      <c r="Q117" s="2206" t="s">
        <v>554</v>
      </c>
      <c r="R117" s="2206"/>
      <c r="S117" s="2206"/>
      <c r="T117" s="2207"/>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6"/>
      <c r="C118" s="2187"/>
      <c r="D118" s="2187"/>
      <c r="E118" s="2187"/>
      <c r="F118" s="2187"/>
      <c r="G118" s="2187"/>
      <c r="H118" s="2187"/>
      <c r="I118" s="2187"/>
      <c r="J118" s="2187"/>
      <c r="K118" s="2187"/>
      <c r="L118" s="2187"/>
      <c r="M118" s="2187"/>
      <c r="N118" s="2187"/>
      <c r="O118" s="2187"/>
      <c r="P118" s="2187"/>
      <c r="Q118" s="2208"/>
      <c r="R118" s="2208"/>
      <c r="S118" s="2208"/>
      <c r="T118" s="2209"/>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6"/>
      <c r="C119" s="2187"/>
      <c r="D119" s="2187"/>
      <c r="E119" s="2187"/>
      <c r="F119" s="2187"/>
      <c r="G119" s="2187"/>
      <c r="H119" s="2187"/>
      <c r="I119" s="2187"/>
      <c r="J119" s="2187"/>
      <c r="K119" s="2187"/>
      <c r="L119" s="2187"/>
      <c r="M119" s="2187"/>
      <c r="N119" s="2187"/>
      <c r="O119" s="2187"/>
      <c r="P119" s="2187"/>
      <c r="Q119" s="2208"/>
      <c r="R119" s="2208"/>
      <c r="S119" s="2208"/>
      <c r="T119" s="2209"/>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6"/>
      <c r="C120" s="2187"/>
      <c r="D120" s="2187"/>
      <c r="E120" s="2187"/>
      <c r="F120" s="2187"/>
      <c r="G120" s="2187"/>
      <c r="H120" s="2187"/>
      <c r="I120" s="2187"/>
      <c r="J120" s="2187"/>
      <c r="K120" s="2187"/>
      <c r="L120" s="2187"/>
      <c r="M120" s="2187"/>
      <c r="N120" s="2187"/>
      <c r="O120" s="2187"/>
      <c r="P120" s="2187"/>
      <c r="Q120" s="2208"/>
      <c r="R120" s="2208"/>
      <c r="S120" s="2208"/>
      <c r="T120" s="2209"/>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8" t="s">
        <v>2189</v>
      </c>
      <c r="C121" s="2189"/>
      <c r="D121" s="2189"/>
      <c r="E121" s="2189"/>
      <c r="F121" s="2189"/>
      <c r="G121" s="2189"/>
      <c r="H121" s="2189"/>
      <c r="I121" s="2189"/>
      <c r="J121" s="2189"/>
      <c r="K121" s="2189"/>
      <c r="L121" s="2189"/>
      <c r="M121" s="2189"/>
      <c r="N121" s="2189"/>
      <c r="O121" s="2189"/>
      <c r="P121" s="2189"/>
      <c r="Q121" s="2189"/>
      <c r="R121" s="2189"/>
      <c r="S121" s="2189"/>
      <c r="T121" s="2190"/>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91"/>
      <c r="C122" s="2192"/>
      <c r="D122" s="2192"/>
      <c r="E122" s="2192"/>
      <c r="F122" s="2192"/>
      <c r="G122" s="2192"/>
      <c r="H122" s="2192"/>
      <c r="I122" s="2192"/>
      <c r="J122" s="2192"/>
      <c r="K122" s="2192"/>
      <c r="L122" s="2192"/>
      <c r="M122" s="2192"/>
      <c r="N122" s="2192"/>
      <c r="O122" s="2192"/>
      <c r="P122" s="2192"/>
      <c r="Q122" s="2192"/>
      <c r="R122" s="2192"/>
      <c r="S122" s="2192"/>
      <c r="T122" s="2193"/>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1832</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4" t="s">
        <v>2173</v>
      </c>
      <c r="Y125" s="2185"/>
      <c r="Z125" s="2185"/>
      <c r="AA125" s="2185"/>
      <c r="AB125" s="2185"/>
      <c r="AC125" s="2185"/>
      <c r="AD125" s="2185"/>
      <c r="AE125" s="2185"/>
      <c r="AF125" s="2185"/>
      <c r="AG125" s="2185"/>
      <c r="AH125" s="2185"/>
      <c r="AI125" s="2185"/>
      <c r="AJ125" s="2185"/>
      <c r="AK125" s="2185"/>
      <c r="AL125" s="2185"/>
      <c r="AM125" s="2185"/>
      <c r="AN125" s="2185"/>
      <c r="AO125" s="2185"/>
      <c r="AP125" s="2185"/>
      <c r="AQ125" s="2185"/>
      <c r="AR125" s="2185"/>
      <c r="AS125" s="2185"/>
      <c r="AT125" s="2185"/>
      <c r="AU125" s="2185"/>
      <c r="AV125" s="2185"/>
      <c r="AW125" s="2185"/>
      <c r="AX125" s="2185"/>
      <c r="AY125" s="2185"/>
      <c r="AZ125" s="2185"/>
      <c r="BA125" s="2185"/>
      <c r="BB125" s="2185"/>
      <c r="BC125" s="2185"/>
      <c r="BD125" s="2432"/>
      <c r="BE125" s="1202"/>
    </row>
    <row r="126" spans="1:57" ht="15.75" customHeight="1">
      <c r="A126" s="1206"/>
      <c r="B126" s="2434" t="s">
        <v>1688</v>
      </c>
      <c r="C126" s="2435"/>
      <c r="D126" s="2435"/>
      <c r="E126" s="2435"/>
      <c r="F126" s="2435"/>
      <c r="G126" s="2435"/>
      <c r="H126" s="2435"/>
      <c r="I126" s="2435"/>
      <c r="J126" s="2435"/>
      <c r="K126" s="2435"/>
      <c r="L126" s="2435"/>
      <c r="M126" s="2435"/>
      <c r="N126" s="2435"/>
      <c r="O126" s="2435"/>
      <c r="P126" s="2435"/>
      <c r="Q126" s="2435"/>
      <c r="R126" s="2435"/>
      <c r="S126" s="2435"/>
      <c r="T126" s="2435"/>
      <c r="U126" s="2436"/>
      <c r="V126" s="1206"/>
      <c r="W126" s="1206"/>
      <c r="X126" s="2186"/>
      <c r="Y126" s="2187"/>
      <c r="Z126" s="2187"/>
      <c r="AA126" s="2187"/>
      <c r="AB126" s="2187"/>
      <c r="AC126" s="2187"/>
      <c r="AD126" s="2187"/>
      <c r="AE126" s="2187"/>
      <c r="AF126" s="2187"/>
      <c r="AG126" s="2187"/>
      <c r="AH126" s="2187"/>
      <c r="AI126" s="2187"/>
      <c r="AJ126" s="2187"/>
      <c r="AK126" s="2187"/>
      <c r="AL126" s="2187"/>
      <c r="AM126" s="2187"/>
      <c r="AN126" s="2187"/>
      <c r="AO126" s="2187"/>
      <c r="AP126" s="2187"/>
      <c r="AQ126" s="2187"/>
      <c r="AR126" s="2187"/>
      <c r="AS126" s="2187"/>
      <c r="AT126" s="2187"/>
      <c r="AU126" s="2187"/>
      <c r="AV126" s="2187"/>
      <c r="AW126" s="2187"/>
      <c r="AX126" s="2187"/>
      <c r="AY126" s="2187"/>
      <c r="AZ126" s="2187"/>
      <c r="BA126" s="2187"/>
      <c r="BB126" s="2187"/>
      <c r="BC126" s="2187"/>
      <c r="BD126" s="2433"/>
      <c r="BE126" s="1202"/>
    </row>
    <row r="127" spans="1:57" ht="15.75" customHeight="1">
      <c r="A127" s="1206"/>
      <c r="B127" s="2397"/>
      <c r="C127" s="2398"/>
      <c r="D127" s="2398"/>
      <c r="E127" s="2398"/>
      <c r="F127" s="2398"/>
      <c r="G127" s="2398"/>
      <c r="H127" s="2398"/>
      <c r="I127" s="2177" t="s">
        <v>2174</v>
      </c>
      <c r="J127" s="2177"/>
      <c r="K127" s="2177"/>
      <c r="L127" s="2177"/>
      <c r="M127" s="2177"/>
      <c r="N127" s="2177"/>
      <c r="O127" s="2437" t="s">
        <v>2175</v>
      </c>
      <c r="P127" s="2437"/>
      <c r="Q127" s="2437"/>
      <c r="R127" s="2437"/>
      <c r="S127" s="2437"/>
      <c r="T127" s="2437"/>
      <c r="U127" s="2438"/>
      <c r="V127" s="1206"/>
      <c r="W127" s="1206"/>
      <c r="X127" s="2400" t="s">
        <v>2187</v>
      </c>
      <c r="Y127" s="2401"/>
      <c r="Z127" s="2401"/>
      <c r="AA127" s="2401"/>
      <c r="AB127" s="2401"/>
      <c r="AC127" s="2401"/>
      <c r="AD127" s="2401"/>
      <c r="AE127" s="2401"/>
      <c r="AF127" s="2401"/>
      <c r="AG127" s="2401"/>
      <c r="AH127" s="2401"/>
      <c r="AI127" s="2401"/>
      <c r="AJ127" s="2401"/>
      <c r="AK127" s="2401"/>
      <c r="AL127" s="2401"/>
      <c r="AM127" s="2401"/>
      <c r="AN127" s="2401"/>
      <c r="AO127" s="2401"/>
      <c r="AP127" s="2401"/>
      <c r="AQ127" s="2401"/>
      <c r="AR127" s="2401"/>
      <c r="AS127" s="2401"/>
      <c r="AT127" s="2401"/>
      <c r="AU127" s="2401"/>
      <c r="AV127" s="2401"/>
      <c r="AW127" s="2401"/>
      <c r="AX127" s="2401"/>
      <c r="AY127" s="2401"/>
      <c r="AZ127" s="2401"/>
      <c r="BA127" s="2401"/>
      <c r="BB127" s="2401"/>
      <c r="BC127" s="2401"/>
      <c r="BD127" s="2402"/>
      <c r="BE127" s="1202"/>
    </row>
    <row r="128" spans="1:57" ht="15.75" customHeight="1">
      <c r="A128" s="1206"/>
      <c r="B128" s="2414" t="s">
        <v>2176</v>
      </c>
      <c r="C128" s="2415"/>
      <c r="D128" s="2415"/>
      <c r="E128" s="2415"/>
      <c r="F128" s="2415"/>
      <c r="G128" s="2415"/>
      <c r="H128" s="2415"/>
      <c r="I128" s="2174">
        <v>0</v>
      </c>
      <c r="J128" s="2174"/>
      <c r="K128" s="2174"/>
      <c r="L128" s="2174"/>
      <c r="M128" s="2174"/>
      <c r="N128" s="2174"/>
      <c r="O128" s="2174">
        <v>0</v>
      </c>
      <c r="P128" s="2174"/>
      <c r="Q128" s="2174"/>
      <c r="R128" s="2174"/>
      <c r="S128" s="2174"/>
      <c r="T128" s="2174"/>
      <c r="U128" s="2175"/>
      <c r="V128" s="1206"/>
      <c r="W128" s="1206"/>
      <c r="X128" s="2400"/>
      <c r="Y128" s="2401"/>
      <c r="Z128" s="2401"/>
      <c r="AA128" s="2401"/>
      <c r="AB128" s="2401"/>
      <c r="AC128" s="2401"/>
      <c r="AD128" s="2401"/>
      <c r="AE128" s="2401"/>
      <c r="AF128" s="2401"/>
      <c r="AG128" s="2401"/>
      <c r="AH128" s="2401"/>
      <c r="AI128" s="2401"/>
      <c r="AJ128" s="2401"/>
      <c r="AK128" s="2401"/>
      <c r="AL128" s="2401"/>
      <c r="AM128" s="2401"/>
      <c r="AN128" s="2401"/>
      <c r="AO128" s="2401"/>
      <c r="AP128" s="2401"/>
      <c r="AQ128" s="2401"/>
      <c r="AR128" s="2401"/>
      <c r="AS128" s="2401"/>
      <c r="AT128" s="2401"/>
      <c r="AU128" s="2401"/>
      <c r="AV128" s="2401"/>
      <c r="AW128" s="2401"/>
      <c r="AX128" s="2401"/>
      <c r="AY128" s="2401"/>
      <c r="AZ128" s="2401"/>
      <c r="BA128" s="2401"/>
      <c r="BB128" s="2401"/>
      <c r="BC128" s="2401"/>
      <c r="BD128" s="2402"/>
      <c r="BE128" s="1202"/>
    </row>
    <row r="129" spans="1:57" ht="15.75" customHeight="1" thickBot="1">
      <c r="A129" s="1206"/>
      <c r="B129" s="2416" t="s">
        <v>2177</v>
      </c>
      <c r="C129" s="2417"/>
      <c r="D129" s="2417"/>
      <c r="E129" s="2417"/>
      <c r="F129" s="2417"/>
      <c r="G129" s="2417"/>
      <c r="H129" s="2417"/>
      <c r="I129" s="2172">
        <v>0</v>
      </c>
      <c r="J129" s="2172"/>
      <c r="K129" s="2172"/>
      <c r="L129" s="2172"/>
      <c r="M129" s="2172"/>
      <c r="N129" s="2172"/>
      <c r="O129" s="2439"/>
      <c r="P129" s="2439"/>
      <c r="Q129" s="2439"/>
      <c r="R129" s="2439"/>
      <c r="S129" s="2439"/>
      <c r="T129" s="2439"/>
      <c r="U129" s="2440"/>
      <c r="V129" s="1206"/>
      <c r="W129" s="1206"/>
      <c r="X129" s="2400"/>
      <c r="Y129" s="2401"/>
      <c r="Z129" s="2401"/>
      <c r="AA129" s="2401"/>
      <c r="AB129" s="2401"/>
      <c r="AC129" s="2401"/>
      <c r="AD129" s="2401"/>
      <c r="AE129" s="2401"/>
      <c r="AF129" s="2401"/>
      <c r="AG129" s="2401"/>
      <c r="AH129" s="2401"/>
      <c r="AI129" s="2401"/>
      <c r="AJ129" s="2401"/>
      <c r="AK129" s="2401"/>
      <c r="AL129" s="2401"/>
      <c r="AM129" s="2401"/>
      <c r="AN129" s="2401"/>
      <c r="AO129" s="2401"/>
      <c r="AP129" s="2401"/>
      <c r="AQ129" s="2401"/>
      <c r="AR129" s="2401"/>
      <c r="AS129" s="2401"/>
      <c r="AT129" s="2401"/>
      <c r="AU129" s="2401"/>
      <c r="AV129" s="2401"/>
      <c r="AW129" s="2401"/>
      <c r="AX129" s="2401"/>
      <c r="AY129" s="2401"/>
      <c r="AZ129" s="2401"/>
      <c r="BA129" s="2401"/>
      <c r="BB129" s="2401"/>
      <c r="BC129" s="2401"/>
      <c r="BD129" s="2402"/>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400"/>
      <c r="Y130" s="2401"/>
      <c r="Z130" s="2401"/>
      <c r="AA130" s="2401"/>
      <c r="AB130" s="2401"/>
      <c r="AC130" s="2401"/>
      <c r="AD130" s="2401"/>
      <c r="AE130" s="2401"/>
      <c r="AF130" s="2401"/>
      <c r="AG130" s="2401"/>
      <c r="AH130" s="2401"/>
      <c r="AI130" s="2401"/>
      <c r="AJ130" s="2401"/>
      <c r="AK130" s="2401"/>
      <c r="AL130" s="2401"/>
      <c r="AM130" s="2401"/>
      <c r="AN130" s="2401"/>
      <c r="AO130" s="2401"/>
      <c r="AP130" s="2401"/>
      <c r="AQ130" s="2401"/>
      <c r="AR130" s="2401"/>
      <c r="AS130" s="2401"/>
      <c r="AT130" s="2401"/>
      <c r="AU130" s="2401"/>
      <c r="AV130" s="2401"/>
      <c r="AW130" s="2401"/>
      <c r="AX130" s="2401"/>
      <c r="AY130" s="2401"/>
      <c r="AZ130" s="2401"/>
      <c r="BA130" s="2401"/>
      <c r="BB130" s="2401"/>
      <c r="BC130" s="2401"/>
      <c r="BD130" s="2402"/>
      <c r="BE130" s="1202"/>
    </row>
    <row r="131" spans="1:57" ht="15.75" customHeight="1" thickBot="1">
      <c r="A131" s="1206"/>
      <c r="B131" s="1228" t="s">
        <v>1833</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400"/>
      <c r="Y131" s="2401"/>
      <c r="Z131" s="2401"/>
      <c r="AA131" s="2401"/>
      <c r="AB131" s="2401"/>
      <c r="AC131" s="2401"/>
      <c r="AD131" s="2401"/>
      <c r="AE131" s="2401"/>
      <c r="AF131" s="2401"/>
      <c r="AG131" s="2401"/>
      <c r="AH131" s="2401"/>
      <c r="AI131" s="2401"/>
      <c r="AJ131" s="2401"/>
      <c r="AK131" s="2401"/>
      <c r="AL131" s="2401"/>
      <c r="AM131" s="2401"/>
      <c r="AN131" s="2401"/>
      <c r="AO131" s="2401"/>
      <c r="AP131" s="2401"/>
      <c r="AQ131" s="2401"/>
      <c r="AR131" s="2401"/>
      <c r="AS131" s="2401"/>
      <c r="AT131" s="2401"/>
      <c r="AU131" s="2401"/>
      <c r="AV131" s="2401"/>
      <c r="AW131" s="2401"/>
      <c r="AX131" s="2401"/>
      <c r="AY131" s="2401"/>
      <c r="AZ131" s="2401"/>
      <c r="BA131" s="2401"/>
      <c r="BB131" s="2401"/>
      <c r="BC131" s="2401"/>
      <c r="BD131" s="2402"/>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400"/>
      <c r="Y132" s="2401"/>
      <c r="Z132" s="2401"/>
      <c r="AA132" s="2401"/>
      <c r="AB132" s="2401"/>
      <c r="AC132" s="2401"/>
      <c r="AD132" s="2401"/>
      <c r="AE132" s="2401"/>
      <c r="AF132" s="2401"/>
      <c r="AG132" s="2401"/>
      <c r="AH132" s="2401"/>
      <c r="AI132" s="2401"/>
      <c r="AJ132" s="2401"/>
      <c r="AK132" s="2401"/>
      <c r="AL132" s="2401"/>
      <c r="AM132" s="2401"/>
      <c r="AN132" s="2401"/>
      <c r="AO132" s="2401"/>
      <c r="AP132" s="2401"/>
      <c r="AQ132" s="2401"/>
      <c r="AR132" s="2401"/>
      <c r="AS132" s="2401"/>
      <c r="AT132" s="2401"/>
      <c r="AU132" s="2401"/>
      <c r="AV132" s="2401"/>
      <c r="AW132" s="2401"/>
      <c r="AX132" s="2401"/>
      <c r="AY132" s="2401"/>
      <c r="AZ132" s="2401"/>
      <c r="BA132" s="2401"/>
      <c r="BB132" s="2401"/>
      <c r="BC132" s="2401"/>
      <c r="BD132" s="2402"/>
      <c r="BE132" s="1202"/>
    </row>
    <row r="133" spans="1:57" ht="15.75" customHeight="1">
      <c r="A133" s="1206"/>
      <c r="B133" s="2429" t="s">
        <v>1834</v>
      </c>
      <c r="C133" s="2430"/>
      <c r="D133" s="2430"/>
      <c r="E133" s="2430"/>
      <c r="F133" s="2430"/>
      <c r="G133" s="2430"/>
      <c r="H133" s="2430"/>
      <c r="I133" s="2430"/>
      <c r="J133" s="2430"/>
      <c r="K133" s="2430"/>
      <c r="L133" s="2430"/>
      <c r="M133" s="2430"/>
      <c r="N133" s="2430"/>
      <c r="O133" s="2430"/>
      <c r="P133" s="2430"/>
      <c r="Q133" s="2430"/>
      <c r="R133" s="2430"/>
      <c r="S133" s="2430"/>
      <c r="T133" s="2430"/>
      <c r="U133" s="2431"/>
      <c r="V133" s="1206"/>
      <c r="W133" s="1206"/>
      <c r="X133" s="2400"/>
      <c r="Y133" s="2401"/>
      <c r="Z133" s="2401"/>
      <c r="AA133" s="2401"/>
      <c r="AB133" s="2401"/>
      <c r="AC133" s="2401"/>
      <c r="AD133" s="2401"/>
      <c r="AE133" s="2401"/>
      <c r="AF133" s="2401"/>
      <c r="AG133" s="2401"/>
      <c r="AH133" s="2401"/>
      <c r="AI133" s="2401"/>
      <c r="AJ133" s="2401"/>
      <c r="AK133" s="2401"/>
      <c r="AL133" s="2401"/>
      <c r="AM133" s="2401"/>
      <c r="AN133" s="2401"/>
      <c r="AO133" s="2401"/>
      <c r="AP133" s="2401"/>
      <c r="AQ133" s="2401"/>
      <c r="AR133" s="2401"/>
      <c r="AS133" s="2401"/>
      <c r="AT133" s="2401"/>
      <c r="AU133" s="2401"/>
      <c r="AV133" s="2401"/>
      <c r="AW133" s="2401"/>
      <c r="AX133" s="2401"/>
      <c r="AY133" s="2401"/>
      <c r="AZ133" s="2401"/>
      <c r="BA133" s="2401"/>
      <c r="BB133" s="2401"/>
      <c r="BC133" s="2401"/>
      <c r="BD133" s="2402"/>
      <c r="BE133" s="1202"/>
    </row>
    <row r="134" spans="1:57" ht="15.75" customHeight="1">
      <c r="A134" s="1206"/>
      <c r="B134" s="2397"/>
      <c r="C134" s="2398"/>
      <c r="D134" s="2398"/>
      <c r="E134" s="2398"/>
      <c r="F134" s="2398"/>
      <c r="G134" s="2398"/>
      <c r="H134" s="2398"/>
      <c r="I134" s="2412" t="s">
        <v>1829</v>
      </c>
      <c r="J134" s="2412"/>
      <c r="K134" s="2412"/>
      <c r="L134" s="2412"/>
      <c r="M134" s="2412"/>
      <c r="N134" s="2412"/>
      <c r="O134" s="2412"/>
      <c r="P134" s="2412" t="s">
        <v>2188</v>
      </c>
      <c r="Q134" s="2412"/>
      <c r="R134" s="2412"/>
      <c r="S134" s="2412"/>
      <c r="T134" s="2412"/>
      <c r="U134" s="2413"/>
      <c r="V134" s="1206"/>
      <c r="W134" s="1206"/>
      <c r="X134" s="2400"/>
      <c r="Y134" s="2401"/>
      <c r="Z134" s="2401"/>
      <c r="AA134" s="2401"/>
      <c r="AB134" s="2401"/>
      <c r="AC134" s="2401"/>
      <c r="AD134" s="2401"/>
      <c r="AE134" s="2401"/>
      <c r="AF134" s="2401"/>
      <c r="AG134" s="2401"/>
      <c r="AH134" s="2401"/>
      <c r="AI134" s="2401"/>
      <c r="AJ134" s="2401"/>
      <c r="AK134" s="2401"/>
      <c r="AL134" s="2401"/>
      <c r="AM134" s="2401"/>
      <c r="AN134" s="2401"/>
      <c r="AO134" s="2401"/>
      <c r="AP134" s="2401"/>
      <c r="AQ134" s="2401"/>
      <c r="AR134" s="2401"/>
      <c r="AS134" s="2401"/>
      <c r="AT134" s="2401"/>
      <c r="AU134" s="2401"/>
      <c r="AV134" s="2401"/>
      <c r="AW134" s="2401"/>
      <c r="AX134" s="2401"/>
      <c r="AY134" s="2401"/>
      <c r="AZ134" s="2401"/>
      <c r="BA134" s="2401"/>
      <c r="BB134" s="2401"/>
      <c r="BC134" s="2401"/>
      <c r="BD134" s="2402"/>
      <c r="BE134" s="1202"/>
    </row>
    <row r="135" spans="1:57" ht="15.75" customHeight="1">
      <c r="A135" s="1206"/>
      <c r="B135" s="2397"/>
      <c r="C135" s="2398"/>
      <c r="D135" s="2398"/>
      <c r="E135" s="2398"/>
      <c r="F135" s="2398"/>
      <c r="G135" s="2398"/>
      <c r="H135" s="2398"/>
      <c r="I135" s="2412"/>
      <c r="J135" s="2412"/>
      <c r="K135" s="2412"/>
      <c r="L135" s="2412"/>
      <c r="M135" s="2412"/>
      <c r="N135" s="2412"/>
      <c r="O135" s="2412"/>
      <c r="P135" s="2412"/>
      <c r="Q135" s="2412"/>
      <c r="R135" s="2412"/>
      <c r="S135" s="2412"/>
      <c r="T135" s="2412"/>
      <c r="U135" s="2413"/>
      <c r="V135" s="1206"/>
      <c r="W135" s="1206"/>
      <c r="X135" s="2400"/>
      <c r="Y135" s="2401"/>
      <c r="Z135" s="2401"/>
      <c r="AA135" s="2401"/>
      <c r="AB135" s="2401"/>
      <c r="AC135" s="2401"/>
      <c r="AD135" s="2401"/>
      <c r="AE135" s="2401"/>
      <c r="AF135" s="2401"/>
      <c r="AG135" s="2401"/>
      <c r="AH135" s="2401"/>
      <c r="AI135" s="2401"/>
      <c r="AJ135" s="2401"/>
      <c r="AK135" s="2401"/>
      <c r="AL135" s="2401"/>
      <c r="AM135" s="2401"/>
      <c r="AN135" s="2401"/>
      <c r="AO135" s="2401"/>
      <c r="AP135" s="2401"/>
      <c r="AQ135" s="2401"/>
      <c r="AR135" s="2401"/>
      <c r="AS135" s="2401"/>
      <c r="AT135" s="2401"/>
      <c r="AU135" s="2401"/>
      <c r="AV135" s="2401"/>
      <c r="AW135" s="2401"/>
      <c r="AX135" s="2401"/>
      <c r="AY135" s="2401"/>
      <c r="AZ135" s="2401"/>
      <c r="BA135" s="2401"/>
      <c r="BB135" s="2401"/>
      <c r="BC135" s="2401"/>
      <c r="BD135" s="2402"/>
      <c r="BE135" s="1202"/>
    </row>
    <row r="136" spans="1:57" ht="15.75" customHeight="1">
      <c r="A136" s="1206"/>
      <c r="B136" s="2414" t="s">
        <v>2176</v>
      </c>
      <c r="C136" s="2415"/>
      <c r="D136" s="2415"/>
      <c r="E136" s="2415"/>
      <c r="F136" s="2415"/>
      <c r="G136" s="2415"/>
      <c r="H136" s="2415"/>
      <c r="I136" s="2174">
        <v>0</v>
      </c>
      <c r="J136" s="2174"/>
      <c r="K136" s="2174"/>
      <c r="L136" s="2174"/>
      <c r="M136" s="2174"/>
      <c r="N136" s="2174"/>
      <c r="O136" s="2174"/>
      <c r="P136" s="2174">
        <v>0</v>
      </c>
      <c r="Q136" s="2174"/>
      <c r="R136" s="2174"/>
      <c r="S136" s="2174"/>
      <c r="T136" s="2174"/>
      <c r="U136" s="2175"/>
      <c r="V136" s="1206"/>
      <c r="W136" s="1206"/>
      <c r="X136" s="2400"/>
      <c r="Y136" s="2401"/>
      <c r="Z136" s="2401"/>
      <c r="AA136" s="2401"/>
      <c r="AB136" s="2401"/>
      <c r="AC136" s="2401"/>
      <c r="AD136" s="2401"/>
      <c r="AE136" s="2401"/>
      <c r="AF136" s="2401"/>
      <c r="AG136" s="2401"/>
      <c r="AH136" s="2401"/>
      <c r="AI136" s="2401"/>
      <c r="AJ136" s="2401"/>
      <c r="AK136" s="2401"/>
      <c r="AL136" s="2401"/>
      <c r="AM136" s="2401"/>
      <c r="AN136" s="2401"/>
      <c r="AO136" s="2401"/>
      <c r="AP136" s="2401"/>
      <c r="AQ136" s="2401"/>
      <c r="AR136" s="2401"/>
      <c r="AS136" s="2401"/>
      <c r="AT136" s="2401"/>
      <c r="AU136" s="2401"/>
      <c r="AV136" s="2401"/>
      <c r="AW136" s="2401"/>
      <c r="AX136" s="2401"/>
      <c r="AY136" s="2401"/>
      <c r="AZ136" s="2401"/>
      <c r="BA136" s="2401"/>
      <c r="BB136" s="2401"/>
      <c r="BC136" s="2401"/>
      <c r="BD136" s="2402"/>
      <c r="BE136" s="1202"/>
    </row>
    <row r="137" spans="1:57" ht="15.75" customHeight="1" thickBot="1">
      <c r="A137" s="1206"/>
      <c r="B137" s="2416" t="s">
        <v>2177</v>
      </c>
      <c r="C137" s="2417"/>
      <c r="D137" s="2417"/>
      <c r="E137" s="2417"/>
      <c r="F137" s="2417"/>
      <c r="G137" s="2417"/>
      <c r="H137" s="2417"/>
      <c r="I137" s="2172">
        <v>0</v>
      </c>
      <c r="J137" s="2172"/>
      <c r="K137" s="2172"/>
      <c r="L137" s="2172"/>
      <c r="M137" s="2172"/>
      <c r="N137" s="2172"/>
      <c r="O137" s="2172"/>
      <c r="P137" s="2172">
        <v>0</v>
      </c>
      <c r="Q137" s="2172"/>
      <c r="R137" s="2172"/>
      <c r="S137" s="2172"/>
      <c r="T137" s="2172"/>
      <c r="U137" s="2173"/>
      <c r="V137" s="1206"/>
      <c r="W137" s="1206"/>
      <c r="X137" s="2403"/>
      <c r="Y137" s="2404"/>
      <c r="Z137" s="2404"/>
      <c r="AA137" s="2404"/>
      <c r="AB137" s="2404"/>
      <c r="AC137" s="2404"/>
      <c r="AD137" s="2404"/>
      <c r="AE137" s="2404"/>
      <c r="AF137" s="2404"/>
      <c r="AG137" s="2404"/>
      <c r="AH137" s="2404"/>
      <c r="AI137" s="2404"/>
      <c r="AJ137" s="2404"/>
      <c r="AK137" s="2404"/>
      <c r="AL137" s="2404"/>
      <c r="AM137" s="2404"/>
      <c r="AN137" s="2404"/>
      <c r="AO137" s="2404"/>
      <c r="AP137" s="2404"/>
      <c r="AQ137" s="2404"/>
      <c r="AR137" s="2404"/>
      <c r="AS137" s="2404"/>
      <c r="AT137" s="2404"/>
      <c r="AU137" s="2404"/>
      <c r="AV137" s="2404"/>
      <c r="AW137" s="2404"/>
      <c r="AX137" s="2404"/>
      <c r="AY137" s="2404"/>
      <c r="AZ137" s="2404"/>
      <c r="BA137" s="2404"/>
      <c r="BB137" s="2404"/>
      <c r="BC137" s="2404"/>
      <c r="BD137" s="2405"/>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4" t="s">
        <v>1835</v>
      </c>
      <c r="C139" s="2395"/>
      <c r="D139" s="2395"/>
      <c r="E139" s="2395"/>
      <c r="F139" s="2395"/>
      <c r="G139" s="2395"/>
      <c r="H139" s="2395"/>
      <c r="I139" s="2395"/>
      <c r="J139" s="2395"/>
      <c r="K139" s="2395"/>
      <c r="L139" s="2395"/>
      <c r="M139" s="2395"/>
      <c r="N139" s="2395"/>
      <c r="O139" s="2395"/>
      <c r="P139" s="2395"/>
      <c r="Q139" s="2395"/>
      <c r="R139" s="2395"/>
      <c r="S139" s="2395"/>
      <c r="T139" s="2395"/>
      <c r="U139" s="2395"/>
      <c r="V139" s="2395"/>
      <c r="W139" s="2395"/>
      <c r="X139" s="2395"/>
      <c r="Y139" s="2395"/>
      <c r="Z139" s="2395"/>
      <c r="AA139" s="2395"/>
      <c r="AB139" s="2395"/>
      <c r="AC139" s="2395"/>
      <c r="AD139" s="2395"/>
      <c r="AE139" s="2395"/>
      <c r="AF139" s="2395"/>
      <c r="AG139" s="2395"/>
      <c r="AH139" s="2233" t="s">
        <v>554</v>
      </c>
      <c r="AI139" s="2233"/>
      <c r="AJ139" s="2233"/>
      <c r="AK139" s="2233"/>
      <c r="AL139" s="2233"/>
      <c r="AM139" s="2233"/>
      <c r="AN139" s="2233"/>
      <c r="AO139" s="2233"/>
      <c r="AP139" s="2233"/>
      <c r="AQ139" s="2233"/>
      <c r="AR139" s="2233"/>
      <c r="AS139" s="2233"/>
      <c r="AT139" s="2233"/>
      <c r="AU139" s="2233"/>
      <c r="AV139" s="2233"/>
      <c r="AW139" s="2233"/>
      <c r="AX139" s="2234"/>
      <c r="AY139" s="1206"/>
      <c r="AZ139" s="1206"/>
      <c r="BA139" s="1206"/>
      <c r="BB139" s="1206"/>
      <c r="BC139" s="1206"/>
      <c r="BD139" s="1206"/>
      <c r="BE139" s="1202"/>
    </row>
    <row r="140" spans="1:57" ht="15.75" customHeight="1">
      <c r="A140" s="1206"/>
      <c r="B140" s="2419" t="s">
        <v>1836</v>
      </c>
      <c r="C140" s="2420"/>
      <c r="D140" s="2420"/>
      <c r="E140" s="2420"/>
      <c r="F140" s="2420"/>
      <c r="G140" s="2420"/>
      <c r="H140" s="2420"/>
      <c r="I140" s="2420"/>
      <c r="J140" s="2420"/>
      <c r="K140" s="2420"/>
      <c r="L140" s="2420"/>
      <c r="M140" s="2420"/>
      <c r="N140" s="2420"/>
      <c r="O140" s="2420"/>
      <c r="P140" s="2420"/>
      <c r="Q140" s="2420"/>
      <c r="R140" s="2421" t="s">
        <v>2190</v>
      </c>
      <c r="S140" s="2421"/>
      <c r="T140" s="2421"/>
      <c r="U140" s="2421"/>
      <c r="V140" s="2421"/>
      <c r="W140" s="2421"/>
      <c r="X140" s="2421"/>
      <c r="Y140" s="2421"/>
      <c r="Z140" s="2421"/>
      <c r="AA140" s="2421"/>
      <c r="AB140" s="2421"/>
      <c r="AC140" s="2421"/>
      <c r="AD140" s="2421"/>
      <c r="AE140" s="2421"/>
      <c r="AF140" s="2421"/>
      <c r="AG140" s="2421"/>
      <c r="AH140" s="2421"/>
      <c r="AI140" s="2421"/>
      <c r="AJ140" s="2421"/>
      <c r="AK140" s="2421"/>
      <c r="AL140" s="2421"/>
      <c r="AM140" s="2421"/>
      <c r="AN140" s="2421"/>
      <c r="AO140" s="2421"/>
      <c r="AP140" s="2421"/>
      <c r="AQ140" s="2421"/>
      <c r="AR140" s="2421"/>
      <c r="AS140" s="2421"/>
      <c r="AT140" s="2421"/>
      <c r="AU140" s="2421"/>
      <c r="AV140" s="2421"/>
      <c r="AW140" s="2421"/>
      <c r="AX140" s="2422"/>
      <c r="AY140" s="1206"/>
      <c r="AZ140" s="1206"/>
      <c r="BA140" s="1206"/>
      <c r="BB140" s="1206"/>
      <c r="BC140" s="1206" t="s">
        <v>251</v>
      </c>
      <c r="BD140" s="1206"/>
      <c r="BE140" s="1202"/>
    </row>
    <row r="141" spans="1:57" ht="15.75" customHeight="1">
      <c r="A141" s="1206"/>
      <c r="B141" s="2423" t="s">
        <v>2191</v>
      </c>
      <c r="C141" s="2424"/>
      <c r="D141" s="2424"/>
      <c r="E141" s="2424"/>
      <c r="F141" s="2424"/>
      <c r="G141" s="2424"/>
      <c r="H141" s="2424"/>
      <c r="I141" s="2424"/>
      <c r="J141" s="2424"/>
      <c r="K141" s="2424"/>
      <c r="L141" s="2424"/>
      <c r="M141" s="2424"/>
      <c r="N141" s="2424"/>
      <c r="O141" s="2424"/>
      <c r="P141" s="2424"/>
      <c r="Q141" s="2424"/>
      <c r="R141" s="2424"/>
      <c r="S141" s="2424"/>
      <c r="T141" s="2424"/>
      <c r="U141" s="2424"/>
      <c r="V141" s="2424"/>
      <c r="W141" s="2424"/>
      <c r="X141" s="2424"/>
      <c r="Y141" s="2424"/>
      <c r="Z141" s="2424"/>
      <c r="AA141" s="2424"/>
      <c r="AB141" s="2424"/>
      <c r="AC141" s="2424"/>
      <c r="AD141" s="2424"/>
      <c r="AE141" s="2424"/>
      <c r="AF141" s="2424"/>
      <c r="AG141" s="2424"/>
      <c r="AH141" s="2424"/>
      <c r="AI141" s="2424"/>
      <c r="AJ141" s="2424"/>
      <c r="AK141" s="2424"/>
      <c r="AL141" s="2424"/>
      <c r="AM141" s="2424"/>
      <c r="AN141" s="2424"/>
      <c r="AO141" s="2424"/>
      <c r="AP141" s="2424"/>
      <c r="AQ141" s="2424"/>
      <c r="AR141" s="2424"/>
      <c r="AS141" s="2424"/>
      <c r="AT141" s="2424"/>
      <c r="AU141" s="2424"/>
      <c r="AV141" s="2424"/>
      <c r="AW141" s="2424"/>
      <c r="AX141" s="2425"/>
      <c r="AY141" s="1206"/>
      <c r="AZ141" s="1206"/>
      <c r="BA141" s="1206"/>
      <c r="BB141" s="1206"/>
      <c r="BC141" s="1206"/>
      <c r="BD141" s="1206"/>
      <c r="BE141" s="1202"/>
    </row>
    <row r="142" spans="1:57" ht="15.75" customHeight="1">
      <c r="A142" s="1206"/>
      <c r="B142" s="2423"/>
      <c r="C142" s="2424"/>
      <c r="D142" s="2424"/>
      <c r="E142" s="2424"/>
      <c r="F142" s="2424"/>
      <c r="G142" s="2424"/>
      <c r="H142" s="2424"/>
      <c r="I142" s="2424"/>
      <c r="J142" s="2424"/>
      <c r="K142" s="2424"/>
      <c r="L142" s="2424"/>
      <c r="M142" s="2424"/>
      <c r="N142" s="2424"/>
      <c r="O142" s="2424"/>
      <c r="P142" s="2424"/>
      <c r="Q142" s="2424"/>
      <c r="R142" s="2424"/>
      <c r="S142" s="2424"/>
      <c r="T142" s="2424"/>
      <c r="U142" s="2424"/>
      <c r="V142" s="2424"/>
      <c r="W142" s="2424"/>
      <c r="X142" s="2424"/>
      <c r="Y142" s="2424"/>
      <c r="Z142" s="2424"/>
      <c r="AA142" s="2424"/>
      <c r="AB142" s="2424"/>
      <c r="AC142" s="2424"/>
      <c r="AD142" s="2424"/>
      <c r="AE142" s="2424"/>
      <c r="AF142" s="2424"/>
      <c r="AG142" s="2424"/>
      <c r="AH142" s="2424"/>
      <c r="AI142" s="2424"/>
      <c r="AJ142" s="2424"/>
      <c r="AK142" s="2424"/>
      <c r="AL142" s="2424"/>
      <c r="AM142" s="2424"/>
      <c r="AN142" s="2424"/>
      <c r="AO142" s="2424"/>
      <c r="AP142" s="2424"/>
      <c r="AQ142" s="2424"/>
      <c r="AR142" s="2424"/>
      <c r="AS142" s="2424"/>
      <c r="AT142" s="2424"/>
      <c r="AU142" s="2424"/>
      <c r="AV142" s="2424"/>
      <c r="AW142" s="2424"/>
      <c r="AX142" s="2425"/>
      <c r="AY142" s="1206"/>
      <c r="AZ142" s="1206"/>
      <c r="BA142" s="1206"/>
      <c r="BB142" s="1206"/>
      <c r="BC142" s="1206"/>
      <c r="BD142" s="1206"/>
      <c r="BE142" s="1202"/>
    </row>
    <row r="143" spans="1:57" ht="15.75" customHeight="1">
      <c r="A143" s="1206"/>
      <c r="B143" s="2423"/>
      <c r="C143" s="2424"/>
      <c r="D143" s="2424"/>
      <c r="E143" s="2424"/>
      <c r="F143" s="2424"/>
      <c r="G143" s="2424"/>
      <c r="H143" s="2424"/>
      <c r="I143" s="2424"/>
      <c r="J143" s="2424"/>
      <c r="K143" s="2424"/>
      <c r="L143" s="2424"/>
      <c r="M143" s="2424"/>
      <c r="N143" s="2424"/>
      <c r="O143" s="2424"/>
      <c r="P143" s="2424"/>
      <c r="Q143" s="2424"/>
      <c r="R143" s="2424"/>
      <c r="S143" s="2424"/>
      <c r="T143" s="2424"/>
      <c r="U143" s="2424"/>
      <c r="V143" s="2424"/>
      <c r="W143" s="2424"/>
      <c r="X143" s="2424"/>
      <c r="Y143" s="2424"/>
      <c r="Z143" s="2424"/>
      <c r="AA143" s="2424"/>
      <c r="AB143" s="2424"/>
      <c r="AC143" s="2424"/>
      <c r="AD143" s="2424"/>
      <c r="AE143" s="2424"/>
      <c r="AF143" s="2424"/>
      <c r="AG143" s="2424"/>
      <c r="AH143" s="2424"/>
      <c r="AI143" s="2424"/>
      <c r="AJ143" s="2424"/>
      <c r="AK143" s="2424"/>
      <c r="AL143" s="2424"/>
      <c r="AM143" s="2424"/>
      <c r="AN143" s="2424"/>
      <c r="AO143" s="2424"/>
      <c r="AP143" s="2424"/>
      <c r="AQ143" s="2424"/>
      <c r="AR143" s="2424"/>
      <c r="AS143" s="2424"/>
      <c r="AT143" s="2424"/>
      <c r="AU143" s="2424"/>
      <c r="AV143" s="2424"/>
      <c r="AW143" s="2424"/>
      <c r="AX143" s="2425"/>
      <c r="AY143" s="1206"/>
      <c r="AZ143" s="1206"/>
      <c r="BA143" s="1206"/>
      <c r="BB143" s="1206"/>
      <c r="BC143" s="1206"/>
      <c r="BD143" s="1206"/>
      <c r="BE143" s="1202"/>
    </row>
    <row r="144" spans="1:57" ht="15.75" customHeight="1">
      <c r="A144" s="1206"/>
      <c r="B144" s="2423"/>
      <c r="C144" s="2424"/>
      <c r="D144" s="2424"/>
      <c r="E144" s="2424"/>
      <c r="F144" s="2424"/>
      <c r="G144" s="2424"/>
      <c r="H144" s="2424"/>
      <c r="I144" s="2424"/>
      <c r="J144" s="2424"/>
      <c r="K144" s="2424"/>
      <c r="L144" s="2424"/>
      <c r="M144" s="2424"/>
      <c r="N144" s="2424"/>
      <c r="O144" s="2424"/>
      <c r="P144" s="2424"/>
      <c r="Q144" s="2424"/>
      <c r="R144" s="2424"/>
      <c r="S144" s="2424"/>
      <c r="T144" s="2424"/>
      <c r="U144" s="2424"/>
      <c r="V144" s="2424"/>
      <c r="W144" s="2424"/>
      <c r="X144" s="2424"/>
      <c r="Y144" s="2424"/>
      <c r="Z144" s="2424"/>
      <c r="AA144" s="2424"/>
      <c r="AB144" s="2424"/>
      <c r="AC144" s="2424"/>
      <c r="AD144" s="2424"/>
      <c r="AE144" s="2424"/>
      <c r="AF144" s="2424"/>
      <c r="AG144" s="2424"/>
      <c r="AH144" s="2424"/>
      <c r="AI144" s="2424"/>
      <c r="AJ144" s="2424"/>
      <c r="AK144" s="2424"/>
      <c r="AL144" s="2424"/>
      <c r="AM144" s="2424"/>
      <c r="AN144" s="2424"/>
      <c r="AO144" s="2424"/>
      <c r="AP144" s="2424"/>
      <c r="AQ144" s="2424"/>
      <c r="AR144" s="2424"/>
      <c r="AS144" s="2424"/>
      <c r="AT144" s="2424"/>
      <c r="AU144" s="2424"/>
      <c r="AV144" s="2424"/>
      <c r="AW144" s="2424"/>
      <c r="AX144" s="2425"/>
      <c r="AY144" s="1206"/>
      <c r="AZ144" s="1206"/>
      <c r="BA144" s="1206"/>
      <c r="BB144" s="1206"/>
      <c r="BC144" s="1206"/>
      <c r="BD144" s="1206"/>
      <c r="BE144" s="1202"/>
    </row>
    <row r="145" spans="1:57" ht="15.75" customHeight="1">
      <c r="A145" s="1206"/>
      <c r="B145" s="2423"/>
      <c r="C145" s="2424"/>
      <c r="D145" s="2424"/>
      <c r="E145" s="2424"/>
      <c r="F145" s="2424"/>
      <c r="G145" s="2424"/>
      <c r="H145" s="2424"/>
      <c r="I145" s="2424"/>
      <c r="J145" s="2424"/>
      <c r="K145" s="2424"/>
      <c r="L145" s="2424"/>
      <c r="M145" s="2424"/>
      <c r="N145" s="2424"/>
      <c r="O145" s="2424"/>
      <c r="P145" s="2424"/>
      <c r="Q145" s="2424"/>
      <c r="R145" s="2424"/>
      <c r="S145" s="2424"/>
      <c r="T145" s="2424"/>
      <c r="U145" s="2424"/>
      <c r="V145" s="2424"/>
      <c r="W145" s="2424"/>
      <c r="X145" s="2424"/>
      <c r="Y145" s="2424"/>
      <c r="Z145" s="2424"/>
      <c r="AA145" s="2424"/>
      <c r="AB145" s="2424"/>
      <c r="AC145" s="2424"/>
      <c r="AD145" s="2424"/>
      <c r="AE145" s="2424"/>
      <c r="AF145" s="2424"/>
      <c r="AG145" s="2424"/>
      <c r="AH145" s="2424"/>
      <c r="AI145" s="2424"/>
      <c r="AJ145" s="2424"/>
      <c r="AK145" s="2424"/>
      <c r="AL145" s="2424"/>
      <c r="AM145" s="2424"/>
      <c r="AN145" s="2424"/>
      <c r="AO145" s="2424"/>
      <c r="AP145" s="2424"/>
      <c r="AQ145" s="2424"/>
      <c r="AR145" s="2424"/>
      <c r="AS145" s="2424"/>
      <c r="AT145" s="2424"/>
      <c r="AU145" s="2424"/>
      <c r="AV145" s="2424"/>
      <c r="AW145" s="2424"/>
      <c r="AX145" s="2425"/>
      <c r="AY145" s="1206"/>
      <c r="AZ145" s="1206"/>
      <c r="BA145" s="1206"/>
      <c r="BB145" s="1206"/>
      <c r="BC145" s="1206"/>
      <c r="BD145" s="1206"/>
      <c r="BE145" s="1202"/>
    </row>
    <row r="146" spans="1:57" ht="15.75" customHeight="1">
      <c r="A146" s="1206"/>
      <c r="B146" s="2423"/>
      <c r="C146" s="2424"/>
      <c r="D146" s="2424"/>
      <c r="E146" s="2424"/>
      <c r="F146" s="2424"/>
      <c r="G146" s="2424"/>
      <c r="H146" s="2424"/>
      <c r="I146" s="2424"/>
      <c r="J146" s="2424"/>
      <c r="K146" s="2424"/>
      <c r="L146" s="2424"/>
      <c r="M146" s="2424"/>
      <c r="N146" s="2424"/>
      <c r="O146" s="2424"/>
      <c r="P146" s="2424"/>
      <c r="Q146" s="2424"/>
      <c r="R146" s="2424"/>
      <c r="S146" s="2424"/>
      <c r="T146" s="2424"/>
      <c r="U146" s="2424"/>
      <c r="V146" s="2424"/>
      <c r="W146" s="2424"/>
      <c r="X146" s="2424"/>
      <c r="Y146" s="2424"/>
      <c r="Z146" s="2424"/>
      <c r="AA146" s="2424"/>
      <c r="AB146" s="2424"/>
      <c r="AC146" s="2424"/>
      <c r="AD146" s="2424"/>
      <c r="AE146" s="2424"/>
      <c r="AF146" s="2424"/>
      <c r="AG146" s="2424"/>
      <c r="AH146" s="2424"/>
      <c r="AI146" s="2424"/>
      <c r="AJ146" s="2424"/>
      <c r="AK146" s="2424"/>
      <c r="AL146" s="2424"/>
      <c r="AM146" s="2424"/>
      <c r="AN146" s="2424"/>
      <c r="AO146" s="2424"/>
      <c r="AP146" s="2424"/>
      <c r="AQ146" s="2424"/>
      <c r="AR146" s="2424"/>
      <c r="AS146" s="2424"/>
      <c r="AT146" s="2424"/>
      <c r="AU146" s="2424"/>
      <c r="AV146" s="2424"/>
      <c r="AW146" s="2424"/>
      <c r="AX146" s="2425"/>
      <c r="AY146" s="1206"/>
      <c r="AZ146" s="1206"/>
      <c r="BA146" s="1206"/>
      <c r="BB146" s="1206"/>
      <c r="BC146" s="1206"/>
      <c r="BD146" s="1206"/>
      <c r="BE146" s="1202"/>
    </row>
    <row r="147" spans="1:57" ht="15.75" customHeight="1">
      <c r="A147" s="1206"/>
      <c r="B147" s="2423"/>
      <c r="C147" s="2424"/>
      <c r="D147" s="2424"/>
      <c r="E147" s="2424"/>
      <c r="F147" s="2424"/>
      <c r="G147" s="2424"/>
      <c r="H147" s="2424"/>
      <c r="I147" s="2424"/>
      <c r="J147" s="2424"/>
      <c r="K147" s="2424"/>
      <c r="L147" s="2424"/>
      <c r="M147" s="2424"/>
      <c r="N147" s="2424"/>
      <c r="O147" s="2424"/>
      <c r="P147" s="2424"/>
      <c r="Q147" s="2424"/>
      <c r="R147" s="2424"/>
      <c r="S147" s="2424"/>
      <c r="T147" s="2424"/>
      <c r="U147" s="2424"/>
      <c r="V147" s="2424"/>
      <c r="W147" s="2424"/>
      <c r="X147" s="2424"/>
      <c r="Y147" s="2424"/>
      <c r="Z147" s="2424"/>
      <c r="AA147" s="2424"/>
      <c r="AB147" s="2424"/>
      <c r="AC147" s="2424"/>
      <c r="AD147" s="2424"/>
      <c r="AE147" s="2424"/>
      <c r="AF147" s="2424"/>
      <c r="AG147" s="2424"/>
      <c r="AH147" s="2424"/>
      <c r="AI147" s="2424"/>
      <c r="AJ147" s="2424"/>
      <c r="AK147" s="2424"/>
      <c r="AL147" s="2424"/>
      <c r="AM147" s="2424"/>
      <c r="AN147" s="2424"/>
      <c r="AO147" s="2424"/>
      <c r="AP147" s="2424"/>
      <c r="AQ147" s="2424"/>
      <c r="AR147" s="2424"/>
      <c r="AS147" s="2424"/>
      <c r="AT147" s="2424"/>
      <c r="AU147" s="2424"/>
      <c r="AV147" s="2424"/>
      <c r="AW147" s="2424"/>
      <c r="AX147" s="2425"/>
      <c r="AY147" s="1206"/>
      <c r="AZ147" s="1206"/>
      <c r="BA147" s="1206"/>
      <c r="BB147" s="1206"/>
      <c r="BC147" s="1206"/>
      <c r="BD147" s="1206"/>
      <c r="BE147" s="1202"/>
    </row>
    <row r="148" spans="1:57" ht="15.75" customHeight="1">
      <c r="A148" s="1206"/>
      <c r="B148" s="2423"/>
      <c r="C148" s="2424"/>
      <c r="D148" s="2424"/>
      <c r="E148" s="2424"/>
      <c r="F148" s="2424"/>
      <c r="G148" s="2424"/>
      <c r="H148" s="2424"/>
      <c r="I148" s="2424"/>
      <c r="J148" s="2424"/>
      <c r="K148" s="2424"/>
      <c r="L148" s="2424"/>
      <c r="M148" s="2424"/>
      <c r="N148" s="2424"/>
      <c r="O148" s="2424"/>
      <c r="P148" s="2424"/>
      <c r="Q148" s="2424"/>
      <c r="R148" s="2424"/>
      <c r="S148" s="2424"/>
      <c r="T148" s="2424"/>
      <c r="U148" s="2424"/>
      <c r="V148" s="2424"/>
      <c r="W148" s="2424"/>
      <c r="X148" s="2424"/>
      <c r="Y148" s="2424"/>
      <c r="Z148" s="2424"/>
      <c r="AA148" s="2424"/>
      <c r="AB148" s="2424"/>
      <c r="AC148" s="2424"/>
      <c r="AD148" s="2424"/>
      <c r="AE148" s="2424"/>
      <c r="AF148" s="2424"/>
      <c r="AG148" s="2424"/>
      <c r="AH148" s="2424"/>
      <c r="AI148" s="2424"/>
      <c r="AJ148" s="2424"/>
      <c r="AK148" s="2424"/>
      <c r="AL148" s="2424"/>
      <c r="AM148" s="2424"/>
      <c r="AN148" s="2424"/>
      <c r="AO148" s="2424"/>
      <c r="AP148" s="2424"/>
      <c r="AQ148" s="2424"/>
      <c r="AR148" s="2424"/>
      <c r="AS148" s="2424"/>
      <c r="AT148" s="2424"/>
      <c r="AU148" s="2424"/>
      <c r="AV148" s="2424"/>
      <c r="AW148" s="2424"/>
      <c r="AX148" s="2425"/>
      <c r="AY148" s="1206"/>
      <c r="AZ148" s="1206"/>
      <c r="BA148" s="1206"/>
      <c r="BB148" s="1206"/>
      <c r="BC148" s="1206"/>
      <c r="BD148" s="1206"/>
      <c r="BE148" s="1202"/>
    </row>
    <row r="149" spans="1:57" ht="15.75" customHeight="1">
      <c r="A149" s="1206"/>
      <c r="B149" s="2423"/>
      <c r="C149" s="2424"/>
      <c r="D149" s="2424"/>
      <c r="E149" s="2424"/>
      <c r="F149" s="2424"/>
      <c r="G149" s="2424"/>
      <c r="H149" s="2424"/>
      <c r="I149" s="2424"/>
      <c r="J149" s="2424"/>
      <c r="K149" s="2424"/>
      <c r="L149" s="2424"/>
      <c r="M149" s="2424"/>
      <c r="N149" s="2424"/>
      <c r="O149" s="2424"/>
      <c r="P149" s="2424"/>
      <c r="Q149" s="2424"/>
      <c r="R149" s="2424"/>
      <c r="S149" s="2424"/>
      <c r="T149" s="2424"/>
      <c r="U149" s="2424"/>
      <c r="V149" s="2424"/>
      <c r="W149" s="2424"/>
      <c r="X149" s="2424"/>
      <c r="Y149" s="2424"/>
      <c r="Z149" s="2424"/>
      <c r="AA149" s="2424"/>
      <c r="AB149" s="2424"/>
      <c r="AC149" s="2424"/>
      <c r="AD149" s="2424"/>
      <c r="AE149" s="2424"/>
      <c r="AF149" s="2424"/>
      <c r="AG149" s="2424"/>
      <c r="AH149" s="2424"/>
      <c r="AI149" s="2424"/>
      <c r="AJ149" s="2424"/>
      <c r="AK149" s="2424"/>
      <c r="AL149" s="2424"/>
      <c r="AM149" s="2424"/>
      <c r="AN149" s="2424"/>
      <c r="AO149" s="2424"/>
      <c r="AP149" s="2424"/>
      <c r="AQ149" s="2424"/>
      <c r="AR149" s="2424"/>
      <c r="AS149" s="2424"/>
      <c r="AT149" s="2424"/>
      <c r="AU149" s="2424"/>
      <c r="AV149" s="2424"/>
      <c r="AW149" s="2424"/>
      <c r="AX149" s="2425"/>
      <c r="AY149" s="1206"/>
      <c r="AZ149" s="1206"/>
      <c r="BA149" s="1206"/>
      <c r="BB149" s="1206"/>
      <c r="BC149" s="1206"/>
      <c r="BD149" s="1206"/>
      <c r="BE149" s="1202"/>
    </row>
    <row r="150" spans="1:57" ht="15.75" customHeight="1" thickBot="1">
      <c r="A150" s="1206"/>
      <c r="B150" s="2426"/>
      <c r="C150" s="2427"/>
      <c r="D150" s="2427"/>
      <c r="E150" s="2427"/>
      <c r="F150" s="2427"/>
      <c r="G150" s="2427"/>
      <c r="H150" s="2427"/>
      <c r="I150" s="2427"/>
      <c r="J150" s="2427"/>
      <c r="K150" s="2427"/>
      <c r="L150" s="2427"/>
      <c r="M150" s="2427"/>
      <c r="N150" s="2427"/>
      <c r="O150" s="2427"/>
      <c r="P150" s="2427"/>
      <c r="Q150" s="2427"/>
      <c r="R150" s="2427"/>
      <c r="S150" s="2427"/>
      <c r="T150" s="2427"/>
      <c r="U150" s="2427"/>
      <c r="V150" s="2427"/>
      <c r="W150" s="2427"/>
      <c r="X150" s="2427"/>
      <c r="Y150" s="2427"/>
      <c r="Z150" s="2427"/>
      <c r="AA150" s="2427"/>
      <c r="AB150" s="2427"/>
      <c r="AC150" s="2427"/>
      <c r="AD150" s="2427"/>
      <c r="AE150" s="2427"/>
      <c r="AF150" s="2427"/>
      <c r="AG150" s="2427"/>
      <c r="AH150" s="2427"/>
      <c r="AI150" s="2427"/>
      <c r="AJ150" s="2427"/>
      <c r="AK150" s="2427"/>
      <c r="AL150" s="2427"/>
      <c r="AM150" s="2427"/>
      <c r="AN150" s="2427"/>
      <c r="AO150" s="2427"/>
      <c r="AP150" s="2427"/>
      <c r="AQ150" s="2427"/>
      <c r="AR150" s="2427"/>
      <c r="AS150" s="2427"/>
      <c r="AT150" s="2427"/>
      <c r="AU150" s="2427"/>
      <c r="AV150" s="2427"/>
      <c r="AW150" s="2427"/>
      <c r="AX150" s="2428"/>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1837</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2192</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8" t="s">
        <v>1838</v>
      </c>
      <c r="C154" s="2214"/>
      <c r="D154" s="2214"/>
      <c r="E154" s="2214"/>
      <c r="F154" s="2214"/>
      <c r="G154" s="2214"/>
      <c r="H154" s="2214"/>
      <c r="I154" s="2214"/>
      <c r="J154" s="2214"/>
      <c r="K154" s="2214"/>
      <c r="L154" s="2214"/>
      <c r="M154" s="2214"/>
      <c r="N154" s="2214"/>
      <c r="O154" s="2214"/>
      <c r="P154" s="2214"/>
      <c r="Q154" s="2214"/>
      <c r="R154" s="2214"/>
      <c r="S154" s="2214"/>
      <c r="T154" s="2214"/>
      <c r="U154" s="2215"/>
      <c r="V154" s="1206"/>
      <c r="W154" s="1214"/>
      <c r="X154" s="2418" t="s">
        <v>2193</v>
      </c>
      <c r="Y154" s="2214"/>
      <c r="Z154" s="2214"/>
      <c r="AA154" s="2214"/>
      <c r="AB154" s="2214"/>
      <c r="AC154" s="2214"/>
      <c r="AD154" s="2214"/>
      <c r="AE154" s="2214"/>
      <c r="AF154" s="2214"/>
      <c r="AG154" s="2214"/>
      <c r="AH154" s="2214"/>
      <c r="AI154" s="2214"/>
      <c r="AJ154" s="2214"/>
      <c r="AK154" s="2214"/>
      <c r="AL154" s="2214"/>
      <c r="AM154" s="2214"/>
      <c r="AN154" s="2214"/>
      <c r="AO154" s="2214"/>
      <c r="AP154" s="2214"/>
      <c r="AQ154" s="2215"/>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7"/>
      <c r="C155" s="2398"/>
      <c r="D155" s="2398"/>
      <c r="E155" s="2398"/>
      <c r="F155" s="2398"/>
      <c r="G155" s="2398"/>
      <c r="H155" s="2398"/>
      <c r="I155" s="2412" t="s">
        <v>1829</v>
      </c>
      <c r="J155" s="2412"/>
      <c r="K155" s="2412"/>
      <c r="L155" s="2412"/>
      <c r="M155" s="2412"/>
      <c r="N155" s="2412"/>
      <c r="O155" s="2412"/>
      <c r="P155" s="2412" t="s">
        <v>2194</v>
      </c>
      <c r="Q155" s="2412"/>
      <c r="R155" s="2412"/>
      <c r="S155" s="2412"/>
      <c r="T155" s="2412"/>
      <c r="U155" s="2413"/>
      <c r="V155" s="1206"/>
      <c r="W155" s="1206"/>
      <c r="X155" s="2397"/>
      <c r="Y155" s="2398"/>
      <c r="Z155" s="2398"/>
      <c r="AA155" s="2398"/>
      <c r="AB155" s="2398"/>
      <c r="AC155" s="2398"/>
      <c r="AD155" s="2398"/>
      <c r="AE155" s="2412" t="s">
        <v>1829</v>
      </c>
      <c r="AF155" s="2412"/>
      <c r="AG155" s="2412"/>
      <c r="AH155" s="2412"/>
      <c r="AI155" s="2412"/>
      <c r="AJ155" s="2412"/>
      <c r="AK155" s="2412"/>
      <c r="AL155" s="2412" t="s">
        <v>2188</v>
      </c>
      <c r="AM155" s="2412"/>
      <c r="AN155" s="2412"/>
      <c r="AO155" s="2412"/>
      <c r="AP155" s="2412"/>
      <c r="AQ155" s="2413"/>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7"/>
      <c r="C156" s="2398"/>
      <c r="D156" s="2398"/>
      <c r="E156" s="2398"/>
      <c r="F156" s="2398"/>
      <c r="G156" s="2398"/>
      <c r="H156" s="2398"/>
      <c r="I156" s="2412"/>
      <c r="J156" s="2412"/>
      <c r="K156" s="2412"/>
      <c r="L156" s="2412"/>
      <c r="M156" s="2412"/>
      <c r="N156" s="2412"/>
      <c r="O156" s="2412"/>
      <c r="P156" s="2412"/>
      <c r="Q156" s="2412"/>
      <c r="R156" s="2412"/>
      <c r="S156" s="2412"/>
      <c r="T156" s="2412"/>
      <c r="U156" s="2413"/>
      <c r="V156" s="1206"/>
      <c r="W156" s="1206"/>
      <c r="X156" s="2397"/>
      <c r="Y156" s="2398"/>
      <c r="Z156" s="2398"/>
      <c r="AA156" s="2398"/>
      <c r="AB156" s="2398"/>
      <c r="AC156" s="2398"/>
      <c r="AD156" s="2398"/>
      <c r="AE156" s="2412"/>
      <c r="AF156" s="2412"/>
      <c r="AG156" s="2412"/>
      <c r="AH156" s="2412"/>
      <c r="AI156" s="2412"/>
      <c r="AJ156" s="2412"/>
      <c r="AK156" s="2412"/>
      <c r="AL156" s="2412"/>
      <c r="AM156" s="2412"/>
      <c r="AN156" s="2412"/>
      <c r="AO156" s="2412"/>
      <c r="AP156" s="2412"/>
      <c r="AQ156" s="2413"/>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4" t="s">
        <v>2176</v>
      </c>
      <c r="C157" s="2415"/>
      <c r="D157" s="2415"/>
      <c r="E157" s="2415"/>
      <c r="F157" s="2415"/>
      <c r="G157" s="2415"/>
      <c r="H157" s="2415"/>
      <c r="I157" s="2174">
        <v>0</v>
      </c>
      <c r="J157" s="2174"/>
      <c r="K157" s="2174"/>
      <c r="L157" s="2174"/>
      <c r="M157" s="2174"/>
      <c r="N157" s="2174"/>
      <c r="O157" s="2174"/>
      <c r="P157" s="2174">
        <v>0</v>
      </c>
      <c r="Q157" s="2174"/>
      <c r="R157" s="2174"/>
      <c r="S157" s="2174"/>
      <c r="T157" s="2174"/>
      <c r="U157" s="2175"/>
      <c r="V157" s="1206"/>
      <c r="W157" s="1206"/>
      <c r="X157" s="2416" t="s">
        <v>2176</v>
      </c>
      <c r="Y157" s="2417"/>
      <c r="Z157" s="2417"/>
      <c r="AA157" s="2417"/>
      <c r="AB157" s="2417"/>
      <c r="AC157" s="2417"/>
      <c r="AD157" s="2417"/>
      <c r="AE157" s="2172">
        <v>0</v>
      </c>
      <c r="AF157" s="2172"/>
      <c r="AG157" s="2172"/>
      <c r="AH157" s="2172"/>
      <c r="AI157" s="2172"/>
      <c r="AJ157" s="2172"/>
      <c r="AK157" s="2172"/>
      <c r="AL157" s="2172">
        <v>0</v>
      </c>
      <c r="AM157" s="2172"/>
      <c r="AN157" s="2172"/>
      <c r="AO157" s="2172"/>
      <c r="AP157" s="2172"/>
      <c r="AQ157" s="2173"/>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6" t="s">
        <v>2177</v>
      </c>
      <c r="C158" s="2417"/>
      <c r="D158" s="2417"/>
      <c r="E158" s="2417"/>
      <c r="F158" s="2417"/>
      <c r="G158" s="2417"/>
      <c r="H158" s="2417"/>
      <c r="I158" s="2172">
        <v>0</v>
      </c>
      <c r="J158" s="2172"/>
      <c r="K158" s="2172"/>
      <c r="L158" s="2172"/>
      <c r="M158" s="2172"/>
      <c r="N158" s="2172"/>
      <c r="O158" s="2172"/>
      <c r="P158" s="2172">
        <v>0</v>
      </c>
      <c r="Q158" s="2172"/>
      <c r="R158" s="2172"/>
      <c r="S158" s="2172"/>
      <c r="T158" s="2172"/>
      <c r="U158" s="2173"/>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8" t="s">
        <v>2178</v>
      </c>
      <c r="D160" s="2214"/>
      <c r="E160" s="2214"/>
      <c r="F160" s="2214"/>
      <c r="G160" s="2214"/>
      <c r="H160" s="2214"/>
      <c r="I160" s="2214"/>
      <c r="J160" s="2214"/>
      <c r="K160" s="2214"/>
      <c r="L160" s="2214"/>
      <c r="M160" s="2214"/>
      <c r="N160" s="2214"/>
      <c r="O160" s="2214"/>
      <c r="P160" s="2214"/>
      <c r="Q160" s="2214"/>
      <c r="R160" s="2214"/>
      <c r="S160" s="2214"/>
      <c r="T160" s="2214"/>
      <c r="U160" s="2214"/>
      <c r="V160" s="2214"/>
      <c r="W160" s="2214"/>
      <c r="X160" s="2214"/>
      <c r="Y160" s="2214"/>
      <c r="Z160" s="2214"/>
      <c r="AA160" s="2214"/>
      <c r="AB160" s="2214"/>
      <c r="AC160" s="2214"/>
      <c r="AD160" s="2214"/>
      <c r="AE160" s="2214"/>
      <c r="AF160" s="2214"/>
      <c r="AG160" s="2215"/>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7" t="s">
        <v>1839</v>
      </c>
      <c r="D161" s="2398"/>
      <c r="E161" s="2398"/>
      <c r="F161" s="2398"/>
      <c r="G161" s="2398"/>
      <c r="H161" s="2398"/>
      <c r="I161" s="2398"/>
      <c r="J161" s="2398"/>
      <c r="K161" s="2398"/>
      <c r="L161" s="2398"/>
      <c r="M161" s="2398"/>
      <c r="N161" s="2398"/>
      <c r="O161" s="2398"/>
      <c r="P161" s="2398"/>
      <c r="Q161" s="2398" t="s">
        <v>1840</v>
      </c>
      <c r="R161" s="2398"/>
      <c r="S161" s="2398"/>
      <c r="T161" s="2179" t="s">
        <v>2179</v>
      </c>
      <c r="U161" s="2179"/>
      <c r="V161" s="2179"/>
      <c r="W161" s="2179"/>
      <c r="X161" s="2179"/>
      <c r="Y161" s="2179"/>
      <c r="Z161" s="2179"/>
      <c r="AA161" s="2179"/>
      <c r="AB161" s="2398" t="s">
        <v>1841</v>
      </c>
      <c r="AC161" s="2398"/>
      <c r="AD161" s="2398"/>
      <c r="AE161" s="2398"/>
      <c r="AF161" s="2398"/>
      <c r="AG161" s="2399"/>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6" t="s">
        <v>1842</v>
      </c>
      <c r="D162" s="2407"/>
      <c r="E162" s="2407"/>
      <c r="F162" s="2407"/>
      <c r="G162" s="2407"/>
      <c r="H162" s="2407"/>
      <c r="I162" s="2407"/>
      <c r="J162" s="2407"/>
      <c r="K162" s="2407"/>
      <c r="L162" s="2407"/>
      <c r="M162" s="2407"/>
      <c r="N162" s="2407"/>
      <c r="O162" s="2407"/>
      <c r="P162" s="2407"/>
      <c r="Q162" s="2356">
        <v>55</v>
      </c>
      <c r="R162" s="2356"/>
      <c r="S162" s="2356"/>
      <c r="T162" s="2370"/>
      <c r="U162" s="2370"/>
      <c r="V162" s="2370"/>
      <c r="W162" s="2370"/>
      <c r="X162" s="2370"/>
      <c r="Y162" s="2370"/>
      <c r="Z162" s="2370"/>
      <c r="AA162" s="2370"/>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6" t="s">
        <v>1843</v>
      </c>
      <c r="D163" s="2407"/>
      <c r="E163" s="2407"/>
      <c r="F163" s="2407"/>
      <c r="G163" s="2407"/>
      <c r="H163" s="2407"/>
      <c r="I163" s="2407"/>
      <c r="J163" s="2407"/>
      <c r="K163" s="2407"/>
      <c r="L163" s="2407"/>
      <c r="M163" s="2407"/>
      <c r="N163" s="2407"/>
      <c r="O163" s="2407"/>
      <c r="P163" s="2407"/>
      <c r="Q163" s="2356">
        <v>55</v>
      </c>
      <c r="R163" s="2356"/>
      <c r="S163" s="2356"/>
      <c r="T163" s="2409"/>
      <c r="U163" s="2409"/>
      <c r="V163" s="2409"/>
      <c r="W163" s="2409"/>
      <c r="X163" s="2409"/>
      <c r="Y163" s="2409"/>
      <c r="Z163" s="2409"/>
      <c r="AA163" s="2409"/>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6" t="s">
        <v>1844</v>
      </c>
      <c r="D164" s="2407"/>
      <c r="E164" s="2407"/>
      <c r="F164" s="2407"/>
      <c r="G164" s="2407"/>
      <c r="H164" s="2407"/>
      <c r="I164" s="2407"/>
      <c r="J164" s="2407"/>
      <c r="K164" s="2407"/>
      <c r="L164" s="2407"/>
      <c r="M164" s="2407"/>
      <c r="N164" s="2407"/>
      <c r="O164" s="2407"/>
      <c r="P164" s="2407"/>
      <c r="Q164" s="2356">
        <v>55</v>
      </c>
      <c r="R164" s="2356"/>
      <c r="S164" s="2356"/>
      <c r="T164" s="2370"/>
      <c r="U164" s="2370"/>
      <c r="V164" s="2370"/>
      <c r="W164" s="2370"/>
      <c r="X164" s="2370"/>
      <c r="Y164" s="2370"/>
      <c r="Z164" s="2370"/>
      <c r="AA164" s="2370"/>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6" t="s">
        <v>1815</v>
      </c>
      <c r="D165" s="2407"/>
      <c r="E165" s="2407"/>
      <c r="F165" s="2407"/>
      <c r="G165" s="2407"/>
      <c r="H165" s="2407"/>
      <c r="I165" s="2407"/>
      <c r="J165" s="2407"/>
      <c r="K165" s="2407"/>
      <c r="L165" s="2407"/>
      <c r="M165" s="2407"/>
      <c r="N165" s="2407"/>
      <c r="O165" s="2407"/>
      <c r="P165" s="2407"/>
      <c r="Q165" s="2356">
        <v>55</v>
      </c>
      <c r="R165" s="2356"/>
      <c r="S165" s="2356"/>
      <c r="T165" s="2370"/>
      <c r="U165" s="2370"/>
      <c r="V165" s="2370"/>
      <c r="W165" s="2370"/>
      <c r="X165" s="2370"/>
      <c r="Y165" s="2370"/>
      <c r="Z165" s="2370"/>
      <c r="AA165" s="2370"/>
      <c r="AB165" s="2410">
        <v>0</v>
      </c>
      <c r="AC165" s="2410"/>
      <c r="AD165" s="2410"/>
      <c r="AE165" s="2410"/>
      <c r="AF165" s="2410"/>
      <c r="AG165" s="2411"/>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6" t="s">
        <v>170</v>
      </c>
      <c r="D166" s="2407"/>
      <c r="E166" s="2407"/>
      <c r="F166" s="2408" t="s">
        <v>1845</v>
      </c>
      <c r="G166" s="2408"/>
      <c r="H166" s="2408"/>
      <c r="I166" s="2408"/>
      <c r="J166" s="2408"/>
      <c r="K166" s="2408"/>
      <c r="L166" s="2408"/>
      <c r="M166" s="2408"/>
      <c r="N166" s="2408"/>
      <c r="O166" s="2408"/>
      <c r="P166" s="2408"/>
      <c r="Q166" s="2356">
        <v>55</v>
      </c>
      <c r="R166" s="2356"/>
      <c r="S166" s="2356"/>
      <c r="T166" s="2409"/>
      <c r="U166" s="2409"/>
      <c r="V166" s="2409"/>
      <c r="W166" s="2409"/>
      <c r="X166" s="2409"/>
      <c r="Y166" s="2409"/>
      <c r="Z166" s="2409"/>
      <c r="AA166" s="2409"/>
      <c r="AB166" s="2410">
        <v>0</v>
      </c>
      <c r="AC166" s="2410"/>
      <c r="AD166" s="2410"/>
      <c r="AE166" s="2410"/>
      <c r="AF166" s="2410"/>
      <c r="AG166" s="2411"/>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6" t="s">
        <v>170</v>
      </c>
      <c r="D167" s="2407"/>
      <c r="E167" s="2407"/>
      <c r="F167" s="2408" t="s">
        <v>1845</v>
      </c>
      <c r="G167" s="2408"/>
      <c r="H167" s="2408"/>
      <c r="I167" s="2408"/>
      <c r="J167" s="2408"/>
      <c r="K167" s="2408"/>
      <c r="L167" s="2408"/>
      <c r="M167" s="2408"/>
      <c r="N167" s="2408"/>
      <c r="O167" s="2408"/>
      <c r="P167" s="2408"/>
      <c r="Q167" s="2356">
        <v>55</v>
      </c>
      <c r="R167" s="2356"/>
      <c r="S167" s="2356"/>
      <c r="T167" s="2409"/>
      <c r="U167" s="2409"/>
      <c r="V167" s="2409"/>
      <c r="W167" s="2409"/>
      <c r="X167" s="2409"/>
      <c r="Y167" s="2409"/>
      <c r="Z167" s="2409"/>
      <c r="AA167" s="2409"/>
      <c r="AB167" s="2410">
        <v>0</v>
      </c>
      <c r="AC167" s="2410"/>
      <c r="AD167" s="2410"/>
      <c r="AE167" s="2410"/>
      <c r="AF167" s="2410"/>
      <c r="AG167" s="2411"/>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7" t="s">
        <v>170</v>
      </c>
      <c r="D168" s="2378"/>
      <c r="E168" s="2378"/>
      <c r="F168" s="2379" t="s">
        <v>1845</v>
      </c>
      <c r="G168" s="2379"/>
      <c r="H168" s="2379"/>
      <c r="I168" s="2379"/>
      <c r="J168" s="2379"/>
      <c r="K168" s="2379"/>
      <c r="L168" s="2379"/>
      <c r="M168" s="2379"/>
      <c r="N168" s="2379"/>
      <c r="O168" s="2379"/>
      <c r="P168" s="2379"/>
      <c r="Q168" s="2380">
        <v>55</v>
      </c>
      <c r="R168" s="2380"/>
      <c r="S168" s="2380"/>
      <c r="T168" s="2381"/>
      <c r="U168" s="2381"/>
      <c r="V168" s="2381"/>
      <c r="W168" s="2381"/>
      <c r="X168" s="2381"/>
      <c r="Y168" s="2381"/>
      <c r="Z168" s="2381"/>
      <c r="AA168" s="2381"/>
      <c r="AB168" s="2382">
        <v>0</v>
      </c>
      <c r="AC168" s="2382"/>
      <c r="AD168" s="2382"/>
      <c r="AE168" s="2382"/>
      <c r="AF168" s="2382"/>
      <c r="AG168" s="2383"/>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81" t="s">
        <v>1846</v>
      </c>
      <c r="D170" s="2182"/>
      <c r="E170" s="2182"/>
      <c r="F170" s="2182"/>
      <c r="G170" s="2182"/>
      <c r="H170" s="2182"/>
      <c r="I170" s="2182"/>
      <c r="J170" s="2182"/>
      <c r="K170" s="2182"/>
      <c r="L170" s="2182"/>
      <c r="M170" s="2182"/>
      <c r="N170" s="2183"/>
      <c r="O170" s="1206"/>
      <c r="P170" s="2394" t="s">
        <v>1847</v>
      </c>
      <c r="Q170" s="2395"/>
      <c r="R170" s="2395"/>
      <c r="S170" s="2395"/>
      <c r="T170" s="2395"/>
      <c r="U170" s="2395"/>
      <c r="V170" s="2395"/>
      <c r="W170" s="2395"/>
      <c r="X170" s="2395"/>
      <c r="Y170" s="2395"/>
      <c r="Z170" s="2395"/>
      <c r="AA170" s="2395"/>
      <c r="AB170" s="2395"/>
      <c r="AC170" s="2395"/>
      <c r="AD170" s="2395"/>
      <c r="AE170" s="2395"/>
      <c r="AF170" s="2395"/>
      <c r="AG170" s="2395"/>
      <c r="AH170" s="2395"/>
      <c r="AI170" s="2395"/>
      <c r="AJ170" s="2395"/>
      <c r="AK170" s="2395"/>
      <c r="AL170" s="2395"/>
      <c r="AM170" s="2395"/>
      <c r="AN170" s="2395"/>
      <c r="AO170" s="2396"/>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7" t="s">
        <v>1848</v>
      </c>
      <c r="D171" s="2398"/>
      <c r="E171" s="2398"/>
      <c r="F171" s="2398"/>
      <c r="G171" s="2398"/>
      <c r="H171" s="2398"/>
      <c r="I171" s="2398" t="s">
        <v>1849</v>
      </c>
      <c r="J171" s="2398"/>
      <c r="K171" s="2398"/>
      <c r="L171" s="2398"/>
      <c r="M171" s="2398"/>
      <c r="N171" s="2399"/>
      <c r="O171" s="1206"/>
      <c r="P171" s="2400" t="s">
        <v>2187</v>
      </c>
      <c r="Q171" s="2401"/>
      <c r="R171" s="2401"/>
      <c r="S171" s="2401"/>
      <c r="T171" s="2401"/>
      <c r="U171" s="2401"/>
      <c r="V171" s="2401"/>
      <c r="W171" s="2401"/>
      <c r="X171" s="2401"/>
      <c r="Y171" s="2401"/>
      <c r="Z171" s="2401"/>
      <c r="AA171" s="2401"/>
      <c r="AB171" s="2401"/>
      <c r="AC171" s="2401"/>
      <c r="AD171" s="2401"/>
      <c r="AE171" s="2401"/>
      <c r="AF171" s="2401"/>
      <c r="AG171" s="2401"/>
      <c r="AH171" s="2401"/>
      <c r="AI171" s="2401"/>
      <c r="AJ171" s="2401"/>
      <c r="AK171" s="2401"/>
      <c r="AL171" s="2401"/>
      <c r="AM171" s="2401"/>
      <c r="AN171" s="2401"/>
      <c r="AO171" s="2402"/>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9"/>
      <c r="D172" s="2350"/>
      <c r="E172" s="2350"/>
      <c r="F172" s="2350"/>
      <c r="G172" s="2350"/>
      <c r="H172" s="2350"/>
      <c r="I172" s="2370"/>
      <c r="J172" s="2370"/>
      <c r="K172" s="2370"/>
      <c r="L172" s="2370"/>
      <c r="M172" s="2370"/>
      <c r="N172" s="2371"/>
      <c r="O172" s="1206"/>
      <c r="P172" s="2400"/>
      <c r="Q172" s="2401"/>
      <c r="R172" s="2401"/>
      <c r="S172" s="2401"/>
      <c r="T172" s="2401"/>
      <c r="U172" s="2401"/>
      <c r="V172" s="2401"/>
      <c r="W172" s="2401"/>
      <c r="X172" s="2401"/>
      <c r="Y172" s="2401"/>
      <c r="Z172" s="2401"/>
      <c r="AA172" s="2401"/>
      <c r="AB172" s="2401"/>
      <c r="AC172" s="2401"/>
      <c r="AD172" s="2401"/>
      <c r="AE172" s="2401"/>
      <c r="AF172" s="2401"/>
      <c r="AG172" s="2401"/>
      <c r="AH172" s="2401"/>
      <c r="AI172" s="2401"/>
      <c r="AJ172" s="2401"/>
      <c r="AK172" s="2401"/>
      <c r="AL172" s="2401"/>
      <c r="AM172" s="2401"/>
      <c r="AN172" s="2401"/>
      <c r="AO172" s="2402"/>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9"/>
      <c r="D173" s="2350"/>
      <c r="E173" s="2350"/>
      <c r="F173" s="2350"/>
      <c r="G173" s="2350"/>
      <c r="H173" s="2350"/>
      <c r="I173" s="2370"/>
      <c r="J173" s="2370"/>
      <c r="K173" s="2370"/>
      <c r="L173" s="2370"/>
      <c r="M173" s="2370"/>
      <c r="N173" s="2371"/>
      <c r="O173" s="1206"/>
      <c r="P173" s="2400"/>
      <c r="Q173" s="2401"/>
      <c r="R173" s="2401"/>
      <c r="S173" s="2401"/>
      <c r="T173" s="2401"/>
      <c r="U173" s="2401"/>
      <c r="V173" s="2401"/>
      <c r="W173" s="2401"/>
      <c r="X173" s="2401"/>
      <c r="Y173" s="2401"/>
      <c r="Z173" s="2401"/>
      <c r="AA173" s="2401"/>
      <c r="AB173" s="2401"/>
      <c r="AC173" s="2401"/>
      <c r="AD173" s="2401"/>
      <c r="AE173" s="2401"/>
      <c r="AF173" s="2401"/>
      <c r="AG173" s="2401"/>
      <c r="AH173" s="2401"/>
      <c r="AI173" s="2401"/>
      <c r="AJ173" s="2401"/>
      <c r="AK173" s="2401"/>
      <c r="AL173" s="2401"/>
      <c r="AM173" s="2401"/>
      <c r="AN173" s="2401"/>
      <c r="AO173" s="2402"/>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9"/>
      <c r="D174" s="2350"/>
      <c r="E174" s="2350"/>
      <c r="F174" s="2350"/>
      <c r="G174" s="2350"/>
      <c r="H174" s="2350"/>
      <c r="I174" s="2370"/>
      <c r="J174" s="2370"/>
      <c r="K174" s="2370"/>
      <c r="L174" s="2370"/>
      <c r="M174" s="2370"/>
      <c r="N174" s="2371"/>
      <c r="O174" s="1206"/>
      <c r="P174" s="2400"/>
      <c r="Q174" s="2401"/>
      <c r="R174" s="2401"/>
      <c r="S174" s="2401"/>
      <c r="T174" s="2401"/>
      <c r="U174" s="2401"/>
      <c r="V174" s="2401"/>
      <c r="W174" s="2401"/>
      <c r="X174" s="2401"/>
      <c r="Y174" s="2401"/>
      <c r="Z174" s="2401"/>
      <c r="AA174" s="2401"/>
      <c r="AB174" s="2401"/>
      <c r="AC174" s="2401"/>
      <c r="AD174" s="2401"/>
      <c r="AE174" s="2401"/>
      <c r="AF174" s="2401"/>
      <c r="AG174" s="2401"/>
      <c r="AH174" s="2401"/>
      <c r="AI174" s="2401"/>
      <c r="AJ174" s="2401"/>
      <c r="AK174" s="2401"/>
      <c r="AL174" s="2401"/>
      <c r="AM174" s="2401"/>
      <c r="AN174" s="2401"/>
      <c r="AO174" s="2402"/>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9"/>
      <c r="D175" s="2350"/>
      <c r="E175" s="2350"/>
      <c r="F175" s="2350"/>
      <c r="G175" s="2350"/>
      <c r="H175" s="2350"/>
      <c r="I175" s="2370"/>
      <c r="J175" s="2370"/>
      <c r="K175" s="2370"/>
      <c r="L175" s="2370"/>
      <c r="M175" s="2370"/>
      <c r="N175" s="2371"/>
      <c r="O175" s="1206"/>
      <c r="P175" s="2400"/>
      <c r="Q175" s="2401"/>
      <c r="R175" s="2401"/>
      <c r="S175" s="2401"/>
      <c r="T175" s="2401"/>
      <c r="U175" s="2401"/>
      <c r="V175" s="2401"/>
      <c r="W175" s="2401"/>
      <c r="X175" s="2401"/>
      <c r="Y175" s="2401"/>
      <c r="Z175" s="2401"/>
      <c r="AA175" s="2401"/>
      <c r="AB175" s="2401"/>
      <c r="AC175" s="2401"/>
      <c r="AD175" s="2401"/>
      <c r="AE175" s="2401"/>
      <c r="AF175" s="2401"/>
      <c r="AG175" s="2401"/>
      <c r="AH175" s="2401"/>
      <c r="AI175" s="2401"/>
      <c r="AJ175" s="2401"/>
      <c r="AK175" s="2401"/>
      <c r="AL175" s="2401"/>
      <c r="AM175" s="2401"/>
      <c r="AN175" s="2401"/>
      <c r="AO175" s="2402"/>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9"/>
      <c r="D176" s="2350"/>
      <c r="E176" s="2350"/>
      <c r="F176" s="2350"/>
      <c r="G176" s="2350"/>
      <c r="H176" s="2350"/>
      <c r="I176" s="2370"/>
      <c r="J176" s="2370"/>
      <c r="K176" s="2370"/>
      <c r="L176" s="2370"/>
      <c r="M176" s="2370"/>
      <c r="N176" s="2371"/>
      <c r="O176" s="1206"/>
      <c r="P176" s="2400"/>
      <c r="Q176" s="2401"/>
      <c r="R176" s="2401"/>
      <c r="S176" s="2401"/>
      <c r="T176" s="2401"/>
      <c r="U176" s="2401"/>
      <c r="V176" s="2401"/>
      <c r="W176" s="2401"/>
      <c r="X176" s="2401"/>
      <c r="Y176" s="2401"/>
      <c r="Z176" s="2401"/>
      <c r="AA176" s="2401"/>
      <c r="AB176" s="2401"/>
      <c r="AC176" s="2401"/>
      <c r="AD176" s="2401"/>
      <c r="AE176" s="2401"/>
      <c r="AF176" s="2401"/>
      <c r="AG176" s="2401"/>
      <c r="AH176" s="2401"/>
      <c r="AI176" s="2401"/>
      <c r="AJ176" s="2401"/>
      <c r="AK176" s="2401"/>
      <c r="AL176" s="2401"/>
      <c r="AM176" s="2401"/>
      <c r="AN176" s="2401"/>
      <c r="AO176" s="2402"/>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9"/>
      <c r="D177" s="2350"/>
      <c r="E177" s="2350"/>
      <c r="F177" s="2350"/>
      <c r="G177" s="2350"/>
      <c r="H177" s="2350"/>
      <c r="I177" s="2370"/>
      <c r="J177" s="2370"/>
      <c r="K177" s="2370"/>
      <c r="L177" s="2370"/>
      <c r="M177" s="2370"/>
      <c r="N177" s="2371"/>
      <c r="O177" s="1206"/>
      <c r="P177" s="2400"/>
      <c r="Q177" s="2401"/>
      <c r="R177" s="2401"/>
      <c r="S177" s="2401"/>
      <c r="T177" s="2401"/>
      <c r="U177" s="2401"/>
      <c r="V177" s="2401"/>
      <c r="W177" s="2401"/>
      <c r="X177" s="2401"/>
      <c r="Y177" s="2401"/>
      <c r="Z177" s="2401"/>
      <c r="AA177" s="2401"/>
      <c r="AB177" s="2401"/>
      <c r="AC177" s="2401"/>
      <c r="AD177" s="2401"/>
      <c r="AE177" s="2401"/>
      <c r="AF177" s="2401"/>
      <c r="AG177" s="2401"/>
      <c r="AH177" s="2401"/>
      <c r="AI177" s="2401"/>
      <c r="AJ177" s="2401"/>
      <c r="AK177" s="2401"/>
      <c r="AL177" s="2401"/>
      <c r="AM177" s="2401"/>
      <c r="AN177" s="2401"/>
      <c r="AO177" s="2402"/>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4"/>
      <c r="D178" s="2385"/>
      <c r="E178" s="2385"/>
      <c r="F178" s="2385"/>
      <c r="G178" s="2385"/>
      <c r="H178" s="2385"/>
      <c r="I178" s="2386"/>
      <c r="J178" s="2386"/>
      <c r="K178" s="2386"/>
      <c r="L178" s="2386"/>
      <c r="M178" s="2386"/>
      <c r="N178" s="2387"/>
      <c r="O178" s="1206"/>
      <c r="P178" s="2403"/>
      <c r="Q178" s="2404"/>
      <c r="R178" s="2404"/>
      <c r="S178" s="2404"/>
      <c r="T178" s="2404"/>
      <c r="U178" s="2404"/>
      <c r="V178" s="2404"/>
      <c r="W178" s="2404"/>
      <c r="X178" s="2404"/>
      <c r="Y178" s="2404"/>
      <c r="Z178" s="2404"/>
      <c r="AA178" s="2404"/>
      <c r="AB178" s="2404"/>
      <c r="AC178" s="2404"/>
      <c r="AD178" s="2404"/>
      <c r="AE178" s="2404"/>
      <c r="AF178" s="2404"/>
      <c r="AG178" s="2404"/>
      <c r="AH178" s="2404"/>
      <c r="AI178" s="2404"/>
      <c r="AJ178" s="2404"/>
      <c r="AK178" s="2404"/>
      <c r="AL178" s="2404"/>
      <c r="AM178" s="2404"/>
      <c r="AN178" s="2404"/>
      <c r="AO178" s="2405"/>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8" t="s">
        <v>2489</v>
      </c>
      <c r="D180" s="2389"/>
      <c r="E180" s="2389"/>
      <c r="F180" s="2389"/>
      <c r="G180" s="2389"/>
      <c r="H180" s="2389"/>
      <c r="I180" s="2389"/>
      <c r="J180" s="2389"/>
      <c r="K180" s="2389"/>
      <c r="L180" s="2389"/>
      <c r="M180" s="2389"/>
      <c r="N180" s="2389"/>
      <c r="O180" s="2389"/>
      <c r="P180" s="2389"/>
      <c r="Q180" s="2389"/>
      <c r="R180" s="2389"/>
      <c r="S180" s="2389"/>
      <c r="T180" s="2389"/>
      <c r="U180" s="2389"/>
      <c r="V180" s="2389"/>
      <c r="W180" s="2389"/>
      <c r="X180" s="2389"/>
      <c r="Y180" s="2389"/>
      <c r="Z180" s="2389"/>
      <c r="AA180" s="2389"/>
      <c r="AB180" s="2389"/>
      <c r="AC180" s="2389"/>
      <c r="AD180" s="2389"/>
      <c r="AE180" s="2390"/>
      <c r="AF180" s="1206"/>
      <c r="AG180" s="1206"/>
      <c r="AH180" s="2583" t="s">
        <v>2604</v>
      </c>
      <c r="AI180" s="2584"/>
      <c r="AJ180" s="2584"/>
      <c r="AK180" s="2584"/>
      <c r="AL180" s="2584"/>
      <c r="AM180" s="2584"/>
      <c r="AN180" s="2584"/>
      <c r="AO180" s="2584"/>
      <c r="AP180" s="2584"/>
      <c r="AQ180" s="2584"/>
      <c r="AR180" s="2584"/>
      <c r="AS180" s="2584"/>
      <c r="AT180" s="2584"/>
      <c r="AU180" s="2584"/>
      <c r="AV180" s="2584"/>
      <c r="AW180" s="2584"/>
      <c r="AX180" s="2584"/>
      <c r="AY180" s="2584"/>
      <c r="AZ180" s="2584"/>
      <c r="BA180" s="2584"/>
      <c r="BB180" s="2584"/>
      <c r="BC180" s="2584"/>
      <c r="BD180" s="2584"/>
      <c r="BE180" s="2585"/>
    </row>
    <row r="181" spans="1:57" ht="15.75" customHeight="1" thickBot="1">
      <c r="A181" s="1206"/>
      <c r="B181" s="1206"/>
      <c r="C181" s="2391"/>
      <c r="D181" s="2392"/>
      <c r="E181" s="2392"/>
      <c r="F181" s="2392"/>
      <c r="G181" s="2392"/>
      <c r="H181" s="2392"/>
      <c r="I181" s="2392"/>
      <c r="J181" s="2392"/>
      <c r="K181" s="2392"/>
      <c r="L181" s="2392"/>
      <c r="M181" s="2392"/>
      <c r="N181" s="2392"/>
      <c r="O181" s="2392"/>
      <c r="P181" s="2392"/>
      <c r="Q181" s="2392"/>
      <c r="R181" s="2392"/>
      <c r="S181" s="2392"/>
      <c r="T181" s="2392"/>
      <c r="U181" s="2392"/>
      <c r="V181" s="2392"/>
      <c r="W181" s="2392"/>
      <c r="X181" s="2392"/>
      <c r="Y181" s="2392"/>
      <c r="Z181" s="2392"/>
      <c r="AA181" s="2392"/>
      <c r="AB181" s="2392"/>
      <c r="AC181" s="2392"/>
      <c r="AD181" s="2392"/>
      <c r="AE181" s="2393"/>
      <c r="AF181" s="1206"/>
      <c r="AG181" s="1206"/>
      <c r="AH181" s="2586" t="s">
        <v>2625</v>
      </c>
      <c r="AI181" s="2586"/>
      <c r="AJ181" s="2586"/>
      <c r="AK181" s="2586"/>
      <c r="AL181" s="2586"/>
      <c r="AM181" s="2586"/>
      <c r="AN181" s="2586"/>
      <c r="AO181" s="2586"/>
      <c r="AP181" s="2586"/>
      <c r="AQ181" s="2586"/>
      <c r="AR181" s="2586"/>
      <c r="AS181" s="2586"/>
      <c r="AT181" s="2586"/>
      <c r="AU181" s="2586"/>
      <c r="AV181" s="2586"/>
      <c r="AW181" s="2586"/>
      <c r="AX181" s="2586"/>
      <c r="AY181" s="2586"/>
      <c r="AZ181" s="2586"/>
      <c r="BA181" s="2586"/>
      <c r="BB181" s="2586"/>
      <c r="BC181" s="2586"/>
      <c r="BD181" s="2586"/>
      <c r="BE181" s="2586"/>
    </row>
    <row r="182" spans="1:57" ht="15.75" customHeight="1">
      <c r="A182" s="1206"/>
      <c r="B182" s="1206"/>
      <c r="C182" s="2181" t="s">
        <v>1839</v>
      </c>
      <c r="D182" s="2182"/>
      <c r="E182" s="2182"/>
      <c r="F182" s="2182"/>
      <c r="G182" s="2182"/>
      <c r="H182" s="2182"/>
      <c r="I182" s="2182"/>
      <c r="J182" s="2182"/>
      <c r="K182" s="2182"/>
      <c r="L182" s="2182"/>
      <c r="M182" s="2182"/>
      <c r="N182" s="2182" t="s">
        <v>1850</v>
      </c>
      <c r="O182" s="2182"/>
      <c r="P182" s="2182"/>
      <c r="Q182" s="2182"/>
      <c r="R182" s="2182"/>
      <c r="S182" s="2182"/>
      <c r="T182" s="2182"/>
      <c r="U182" s="2214" t="s">
        <v>1839</v>
      </c>
      <c r="V182" s="2214"/>
      <c r="W182" s="2214"/>
      <c r="X182" s="2214"/>
      <c r="Y182" s="2214"/>
      <c r="Z182" s="2214"/>
      <c r="AA182" s="2214"/>
      <c r="AB182" s="2214"/>
      <c r="AC182" s="2214"/>
      <c r="AD182" s="2214"/>
      <c r="AE182" s="2215"/>
      <c r="AF182" s="1206"/>
      <c r="AG182" s="1206"/>
      <c r="AH182" s="2369" t="s">
        <v>2609</v>
      </c>
      <c r="AI182" s="2369"/>
      <c r="AJ182" s="2369"/>
      <c r="AK182" s="2369"/>
      <c r="AL182" s="2369"/>
      <c r="AM182" s="2369"/>
      <c r="AN182" s="2369"/>
      <c r="AO182" s="2369"/>
      <c r="AP182" s="2369"/>
      <c r="AQ182" s="2369"/>
      <c r="AR182" s="2369"/>
      <c r="AS182" s="2369"/>
      <c r="AT182" s="2369"/>
      <c r="AU182" s="2594">
        <v>2500000</v>
      </c>
      <c r="AV182" s="2594"/>
      <c r="AW182" s="2594"/>
      <c r="AX182" s="2594"/>
      <c r="AY182" s="2594"/>
      <c r="AZ182" s="2594"/>
      <c r="BA182" s="2594"/>
      <c r="BB182" s="2594"/>
      <c r="BC182" s="2598"/>
      <c r="BD182" s="2599"/>
      <c r="BE182" s="2600"/>
    </row>
    <row r="183" spans="1:57" ht="15.75" customHeight="1">
      <c r="A183" s="1206"/>
      <c r="B183" s="1206"/>
      <c r="C183" s="2358" t="s">
        <v>2490</v>
      </c>
      <c r="D183" s="2359"/>
      <c r="E183" s="2359"/>
      <c r="F183" s="2359"/>
      <c r="G183" s="2359"/>
      <c r="H183" s="2359"/>
      <c r="I183" s="2359"/>
      <c r="J183" s="2359"/>
      <c r="K183" s="2359"/>
      <c r="L183" s="2359"/>
      <c r="M183" s="2359"/>
      <c r="N183" s="2372">
        <f>'Sources and Uses Budget'!B105</f>
        <v>51106678</v>
      </c>
      <c r="O183" s="2372"/>
      <c r="P183" s="2372"/>
      <c r="Q183" s="2372"/>
      <c r="R183" s="2372"/>
      <c r="S183" s="2372"/>
      <c r="T183" s="2372"/>
      <c r="U183" s="2373"/>
      <c r="V183" s="2373"/>
      <c r="W183" s="2373"/>
      <c r="X183" s="2373"/>
      <c r="Y183" s="2373"/>
      <c r="Z183" s="2373"/>
      <c r="AA183" s="2373"/>
      <c r="AB183" s="2373"/>
      <c r="AC183" s="2373"/>
      <c r="AD183" s="2373"/>
      <c r="AE183" s="2374"/>
      <c r="AF183" s="1206"/>
      <c r="AG183" s="1206"/>
      <c r="AH183" s="2369" t="s">
        <v>2608</v>
      </c>
      <c r="AI183" s="2369"/>
      <c r="AJ183" s="2369"/>
      <c r="AK183" s="2369"/>
      <c r="AL183" s="2369"/>
      <c r="AM183" s="2369"/>
      <c r="AN183" s="2369"/>
      <c r="AO183" s="2369"/>
      <c r="AP183" s="2369"/>
      <c r="AQ183" s="2369"/>
      <c r="AR183" s="2369"/>
      <c r="AS183" s="2369"/>
      <c r="AT183" s="2369"/>
      <c r="AU183" s="2595">
        <f>MAX(0,Application!AG439-100)*20000</f>
        <v>0</v>
      </c>
      <c r="AV183" s="2595"/>
      <c r="AW183" s="2595"/>
      <c r="AX183" s="2595"/>
      <c r="AY183" s="2595"/>
      <c r="AZ183" s="2595"/>
      <c r="BA183" s="2595"/>
      <c r="BB183" s="2595"/>
      <c r="BC183" s="2328"/>
      <c r="BD183" s="2329"/>
      <c r="BE183" s="2330"/>
    </row>
    <row r="184" spans="1:57" ht="15.75" customHeight="1">
      <c r="A184" s="1206"/>
      <c r="B184" s="1206"/>
      <c r="C184" s="2358" t="s">
        <v>2491</v>
      </c>
      <c r="D184" s="2359"/>
      <c r="E184" s="2359"/>
      <c r="F184" s="2359"/>
      <c r="G184" s="2359"/>
      <c r="H184" s="2359"/>
      <c r="I184" s="2359"/>
      <c r="J184" s="2359"/>
      <c r="K184" s="2359"/>
      <c r="L184" s="2359"/>
      <c r="M184" s="2359"/>
      <c r="N184" s="2372">
        <f>N183/J29</f>
        <v>1135703.9555555556</v>
      </c>
      <c r="O184" s="2372"/>
      <c r="P184" s="2372"/>
      <c r="Q184" s="2372"/>
      <c r="R184" s="2372"/>
      <c r="S184" s="2372"/>
      <c r="T184" s="2372"/>
      <c r="U184" s="1222"/>
      <c r="V184" s="1222"/>
      <c r="W184" s="1222"/>
      <c r="X184" s="1222"/>
      <c r="Y184" s="1222"/>
      <c r="Z184" s="1222"/>
      <c r="AA184" s="1222"/>
      <c r="AB184" s="1222"/>
      <c r="AC184" s="1222"/>
      <c r="AD184" s="1222"/>
      <c r="AE184" s="1221"/>
      <c r="AF184" s="1206"/>
      <c r="AG184" s="1206"/>
      <c r="AH184" s="2587" t="s">
        <v>2607</v>
      </c>
      <c r="AI184" s="2587"/>
      <c r="AJ184" s="2587"/>
      <c r="AK184" s="2587"/>
      <c r="AL184" s="2587"/>
      <c r="AM184" s="2587"/>
      <c r="AN184" s="2587"/>
      <c r="AO184" s="2587"/>
      <c r="AP184" s="2587"/>
      <c r="AQ184" s="2587"/>
      <c r="AR184" s="2587"/>
      <c r="AS184" s="2587"/>
      <c r="AT184" s="2587"/>
      <c r="AU184" s="2327">
        <f>AU182+AU183</f>
        <v>2500000</v>
      </c>
      <c r="AV184" s="2327"/>
      <c r="AW184" s="2327"/>
      <c r="AX184" s="2327"/>
      <c r="AY184" s="2327"/>
      <c r="AZ184" s="2327"/>
      <c r="BA184" s="2327"/>
      <c r="BB184" s="2327"/>
      <c r="BC184" s="2328"/>
      <c r="BD184" s="2329"/>
      <c r="BE184" s="2330"/>
    </row>
    <row r="185" spans="1:57" ht="15.75" customHeight="1">
      <c r="A185" s="1206"/>
      <c r="B185" s="1206"/>
      <c r="C185" s="2375" t="s">
        <v>2492</v>
      </c>
      <c r="D185" s="2376"/>
      <c r="E185" s="2376"/>
      <c r="F185" s="2376"/>
      <c r="G185" s="2376"/>
      <c r="H185" s="2376"/>
      <c r="I185" s="2376"/>
      <c r="J185" s="2376"/>
      <c r="K185" s="2376"/>
      <c r="L185" s="2376"/>
      <c r="M185" s="2376"/>
      <c r="N185" s="2210">
        <v>0</v>
      </c>
      <c r="O185" s="2210"/>
      <c r="P185" s="2210"/>
      <c r="Q185" s="2210"/>
      <c r="R185" s="2210"/>
      <c r="S185" s="2210"/>
      <c r="T185" s="2210"/>
      <c r="U185" s="2353"/>
      <c r="V185" s="2353"/>
      <c r="W185" s="2353"/>
      <c r="X185" s="2353"/>
      <c r="Y185" s="2353"/>
      <c r="Z185" s="2353"/>
      <c r="AA185" s="2353"/>
      <c r="AB185" s="2353"/>
      <c r="AC185" s="2353"/>
      <c r="AD185" s="2353"/>
      <c r="AE185" s="2354"/>
      <c r="AF185" s="1206"/>
      <c r="AG185" s="1206"/>
      <c r="AH185" s="2597" t="s">
        <v>2606</v>
      </c>
      <c r="AI185" s="2597"/>
      <c r="AJ185" s="2597"/>
      <c r="AK185" s="2597"/>
      <c r="AL185" s="2597"/>
      <c r="AM185" s="2597"/>
      <c r="AN185" s="2597"/>
      <c r="AO185" s="2597"/>
      <c r="AP185" s="2597"/>
      <c r="AQ185" s="2597"/>
      <c r="AR185" s="2597"/>
      <c r="AS185" s="2597"/>
      <c r="AT185" s="2597"/>
      <c r="AU185" s="2596" t="str">
        <f>IF(AU189-AU192&lt;=AU184,"Y","N")</f>
        <v>Y</v>
      </c>
      <c r="AV185" s="2596"/>
      <c r="AW185" s="2596"/>
      <c r="AX185" s="2596"/>
      <c r="AY185" s="2596"/>
      <c r="AZ185" s="2596"/>
      <c r="BA185" s="2596"/>
      <c r="BB185" s="2596"/>
      <c r="BC185" s="2328"/>
      <c r="BD185" s="2329"/>
      <c r="BE185" s="2330"/>
    </row>
    <row r="186" spans="1:57" ht="15.75" customHeight="1" thickBot="1">
      <c r="A186" s="1206"/>
      <c r="B186" s="1206"/>
      <c r="C186" s="2358" t="s">
        <v>2493</v>
      </c>
      <c r="D186" s="2359"/>
      <c r="E186" s="2359"/>
      <c r="F186" s="2359"/>
      <c r="G186" s="2359"/>
      <c r="H186" s="2359"/>
      <c r="I186" s="2359"/>
      <c r="J186" s="2359"/>
      <c r="K186" s="2359"/>
      <c r="L186" s="2359"/>
      <c r="M186" s="2359"/>
      <c r="N186" s="2360">
        <f>SUM('Sources and Uses Budget'!B85:B86)</f>
        <v>1796420</v>
      </c>
      <c r="O186" s="2360"/>
      <c r="P186" s="2360"/>
      <c r="Q186" s="2360"/>
      <c r="R186" s="2360"/>
      <c r="S186" s="2360"/>
      <c r="T186" s="2360"/>
      <c r="U186" s="2353"/>
      <c r="V186" s="2353"/>
      <c r="W186" s="2353"/>
      <c r="X186" s="2353"/>
      <c r="Y186" s="2353"/>
      <c r="Z186" s="2353"/>
      <c r="AA186" s="2353"/>
      <c r="AB186" s="2353"/>
      <c r="AC186" s="2353"/>
      <c r="AD186" s="2353"/>
      <c r="AE186" s="2354"/>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8" t="s">
        <v>2494</v>
      </c>
      <c r="D187" s="2359"/>
      <c r="E187" s="2359"/>
      <c r="F187" s="2359"/>
      <c r="G187" s="2359"/>
      <c r="H187" s="2359"/>
      <c r="I187" s="2359"/>
      <c r="J187" s="2359"/>
      <c r="K187" s="2359"/>
      <c r="L187" s="2359"/>
      <c r="M187" s="2359"/>
      <c r="N187" s="2360">
        <f>'Sources and Uses Budget'!B8</f>
        <v>2730000</v>
      </c>
      <c r="O187" s="2360"/>
      <c r="P187" s="2360"/>
      <c r="Q187" s="2360"/>
      <c r="R187" s="2360"/>
      <c r="S187" s="2360"/>
      <c r="T187" s="2360"/>
      <c r="U187" s="2353"/>
      <c r="V187" s="2353"/>
      <c r="W187" s="2353"/>
      <c r="X187" s="2353"/>
      <c r="Y187" s="2353"/>
      <c r="Z187" s="2353"/>
      <c r="AA187" s="2353"/>
      <c r="AB187" s="2353"/>
      <c r="AC187" s="2353"/>
      <c r="AD187" s="2353"/>
      <c r="AE187" s="2354"/>
      <c r="AF187" s="1206"/>
      <c r="AG187" s="1206"/>
      <c r="AH187" s="2361" t="s">
        <v>1851</v>
      </c>
      <c r="AI187" s="2362"/>
      <c r="AJ187" s="2362"/>
      <c r="AK187" s="2362"/>
      <c r="AL187" s="2362"/>
      <c r="AM187" s="2362"/>
      <c r="AN187" s="2362"/>
      <c r="AO187" s="2362"/>
      <c r="AP187" s="2362"/>
      <c r="AQ187" s="2362"/>
      <c r="AR187" s="2362"/>
      <c r="AS187" s="2362"/>
      <c r="AT187" s="2362"/>
      <c r="AU187" s="2362"/>
      <c r="AV187" s="2362"/>
      <c r="AW187" s="2362"/>
      <c r="AX187" s="2362"/>
      <c r="AY187" s="2362"/>
      <c r="AZ187" s="2362"/>
      <c r="BA187" s="2362"/>
      <c r="BB187" s="2362"/>
      <c r="BC187" s="2362"/>
      <c r="BD187" s="2362"/>
      <c r="BE187" s="2363"/>
    </row>
    <row r="188" spans="1:57" ht="15.75" customHeight="1">
      <c r="A188" s="1206"/>
      <c r="B188" s="1206"/>
      <c r="C188" s="2358" t="s">
        <v>2495</v>
      </c>
      <c r="D188" s="2359"/>
      <c r="E188" s="2359"/>
      <c r="F188" s="2359"/>
      <c r="G188" s="2359"/>
      <c r="H188" s="2359"/>
      <c r="I188" s="2359"/>
      <c r="J188" s="2359"/>
      <c r="K188" s="2359"/>
      <c r="L188" s="2359"/>
      <c r="M188" s="2359"/>
      <c r="N188" s="2352">
        <v>0</v>
      </c>
      <c r="O188" s="2352"/>
      <c r="P188" s="2352"/>
      <c r="Q188" s="2352"/>
      <c r="R188" s="2352"/>
      <c r="S188" s="2352"/>
      <c r="T188" s="2352"/>
      <c r="U188" s="2353"/>
      <c r="V188" s="2353"/>
      <c r="W188" s="2353"/>
      <c r="X188" s="2353"/>
      <c r="Y188" s="2353"/>
      <c r="Z188" s="2353"/>
      <c r="AA188" s="2353"/>
      <c r="AB188" s="2353"/>
      <c r="AC188" s="2353"/>
      <c r="AD188" s="2353"/>
      <c r="AE188" s="2354"/>
      <c r="AF188" s="1206"/>
      <c r="AG188" s="1206"/>
      <c r="AH188" s="2364" t="s">
        <v>1851</v>
      </c>
      <c r="AI188" s="2364"/>
      <c r="AJ188" s="2364"/>
      <c r="AK188" s="2364"/>
      <c r="AL188" s="2364"/>
      <c r="AM188" s="2364"/>
      <c r="AN188" s="2364"/>
      <c r="AO188" s="2364"/>
      <c r="AP188" s="2364"/>
      <c r="AQ188" s="2364"/>
      <c r="AR188" s="2364"/>
      <c r="AS188" s="2364"/>
      <c r="AT188" s="2364"/>
      <c r="AU188" s="2365">
        <v>0</v>
      </c>
      <c r="AV188" s="2365"/>
      <c r="AW188" s="2365"/>
      <c r="AX188" s="2365"/>
      <c r="AY188" s="2365"/>
      <c r="AZ188" s="2365"/>
      <c r="BA188" s="2365"/>
      <c r="BB188" s="2365"/>
      <c r="BC188" s="2366"/>
      <c r="BD188" s="2367"/>
      <c r="BE188" s="2368"/>
    </row>
    <row r="189" spans="1:57" ht="15.75" customHeight="1">
      <c r="A189" s="1206"/>
      <c r="B189" s="1206"/>
      <c r="C189" s="2358" t="s">
        <v>2496</v>
      </c>
      <c r="D189" s="2359"/>
      <c r="E189" s="2359"/>
      <c r="F189" s="2359"/>
      <c r="G189" s="2359"/>
      <c r="H189" s="2359"/>
      <c r="I189" s="2359"/>
      <c r="J189" s="2359"/>
      <c r="K189" s="2359"/>
      <c r="L189" s="2359"/>
      <c r="M189" s="2359"/>
      <c r="N189" s="2352">
        <v>0</v>
      </c>
      <c r="O189" s="2352"/>
      <c r="P189" s="2352"/>
      <c r="Q189" s="2352"/>
      <c r="R189" s="2352"/>
      <c r="S189" s="2352"/>
      <c r="T189" s="2352"/>
      <c r="U189" s="2353"/>
      <c r="V189" s="2353"/>
      <c r="W189" s="2353"/>
      <c r="X189" s="2353"/>
      <c r="Y189" s="2353"/>
      <c r="Z189" s="2353"/>
      <c r="AA189" s="2353"/>
      <c r="AB189" s="2353"/>
      <c r="AC189" s="2353"/>
      <c r="AD189" s="2353"/>
      <c r="AE189" s="2354"/>
      <c r="AF189" s="1206"/>
      <c r="AG189" s="1206"/>
      <c r="AH189" s="2369" t="s">
        <v>2605</v>
      </c>
      <c r="AI189" s="2369"/>
      <c r="AJ189" s="2369"/>
      <c r="AK189" s="2369"/>
      <c r="AL189" s="2369"/>
      <c r="AM189" s="2369"/>
      <c r="AN189" s="2369"/>
      <c r="AO189" s="2369"/>
      <c r="AP189" s="2369"/>
      <c r="AQ189" s="2369"/>
      <c r="AR189" s="2369"/>
      <c r="AS189" s="2369"/>
      <c r="AT189" s="2369"/>
      <c r="AU189" s="2357"/>
      <c r="AV189" s="2357"/>
      <c r="AW189" s="2357"/>
      <c r="AX189" s="2357"/>
      <c r="AY189" s="2357"/>
      <c r="AZ189" s="2357"/>
      <c r="BA189" s="2357"/>
      <c r="BB189" s="2357"/>
      <c r="BC189" s="2328"/>
      <c r="BD189" s="2329"/>
      <c r="BE189" s="2330"/>
    </row>
    <row r="190" spans="1:57" ht="15.75" customHeight="1">
      <c r="A190" s="1206"/>
      <c r="B190" s="1206"/>
      <c r="C190" s="2355" t="s">
        <v>301</v>
      </c>
      <c r="D190" s="2356"/>
      <c r="E190" s="2351" t="s">
        <v>1845</v>
      </c>
      <c r="F190" s="2351"/>
      <c r="G190" s="2351"/>
      <c r="H190" s="2351"/>
      <c r="I190" s="2351"/>
      <c r="J190" s="2351"/>
      <c r="K190" s="2351"/>
      <c r="L190" s="2351"/>
      <c r="M190" s="2351"/>
      <c r="N190" s="2352">
        <v>0</v>
      </c>
      <c r="O190" s="2352"/>
      <c r="P190" s="2352"/>
      <c r="Q190" s="2352"/>
      <c r="R190" s="2352"/>
      <c r="S190" s="2352"/>
      <c r="T190" s="2352"/>
      <c r="U190" s="2353"/>
      <c r="V190" s="2353"/>
      <c r="W190" s="2353"/>
      <c r="X190" s="2353"/>
      <c r="Y190" s="2353"/>
      <c r="Z190" s="2353"/>
      <c r="AA190" s="2353"/>
      <c r="AB190" s="2353"/>
      <c r="AC190" s="2353"/>
      <c r="AD190" s="2353"/>
      <c r="AE190" s="2354"/>
      <c r="AF190" s="1206"/>
      <c r="AG190" s="1206"/>
      <c r="AH190" s="2587" t="s">
        <v>2604</v>
      </c>
      <c r="AI190" s="2587"/>
      <c r="AJ190" s="2587"/>
      <c r="AK190" s="2587"/>
      <c r="AL190" s="2587"/>
      <c r="AM190" s="2587"/>
      <c r="AN190" s="2587"/>
      <c r="AO190" s="2587"/>
      <c r="AP190" s="2587"/>
      <c r="AQ190" s="2587"/>
      <c r="AR190" s="2587"/>
      <c r="AS190" s="2587"/>
      <c r="AT190" s="2587"/>
      <c r="AU190" s="2327">
        <f>SUM(AU188:BB189)</f>
        <v>0</v>
      </c>
      <c r="AV190" s="2327"/>
      <c r="AW190" s="2327"/>
      <c r="AX190" s="2327"/>
      <c r="AY190" s="2327"/>
      <c r="AZ190" s="2327"/>
      <c r="BA190" s="2327"/>
      <c r="BB190" s="2327"/>
      <c r="BC190" s="2328"/>
      <c r="BD190" s="2329"/>
      <c r="BE190" s="2330"/>
    </row>
    <row r="191" spans="1:57" ht="15.75" customHeight="1" thickBot="1">
      <c r="A191" s="1206"/>
      <c r="B191" s="1206"/>
      <c r="C191" s="2349" t="s">
        <v>301</v>
      </c>
      <c r="D191" s="2350"/>
      <c r="E191" s="2351" t="s">
        <v>1845</v>
      </c>
      <c r="F191" s="2351"/>
      <c r="G191" s="2351"/>
      <c r="H191" s="2351"/>
      <c r="I191" s="2351"/>
      <c r="J191" s="2351"/>
      <c r="K191" s="2351"/>
      <c r="L191" s="2351"/>
      <c r="M191" s="2351"/>
      <c r="N191" s="2352">
        <v>0</v>
      </c>
      <c r="O191" s="2352"/>
      <c r="P191" s="2352"/>
      <c r="Q191" s="2352"/>
      <c r="R191" s="2352"/>
      <c r="S191" s="2352"/>
      <c r="T191" s="2352"/>
      <c r="U191" s="2353"/>
      <c r="V191" s="2353"/>
      <c r="W191" s="2353"/>
      <c r="X191" s="2353"/>
      <c r="Y191" s="2353"/>
      <c r="Z191" s="2353"/>
      <c r="AA191" s="2353"/>
      <c r="AB191" s="2353"/>
      <c r="AC191" s="2353"/>
      <c r="AD191" s="2353"/>
      <c r="AE191" s="2354"/>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31"/>
      <c r="BD191" s="2332"/>
      <c r="BE191" s="2333"/>
    </row>
    <row r="192" spans="1:57" ht="15.75" customHeight="1" thickBot="1">
      <c r="A192" s="1206"/>
      <c r="B192" s="1206"/>
      <c r="C192" s="2338" t="s">
        <v>301</v>
      </c>
      <c r="D192" s="2339"/>
      <c r="E192" s="2340" t="s">
        <v>1845</v>
      </c>
      <c r="F192" s="2340"/>
      <c r="G192" s="2340"/>
      <c r="H192" s="2340"/>
      <c r="I192" s="2340"/>
      <c r="J192" s="2340"/>
      <c r="K192" s="2340"/>
      <c r="L192" s="2340"/>
      <c r="M192" s="2341"/>
      <c r="N192" s="2342">
        <v>0</v>
      </c>
      <c r="O192" s="2342"/>
      <c r="P192" s="2342"/>
      <c r="Q192" s="2342"/>
      <c r="R192" s="2342"/>
      <c r="S192" s="2342"/>
      <c r="T192" s="2343"/>
      <c r="U192" s="2344"/>
      <c r="V192" s="2345"/>
      <c r="W192" s="2345"/>
      <c r="X192" s="2345"/>
      <c r="Y192" s="2345"/>
      <c r="Z192" s="2345"/>
      <c r="AA192" s="2345"/>
      <c r="AB192" s="2345"/>
      <c r="AC192" s="2345"/>
      <c r="AD192" s="2345"/>
      <c r="AE192" s="2346"/>
      <c r="AF192" s="1206"/>
      <c r="AG192" s="1206"/>
      <c r="AH192" s="2312" t="s">
        <v>1852</v>
      </c>
      <c r="AI192" s="2313"/>
      <c r="AJ192" s="2313"/>
      <c r="AK192" s="2313"/>
      <c r="AL192" s="2313"/>
      <c r="AM192" s="2313"/>
      <c r="AN192" s="2313"/>
      <c r="AO192" s="2313"/>
      <c r="AP192" s="2313"/>
      <c r="AQ192" s="2313"/>
      <c r="AR192" s="2313"/>
      <c r="AS192" s="2313"/>
      <c r="AT192" s="2313"/>
      <c r="AU192" s="2322"/>
      <c r="AV192" s="2322"/>
      <c r="AW192" s="2322"/>
      <c r="AX192" s="2322"/>
      <c r="AY192" s="2322"/>
      <c r="AZ192" s="2322"/>
      <c r="BA192" s="2322"/>
      <c r="BB192" s="2322"/>
      <c r="BC192" s="1219"/>
      <c r="BD192" s="1219"/>
      <c r="BE192" s="1218"/>
    </row>
    <row r="193" spans="1:57" ht="15.75" customHeight="1">
      <c r="A193" s="1206"/>
      <c r="B193" s="1206"/>
      <c r="C193" s="2334" t="s">
        <v>1853</v>
      </c>
      <c r="D193" s="2335"/>
      <c r="E193" s="2335"/>
      <c r="F193" s="2335"/>
      <c r="G193" s="2335"/>
      <c r="H193" s="2335"/>
      <c r="I193" s="2335"/>
      <c r="J193" s="2335"/>
      <c r="K193" s="2335"/>
      <c r="L193" s="2335"/>
      <c r="M193" s="2335"/>
      <c r="N193" s="2336">
        <f>SUM(N185:T192)</f>
        <v>4526420</v>
      </c>
      <c r="O193" s="2336"/>
      <c r="P193" s="2336"/>
      <c r="Q193" s="2336"/>
      <c r="R193" s="2336"/>
      <c r="S193" s="2336"/>
      <c r="T193" s="2337"/>
      <c r="U193" s="1206"/>
      <c r="V193" s="1206"/>
      <c r="W193" s="1206"/>
      <c r="X193" s="1206"/>
      <c r="Y193" s="1206"/>
      <c r="Z193" s="1206"/>
      <c r="AA193" s="1206"/>
      <c r="AB193" s="1206"/>
      <c r="AC193" s="1206"/>
      <c r="AD193" s="1206"/>
      <c r="AE193" s="1206"/>
      <c r="AF193" s="1206"/>
      <c r="AG193" s="1206"/>
      <c r="AH193" s="2347" t="s">
        <v>2603</v>
      </c>
      <c r="AI193" s="2347"/>
      <c r="AJ193" s="2347"/>
      <c r="AK193" s="2347"/>
      <c r="AL193" s="2347"/>
      <c r="AM193" s="2347"/>
      <c r="AN193" s="2347"/>
      <c r="AO193" s="2347"/>
      <c r="AP193" s="2347"/>
      <c r="AQ193" s="2347"/>
      <c r="AR193" s="2347"/>
      <c r="AS193" s="2347"/>
      <c r="AT193" s="2347"/>
      <c r="AU193" s="2347"/>
      <c r="AV193" s="2347"/>
      <c r="AW193" s="2347"/>
      <c r="AX193" s="2347"/>
      <c r="AY193" s="2347"/>
      <c r="AZ193" s="2347"/>
      <c r="BA193" s="2347"/>
      <c r="BB193" s="2347"/>
      <c r="BC193" s="2347"/>
      <c r="BD193" s="2347"/>
      <c r="BE193" s="2348"/>
    </row>
    <row r="194" spans="1:57" ht="15.75" customHeight="1" thickBot="1">
      <c r="A194" s="1206"/>
      <c r="B194" s="1206"/>
      <c r="C194" s="2314" t="s">
        <v>2497</v>
      </c>
      <c r="D194" s="2315"/>
      <c r="E194" s="2315"/>
      <c r="F194" s="2315"/>
      <c r="G194" s="2315"/>
      <c r="H194" s="2315"/>
      <c r="I194" s="2315"/>
      <c r="J194" s="2315"/>
      <c r="K194" s="2315"/>
      <c r="L194" s="2315"/>
      <c r="M194" s="2315"/>
      <c r="N194" s="2316">
        <f>(N183-N193)/J29</f>
        <v>1035116.8444444444</v>
      </c>
      <c r="O194" s="2317"/>
      <c r="P194" s="2317"/>
      <c r="Q194" s="2317"/>
      <c r="R194" s="2317"/>
      <c r="S194" s="2317"/>
      <c r="T194" s="2318"/>
      <c r="U194" s="1217"/>
      <c r="V194" s="1206"/>
      <c r="W194" s="1206"/>
      <c r="X194" s="1206"/>
      <c r="Y194" s="1206"/>
      <c r="Z194" s="1206"/>
      <c r="AA194" s="1206"/>
      <c r="AB194" s="1206"/>
      <c r="AC194" s="1206"/>
      <c r="AD194" s="1206"/>
      <c r="AE194" s="1206"/>
      <c r="AF194" s="1206"/>
      <c r="AG194" s="1206"/>
      <c r="AH194" s="2347"/>
      <c r="AI194" s="2347"/>
      <c r="AJ194" s="2347"/>
      <c r="AK194" s="2347"/>
      <c r="AL194" s="2347"/>
      <c r="AM194" s="2347"/>
      <c r="AN194" s="2347"/>
      <c r="AO194" s="2347"/>
      <c r="AP194" s="2347"/>
      <c r="AQ194" s="2347"/>
      <c r="AR194" s="2347"/>
      <c r="AS194" s="2347"/>
      <c r="AT194" s="2347"/>
      <c r="AU194" s="2347"/>
      <c r="AV194" s="2347"/>
      <c r="AW194" s="2347"/>
      <c r="AX194" s="2347"/>
      <c r="AY194" s="2347"/>
      <c r="AZ194" s="2347"/>
      <c r="BA194" s="2347"/>
      <c r="BB194" s="2347"/>
      <c r="BC194" s="2347"/>
      <c r="BD194" s="2347"/>
      <c r="BE194" s="2348"/>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9"/>
      <c r="AI195" s="2319"/>
      <c r="AJ195" s="2319"/>
      <c r="AK195" s="2319"/>
      <c r="AL195" s="2319"/>
      <c r="AM195" s="2319"/>
      <c r="AN195" s="2319"/>
      <c r="AO195" s="2319"/>
      <c r="AP195" s="2319"/>
      <c r="AQ195" s="2319"/>
      <c r="AR195" s="2319"/>
      <c r="AS195" s="2323"/>
      <c r="AT195" s="2323"/>
      <c r="AU195" s="2323"/>
      <c r="AV195" s="2323"/>
      <c r="AW195" s="2323"/>
      <c r="AX195" s="2323"/>
      <c r="AY195" s="2323"/>
      <c r="AZ195" s="2323"/>
      <c r="BA195" s="2323"/>
      <c r="BB195" s="2323"/>
      <c r="BC195" s="2323"/>
      <c r="BD195" s="2323"/>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4" t="s">
        <v>2602</v>
      </c>
      <c r="D197" s="2325"/>
      <c r="E197" s="2325"/>
      <c r="F197" s="2325"/>
      <c r="G197" s="2325"/>
      <c r="H197" s="2325"/>
      <c r="I197" s="2325"/>
      <c r="J197" s="2325"/>
      <c r="K197" s="2325"/>
      <c r="L197" s="2325"/>
      <c r="M197" s="2325"/>
      <c r="N197" s="2325"/>
      <c r="O197" s="2325"/>
      <c r="P197" s="2325"/>
      <c r="Q197" s="2325"/>
      <c r="R197" s="2325"/>
      <c r="S197" s="2325"/>
      <c r="T197" s="2325"/>
      <c r="U197" s="2325"/>
      <c r="V197" s="2325"/>
      <c r="W197" s="2325"/>
      <c r="X197" s="2325"/>
      <c r="Y197" s="2325"/>
      <c r="Z197" s="2325"/>
      <c r="AA197" s="2325"/>
      <c r="AB197" s="2325"/>
      <c r="AC197" s="2325"/>
      <c r="AD197" s="2325"/>
      <c r="AE197" s="2326"/>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90" t="s">
        <v>2601</v>
      </c>
      <c r="D198" s="2590"/>
      <c r="E198" s="2590"/>
      <c r="F198" s="2590"/>
      <c r="G198" s="2590"/>
      <c r="H198" s="2590"/>
      <c r="I198" s="2590"/>
      <c r="J198" s="2590"/>
      <c r="K198" s="2590"/>
      <c r="L198" s="2590"/>
      <c r="M198" s="2590"/>
      <c r="N198" s="2590"/>
      <c r="O198" s="2591" t="s">
        <v>2600</v>
      </c>
      <c r="P198" s="2591"/>
      <c r="Q198" s="2591"/>
      <c r="R198" s="2591"/>
      <c r="S198" s="2591"/>
      <c r="T198" s="2591"/>
      <c r="U198" s="2591"/>
      <c r="V198" s="2591"/>
      <c r="W198" s="2591"/>
      <c r="X198" s="2591" t="s">
        <v>2599</v>
      </c>
      <c r="Y198" s="2591"/>
      <c r="Z198" s="2591"/>
      <c r="AA198" s="2591"/>
      <c r="AB198" s="2591"/>
      <c r="AC198" s="2591"/>
      <c r="AD198" s="2591"/>
      <c r="AE198" s="2591"/>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8" t="s">
        <v>2598</v>
      </c>
      <c r="D199" s="2588"/>
      <c r="E199" s="2588"/>
      <c r="F199" s="2588"/>
      <c r="G199" s="2588"/>
      <c r="H199" s="2588"/>
      <c r="I199" s="2588"/>
      <c r="J199" s="2588"/>
      <c r="K199" s="2588"/>
      <c r="L199" s="2588"/>
      <c r="M199" s="2588"/>
      <c r="N199" s="2588"/>
      <c r="O199" s="2320" t="s">
        <v>2597</v>
      </c>
      <c r="P199" s="2320"/>
      <c r="Q199" s="2320"/>
      <c r="R199" s="2320"/>
      <c r="S199" s="2320"/>
      <c r="T199" s="2320"/>
      <c r="U199" s="2320"/>
      <c r="V199" s="2320"/>
      <c r="W199" s="2320"/>
      <c r="X199" s="2321">
        <v>0.03</v>
      </c>
      <c r="Y199" s="2321"/>
      <c r="Z199" s="2321"/>
      <c r="AA199" s="2321"/>
      <c r="AB199" s="2321"/>
      <c r="AC199" s="2321"/>
      <c r="AD199" s="2321"/>
      <c r="AE199" s="2321"/>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8" t="s">
        <v>866</v>
      </c>
      <c r="D200" s="2588"/>
      <c r="E200" s="2588"/>
      <c r="F200" s="2588"/>
      <c r="G200" s="2588"/>
      <c r="H200" s="2588"/>
      <c r="I200" s="2588"/>
      <c r="J200" s="2588"/>
      <c r="K200" s="2588"/>
      <c r="L200" s="2588"/>
      <c r="M200" s="2588"/>
      <c r="N200" s="2588"/>
      <c r="O200" s="2320" t="s">
        <v>2597</v>
      </c>
      <c r="P200" s="2320"/>
      <c r="Q200" s="2320"/>
      <c r="R200" s="2320"/>
      <c r="S200" s="2320"/>
      <c r="T200" s="2320"/>
      <c r="U200" s="2320"/>
      <c r="V200" s="2320"/>
      <c r="W200" s="2320"/>
      <c r="X200" s="2321">
        <v>0.03</v>
      </c>
      <c r="Y200" s="2321"/>
      <c r="Z200" s="2321"/>
      <c r="AA200" s="2321"/>
      <c r="AB200" s="2321"/>
      <c r="AC200" s="2321"/>
      <c r="AD200" s="2321"/>
      <c r="AE200" s="2321"/>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8" t="s">
        <v>2596</v>
      </c>
      <c r="D201" s="2588"/>
      <c r="E201" s="2588"/>
      <c r="F201" s="2588"/>
      <c r="G201" s="2588"/>
      <c r="H201" s="2588"/>
      <c r="I201" s="2588"/>
      <c r="J201" s="2588"/>
      <c r="K201" s="2588"/>
      <c r="L201" s="2588"/>
      <c r="M201" s="2588"/>
      <c r="N201" s="2588"/>
      <c r="O201" s="2592">
        <f>SUM(O199:W200)</f>
        <v>0</v>
      </c>
      <c r="P201" s="2593"/>
      <c r="Q201" s="2593"/>
      <c r="R201" s="2593"/>
      <c r="S201" s="2593"/>
      <c r="T201" s="2593"/>
      <c r="U201" s="2593"/>
      <c r="V201" s="2593"/>
      <c r="W201" s="2593"/>
      <c r="X201" s="2593" t="s">
        <v>2595</v>
      </c>
      <c r="Y201" s="2593"/>
      <c r="Z201" s="2593"/>
      <c r="AA201" s="2593"/>
      <c r="AB201" s="2593"/>
      <c r="AC201" s="2593"/>
      <c r="AD201" s="2593"/>
      <c r="AE201" s="2593"/>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9" t="s">
        <v>2594</v>
      </c>
      <c r="D202" s="2589"/>
      <c r="E202" s="2589"/>
      <c r="F202" s="2589"/>
      <c r="G202" s="2589"/>
      <c r="H202" s="2589"/>
      <c r="I202" s="2589"/>
      <c r="J202" s="2589"/>
      <c r="K202" s="2589"/>
      <c r="L202" s="2589"/>
      <c r="M202" s="2589"/>
      <c r="N202" s="2589"/>
      <c r="O202" s="2589"/>
      <c r="P202" s="2589"/>
      <c r="Q202" s="2589"/>
      <c r="R202" s="2589"/>
      <c r="S202" s="2589"/>
      <c r="T202" s="2589"/>
      <c r="U202" s="2589"/>
      <c r="V202" s="2589"/>
      <c r="W202" s="2589"/>
      <c r="X202" s="2589"/>
      <c r="Y202" s="2589"/>
      <c r="Z202" s="2589"/>
      <c r="AA202" s="2589"/>
      <c r="AB202" s="2589"/>
      <c r="AC202" s="2589"/>
      <c r="AD202" s="2589"/>
      <c r="AE202" s="2589"/>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9" t="s">
        <v>2593</v>
      </c>
      <c r="D204" s="2300"/>
      <c r="E204" s="2300"/>
      <c r="F204" s="2300"/>
      <c r="G204" s="2300"/>
      <c r="H204" s="2300"/>
      <c r="I204" s="2300"/>
      <c r="J204" s="2300"/>
      <c r="K204" s="2300"/>
      <c r="L204" s="2300"/>
      <c r="M204" s="2300"/>
      <c r="N204" s="2300"/>
      <c r="O204" s="2300"/>
      <c r="P204" s="2300"/>
      <c r="Q204" s="2300"/>
      <c r="R204" s="2300"/>
      <c r="S204" s="2300"/>
      <c r="T204" s="2300"/>
      <c r="U204" s="2300"/>
      <c r="V204" s="2300"/>
      <c r="W204" s="2300"/>
      <c r="X204" s="2300"/>
      <c r="Y204" s="2300"/>
      <c r="Z204" s="2300"/>
      <c r="AA204" s="2300"/>
      <c r="AB204" s="2300"/>
      <c r="AC204" s="2300"/>
      <c r="AD204" s="2300"/>
      <c r="AE204" s="2300"/>
      <c r="AF204" s="2300"/>
      <c r="AG204" s="2300"/>
      <c r="AH204" s="2300"/>
      <c r="AI204" s="2300"/>
      <c r="AJ204" s="2300"/>
      <c r="AK204" s="2301"/>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02" t="s">
        <v>2592</v>
      </c>
      <c r="D205" s="2260"/>
      <c r="E205" s="2260"/>
      <c r="F205" s="2303"/>
      <c r="G205" s="2259" t="s">
        <v>2591</v>
      </c>
      <c r="H205" s="2260"/>
      <c r="I205" s="2260"/>
      <c r="J205" s="2260"/>
      <c r="K205" s="2260"/>
      <c r="L205" s="2260"/>
      <c r="M205" s="2260"/>
      <c r="N205" s="2260"/>
      <c r="O205" s="2303"/>
      <c r="P205" s="2306" t="s">
        <v>2590</v>
      </c>
      <c r="Q205" s="2307"/>
      <c r="R205" s="2307"/>
      <c r="S205" s="2307"/>
      <c r="T205" s="2308"/>
      <c r="U205" s="2253" t="s">
        <v>2589</v>
      </c>
      <c r="V205" s="2254"/>
      <c r="W205" s="2254"/>
      <c r="X205" s="2255"/>
      <c r="Y205" s="2253" t="s">
        <v>2588</v>
      </c>
      <c r="Z205" s="2254"/>
      <c r="AA205" s="2254"/>
      <c r="AB205" s="2255"/>
      <c r="AC205" s="2253" t="s">
        <v>2587</v>
      </c>
      <c r="AD205" s="2254"/>
      <c r="AE205" s="2254"/>
      <c r="AF205" s="2255"/>
      <c r="AG205" s="2259" t="s">
        <v>2586</v>
      </c>
      <c r="AH205" s="2260"/>
      <c r="AI205" s="2260"/>
      <c r="AJ205" s="2260"/>
      <c r="AK205" s="2261"/>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4"/>
      <c r="D206" s="2263"/>
      <c r="E206" s="2263"/>
      <c r="F206" s="2305"/>
      <c r="G206" s="2262"/>
      <c r="H206" s="2263"/>
      <c r="I206" s="2263"/>
      <c r="J206" s="2263"/>
      <c r="K206" s="2263"/>
      <c r="L206" s="2263"/>
      <c r="M206" s="2263"/>
      <c r="N206" s="2263"/>
      <c r="O206" s="2305"/>
      <c r="P206" s="2309"/>
      <c r="Q206" s="2310"/>
      <c r="R206" s="2310"/>
      <c r="S206" s="2310"/>
      <c r="T206" s="2311"/>
      <c r="U206" s="2256"/>
      <c r="V206" s="2257"/>
      <c r="W206" s="2257"/>
      <c r="X206" s="2258"/>
      <c r="Y206" s="2256"/>
      <c r="Z206" s="2257"/>
      <c r="AA206" s="2257"/>
      <c r="AB206" s="2258"/>
      <c r="AC206" s="2256"/>
      <c r="AD206" s="2257"/>
      <c r="AE206" s="2257"/>
      <c r="AF206" s="2258"/>
      <c r="AG206" s="2262"/>
      <c r="AH206" s="2263"/>
      <c r="AI206" s="2263"/>
      <c r="AJ206" s="2263"/>
      <c r="AK206" s="2264"/>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5">
        <v>1</v>
      </c>
      <c r="D207" s="2266"/>
      <c r="E207" s="2266"/>
      <c r="F207" s="2266"/>
      <c r="G207" s="2267" t="s">
        <v>2154</v>
      </c>
      <c r="H207" s="2267"/>
      <c r="I207" s="2267"/>
      <c r="J207" s="2267"/>
      <c r="K207" s="2267"/>
      <c r="L207" s="2267"/>
      <c r="M207" s="2267"/>
      <c r="N207" s="2267"/>
      <c r="O207" s="2267"/>
      <c r="P207" s="2268"/>
      <c r="Q207" s="2269"/>
      <c r="R207" s="2269"/>
      <c r="S207" s="2269"/>
      <c r="T207" s="2269"/>
      <c r="U207" s="2270" t="s">
        <v>2154</v>
      </c>
      <c r="V207" s="2270"/>
      <c r="W207" s="2270"/>
      <c r="X207" s="2270"/>
      <c r="Y207" s="2270" t="s">
        <v>2154</v>
      </c>
      <c r="Z207" s="2270"/>
      <c r="AA207" s="2270"/>
      <c r="AB207" s="2270"/>
      <c r="AC207" s="2271" t="s">
        <v>2154</v>
      </c>
      <c r="AD207" s="2271"/>
      <c r="AE207" s="2271"/>
      <c r="AF207" s="2271"/>
      <c r="AG207" s="2250"/>
      <c r="AH207" s="2251"/>
      <c r="AI207" s="2251"/>
      <c r="AJ207" s="2251"/>
      <c r="AK207" s="2252"/>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5">
        <v>2</v>
      </c>
      <c r="D208" s="2266"/>
      <c r="E208" s="2266"/>
      <c r="F208" s="2266"/>
      <c r="G208" s="2267" t="s">
        <v>2154</v>
      </c>
      <c r="H208" s="2267"/>
      <c r="I208" s="2267"/>
      <c r="J208" s="2267"/>
      <c r="K208" s="2267"/>
      <c r="L208" s="2267"/>
      <c r="M208" s="2267"/>
      <c r="N208" s="2267"/>
      <c r="O208" s="2267"/>
      <c r="P208" s="2268"/>
      <c r="Q208" s="2268"/>
      <c r="R208" s="2268"/>
      <c r="S208" s="2268"/>
      <c r="T208" s="2268"/>
      <c r="U208" s="2270" t="s">
        <v>2154</v>
      </c>
      <c r="V208" s="2270"/>
      <c r="W208" s="2270"/>
      <c r="X208" s="2270"/>
      <c r="Y208" s="2270" t="s">
        <v>2154</v>
      </c>
      <c r="Z208" s="2270"/>
      <c r="AA208" s="2270"/>
      <c r="AB208" s="2270"/>
      <c r="AC208" s="2271" t="s">
        <v>2154</v>
      </c>
      <c r="AD208" s="2271"/>
      <c r="AE208" s="2271"/>
      <c r="AF208" s="2271"/>
      <c r="AG208" s="2250"/>
      <c r="AH208" s="2251"/>
      <c r="AI208" s="2251"/>
      <c r="AJ208" s="2251"/>
      <c r="AK208" s="2252"/>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5">
        <v>3</v>
      </c>
      <c r="D209" s="2266"/>
      <c r="E209" s="2266"/>
      <c r="F209" s="2266"/>
      <c r="G209" s="2267" t="s">
        <v>2154</v>
      </c>
      <c r="H209" s="2267"/>
      <c r="I209" s="2267"/>
      <c r="J209" s="2267"/>
      <c r="K209" s="2267"/>
      <c r="L209" s="2267"/>
      <c r="M209" s="2267"/>
      <c r="N209" s="2267"/>
      <c r="O209" s="2267"/>
      <c r="P209" s="2268"/>
      <c r="Q209" s="2268"/>
      <c r="R209" s="2268"/>
      <c r="S209" s="2268"/>
      <c r="T209" s="2268"/>
      <c r="U209" s="2270" t="s">
        <v>2154</v>
      </c>
      <c r="V209" s="2270"/>
      <c r="W209" s="2270"/>
      <c r="X209" s="2270"/>
      <c r="Y209" s="2270" t="s">
        <v>2154</v>
      </c>
      <c r="Z209" s="2270"/>
      <c r="AA209" s="2270"/>
      <c r="AB209" s="2270"/>
      <c r="AC209" s="2271" t="s">
        <v>2154</v>
      </c>
      <c r="AD209" s="2271"/>
      <c r="AE209" s="2271"/>
      <c r="AF209" s="2271"/>
      <c r="AG209" s="2250"/>
      <c r="AH209" s="2251"/>
      <c r="AI209" s="2251"/>
      <c r="AJ209" s="2251"/>
      <c r="AK209" s="2252"/>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5">
        <v>4</v>
      </c>
      <c r="D210" s="2266"/>
      <c r="E210" s="2266"/>
      <c r="F210" s="2266"/>
      <c r="G210" s="2267" t="s">
        <v>2154</v>
      </c>
      <c r="H210" s="2267"/>
      <c r="I210" s="2267"/>
      <c r="J210" s="2267"/>
      <c r="K210" s="2267"/>
      <c r="L210" s="2267"/>
      <c r="M210" s="2267"/>
      <c r="N210" s="2267"/>
      <c r="O210" s="2267"/>
      <c r="P210" s="2268"/>
      <c r="Q210" s="2268"/>
      <c r="R210" s="2268"/>
      <c r="S210" s="2268"/>
      <c r="T210" s="2268"/>
      <c r="U210" s="2270" t="s">
        <v>2154</v>
      </c>
      <c r="V210" s="2270"/>
      <c r="W210" s="2270"/>
      <c r="X210" s="2270"/>
      <c r="Y210" s="2270" t="s">
        <v>2154</v>
      </c>
      <c r="Z210" s="2270"/>
      <c r="AA210" s="2270"/>
      <c r="AB210" s="2270"/>
      <c r="AC210" s="2271" t="s">
        <v>2154</v>
      </c>
      <c r="AD210" s="2271"/>
      <c r="AE210" s="2271"/>
      <c r="AF210" s="2271"/>
      <c r="AG210" s="2250"/>
      <c r="AH210" s="2251"/>
      <c r="AI210" s="2251"/>
      <c r="AJ210" s="2251"/>
      <c r="AK210" s="2252"/>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5">
        <v>5</v>
      </c>
      <c r="D211" s="2266"/>
      <c r="E211" s="2266"/>
      <c r="F211" s="2266"/>
      <c r="G211" s="2267"/>
      <c r="H211" s="2267"/>
      <c r="I211" s="2267"/>
      <c r="J211" s="2267"/>
      <c r="K211" s="2267"/>
      <c r="L211" s="2267"/>
      <c r="M211" s="2267"/>
      <c r="N211" s="2267"/>
      <c r="O211" s="2267"/>
      <c r="P211" s="2268"/>
      <c r="Q211" s="2268"/>
      <c r="R211" s="2268"/>
      <c r="S211" s="2268"/>
      <c r="T211" s="2268"/>
      <c r="U211" s="2270" t="s">
        <v>2154</v>
      </c>
      <c r="V211" s="2270"/>
      <c r="W211" s="2270"/>
      <c r="X211" s="2270"/>
      <c r="Y211" s="2270" t="s">
        <v>2154</v>
      </c>
      <c r="Z211" s="2270"/>
      <c r="AA211" s="2270"/>
      <c r="AB211" s="2270"/>
      <c r="AC211" s="2271" t="s">
        <v>2154</v>
      </c>
      <c r="AD211" s="2271"/>
      <c r="AE211" s="2271"/>
      <c r="AF211" s="2271"/>
      <c r="AG211" s="2250"/>
      <c r="AH211" s="2251"/>
      <c r="AI211" s="2251"/>
      <c r="AJ211" s="2251"/>
      <c r="AK211" s="2252"/>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5">
        <v>6</v>
      </c>
      <c r="D212" s="2266"/>
      <c r="E212" s="2266"/>
      <c r="F212" s="2266"/>
      <c r="G212" s="2267" t="s">
        <v>2154</v>
      </c>
      <c r="H212" s="2267"/>
      <c r="I212" s="2267"/>
      <c r="J212" s="2267"/>
      <c r="K212" s="2267"/>
      <c r="L212" s="2267"/>
      <c r="M212" s="2267"/>
      <c r="N212" s="2267"/>
      <c r="O212" s="2267"/>
      <c r="P212" s="2268"/>
      <c r="Q212" s="2268"/>
      <c r="R212" s="2268"/>
      <c r="S212" s="2268"/>
      <c r="T212" s="2268"/>
      <c r="U212" s="2270"/>
      <c r="V212" s="2270"/>
      <c r="W212" s="2270"/>
      <c r="X212" s="2270"/>
      <c r="Y212" s="2270"/>
      <c r="Z212" s="2270"/>
      <c r="AA212" s="2270"/>
      <c r="AB212" s="2270"/>
      <c r="AC212" s="2271" t="s">
        <v>2154</v>
      </c>
      <c r="AD212" s="2271"/>
      <c r="AE212" s="2271"/>
      <c r="AF212" s="2271"/>
      <c r="AG212" s="2250"/>
      <c r="AH212" s="2251"/>
      <c r="AI212" s="2251"/>
      <c r="AJ212" s="2251"/>
      <c r="AK212" s="2252"/>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5">
        <v>7</v>
      </c>
      <c r="D213" s="2266"/>
      <c r="E213" s="2266"/>
      <c r="F213" s="2266"/>
      <c r="G213" s="2601"/>
      <c r="H213" s="2602"/>
      <c r="I213" s="2602"/>
      <c r="J213" s="2602"/>
      <c r="K213" s="2602"/>
      <c r="L213" s="2602"/>
      <c r="M213" s="2602"/>
      <c r="N213" s="2602"/>
      <c r="O213" s="2603"/>
      <c r="P213" s="2268"/>
      <c r="Q213" s="2268"/>
      <c r="R213" s="2268"/>
      <c r="S213" s="2268"/>
      <c r="T213" s="2268"/>
      <c r="U213" s="2270"/>
      <c r="V213" s="2270"/>
      <c r="W213" s="2270"/>
      <c r="X213" s="2270"/>
      <c r="Y213" s="2270"/>
      <c r="Z213" s="2270"/>
      <c r="AA213" s="2270"/>
      <c r="AB213" s="2270"/>
      <c r="AC213" s="2271" t="s">
        <v>2154</v>
      </c>
      <c r="AD213" s="2271"/>
      <c r="AE213" s="2271"/>
      <c r="AF213" s="2271"/>
      <c r="AG213" s="2250"/>
      <c r="AH213" s="2251"/>
      <c r="AI213" s="2251"/>
      <c r="AJ213" s="2251"/>
      <c r="AK213" s="2252"/>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4" t="s">
        <v>2585</v>
      </c>
      <c r="D214" s="2605"/>
      <c r="E214" s="2605"/>
      <c r="F214" s="2605"/>
      <c r="G214" s="2605"/>
      <c r="H214" s="2605"/>
      <c r="I214" s="2605"/>
      <c r="J214" s="2605"/>
      <c r="K214" s="2605"/>
      <c r="L214" s="2605"/>
      <c r="M214" s="2605"/>
      <c r="N214" s="2605"/>
      <c r="O214" s="2605"/>
      <c r="P214" s="2606"/>
      <c r="Q214" s="2606"/>
      <c r="R214" s="2606"/>
      <c r="S214" s="2606"/>
      <c r="T214" s="2606"/>
      <c r="U214" s="2607">
        <v>0</v>
      </c>
      <c r="V214" s="2607"/>
      <c r="W214" s="2607"/>
      <c r="X214" s="2607"/>
      <c r="Y214" s="2607">
        <v>0</v>
      </c>
      <c r="Z214" s="2607"/>
      <c r="AA214" s="2607"/>
      <c r="AB214" s="2607"/>
      <c r="AC214" s="2608">
        <v>0</v>
      </c>
      <c r="AD214" s="2608"/>
      <c r="AE214" s="2608"/>
      <c r="AF214" s="2608"/>
      <c r="AG214" s="2247"/>
      <c r="AH214" s="2248"/>
      <c r="AI214" s="2248"/>
      <c r="AJ214" s="2248"/>
      <c r="AK214" s="2249"/>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2584</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5" t="s">
        <v>1854</v>
      </c>
      <c r="C219" s="2276"/>
      <c r="D219" s="2276"/>
      <c r="E219" s="2276"/>
      <c r="F219" s="2276"/>
      <c r="G219" s="2276"/>
      <c r="H219" s="2276"/>
      <c r="I219" s="2276"/>
      <c r="J219" s="2276"/>
      <c r="K219" s="2276"/>
      <c r="L219" s="2276"/>
      <c r="M219" s="2276"/>
      <c r="N219" s="2276"/>
      <c r="O219" s="2276"/>
      <c r="P219" s="2276"/>
      <c r="Q219" s="2276"/>
      <c r="R219" s="2276"/>
      <c r="S219" s="2276"/>
      <c r="T219" s="2276"/>
      <c r="U219" s="2276"/>
      <c r="V219" s="2276"/>
      <c r="W219" s="2276"/>
      <c r="X219" s="2276"/>
      <c r="Y219" s="2276"/>
      <c r="Z219" s="2276"/>
      <c r="AA219" s="2276"/>
      <c r="AB219" s="2276"/>
      <c r="AC219" s="2276"/>
      <c r="AD219" s="2276"/>
      <c r="AE219" s="2276"/>
      <c r="AF219" s="2276"/>
      <c r="AG219" s="2276"/>
      <c r="AH219" s="2276"/>
      <c r="AI219" s="2276"/>
      <c r="AJ219" s="2276"/>
      <c r="AK219" s="2276"/>
      <c r="AL219" s="2276"/>
      <c r="AM219" s="2276"/>
      <c r="AN219" s="2276"/>
      <c r="AO219" s="2276"/>
      <c r="AP219" s="2276"/>
      <c r="AQ219" s="2276"/>
      <c r="AR219" s="2276"/>
      <c r="AS219" s="2276"/>
      <c r="AT219" s="2276"/>
      <c r="AU219" s="2276"/>
      <c r="AV219" s="2276"/>
      <c r="AW219" s="2276"/>
      <c r="AX219" s="2276"/>
      <c r="AY219" s="2276"/>
      <c r="AZ219" s="2276"/>
      <c r="BA219" s="2276"/>
      <c r="BB219" s="2276"/>
      <c r="BC219" s="2276"/>
      <c r="BD219" s="2277"/>
      <c r="BE219" s="1202"/>
    </row>
    <row r="220" spans="1:57" ht="15.75" customHeight="1">
      <c r="A220" s="1206"/>
      <c r="B220" s="2278"/>
      <c r="C220" s="2279"/>
      <c r="D220" s="2279"/>
      <c r="E220" s="2279"/>
      <c r="F220" s="2279"/>
      <c r="G220" s="2279"/>
      <c r="H220" s="2279"/>
      <c r="I220" s="2279"/>
      <c r="J220" s="2279"/>
      <c r="K220" s="2279"/>
      <c r="L220" s="2279"/>
      <c r="M220" s="2279"/>
      <c r="N220" s="2279"/>
      <c r="O220" s="2279"/>
      <c r="P220" s="2279"/>
      <c r="Q220" s="2279"/>
      <c r="R220" s="2279"/>
      <c r="S220" s="2279"/>
      <c r="T220" s="2279"/>
      <c r="U220" s="2279"/>
      <c r="V220" s="2279"/>
      <c r="W220" s="2279"/>
      <c r="X220" s="2279"/>
      <c r="Y220" s="2279"/>
      <c r="Z220" s="2279"/>
      <c r="AA220" s="2279"/>
      <c r="AB220" s="2279"/>
      <c r="AC220" s="2279"/>
      <c r="AD220" s="2279"/>
      <c r="AE220" s="2279"/>
      <c r="AF220" s="2279"/>
      <c r="AG220" s="2279"/>
      <c r="AH220" s="2279"/>
      <c r="AI220" s="2279"/>
      <c r="AJ220" s="2279"/>
      <c r="AK220" s="2279"/>
      <c r="AL220" s="2279"/>
      <c r="AM220" s="2279"/>
      <c r="AN220" s="2279"/>
      <c r="AO220" s="2279"/>
      <c r="AP220" s="2279"/>
      <c r="AQ220" s="2279"/>
      <c r="AR220" s="2279"/>
      <c r="AS220" s="2279"/>
      <c r="AT220" s="2279"/>
      <c r="AU220" s="2279"/>
      <c r="AV220" s="2279"/>
      <c r="AW220" s="2279"/>
      <c r="AX220" s="2279"/>
      <c r="AY220" s="2279"/>
      <c r="AZ220" s="2279"/>
      <c r="BA220" s="2279"/>
      <c r="BB220" s="2279"/>
      <c r="BC220" s="2279"/>
      <c r="BD220" s="2280"/>
      <c r="BE220" s="1202"/>
    </row>
    <row r="221" spans="1:57" ht="15.75" customHeight="1">
      <c r="A221" s="1206"/>
      <c r="B221" s="2281" t="s">
        <v>1855</v>
      </c>
      <c r="C221" s="2282"/>
      <c r="D221" s="2282"/>
      <c r="E221" s="2282"/>
      <c r="F221" s="2282"/>
      <c r="G221" s="2282"/>
      <c r="H221" s="2282"/>
      <c r="I221" s="2282"/>
      <c r="J221" s="2282"/>
      <c r="K221" s="2282"/>
      <c r="L221" s="2282"/>
      <c r="M221" s="2282"/>
      <c r="N221" s="2282"/>
      <c r="O221" s="2282"/>
      <c r="P221" s="2282"/>
      <c r="Q221" s="2282"/>
      <c r="R221" s="2282"/>
      <c r="S221" s="2282"/>
      <c r="T221" s="2282"/>
      <c r="U221" s="2282"/>
      <c r="V221" s="2282"/>
      <c r="W221" s="2282"/>
      <c r="X221" s="2282"/>
      <c r="Y221" s="2282"/>
      <c r="Z221" s="2282"/>
      <c r="AA221" s="2282"/>
      <c r="AB221" s="2282"/>
      <c r="AC221" s="2282"/>
      <c r="AD221" s="2282"/>
      <c r="AE221" s="2282"/>
      <c r="AF221" s="2282"/>
      <c r="AG221" s="2282"/>
      <c r="AH221" s="2282"/>
      <c r="AI221" s="2282"/>
      <c r="AJ221" s="2282"/>
      <c r="AK221" s="2282"/>
      <c r="AL221" s="2282"/>
      <c r="AM221" s="2282"/>
      <c r="AN221" s="2282"/>
      <c r="AO221" s="2282"/>
      <c r="AP221" s="2282"/>
      <c r="AQ221" s="2282"/>
      <c r="AR221" s="2282"/>
      <c r="AS221" s="2282"/>
      <c r="AT221" s="2282"/>
      <c r="AU221" s="2282"/>
      <c r="AV221" s="2282"/>
      <c r="AW221" s="2282"/>
      <c r="AX221" s="2282"/>
      <c r="AY221" s="2282"/>
      <c r="AZ221" s="2282"/>
      <c r="BA221" s="2282"/>
      <c r="BB221" s="2282"/>
      <c r="BC221" s="2282"/>
      <c r="BD221" s="2283"/>
      <c r="BE221" s="1202"/>
    </row>
    <row r="222" spans="1:57" ht="15.75" customHeight="1">
      <c r="A222" s="1206"/>
      <c r="B222" s="2281" t="s">
        <v>1856</v>
      </c>
      <c r="C222" s="2282"/>
      <c r="D222" s="2282"/>
      <c r="E222" s="2282"/>
      <c r="F222" s="2282"/>
      <c r="G222" s="2282"/>
      <c r="H222" s="2282"/>
      <c r="I222" s="2282"/>
      <c r="J222" s="2282"/>
      <c r="K222" s="2282"/>
      <c r="L222" s="2282"/>
      <c r="M222" s="2282"/>
      <c r="N222" s="2282"/>
      <c r="O222" s="2282"/>
      <c r="P222" s="2282"/>
      <c r="Q222" s="2282"/>
      <c r="R222" s="2282"/>
      <c r="S222" s="2282"/>
      <c r="T222" s="2282"/>
      <c r="U222" s="2282"/>
      <c r="V222" s="2282"/>
      <c r="W222" s="2282"/>
      <c r="X222" s="2282"/>
      <c r="Y222" s="2282"/>
      <c r="Z222" s="2282"/>
      <c r="AA222" s="2282"/>
      <c r="AB222" s="2282"/>
      <c r="AC222" s="2282"/>
      <c r="AD222" s="2282"/>
      <c r="AE222" s="2282"/>
      <c r="AF222" s="2282"/>
      <c r="AG222" s="2282"/>
      <c r="AH222" s="2282"/>
      <c r="AI222" s="2282"/>
      <c r="AJ222" s="2282"/>
      <c r="AK222" s="2282"/>
      <c r="AL222" s="2282"/>
      <c r="AM222" s="2282"/>
      <c r="AN222" s="2282"/>
      <c r="AO222" s="2282"/>
      <c r="AP222" s="2282"/>
      <c r="AQ222" s="2282"/>
      <c r="AR222" s="2282"/>
      <c r="AS222" s="2282"/>
      <c r="AT222" s="2282"/>
      <c r="AU222" s="2282"/>
      <c r="AV222" s="2282"/>
      <c r="AW222" s="2282"/>
      <c r="AX222" s="2282"/>
      <c r="AY222" s="2282"/>
      <c r="AZ222" s="2282"/>
      <c r="BA222" s="2282"/>
      <c r="BB222" s="2282"/>
      <c r="BC222" s="2282"/>
      <c r="BD222" s="2283"/>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4" t="s">
        <v>1857</v>
      </c>
      <c r="C224" s="2285"/>
      <c r="D224" s="2285"/>
      <c r="E224" s="2285"/>
      <c r="F224" s="2285"/>
      <c r="G224" s="2285"/>
      <c r="H224" s="2285"/>
      <c r="I224" s="2285"/>
      <c r="J224" s="2285"/>
      <c r="K224" s="2285"/>
      <c r="L224" s="2285"/>
      <c r="M224" s="2285"/>
      <c r="N224" s="2285"/>
      <c r="O224" s="2285"/>
      <c r="P224" s="2285"/>
      <c r="Q224" s="2285"/>
      <c r="R224" s="2285"/>
      <c r="S224" s="2285"/>
      <c r="T224" s="2285"/>
      <c r="U224" s="2285"/>
      <c r="V224" s="2285"/>
      <c r="W224" s="2285"/>
      <c r="X224" s="2285"/>
      <c r="Y224" s="2285"/>
      <c r="Z224" s="2285"/>
      <c r="AA224" s="2285"/>
      <c r="AB224" s="2285"/>
      <c r="AC224" s="2285"/>
      <c r="AD224" s="2285"/>
      <c r="AE224" s="2285"/>
      <c r="AF224" s="2285"/>
      <c r="AG224" s="2285"/>
      <c r="AH224" s="2285"/>
      <c r="AI224" s="2285"/>
      <c r="AJ224" s="2285"/>
      <c r="AK224" s="2285"/>
      <c r="AL224" s="2285"/>
      <c r="AM224" s="2285"/>
      <c r="AN224" s="2285"/>
      <c r="AO224" s="2285"/>
      <c r="AP224" s="2285"/>
      <c r="AQ224" s="2285"/>
      <c r="AR224" s="2285"/>
      <c r="AS224" s="2285"/>
      <c r="AT224" s="2285"/>
      <c r="AU224" s="2285"/>
      <c r="AV224" s="2285"/>
      <c r="AW224" s="2285"/>
      <c r="AX224" s="2285"/>
      <c r="AY224" s="2285"/>
      <c r="AZ224" s="2285"/>
      <c r="BA224" s="2285"/>
      <c r="BB224" s="2285"/>
      <c r="BC224" s="2285"/>
      <c r="BD224" s="2286"/>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1858</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8" t="s">
        <v>1859</v>
      </c>
      <c r="I228" s="2298"/>
      <c r="J228" s="2298"/>
      <c r="K228" s="2298"/>
      <c r="L228" s="2298"/>
      <c r="M228" s="2298"/>
      <c r="N228" s="2298"/>
      <c r="O228" s="2298"/>
      <c r="P228" s="2298"/>
      <c r="Q228" s="2298"/>
      <c r="R228" s="2298"/>
      <c r="S228" s="2298"/>
      <c r="T228" s="2298"/>
      <c r="U228" s="2298"/>
      <c r="V228" s="2298"/>
      <c r="W228" s="2298"/>
      <c r="X228" s="2298"/>
      <c r="Y228" s="2298"/>
      <c r="Z228" s="2298"/>
      <c r="AA228" s="2298"/>
      <c r="AB228" s="2298"/>
      <c r="AC228" s="2298"/>
      <c r="AD228" s="2298"/>
      <c r="AE228" s="2298"/>
      <c r="AF228" s="2298"/>
      <c r="AG228" s="2298"/>
      <c r="AH228" s="2298"/>
      <c r="AI228" s="2298"/>
      <c r="AJ228" s="2298"/>
      <c r="AK228" s="2298"/>
      <c r="AL228" s="2298"/>
      <c r="AM228" s="2298"/>
      <c r="AN228" s="2298"/>
      <c r="AO228" s="2298"/>
      <c r="AP228" s="2298"/>
      <c r="AQ228" s="2298"/>
      <c r="AR228" s="2298"/>
      <c r="AS228" s="2298"/>
      <c r="AT228" s="2298"/>
      <c r="AU228" s="2298"/>
      <c r="AV228" s="2298"/>
      <c r="AW228" s="2298"/>
      <c r="AX228" s="2298"/>
      <c r="AY228" s="2298"/>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7" t="s">
        <v>2498</v>
      </c>
      <c r="I230" s="2297"/>
      <c r="J230" s="2297"/>
      <c r="K230" s="2297"/>
      <c r="L230" s="2297"/>
      <c r="M230" s="2297"/>
      <c r="N230" s="2297"/>
      <c r="O230" s="2297"/>
      <c r="P230" s="2297"/>
      <c r="Q230" s="2297"/>
      <c r="R230" s="2297"/>
      <c r="S230" s="2297"/>
      <c r="T230" s="2297"/>
      <c r="U230" s="2297"/>
      <c r="V230" s="2297"/>
      <c r="W230" s="2297"/>
      <c r="X230" s="2297"/>
      <c r="Y230" s="2297"/>
      <c r="Z230" s="2297"/>
      <c r="AA230" s="2297"/>
      <c r="AB230" s="2297"/>
      <c r="AC230" s="2297"/>
      <c r="AD230" s="2297"/>
      <c r="AE230" s="2297"/>
      <c r="AF230" s="2297"/>
      <c r="AG230" s="2297"/>
      <c r="AH230" s="2297"/>
      <c r="AI230" s="2297"/>
      <c r="AJ230" s="2297"/>
      <c r="AK230" s="2297"/>
      <c r="AL230" s="2297"/>
      <c r="AM230" s="2297"/>
      <c r="AN230" s="2297"/>
      <c r="AO230" s="2297"/>
      <c r="AP230" s="2297"/>
      <c r="AQ230" s="2297"/>
      <c r="AR230" s="2297"/>
      <c r="AS230" s="2297"/>
      <c r="AT230" s="2297"/>
      <c r="AU230" s="2297"/>
      <c r="AV230" s="2297"/>
      <c r="AW230" s="2297"/>
      <c r="AX230" s="2297"/>
      <c r="AY230" s="2297"/>
      <c r="AZ230" s="2297"/>
      <c r="BA230" s="1206"/>
      <c r="BB230" s="1206"/>
      <c r="BC230" s="1206"/>
      <c r="BD230" s="1202"/>
      <c r="BE230" s="1202"/>
    </row>
    <row r="231" spans="1:57" ht="15.75" customHeight="1">
      <c r="A231" s="1206"/>
      <c r="B231" s="1212"/>
      <c r="C231" s="1206"/>
      <c r="D231" s="1206"/>
      <c r="E231" s="1206"/>
      <c r="F231" s="1206"/>
      <c r="G231" s="1206"/>
      <c r="H231" s="2297"/>
      <c r="I231" s="2297"/>
      <c r="J231" s="2297"/>
      <c r="K231" s="2297"/>
      <c r="L231" s="2297"/>
      <c r="M231" s="2297"/>
      <c r="N231" s="2297"/>
      <c r="O231" s="2297"/>
      <c r="P231" s="2297"/>
      <c r="Q231" s="2297"/>
      <c r="R231" s="2297"/>
      <c r="S231" s="2297"/>
      <c r="T231" s="2297"/>
      <c r="U231" s="2297"/>
      <c r="V231" s="2297"/>
      <c r="W231" s="2297"/>
      <c r="X231" s="2297"/>
      <c r="Y231" s="2297"/>
      <c r="Z231" s="2297"/>
      <c r="AA231" s="2297"/>
      <c r="AB231" s="2297"/>
      <c r="AC231" s="2297"/>
      <c r="AD231" s="2297"/>
      <c r="AE231" s="2297"/>
      <c r="AF231" s="2297"/>
      <c r="AG231" s="2297"/>
      <c r="AH231" s="2297"/>
      <c r="AI231" s="2297"/>
      <c r="AJ231" s="2297"/>
      <c r="AK231" s="2297"/>
      <c r="AL231" s="2297"/>
      <c r="AM231" s="2297"/>
      <c r="AN231" s="2297"/>
      <c r="AO231" s="2297"/>
      <c r="AP231" s="2297"/>
      <c r="AQ231" s="2297"/>
      <c r="AR231" s="2297"/>
      <c r="AS231" s="2297"/>
      <c r="AT231" s="2297"/>
      <c r="AU231" s="2297"/>
      <c r="AV231" s="2297"/>
      <c r="AW231" s="2297"/>
      <c r="AX231" s="2297"/>
      <c r="AY231" s="2297"/>
      <c r="AZ231" s="2297"/>
      <c r="BA231" s="1206"/>
      <c r="BB231" s="1206"/>
      <c r="BC231" s="1206"/>
      <c r="BD231" s="1202"/>
      <c r="BE231" s="1202"/>
    </row>
    <row r="232" spans="1:57" ht="15.75" customHeight="1">
      <c r="A232" s="1206"/>
      <c r="B232" s="1212"/>
      <c r="C232" s="1206"/>
      <c r="D232" s="1206"/>
      <c r="E232" s="1206"/>
      <c r="F232" s="1206"/>
      <c r="G232" s="1206"/>
      <c r="H232" s="2297"/>
      <c r="I232" s="2297"/>
      <c r="J232" s="2297"/>
      <c r="K232" s="2297"/>
      <c r="L232" s="2297"/>
      <c r="M232" s="2297"/>
      <c r="N232" s="2297"/>
      <c r="O232" s="2297"/>
      <c r="P232" s="2297"/>
      <c r="Q232" s="2297"/>
      <c r="R232" s="2297"/>
      <c r="S232" s="2297"/>
      <c r="T232" s="2297"/>
      <c r="U232" s="2297"/>
      <c r="V232" s="2297"/>
      <c r="W232" s="2297"/>
      <c r="X232" s="2297"/>
      <c r="Y232" s="2297"/>
      <c r="Z232" s="2297"/>
      <c r="AA232" s="2297"/>
      <c r="AB232" s="2297"/>
      <c r="AC232" s="2297"/>
      <c r="AD232" s="2297"/>
      <c r="AE232" s="2297"/>
      <c r="AF232" s="2297"/>
      <c r="AG232" s="2297"/>
      <c r="AH232" s="2297"/>
      <c r="AI232" s="2297"/>
      <c r="AJ232" s="2297"/>
      <c r="AK232" s="2297"/>
      <c r="AL232" s="2297"/>
      <c r="AM232" s="2297"/>
      <c r="AN232" s="2297"/>
      <c r="AO232" s="2297"/>
      <c r="AP232" s="2297"/>
      <c r="AQ232" s="2297"/>
      <c r="AR232" s="2297"/>
      <c r="AS232" s="2297"/>
      <c r="AT232" s="2297"/>
      <c r="AU232" s="2297"/>
      <c r="AV232" s="2297"/>
      <c r="AW232" s="2297"/>
      <c r="AX232" s="2297"/>
      <c r="AY232" s="2297"/>
      <c r="AZ232" s="2297"/>
      <c r="BA232" s="1206"/>
      <c r="BB232" s="1206"/>
      <c r="BC232" s="1206"/>
      <c r="BD232" s="1202"/>
      <c r="BE232" s="1202"/>
    </row>
    <row r="233" spans="1:57" ht="15.75" customHeight="1">
      <c r="A233" s="1206"/>
      <c r="B233" s="1212"/>
      <c r="C233" s="1206"/>
      <c r="D233" s="1206"/>
      <c r="E233" s="1206"/>
      <c r="F233" s="1206"/>
      <c r="G233" s="1206"/>
      <c r="H233" s="2297"/>
      <c r="I233" s="2297"/>
      <c r="J233" s="2297"/>
      <c r="K233" s="2297"/>
      <c r="L233" s="2297"/>
      <c r="M233" s="2297"/>
      <c r="N233" s="2297"/>
      <c r="O233" s="2297"/>
      <c r="P233" s="2297"/>
      <c r="Q233" s="2297"/>
      <c r="R233" s="2297"/>
      <c r="S233" s="2297"/>
      <c r="T233" s="2297"/>
      <c r="U233" s="2297"/>
      <c r="V233" s="2297"/>
      <c r="W233" s="2297"/>
      <c r="X233" s="2297"/>
      <c r="Y233" s="2297"/>
      <c r="Z233" s="2297"/>
      <c r="AA233" s="2297"/>
      <c r="AB233" s="2297"/>
      <c r="AC233" s="2297"/>
      <c r="AD233" s="2297"/>
      <c r="AE233" s="2297"/>
      <c r="AF233" s="2297"/>
      <c r="AG233" s="2297"/>
      <c r="AH233" s="2297"/>
      <c r="AI233" s="2297"/>
      <c r="AJ233" s="2297"/>
      <c r="AK233" s="2297"/>
      <c r="AL233" s="2297"/>
      <c r="AM233" s="2297"/>
      <c r="AN233" s="2297"/>
      <c r="AO233" s="2297"/>
      <c r="AP233" s="2297"/>
      <c r="AQ233" s="2297"/>
      <c r="AR233" s="2297"/>
      <c r="AS233" s="2297"/>
      <c r="AT233" s="2297"/>
      <c r="AU233" s="2297"/>
      <c r="AV233" s="2297"/>
      <c r="AW233" s="2297"/>
      <c r="AX233" s="2297"/>
      <c r="AY233" s="2297"/>
      <c r="AZ233" s="2297"/>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6" t="s">
        <v>1860</v>
      </c>
      <c r="I235" s="2296"/>
      <c r="J235" s="2296"/>
      <c r="K235" s="2296"/>
      <c r="L235" s="2296"/>
      <c r="M235" s="2296"/>
      <c r="N235" s="2296"/>
      <c r="O235" s="2296"/>
      <c r="P235" s="2296"/>
      <c r="Q235" s="2296"/>
      <c r="R235" s="2296"/>
      <c r="S235" s="2296"/>
      <c r="T235" s="2296"/>
      <c r="U235" s="2296"/>
      <c r="V235" s="2296"/>
      <c r="W235" s="2296"/>
      <c r="X235" s="2296"/>
      <c r="Y235" s="2296"/>
      <c r="Z235" s="2296"/>
      <c r="AA235" s="2296"/>
      <c r="AB235" s="2296"/>
      <c r="AC235" s="2296"/>
      <c r="AD235" s="2296"/>
      <c r="AE235" s="2296"/>
      <c r="AF235" s="2296"/>
      <c r="AG235" s="2296"/>
      <c r="AH235" s="2296"/>
      <c r="AI235" s="2296"/>
      <c r="AJ235" s="2296"/>
      <c r="AK235" s="2296"/>
      <c r="AL235" s="2296"/>
      <c r="AM235" s="2296"/>
      <c r="AN235" s="2296"/>
      <c r="AO235" s="2296"/>
      <c r="AP235" s="2296"/>
      <c r="AQ235" s="2296"/>
      <c r="AR235" s="2296"/>
      <c r="AS235" s="2296"/>
      <c r="AT235" s="2296"/>
      <c r="AU235" s="2296"/>
      <c r="AV235" s="2296"/>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72" t="s">
        <v>1861</v>
      </c>
      <c r="I237" s="2272"/>
      <c r="J237" s="2272"/>
      <c r="K237" s="2272"/>
      <c r="L237" s="1208"/>
      <c r="M237" s="1208"/>
      <c r="N237" s="1208"/>
      <c r="O237" s="1208"/>
      <c r="P237" s="1208"/>
      <c r="Q237" s="1208"/>
      <c r="R237" s="1208"/>
      <c r="S237" s="2293"/>
      <c r="T237" s="2294"/>
      <c r="U237" s="2294"/>
      <c r="V237" s="2294"/>
      <c r="W237" s="2294"/>
      <c r="X237" s="2294"/>
      <c r="Y237" s="2294"/>
      <c r="Z237" s="2294"/>
      <c r="AA237" s="2294"/>
      <c r="AB237" s="2294"/>
      <c r="AC237" s="2294"/>
      <c r="AD237" s="2294"/>
      <c r="AE237" s="2294"/>
      <c r="AF237" s="2294"/>
      <c r="AG237" s="2294"/>
      <c r="AH237" s="2294"/>
      <c r="AI237" s="2294"/>
      <c r="AJ237" s="2295"/>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72" t="s">
        <v>1862</v>
      </c>
      <c r="I239" s="2272"/>
      <c r="J239" s="2272"/>
      <c r="K239" s="1210"/>
      <c r="L239" s="1208"/>
      <c r="M239" s="1208"/>
      <c r="N239" s="1208"/>
      <c r="O239" s="1208"/>
      <c r="P239" s="1208"/>
      <c r="Q239" s="1208"/>
      <c r="R239" s="1208"/>
      <c r="S239" s="2290"/>
      <c r="T239" s="2291"/>
      <c r="U239" s="2291"/>
      <c r="V239" s="2291"/>
      <c r="W239" s="2291"/>
      <c r="X239" s="2291"/>
      <c r="Y239" s="2291"/>
      <c r="Z239" s="2291"/>
      <c r="AA239" s="2291"/>
      <c r="AB239" s="2291"/>
      <c r="AC239" s="2291"/>
      <c r="AD239" s="2291"/>
      <c r="AE239" s="2291"/>
      <c r="AF239" s="2291"/>
      <c r="AG239" s="2291"/>
      <c r="AH239" s="2291"/>
      <c r="AI239" s="2291"/>
      <c r="AJ239" s="2292"/>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72" t="s">
        <v>444</v>
      </c>
      <c r="I241" s="2272"/>
      <c r="J241" s="1210"/>
      <c r="K241" s="1210"/>
      <c r="L241" s="1208"/>
      <c r="M241" s="1208"/>
      <c r="N241" s="1208"/>
      <c r="O241" s="1208"/>
      <c r="P241" s="1208"/>
      <c r="Q241" s="1208"/>
      <c r="R241" s="1208"/>
      <c r="S241" s="2290"/>
      <c r="T241" s="2291"/>
      <c r="U241" s="2291"/>
      <c r="V241" s="2291"/>
      <c r="W241" s="2291"/>
      <c r="X241" s="2291"/>
      <c r="Y241" s="2291"/>
      <c r="Z241" s="2291"/>
      <c r="AA241" s="2291"/>
      <c r="AB241" s="2291"/>
      <c r="AC241" s="2291"/>
      <c r="AD241" s="2291"/>
      <c r="AE241" s="2291"/>
      <c r="AF241" s="2291"/>
      <c r="AG241" s="2291"/>
      <c r="AH241" s="2291"/>
      <c r="AI241" s="2291"/>
      <c r="AJ241" s="2292"/>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3" t="s">
        <v>1863</v>
      </c>
      <c r="I243" s="2273"/>
      <c r="J243" s="2273"/>
      <c r="K243" s="2273"/>
      <c r="L243" s="2273"/>
      <c r="M243" s="2273"/>
      <c r="N243" s="2273"/>
      <c r="O243" s="2273"/>
      <c r="P243" s="1208"/>
      <c r="Q243" s="1208"/>
      <c r="R243" s="1208"/>
      <c r="S243" s="2290"/>
      <c r="T243" s="2291"/>
      <c r="U243" s="2291"/>
      <c r="V243" s="2291"/>
      <c r="W243" s="2291"/>
      <c r="X243" s="2291"/>
      <c r="Y243" s="2291"/>
      <c r="Z243" s="2291"/>
      <c r="AA243" s="2291"/>
      <c r="AB243" s="2291"/>
      <c r="AC243" s="2291"/>
      <c r="AD243" s="2291"/>
      <c r="AE243" s="2291"/>
      <c r="AF243" s="2291"/>
      <c r="AG243" s="2291"/>
      <c r="AH243" s="2291"/>
      <c r="AI243" s="2291"/>
      <c r="AJ243" s="2292"/>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4" t="s">
        <v>1864</v>
      </c>
      <c r="I245" s="2274"/>
      <c r="J245" s="1208"/>
      <c r="K245" s="1208"/>
      <c r="L245" s="1208"/>
      <c r="M245" s="1208"/>
      <c r="N245" s="1208"/>
      <c r="O245" s="1208"/>
      <c r="P245" s="1208"/>
      <c r="Q245" s="1208"/>
      <c r="R245" s="1208"/>
      <c r="S245" s="2287"/>
      <c r="T245" s="2288"/>
      <c r="U245" s="2288"/>
      <c r="V245" s="2288"/>
      <c r="W245" s="2288"/>
      <c r="X245" s="2288"/>
      <c r="Y245" s="2288"/>
      <c r="Z245" s="2288"/>
      <c r="AA245" s="2288"/>
      <c r="AB245" s="2288"/>
      <c r="AC245" s="2288"/>
      <c r="AD245" s="2288"/>
      <c r="AE245" s="2288"/>
      <c r="AF245" s="2288"/>
      <c r="AG245" s="2288"/>
      <c r="AH245" s="2288"/>
      <c r="AI245" s="2288"/>
      <c r="AJ245" s="2289"/>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13" workbookViewId="0">
      <selection activeCell="AB50" sqref="AB50:AF50"/>
    </sheetView>
  </sheetViews>
  <sheetFormatPr defaultColWidth="0" defaultRowHeight="13.35" customHeight="1"/>
  <cols>
    <col min="1" max="1" width="1.44140625" style="433" customWidth="1"/>
    <col min="2" max="2" width="0.6640625" style="433" customWidth="1"/>
    <col min="3" max="18" width="2.44140625" style="433" customWidth="1"/>
    <col min="19" max="19" width="6.33203125" style="433" customWidth="1"/>
    <col min="20" max="39" width="2.6640625" style="433" customWidth="1"/>
    <col min="40" max="40" width="1.44140625" style="433" customWidth="1"/>
    <col min="41" max="256" width="2.44140625" style="433" hidden="1"/>
    <col min="257" max="257" width="1.44140625" style="433" hidden="1" customWidth="1"/>
    <col min="258" max="258" width="0.6640625" style="433" hidden="1" customWidth="1"/>
    <col min="259" max="274" width="2.44140625" style="433" hidden="1" customWidth="1"/>
    <col min="275" max="275" width="4" style="433" hidden="1" customWidth="1"/>
    <col min="276" max="295" width="2.44140625" style="433" hidden="1" customWidth="1"/>
    <col min="296" max="296" width="1.44140625" style="433" hidden="1" customWidth="1"/>
    <col min="297" max="512" width="2.44140625" style="433" hidden="1"/>
    <col min="513" max="513" width="1.44140625" style="433" hidden="1" customWidth="1"/>
    <col min="514" max="514" width="0.6640625" style="433" hidden="1" customWidth="1"/>
    <col min="515" max="530" width="2.44140625" style="433" hidden="1" customWidth="1"/>
    <col min="531" max="531" width="4" style="433" hidden="1" customWidth="1"/>
    <col min="532" max="551" width="2.44140625" style="433" hidden="1" customWidth="1"/>
    <col min="552" max="552" width="1.44140625" style="433" hidden="1" customWidth="1"/>
    <col min="553" max="768" width="2.44140625" style="433" hidden="1"/>
    <col min="769" max="769" width="1.44140625" style="433" hidden="1" customWidth="1"/>
    <col min="770" max="770" width="0.6640625" style="433" hidden="1" customWidth="1"/>
    <col min="771" max="786" width="2.44140625" style="433" hidden="1" customWidth="1"/>
    <col min="787" max="787" width="4" style="433" hidden="1" customWidth="1"/>
    <col min="788" max="807" width="2.44140625" style="433" hidden="1" customWidth="1"/>
    <col min="808" max="808" width="1.44140625" style="433" hidden="1" customWidth="1"/>
    <col min="809" max="1024" width="2.44140625" style="433" hidden="1"/>
    <col min="1025" max="1025" width="1.44140625" style="433" hidden="1" customWidth="1"/>
    <col min="1026" max="1026" width="0.6640625" style="433" hidden="1" customWidth="1"/>
    <col min="1027" max="1042" width="2.44140625" style="433" hidden="1" customWidth="1"/>
    <col min="1043" max="1043" width="4" style="433" hidden="1" customWidth="1"/>
    <col min="1044" max="1063" width="2.44140625" style="433" hidden="1" customWidth="1"/>
    <col min="1064" max="1064" width="1.44140625" style="433" hidden="1" customWidth="1"/>
    <col min="1065" max="1280" width="2.44140625" style="433" hidden="1"/>
    <col min="1281" max="1281" width="1.44140625" style="433" hidden="1" customWidth="1"/>
    <col min="1282" max="1282" width="0.6640625" style="433" hidden="1" customWidth="1"/>
    <col min="1283" max="1298" width="2.44140625" style="433" hidden="1" customWidth="1"/>
    <col min="1299" max="1299" width="4" style="433" hidden="1" customWidth="1"/>
    <col min="1300" max="1319" width="2.44140625" style="433" hidden="1" customWidth="1"/>
    <col min="1320" max="1320" width="1.44140625" style="433" hidden="1" customWidth="1"/>
    <col min="1321" max="1536" width="2.44140625" style="433" hidden="1"/>
    <col min="1537" max="1537" width="1.44140625" style="433" hidden="1" customWidth="1"/>
    <col min="1538" max="1538" width="0.6640625" style="433" hidden="1" customWidth="1"/>
    <col min="1539" max="1554" width="2.44140625" style="433" hidden="1" customWidth="1"/>
    <col min="1555" max="1555" width="4" style="433" hidden="1" customWidth="1"/>
    <col min="1556" max="1575" width="2.44140625" style="433" hidden="1" customWidth="1"/>
    <col min="1576" max="1576" width="1.44140625" style="433" hidden="1" customWidth="1"/>
    <col min="1577" max="1792" width="2.44140625" style="433" hidden="1"/>
    <col min="1793" max="1793" width="1.44140625" style="433" hidden="1" customWidth="1"/>
    <col min="1794" max="1794" width="0.6640625" style="433" hidden="1" customWidth="1"/>
    <col min="1795" max="1810" width="2.44140625" style="433" hidden="1" customWidth="1"/>
    <col min="1811" max="1811" width="4" style="433" hidden="1" customWidth="1"/>
    <col min="1812" max="1831" width="2.44140625" style="433" hidden="1" customWidth="1"/>
    <col min="1832" max="1832" width="1.44140625" style="433" hidden="1" customWidth="1"/>
    <col min="1833" max="2048" width="2.44140625" style="433" hidden="1"/>
    <col min="2049" max="2049" width="1.44140625" style="433" hidden="1" customWidth="1"/>
    <col min="2050" max="2050" width="0.6640625" style="433" hidden="1" customWidth="1"/>
    <col min="2051" max="2066" width="2.44140625" style="433" hidden="1" customWidth="1"/>
    <col min="2067" max="2067" width="4" style="433" hidden="1" customWidth="1"/>
    <col min="2068" max="2087" width="2.44140625" style="433" hidden="1" customWidth="1"/>
    <col min="2088" max="2088" width="1.44140625" style="433" hidden="1" customWidth="1"/>
    <col min="2089" max="2304" width="2.44140625" style="433" hidden="1"/>
    <col min="2305" max="2305" width="1.44140625" style="433" hidden="1" customWidth="1"/>
    <col min="2306" max="2306" width="0.6640625" style="433" hidden="1" customWidth="1"/>
    <col min="2307" max="2322" width="2.44140625" style="433" hidden="1" customWidth="1"/>
    <col min="2323" max="2323" width="4" style="433" hidden="1" customWidth="1"/>
    <col min="2324" max="2343" width="2.44140625" style="433" hidden="1" customWidth="1"/>
    <col min="2344" max="2344" width="1.44140625" style="433" hidden="1" customWidth="1"/>
    <col min="2345" max="2560" width="2.44140625" style="433" hidden="1"/>
    <col min="2561" max="2561" width="1.44140625" style="433" hidden="1" customWidth="1"/>
    <col min="2562" max="2562" width="0.6640625" style="433" hidden="1" customWidth="1"/>
    <col min="2563" max="2578" width="2.44140625" style="433" hidden="1" customWidth="1"/>
    <col min="2579" max="2579" width="4" style="433" hidden="1" customWidth="1"/>
    <col min="2580" max="2599" width="2.44140625" style="433" hidden="1" customWidth="1"/>
    <col min="2600" max="2600" width="1.44140625" style="433" hidden="1" customWidth="1"/>
    <col min="2601" max="2816" width="2.44140625" style="433" hidden="1"/>
    <col min="2817" max="2817" width="1.44140625" style="433" hidden="1" customWidth="1"/>
    <col min="2818" max="2818" width="0.6640625" style="433" hidden="1" customWidth="1"/>
    <col min="2819" max="2834" width="2.44140625" style="433" hidden="1" customWidth="1"/>
    <col min="2835" max="2835" width="4" style="433" hidden="1" customWidth="1"/>
    <col min="2836" max="2855" width="2.44140625" style="433" hidden="1" customWidth="1"/>
    <col min="2856" max="2856" width="1.44140625" style="433" hidden="1" customWidth="1"/>
    <col min="2857" max="3072" width="2.44140625" style="433" hidden="1"/>
    <col min="3073" max="3073" width="1.44140625" style="433" hidden="1" customWidth="1"/>
    <col min="3074" max="3074" width="0.6640625" style="433" hidden="1" customWidth="1"/>
    <col min="3075" max="3090" width="2.44140625" style="433" hidden="1" customWidth="1"/>
    <col min="3091" max="3091" width="4" style="433" hidden="1" customWidth="1"/>
    <col min="3092" max="3111" width="2.44140625" style="433" hidden="1" customWidth="1"/>
    <col min="3112" max="3112" width="1.44140625" style="433" hidden="1" customWidth="1"/>
    <col min="3113" max="3328" width="2.44140625" style="433" hidden="1"/>
    <col min="3329" max="3329" width="1.44140625" style="433" hidden="1" customWidth="1"/>
    <col min="3330" max="3330" width="0.6640625" style="433" hidden="1" customWidth="1"/>
    <col min="3331" max="3346" width="2.44140625" style="433" hidden="1" customWidth="1"/>
    <col min="3347" max="3347" width="4" style="433" hidden="1" customWidth="1"/>
    <col min="3348" max="3367" width="2.44140625" style="433" hidden="1" customWidth="1"/>
    <col min="3368" max="3368" width="1.44140625" style="433" hidden="1" customWidth="1"/>
    <col min="3369" max="3584" width="2.44140625" style="433" hidden="1"/>
    <col min="3585" max="3585" width="1.44140625" style="433" hidden="1" customWidth="1"/>
    <col min="3586" max="3586" width="0.6640625" style="433" hidden="1" customWidth="1"/>
    <col min="3587" max="3602" width="2.44140625" style="433" hidden="1" customWidth="1"/>
    <col min="3603" max="3603" width="4" style="433" hidden="1" customWidth="1"/>
    <col min="3604" max="3623" width="2.44140625" style="433" hidden="1" customWidth="1"/>
    <col min="3624" max="3624" width="1.44140625" style="433" hidden="1" customWidth="1"/>
    <col min="3625" max="3840" width="2.44140625" style="433" hidden="1"/>
    <col min="3841" max="3841" width="1.44140625" style="433" hidden="1" customWidth="1"/>
    <col min="3842" max="3842" width="0.6640625" style="433" hidden="1" customWidth="1"/>
    <col min="3843" max="3858" width="2.44140625" style="433" hidden="1" customWidth="1"/>
    <col min="3859" max="3859" width="4" style="433" hidden="1" customWidth="1"/>
    <col min="3860" max="3879" width="2.44140625" style="433" hidden="1" customWidth="1"/>
    <col min="3880" max="3880" width="1.44140625" style="433" hidden="1" customWidth="1"/>
    <col min="3881" max="4096" width="2.44140625" style="433" hidden="1"/>
    <col min="4097" max="4097" width="1.44140625" style="433" hidden="1" customWidth="1"/>
    <col min="4098" max="4098" width="0.6640625" style="433" hidden="1" customWidth="1"/>
    <col min="4099" max="4114" width="2.44140625" style="433" hidden="1" customWidth="1"/>
    <col min="4115" max="4115" width="4" style="433" hidden="1" customWidth="1"/>
    <col min="4116" max="4135" width="2.44140625" style="433" hidden="1" customWidth="1"/>
    <col min="4136" max="4136" width="1.44140625" style="433" hidden="1" customWidth="1"/>
    <col min="4137" max="4352" width="2.44140625" style="433" hidden="1"/>
    <col min="4353" max="4353" width="1.44140625" style="433" hidden="1" customWidth="1"/>
    <col min="4354" max="4354" width="0.6640625" style="433" hidden="1" customWidth="1"/>
    <col min="4355" max="4370" width="2.44140625" style="433" hidden="1" customWidth="1"/>
    <col min="4371" max="4371" width="4" style="433" hidden="1" customWidth="1"/>
    <col min="4372" max="4391" width="2.44140625" style="433" hidden="1" customWidth="1"/>
    <col min="4392" max="4392" width="1.44140625" style="433" hidden="1" customWidth="1"/>
    <col min="4393" max="4608" width="2.44140625" style="433" hidden="1"/>
    <col min="4609" max="4609" width="1.44140625" style="433" hidden="1" customWidth="1"/>
    <col min="4610" max="4610" width="0.6640625" style="433" hidden="1" customWidth="1"/>
    <col min="4611" max="4626" width="2.44140625" style="433" hidden="1" customWidth="1"/>
    <col min="4627" max="4627" width="4" style="433" hidden="1" customWidth="1"/>
    <col min="4628" max="4647" width="2.44140625" style="433" hidden="1" customWidth="1"/>
    <col min="4648" max="4648" width="1.44140625" style="433" hidden="1" customWidth="1"/>
    <col min="4649" max="4864" width="2.44140625" style="433" hidden="1"/>
    <col min="4865" max="4865" width="1.44140625" style="433" hidden="1" customWidth="1"/>
    <col min="4866" max="4866" width="0.6640625" style="433" hidden="1" customWidth="1"/>
    <col min="4867" max="4882" width="2.44140625" style="433" hidden="1" customWidth="1"/>
    <col min="4883" max="4883" width="4" style="433" hidden="1" customWidth="1"/>
    <col min="4884" max="4903" width="2.44140625" style="433" hidden="1" customWidth="1"/>
    <col min="4904" max="4904" width="1.44140625" style="433" hidden="1" customWidth="1"/>
    <col min="4905" max="5120" width="2.44140625" style="433" hidden="1"/>
    <col min="5121" max="5121" width="1.44140625" style="433" hidden="1" customWidth="1"/>
    <col min="5122" max="5122" width="0.6640625" style="433" hidden="1" customWidth="1"/>
    <col min="5123" max="5138" width="2.44140625" style="433" hidden="1" customWidth="1"/>
    <col min="5139" max="5139" width="4" style="433" hidden="1" customWidth="1"/>
    <col min="5140" max="5159" width="2.44140625" style="433" hidden="1" customWidth="1"/>
    <col min="5160" max="5160" width="1.44140625" style="433" hidden="1" customWidth="1"/>
    <col min="5161" max="5376" width="2.44140625" style="433" hidden="1"/>
    <col min="5377" max="5377" width="1.44140625" style="433" hidden="1" customWidth="1"/>
    <col min="5378" max="5378" width="0.6640625" style="433" hidden="1" customWidth="1"/>
    <col min="5379" max="5394" width="2.44140625" style="433" hidden="1" customWidth="1"/>
    <col min="5395" max="5395" width="4" style="433" hidden="1" customWidth="1"/>
    <col min="5396" max="5415" width="2.44140625" style="433" hidden="1" customWidth="1"/>
    <col min="5416" max="5416" width="1.44140625" style="433" hidden="1" customWidth="1"/>
    <col min="5417" max="5632" width="2.44140625" style="433" hidden="1"/>
    <col min="5633" max="5633" width="1.44140625" style="433" hidden="1" customWidth="1"/>
    <col min="5634" max="5634" width="0.6640625" style="433" hidden="1" customWidth="1"/>
    <col min="5635" max="5650" width="2.44140625" style="433" hidden="1" customWidth="1"/>
    <col min="5651" max="5651" width="4" style="433" hidden="1" customWidth="1"/>
    <col min="5652" max="5671" width="2.44140625" style="433" hidden="1" customWidth="1"/>
    <col min="5672" max="5672" width="1.44140625" style="433" hidden="1" customWidth="1"/>
    <col min="5673" max="5888" width="2.44140625" style="433" hidden="1"/>
    <col min="5889" max="5889" width="1.44140625" style="433" hidden="1" customWidth="1"/>
    <col min="5890" max="5890" width="0.6640625" style="433" hidden="1" customWidth="1"/>
    <col min="5891" max="5906" width="2.44140625" style="433" hidden="1" customWidth="1"/>
    <col min="5907" max="5907" width="4" style="433" hidden="1" customWidth="1"/>
    <col min="5908" max="5927" width="2.44140625" style="433" hidden="1" customWidth="1"/>
    <col min="5928" max="5928" width="1.44140625" style="433" hidden="1" customWidth="1"/>
    <col min="5929" max="6144" width="2.44140625" style="433" hidden="1"/>
    <col min="6145" max="6145" width="1.44140625" style="433" hidden="1" customWidth="1"/>
    <col min="6146" max="6146" width="0.6640625" style="433" hidden="1" customWidth="1"/>
    <col min="6147" max="6162" width="2.44140625" style="433" hidden="1" customWidth="1"/>
    <col min="6163" max="6163" width="4" style="433" hidden="1" customWidth="1"/>
    <col min="6164" max="6183" width="2.44140625" style="433" hidden="1" customWidth="1"/>
    <col min="6184" max="6184" width="1.44140625" style="433" hidden="1" customWidth="1"/>
    <col min="6185" max="6400" width="2.44140625" style="433" hidden="1"/>
    <col min="6401" max="6401" width="1.44140625" style="433" hidden="1" customWidth="1"/>
    <col min="6402" max="6402" width="0.6640625" style="433" hidden="1" customWidth="1"/>
    <col min="6403" max="6418" width="2.44140625" style="433" hidden="1" customWidth="1"/>
    <col min="6419" max="6419" width="4" style="433" hidden="1" customWidth="1"/>
    <col min="6420" max="6439" width="2.44140625" style="433" hidden="1" customWidth="1"/>
    <col min="6440" max="6440" width="1.44140625" style="433" hidden="1" customWidth="1"/>
    <col min="6441" max="6656" width="2.44140625" style="433" hidden="1"/>
    <col min="6657" max="6657" width="1.44140625" style="433" hidden="1" customWidth="1"/>
    <col min="6658" max="6658" width="0.6640625" style="433" hidden="1" customWidth="1"/>
    <col min="6659" max="6674" width="2.44140625" style="433" hidden="1" customWidth="1"/>
    <col min="6675" max="6675" width="4" style="433" hidden="1" customWidth="1"/>
    <col min="6676" max="6695" width="2.44140625" style="433" hidden="1" customWidth="1"/>
    <col min="6696" max="6696" width="1.44140625" style="433" hidden="1" customWidth="1"/>
    <col min="6697" max="6912" width="2.44140625" style="433" hidden="1"/>
    <col min="6913" max="6913" width="1.44140625" style="433" hidden="1" customWidth="1"/>
    <col min="6914" max="6914" width="0.6640625" style="433" hidden="1" customWidth="1"/>
    <col min="6915" max="6930" width="2.44140625" style="433" hidden="1" customWidth="1"/>
    <col min="6931" max="6931" width="4" style="433" hidden="1" customWidth="1"/>
    <col min="6932" max="6951" width="2.44140625" style="433" hidden="1" customWidth="1"/>
    <col min="6952" max="6952" width="1.44140625" style="433" hidden="1" customWidth="1"/>
    <col min="6953" max="7168" width="2.44140625" style="433" hidden="1"/>
    <col min="7169" max="7169" width="1.44140625" style="433" hidden="1" customWidth="1"/>
    <col min="7170" max="7170" width="0.6640625" style="433" hidden="1" customWidth="1"/>
    <col min="7171" max="7186" width="2.44140625" style="433" hidden="1" customWidth="1"/>
    <col min="7187" max="7187" width="4" style="433" hidden="1" customWidth="1"/>
    <col min="7188" max="7207" width="2.44140625" style="433" hidden="1" customWidth="1"/>
    <col min="7208" max="7208" width="1.44140625" style="433" hidden="1" customWidth="1"/>
    <col min="7209" max="7424" width="2.44140625" style="433" hidden="1"/>
    <col min="7425" max="7425" width="1.44140625" style="433" hidden="1" customWidth="1"/>
    <col min="7426" max="7426" width="0.6640625" style="433" hidden="1" customWidth="1"/>
    <col min="7427" max="7442" width="2.44140625" style="433" hidden="1" customWidth="1"/>
    <col min="7443" max="7443" width="4" style="433" hidden="1" customWidth="1"/>
    <col min="7444" max="7463" width="2.44140625" style="433" hidden="1" customWidth="1"/>
    <col min="7464" max="7464" width="1.44140625" style="433" hidden="1" customWidth="1"/>
    <col min="7465" max="7680" width="2.44140625" style="433" hidden="1"/>
    <col min="7681" max="7681" width="1.44140625" style="433" hidden="1" customWidth="1"/>
    <col min="7682" max="7682" width="0.6640625" style="433" hidden="1" customWidth="1"/>
    <col min="7683" max="7698" width="2.44140625" style="433" hidden="1" customWidth="1"/>
    <col min="7699" max="7699" width="4" style="433" hidden="1" customWidth="1"/>
    <col min="7700" max="7719" width="2.44140625" style="433" hidden="1" customWidth="1"/>
    <col min="7720" max="7720" width="1.44140625" style="433" hidden="1" customWidth="1"/>
    <col min="7721" max="7936" width="2.44140625" style="433" hidden="1"/>
    <col min="7937" max="7937" width="1.44140625" style="433" hidden="1" customWidth="1"/>
    <col min="7938" max="7938" width="0.6640625" style="433" hidden="1" customWidth="1"/>
    <col min="7939" max="7954" width="2.44140625" style="433" hidden="1" customWidth="1"/>
    <col min="7955" max="7955" width="4" style="433" hidden="1" customWidth="1"/>
    <col min="7956" max="7975" width="2.44140625" style="433" hidden="1" customWidth="1"/>
    <col min="7976" max="7976" width="1.44140625" style="433" hidden="1" customWidth="1"/>
    <col min="7977" max="8192" width="2.44140625" style="433" hidden="1"/>
    <col min="8193" max="8193" width="1.44140625" style="433" hidden="1" customWidth="1"/>
    <col min="8194" max="8194" width="0.6640625" style="433" hidden="1" customWidth="1"/>
    <col min="8195" max="8210" width="2.44140625" style="433" hidden="1" customWidth="1"/>
    <col min="8211" max="8211" width="4" style="433" hidden="1" customWidth="1"/>
    <col min="8212" max="8231" width="2.44140625" style="433" hidden="1" customWidth="1"/>
    <col min="8232" max="8232" width="1.44140625" style="433" hidden="1" customWidth="1"/>
    <col min="8233" max="8448" width="2.44140625" style="433" hidden="1"/>
    <col min="8449" max="8449" width="1.44140625" style="433" hidden="1" customWidth="1"/>
    <col min="8450" max="8450" width="0.6640625" style="433" hidden="1" customWidth="1"/>
    <col min="8451" max="8466" width="2.44140625" style="433" hidden="1" customWidth="1"/>
    <col min="8467" max="8467" width="4" style="433" hidden="1" customWidth="1"/>
    <col min="8468" max="8487" width="2.44140625" style="433" hidden="1" customWidth="1"/>
    <col min="8488" max="8488" width="1.44140625" style="433" hidden="1" customWidth="1"/>
    <col min="8489" max="8704" width="2.44140625" style="433" hidden="1"/>
    <col min="8705" max="8705" width="1.44140625" style="433" hidden="1" customWidth="1"/>
    <col min="8706" max="8706" width="0.6640625" style="433" hidden="1" customWidth="1"/>
    <col min="8707" max="8722" width="2.44140625" style="433" hidden="1" customWidth="1"/>
    <col min="8723" max="8723" width="4" style="433" hidden="1" customWidth="1"/>
    <col min="8724" max="8743" width="2.44140625" style="433" hidden="1" customWidth="1"/>
    <col min="8744" max="8744" width="1.44140625" style="433" hidden="1" customWidth="1"/>
    <col min="8745" max="8960" width="2.44140625" style="433" hidden="1"/>
    <col min="8961" max="8961" width="1.44140625" style="433" hidden="1" customWidth="1"/>
    <col min="8962" max="8962" width="0.6640625" style="433" hidden="1" customWidth="1"/>
    <col min="8963" max="8978" width="2.44140625" style="433" hidden="1" customWidth="1"/>
    <col min="8979" max="8979" width="4" style="433" hidden="1" customWidth="1"/>
    <col min="8980" max="8999" width="2.44140625" style="433" hidden="1" customWidth="1"/>
    <col min="9000" max="9000" width="1.44140625" style="433" hidden="1" customWidth="1"/>
    <col min="9001" max="9216" width="2.44140625" style="433" hidden="1"/>
    <col min="9217" max="9217" width="1.44140625" style="433" hidden="1" customWidth="1"/>
    <col min="9218" max="9218" width="0.6640625" style="433" hidden="1" customWidth="1"/>
    <col min="9219" max="9234" width="2.44140625" style="433" hidden="1" customWidth="1"/>
    <col min="9235" max="9235" width="4" style="433" hidden="1" customWidth="1"/>
    <col min="9236" max="9255" width="2.44140625" style="433" hidden="1" customWidth="1"/>
    <col min="9256" max="9256" width="1.44140625" style="433" hidden="1" customWidth="1"/>
    <col min="9257" max="9472" width="2.44140625" style="433" hidden="1"/>
    <col min="9473" max="9473" width="1.44140625" style="433" hidden="1" customWidth="1"/>
    <col min="9474" max="9474" width="0.6640625" style="433" hidden="1" customWidth="1"/>
    <col min="9475" max="9490" width="2.44140625" style="433" hidden="1" customWidth="1"/>
    <col min="9491" max="9491" width="4" style="433" hidden="1" customWidth="1"/>
    <col min="9492" max="9511" width="2.44140625" style="433" hidden="1" customWidth="1"/>
    <col min="9512" max="9512" width="1.44140625" style="433" hidden="1" customWidth="1"/>
    <col min="9513" max="9728" width="2.44140625" style="433" hidden="1"/>
    <col min="9729" max="9729" width="1.44140625" style="433" hidden="1" customWidth="1"/>
    <col min="9730" max="9730" width="0.6640625" style="433" hidden="1" customWidth="1"/>
    <col min="9731" max="9746" width="2.44140625" style="433" hidden="1" customWidth="1"/>
    <col min="9747" max="9747" width="4" style="433" hidden="1" customWidth="1"/>
    <col min="9748" max="9767" width="2.44140625" style="433" hidden="1" customWidth="1"/>
    <col min="9768" max="9768" width="1.44140625" style="433" hidden="1" customWidth="1"/>
    <col min="9769" max="9984" width="2.44140625" style="433" hidden="1"/>
    <col min="9985" max="9985" width="1.44140625" style="433" hidden="1" customWidth="1"/>
    <col min="9986" max="9986" width="0.6640625" style="433" hidden="1" customWidth="1"/>
    <col min="9987" max="10002" width="2.44140625" style="433" hidden="1" customWidth="1"/>
    <col min="10003" max="10003" width="4" style="433" hidden="1" customWidth="1"/>
    <col min="10004" max="10023" width="2.44140625" style="433" hidden="1" customWidth="1"/>
    <col min="10024" max="10024" width="1.44140625" style="433" hidden="1" customWidth="1"/>
    <col min="10025" max="10240" width="2.44140625" style="433" hidden="1"/>
    <col min="10241" max="10241" width="1.44140625" style="433" hidden="1" customWidth="1"/>
    <col min="10242" max="10242" width="0.6640625" style="433" hidden="1" customWidth="1"/>
    <col min="10243" max="10258" width="2.44140625" style="433" hidden="1" customWidth="1"/>
    <col min="10259" max="10259" width="4" style="433" hidden="1" customWidth="1"/>
    <col min="10260" max="10279" width="2.44140625" style="433" hidden="1" customWidth="1"/>
    <col min="10280" max="10280" width="1.44140625" style="433" hidden="1" customWidth="1"/>
    <col min="10281" max="10496" width="2.44140625" style="433" hidden="1"/>
    <col min="10497" max="10497" width="1.44140625" style="433" hidden="1" customWidth="1"/>
    <col min="10498" max="10498" width="0.6640625" style="433" hidden="1" customWidth="1"/>
    <col min="10499" max="10514" width="2.44140625" style="433" hidden="1" customWidth="1"/>
    <col min="10515" max="10515" width="4" style="433" hidden="1" customWidth="1"/>
    <col min="10516" max="10535" width="2.44140625" style="433" hidden="1" customWidth="1"/>
    <col min="10536" max="10536" width="1.44140625" style="433" hidden="1" customWidth="1"/>
    <col min="10537" max="10752" width="2.44140625" style="433" hidden="1"/>
    <col min="10753" max="10753" width="1.44140625" style="433" hidden="1" customWidth="1"/>
    <col min="10754" max="10754" width="0.6640625" style="433" hidden="1" customWidth="1"/>
    <col min="10755" max="10770" width="2.44140625" style="433" hidden="1" customWidth="1"/>
    <col min="10771" max="10771" width="4" style="433" hidden="1" customWidth="1"/>
    <col min="10772" max="10791" width="2.44140625" style="433" hidden="1" customWidth="1"/>
    <col min="10792" max="10792" width="1.44140625" style="433" hidden="1" customWidth="1"/>
    <col min="10793" max="11008" width="2.44140625" style="433" hidden="1"/>
    <col min="11009" max="11009" width="1.44140625" style="433" hidden="1" customWidth="1"/>
    <col min="11010" max="11010" width="0.6640625" style="433" hidden="1" customWidth="1"/>
    <col min="11011" max="11026" width="2.44140625" style="433" hidden="1" customWidth="1"/>
    <col min="11027" max="11027" width="4" style="433" hidden="1" customWidth="1"/>
    <col min="11028" max="11047" width="2.44140625" style="433" hidden="1" customWidth="1"/>
    <col min="11048" max="11048" width="1.44140625" style="433" hidden="1" customWidth="1"/>
    <col min="11049" max="11264" width="2.44140625" style="433" hidden="1"/>
    <col min="11265" max="11265" width="1.44140625" style="433" hidden="1" customWidth="1"/>
    <col min="11266" max="11266" width="0.6640625" style="433" hidden="1" customWidth="1"/>
    <col min="11267" max="11282" width="2.44140625" style="433" hidden="1" customWidth="1"/>
    <col min="11283" max="11283" width="4" style="433" hidden="1" customWidth="1"/>
    <col min="11284" max="11303" width="2.44140625" style="433" hidden="1" customWidth="1"/>
    <col min="11304" max="11304" width="1.44140625" style="433" hidden="1" customWidth="1"/>
    <col min="11305" max="11520" width="2.44140625" style="433" hidden="1"/>
    <col min="11521" max="11521" width="1.44140625" style="433" hidden="1" customWidth="1"/>
    <col min="11522" max="11522" width="0.6640625" style="433" hidden="1" customWidth="1"/>
    <col min="11523" max="11538" width="2.44140625" style="433" hidden="1" customWidth="1"/>
    <col min="11539" max="11539" width="4" style="433" hidden="1" customWidth="1"/>
    <col min="11540" max="11559" width="2.44140625" style="433" hidden="1" customWidth="1"/>
    <col min="11560" max="11560" width="1.44140625" style="433" hidden="1" customWidth="1"/>
    <col min="11561" max="11776" width="2.44140625" style="433" hidden="1"/>
    <col min="11777" max="11777" width="1.44140625" style="433" hidden="1" customWidth="1"/>
    <col min="11778" max="11778" width="0.6640625" style="433" hidden="1" customWidth="1"/>
    <col min="11779" max="11794" width="2.44140625" style="433" hidden="1" customWidth="1"/>
    <col min="11795" max="11795" width="4" style="433" hidden="1" customWidth="1"/>
    <col min="11796" max="11815" width="2.44140625" style="433" hidden="1" customWidth="1"/>
    <col min="11816" max="11816" width="1.44140625" style="433" hidden="1" customWidth="1"/>
    <col min="11817" max="12032" width="2.44140625" style="433" hidden="1"/>
    <col min="12033" max="12033" width="1.44140625" style="433" hidden="1" customWidth="1"/>
    <col min="12034" max="12034" width="0.6640625" style="433" hidden="1" customWidth="1"/>
    <col min="12035" max="12050" width="2.44140625" style="433" hidden="1" customWidth="1"/>
    <col min="12051" max="12051" width="4" style="433" hidden="1" customWidth="1"/>
    <col min="12052" max="12071" width="2.44140625" style="433" hidden="1" customWidth="1"/>
    <col min="12072" max="12072" width="1.44140625" style="433" hidden="1" customWidth="1"/>
    <col min="12073" max="12288" width="2.44140625" style="433" hidden="1"/>
    <col min="12289" max="12289" width="1.44140625" style="433" hidden="1" customWidth="1"/>
    <col min="12290" max="12290" width="0.6640625" style="433" hidden="1" customWidth="1"/>
    <col min="12291" max="12306" width="2.44140625" style="433" hidden="1" customWidth="1"/>
    <col min="12307" max="12307" width="4" style="433" hidden="1" customWidth="1"/>
    <col min="12308" max="12327" width="2.44140625" style="433" hidden="1" customWidth="1"/>
    <col min="12328" max="12328" width="1.44140625" style="433" hidden="1" customWidth="1"/>
    <col min="12329" max="12544" width="2.44140625" style="433" hidden="1"/>
    <col min="12545" max="12545" width="1.44140625" style="433" hidden="1" customWidth="1"/>
    <col min="12546" max="12546" width="0.6640625" style="433" hidden="1" customWidth="1"/>
    <col min="12547" max="12562" width="2.44140625" style="433" hidden="1" customWidth="1"/>
    <col min="12563" max="12563" width="4" style="433" hidden="1" customWidth="1"/>
    <col min="12564" max="12583" width="2.44140625" style="433" hidden="1" customWidth="1"/>
    <col min="12584" max="12584" width="1.44140625" style="433" hidden="1" customWidth="1"/>
    <col min="12585" max="12800" width="2.44140625" style="433" hidden="1"/>
    <col min="12801" max="12801" width="1.44140625" style="433" hidden="1" customWidth="1"/>
    <col min="12802" max="12802" width="0.6640625" style="433" hidden="1" customWidth="1"/>
    <col min="12803" max="12818" width="2.44140625" style="433" hidden="1" customWidth="1"/>
    <col min="12819" max="12819" width="4" style="433" hidden="1" customWidth="1"/>
    <col min="12820" max="12839" width="2.44140625" style="433" hidden="1" customWidth="1"/>
    <col min="12840" max="12840" width="1.44140625" style="433" hidden="1" customWidth="1"/>
    <col min="12841" max="13056" width="2.44140625" style="433" hidden="1"/>
    <col min="13057" max="13057" width="1.44140625" style="433" hidden="1" customWidth="1"/>
    <col min="13058" max="13058" width="0.6640625" style="433" hidden="1" customWidth="1"/>
    <col min="13059" max="13074" width="2.44140625" style="433" hidden="1" customWidth="1"/>
    <col min="13075" max="13075" width="4" style="433" hidden="1" customWidth="1"/>
    <col min="13076" max="13095" width="2.44140625" style="433" hidden="1" customWidth="1"/>
    <col min="13096" max="13096" width="1.44140625" style="433" hidden="1" customWidth="1"/>
    <col min="13097" max="13312" width="2.44140625" style="433" hidden="1"/>
    <col min="13313" max="13313" width="1.44140625" style="433" hidden="1" customWidth="1"/>
    <col min="13314" max="13314" width="0.6640625" style="433" hidden="1" customWidth="1"/>
    <col min="13315" max="13330" width="2.44140625" style="433" hidden="1" customWidth="1"/>
    <col min="13331" max="13331" width="4" style="433" hidden="1" customWidth="1"/>
    <col min="13332" max="13351" width="2.44140625" style="433" hidden="1" customWidth="1"/>
    <col min="13352" max="13352" width="1.44140625" style="433" hidden="1" customWidth="1"/>
    <col min="13353" max="13568" width="2.44140625" style="433" hidden="1"/>
    <col min="13569" max="13569" width="1.44140625" style="433" hidden="1" customWidth="1"/>
    <col min="13570" max="13570" width="0.6640625" style="433" hidden="1" customWidth="1"/>
    <col min="13571" max="13586" width="2.44140625" style="433" hidden="1" customWidth="1"/>
    <col min="13587" max="13587" width="4" style="433" hidden="1" customWidth="1"/>
    <col min="13588" max="13607" width="2.44140625" style="433" hidden="1" customWidth="1"/>
    <col min="13608" max="13608" width="1.44140625" style="433" hidden="1" customWidth="1"/>
    <col min="13609" max="13824" width="2.44140625" style="433" hidden="1"/>
    <col min="13825" max="13825" width="1.44140625" style="433" hidden="1" customWidth="1"/>
    <col min="13826" max="13826" width="0.6640625" style="433" hidden="1" customWidth="1"/>
    <col min="13827" max="13842" width="2.44140625" style="433" hidden="1" customWidth="1"/>
    <col min="13843" max="13843" width="4" style="433" hidden="1" customWidth="1"/>
    <col min="13844" max="13863" width="2.44140625" style="433" hidden="1" customWidth="1"/>
    <col min="13864" max="13864" width="1.44140625" style="433" hidden="1" customWidth="1"/>
    <col min="13865" max="14080" width="2.44140625" style="433" hidden="1"/>
    <col min="14081" max="14081" width="1.44140625" style="433" hidden="1" customWidth="1"/>
    <col min="14082" max="14082" width="0.6640625" style="433" hidden="1" customWidth="1"/>
    <col min="14083" max="14098" width="2.44140625" style="433" hidden="1" customWidth="1"/>
    <col min="14099" max="14099" width="4" style="433" hidden="1" customWidth="1"/>
    <col min="14100" max="14119" width="2.44140625" style="433" hidden="1" customWidth="1"/>
    <col min="14120" max="14120" width="1.44140625" style="433" hidden="1" customWidth="1"/>
    <col min="14121" max="14336" width="2.44140625" style="433" hidden="1"/>
    <col min="14337" max="14337" width="1.44140625" style="433" hidden="1" customWidth="1"/>
    <col min="14338" max="14338" width="0.6640625" style="433" hidden="1" customWidth="1"/>
    <col min="14339" max="14354" width="2.44140625" style="433" hidden="1" customWidth="1"/>
    <col min="14355" max="14355" width="4" style="433" hidden="1" customWidth="1"/>
    <col min="14356" max="14375" width="2.44140625" style="433" hidden="1" customWidth="1"/>
    <col min="14376" max="14376" width="1.44140625" style="433" hidden="1" customWidth="1"/>
    <col min="14377" max="14592" width="2.44140625" style="433" hidden="1"/>
    <col min="14593" max="14593" width="1.44140625" style="433" hidden="1" customWidth="1"/>
    <col min="14594" max="14594" width="0.6640625" style="433" hidden="1" customWidth="1"/>
    <col min="14595" max="14610" width="2.44140625" style="433" hidden="1" customWidth="1"/>
    <col min="14611" max="14611" width="4" style="433" hidden="1" customWidth="1"/>
    <col min="14612" max="14631" width="2.44140625" style="433" hidden="1" customWidth="1"/>
    <col min="14632" max="14632" width="1.44140625" style="433" hidden="1" customWidth="1"/>
    <col min="14633" max="14848" width="2.44140625" style="433" hidden="1"/>
    <col min="14849" max="14849" width="1.44140625" style="433" hidden="1" customWidth="1"/>
    <col min="14850" max="14850" width="0.6640625" style="433" hidden="1" customWidth="1"/>
    <col min="14851" max="14866" width="2.44140625" style="433" hidden="1" customWidth="1"/>
    <col min="14867" max="14867" width="4" style="433" hidden="1" customWidth="1"/>
    <col min="14868" max="14887" width="2.44140625" style="433" hidden="1" customWidth="1"/>
    <col min="14888" max="14888" width="1.44140625" style="433" hidden="1" customWidth="1"/>
    <col min="14889" max="15104" width="2.44140625" style="433" hidden="1"/>
    <col min="15105" max="15105" width="1.44140625" style="433" hidden="1" customWidth="1"/>
    <col min="15106" max="15106" width="0.6640625" style="433" hidden="1" customWidth="1"/>
    <col min="15107" max="15122" width="2.44140625" style="433" hidden="1" customWidth="1"/>
    <col min="15123" max="15123" width="4" style="433" hidden="1" customWidth="1"/>
    <col min="15124" max="15143" width="2.44140625" style="433" hidden="1" customWidth="1"/>
    <col min="15144" max="15144" width="1.44140625" style="433" hidden="1" customWidth="1"/>
    <col min="15145" max="15360" width="2.44140625" style="433" hidden="1"/>
    <col min="15361" max="15361" width="1.44140625" style="433" hidden="1" customWidth="1"/>
    <col min="15362" max="15362" width="0.6640625" style="433" hidden="1" customWidth="1"/>
    <col min="15363" max="15378" width="2.44140625" style="433" hidden="1" customWidth="1"/>
    <col min="15379" max="15379" width="4" style="433" hidden="1" customWidth="1"/>
    <col min="15380" max="15399" width="2.44140625" style="433" hidden="1" customWidth="1"/>
    <col min="15400" max="15400" width="1.44140625" style="433" hidden="1" customWidth="1"/>
    <col min="15401" max="15616" width="2.44140625" style="433" hidden="1"/>
    <col min="15617" max="15617" width="1.44140625" style="433" hidden="1" customWidth="1"/>
    <col min="15618" max="15618" width="0.6640625" style="433" hidden="1" customWidth="1"/>
    <col min="15619" max="15634" width="2.44140625" style="433" hidden="1" customWidth="1"/>
    <col min="15635" max="15635" width="4" style="433" hidden="1" customWidth="1"/>
    <col min="15636" max="15655" width="2.44140625" style="433" hidden="1" customWidth="1"/>
    <col min="15656" max="15656" width="1.44140625" style="433" hidden="1" customWidth="1"/>
    <col min="15657" max="15872" width="2.44140625" style="433" hidden="1"/>
    <col min="15873" max="15873" width="1.44140625" style="433" hidden="1" customWidth="1"/>
    <col min="15874" max="15874" width="0.6640625" style="433" hidden="1" customWidth="1"/>
    <col min="15875" max="15890" width="2.44140625" style="433" hidden="1" customWidth="1"/>
    <col min="15891" max="15891" width="4" style="433" hidden="1" customWidth="1"/>
    <col min="15892" max="15911" width="2.44140625" style="433" hidden="1" customWidth="1"/>
    <col min="15912" max="15912" width="1.44140625" style="433" hidden="1" customWidth="1"/>
    <col min="15913" max="16128" width="2.44140625" style="433" hidden="1"/>
    <col min="16129" max="16129" width="1.44140625" style="433" hidden="1" customWidth="1"/>
    <col min="16130" max="16130" width="0.6640625" style="433" hidden="1" customWidth="1"/>
    <col min="16131" max="16146" width="2.44140625" style="433" hidden="1" customWidth="1"/>
    <col min="16147" max="16147" width="4" style="433" hidden="1" customWidth="1"/>
    <col min="16148" max="16167" width="2.44140625" style="433" hidden="1" customWidth="1"/>
    <col min="16168" max="16168" width="1.44140625" style="433" hidden="1" customWidth="1"/>
    <col min="16169" max="16384" width="2.44140625" style="433" hidden="1"/>
  </cols>
  <sheetData>
    <row r="1" spans="1:40" ht="13.35" customHeight="1">
      <c r="A1" s="2640" t="s">
        <v>1390</v>
      </c>
      <c r="B1" s="2640"/>
      <c r="C1" s="2640"/>
      <c r="D1" s="2640"/>
      <c r="E1" s="2640"/>
      <c r="F1" s="2640"/>
      <c r="G1" s="2640"/>
      <c r="H1" s="2640"/>
      <c r="I1" s="2640"/>
      <c r="J1" s="2640"/>
      <c r="K1" s="2640"/>
      <c r="L1" s="2640"/>
      <c r="M1" s="2640"/>
      <c r="N1" s="2640"/>
      <c r="O1" s="2640"/>
      <c r="P1" s="2640"/>
      <c r="Q1" s="2640"/>
      <c r="R1" s="2640"/>
      <c r="S1" s="2640"/>
      <c r="T1" s="2640"/>
      <c r="U1" s="2640"/>
      <c r="V1" s="2640"/>
      <c r="W1" s="2640"/>
      <c r="X1" s="2640"/>
      <c r="Y1" s="2640"/>
      <c r="Z1" s="2640"/>
      <c r="AA1" s="2640"/>
      <c r="AB1" s="2640"/>
      <c r="AC1" s="2640"/>
      <c r="AD1" s="2640"/>
      <c r="AE1" s="2640"/>
      <c r="AF1" s="2640"/>
      <c r="AG1" s="2640"/>
      <c r="AH1" s="2640"/>
      <c r="AI1" s="2640"/>
      <c r="AJ1" s="2640"/>
      <c r="AK1" s="2640"/>
      <c r="AL1" s="2640"/>
      <c r="AM1" s="2640"/>
      <c r="AN1" s="2640"/>
    </row>
    <row r="2" spans="1:40" ht="13.35" customHeight="1" thickBot="1">
      <c r="A2" s="2641"/>
      <c r="B2" s="2641"/>
      <c r="C2" s="2641"/>
      <c r="D2" s="2641"/>
      <c r="E2" s="2641"/>
      <c r="F2" s="2641"/>
      <c r="G2" s="2641"/>
      <c r="H2" s="2641"/>
      <c r="I2" s="2641"/>
      <c r="J2" s="2641"/>
      <c r="K2" s="2641"/>
      <c r="L2" s="2641"/>
      <c r="M2" s="2641"/>
      <c r="N2" s="2641"/>
      <c r="O2" s="2641"/>
      <c r="P2" s="2641"/>
      <c r="Q2" s="2641"/>
      <c r="R2" s="2641"/>
      <c r="S2" s="2641"/>
      <c r="T2" s="2641"/>
      <c r="U2" s="2641"/>
      <c r="V2" s="2641"/>
      <c r="W2" s="2641"/>
      <c r="X2" s="2641"/>
      <c r="Y2" s="2641"/>
      <c r="Z2" s="2641"/>
      <c r="AA2" s="2641"/>
      <c r="AB2" s="2641"/>
      <c r="AC2" s="2641"/>
      <c r="AD2" s="2641"/>
      <c r="AE2" s="2641"/>
      <c r="AF2" s="2641"/>
      <c r="AG2" s="2641"/>
      <c r="AH2" s="2641"/>
      <c r="AI2" s="2641"/>
      <c r="AJ2" s="2641"/>
      <c r="AK2" s="2641"/>
      <c r="AL2" s="2641"/>
      <c r="AM2" s="2641"/>
      <c r="AN2" s="2641"/>
    </row>
    <row r="3" spans="1:40" ht="13.3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35" customHeight="1">
      <c r="A4" s="435"/>
    </row>
    <row r="5" spans="1:40" ht="13.35" customHeight="1">
      <c r="A5" s="435" t="s">
        <v>320</v>
      </c>
      <c r="C5" s="435" t="s">
        <v>122</v>
      </c>
      <c r="F5" s="435"/>
    </row>
    <row r="6" spans="1:40" ht="13.35" customHeight="1">
      <c r="A6" s="435"/>
      <c r="C6" s="433" t="s">
        <v>1346</v>
      </c>
    </row>
    <row r="7" spans="1:40" ht="13.35" customHeight="1">
      <c r="B7" s="436"/>
      <c r="C7" s="437"/>
      <c r="D7" s="437"/>
      <c r="E7" s="437"/>
      <c r="F7" s="437"/>
      <c r="G7" s="437"/>
      <c r="H7" s="437"/>
      <c r="I7" s="437"/>
      <c r="J7" s="437"/>
      <c r="K7" s="437"/>
      <c r="L7" s="437"/>
      <c r="M7" s="437"/>
      <c r="N7" s="437"/>
      <c r="O7" s="437"/>
      <c r="P7" s="437"/>
      <c r="Q7" s="437"/>
      <c r="R7" s="437"/>
      <c r="S7" s="437"/>
      <c r="T7" s="2642" t="str">
        <f xml:space="preserve"> IF(T25=100%,'Sources and Basis Breakdown'!G2,'Sources and Basis Breakdown'!F2)</f>
        <v>30% PVC for New Const/
Rehabilitation
DDA/QCT
Building(s)</v>
      </c>
      <c r="U7" s="2642"/>
      <c r="V7" s="2642"/>
      <c r="W7" s="2642"/>
      <c r="X7" s="2642"/>
      <c r="Y7" s="2642" t="str">
        <f>IF(T25=100%,"",'Sources and Basis Breakdown'!G2)</f>
        <v>30% PVC for New Const/
Rehabilitation
NON-DDA/
NON-QCT Building(s)</v>
      </c>
      <c r="Z7" s="2642"/>
      <c r="AA7" s="2642"/>
      <c r="AB7" s="2642"/>
      <c r="AC7" s="2642"/>
      <c r="AD7" s="2642" t="str">
        <f xml:space="preserve"> IF(T25=100%, 'Sources and Basis Breakdown'!J2,'Sources and Basis Breakdown'!I2)</f>
        <v>30% PVC for Acquisition
DDA/QCT Building(s)</v>
      </c>
      <c r="AE7" s="2642"/>
      <c r="AF7" s="2642"/>
      <c r="AG7" s="2642"/>
      <c r="AH7" s="2642"/>
      <c r="AI7" s="2642" t="str">
        <f>IF(T25=100%,"",'Sources and Basis Breakdown'!J2)</f>
        <v>30% PVC for Acquisition
NON-DDA/
NON-QCT Building(s)</v>
      </c>
      <c r="AJ7" s="2642"/>
      <c r="AK7" s="2642"/>
      <c r="AL7" s="2642"/>
      <c r="AM7" s="2642"/>
    </row>
    <row r="8" spans="1:40" ht="13.35" customHeight="1">
      <c r="B8" s="438"/>
      <c r="T8" s="2642"/>
      <c r="U8" s="2642"/>
      <c r="V8" s="2642"/>
      <c r="W8" s="2642"/>
      <c r="X8" s="2642"/>
      <c r="Y8" s="2642"/>
      <c r="Z8" s="2642"/>
      <c r="AA8" s="2642"/>
      <c r="AB8" s="2642"/>
      <c r="AC8" s="2642"/>
      <c r="AD8" s="2642"/>
      <c r="AE8" s="2642"/>
      <c r="AF8" s="2642"/>
      <c r="AG8" s="2642"/>
      <c r="AH8" s="2642"/>
      <c r="AI8" s="2642"/>
      <c r="AJ8" s="2642"/>
      <c r="AK8" s="2642"/>
      <c r="AL8" s="2642"/>
      <c r="AM8" s="2642"/>
    </row>
    <row r="9" spans="1:40" ht="13.35" customHeight="1">
      <c r="B9" s="438"/>
      <c r="T9" s="2642"/>
      <c r="U9" s="2642"/>
      <c r="V9" s="2642"/>
      <c r="W9" s="2642"/>
      <c r="X9" s="2642"/>
      <c r="Y9" s="2642"/>
      <c r="Z9" s="2642"/>
      <c r="AA9" s="2642"/>
      <c r="AB9" s="2642"/>
      <c r="AC9" s="2642"/>
      <c r="AD9" s="2642"/>
      <c r="AE9" s="2642"/>
      <c r="AF9" s="2642"/>
      <c r="AG9" s="2642"/>
      <c r="AH9" s="2642"/>
      <c r="AI9" s="2642"/>
      <c r="AJ9" s="2642"/>
      <c r="AK9" s="2642"/>
      <c r="AL9" s="2642"/>
      <c r="AM9" s="2642"/>
    </row>
    <row r="10" spans="1:40" ht="13.35" customHeight="1">
      <c r="B10" s="439"/>
      <c r="C10" s="440"/>
      <c r="D10" s="440"/>
      <c r="E10" s="440"/>
      <c r="F10" s="440"/>
      <c r="G10" s="440"/>
      <c r="H10" s="440"/>
      <c r="I10" s="440"/>
      <c r="J10" s="440"/>
      <c r="K10" s="440"/>
      <c r="L10" s="440"/>
      <c r="M10" s="440"/>
      <c r="N10" s="440"/>
      <c r="O10" s="440"/>
      <c r="P10" s="440"/>
      <c r="Q10" s="440"/>
      <c r="R10" s="440"/>
      <c r="S10" s="440"/>
      <c r="T10" s="2642"/>
      <c r="U10" s="2642"/>
      <c r="V10" s="2642"/>
      <c r="W10" s="2642"/>
      <c r="X10" s="2642"/>
      <c r="Y10" s="2642"/>
      <c r="Z10" s="2642"/>
      <c r="AA10" s="2642"/>
      <c r="AB10" s="2642"/>
      <c r="AC10" s="2642"/>
      <c r="AD10" s="2642"/>
      <c r="AE10" s="2642"/>
      <c r="AF10" s="2642"/>
      <c r="AG10" s="2642"/>
      <c r="AH10" s="2642"/>
      <c r="AI10" s="2642"/>
      <c r="AJ10" s="2642"/>
      <c r="AK10" s="2642"/>
      <c r="AL10" s="2642"/>
      <c r="AM10" s="2642"/>
    </row>
    <row r="11" spans="1:40" ht="13.35" customHeight="1">
      <c r="B11" s="2621" t="s">
        <v>376</v>
      </c>
      <c r="C11" s="2622"/>
      <c r="D11" s="2622"/>
      <c r="E11" s="2622"/>
      <c r="F11" s="2622"/>
      <c r="G11" s="2622"/>
      <c r="H11" s="2622"/>
      <c r="I11" s="2622"/>
      <c r="J11" s="2622"/>
      <c r="K11" s="2622"/>
      <c r="L11" s="2622"/>
      <c r="M11" s="2622"/>
      <c r="N11" s="2622"/>
      <c r="O11" s="2622"/>
      <c r="P11" s="2622"/>
      <c r="Q11" s="2622"/>
      <c r="R11" s="2622"/>
      <c r="S11" s="2623"/>
      <c r="T11" s="2643">
        <f>IF('Sources and Basis Breakdown'!F107=0,'Sources and Basis Breakdown'!E107,'Sources and Basis Breakdown'!F107)</f>
        <v>45684469</v>
      </c>
      <c r="U11" s="2644"/>
      <c r="V11" s="2644"/>
      <c r="W11" s="2644"/>
      <c r="X11" s="2644"/>
      <c r="Y11" s="2643">
        <f>IF(Y7="",0,IF('Sources and Basis Breakdown'!G107+'Sources and Basis Breakdown'!F107='Sources and Basis Breakdown'!E107,'Sources and Basis Breakdown'!G107,0))</f>
        <v>0</v>
      </c>
      <c r="Z11" s="2644"/>
      <c r="AA11" s="2644"/>
      <c r="AB11" s="2644"/>
      <c r="AC11" s="2644"/>
      <c r="AD11" s="2644">
        <f>IF('Sources and Basis Breakdown'!I107=0,'Sources and Basis Breakdown'!H107,'Sources and Basis Breakdown'!I107)</f>
        <v>0</v>
      </c>
      <c r="AE11" s="2644"/>
      <c r="AF11" s="2644"/>
      <c r="AG11" s="2644"/>
      <c r="AH11" s="2644"/>
      <c r="AI11" s="2644">
        <f>IF(Y7="",0,IF('Sources and Basis Breakdown'!I107+'Sources and Basis Breakdown'!J107='Sources and Basis Breakdown'!H107,'Sources and Basis Breakdown'!J107,0))</f>
        <v>0</v>
      </c>
      <c r="AJ11" s="2644"/>
      <c r="AK11" s="2644"/>
      <c r="AL11" s="2644"/>
      <c r="AM11" s="2644"/>
    </row>
    <row r="12" spans="1:40" ht="13.35" customHeight="1">
      <c r="B12" s="2636" t="s">
        <v>506</v>
      </c>
      <c r="C12" s="1286"/>
      <c r="D12" s="1286"/>
      <c r="E12" s="1286"/>
      <c r="F12" s="1286"/>
      <c r="G12" s="1286"/>
      <c r="H12" s="1286"/>
      <c r="I12" s="1286"/>
      <c r="J12" s="1286"/>
      <c r="K12" s="1286"/>
      <c r="L12" s="1286"/>
      <c r="M12" s="1286"/>
      <c r="N12" s="1286"/>
      <c r="O12" s="1286"/>
      <c r="P12" s="1286"/>
      <c r="Q12" s="1286"/>
      <c r="R12" s="1286"/>
      <c r="S12" s="2637"/>
      <c r="T12" s="2609"/>
      <c r="U12" s="2610"/>
      <c r="V12" s="2610"/>
      <c r="W12" s="2610"/>
      <c r="X12" s="2611"/>
      <c r="Y12" s="2609"/>
      <c r="Z12" s="2610"/>
      <c r="AA12" s="2610"/>
      <c r="AB12" s="2610"/>
      <c r="AC12" s="2611"/>
      <c r="AD12" s="2609"/>
      <c r="AE12" s="2610"/>
      <c r="AF12" s="2610"/>
      <c r="AG12" s="2610"/>
      <c r="AH12" s="2611"/>
      <c r="AI12" s="2609"/>
      <c r="AJ12" s="2610"/>
      <c r="AK12" s="2610"/>
      <c r="AL12" s="2610"/>
      <c r="AM12" s="2611"/>
    </row>
    <row r="13" spans="1:40" ht="13.35" customHeight="1">
      <c r="B13" s="467"/>
      <c r="C13" s="2638" t="s">
        <v>507</v>
      </c>
      <c r="D13" s="2638"/>
      <c r="E13" s="2638"/>
      <c r="F13" s="2638"/>
      <c r="G13" s="2638"/>
      <c r="H13" s="2638"/>
      <c r="I13" s="2638"/>
      <c r="J13" s="2638"/>
      <c r="K13" s="2638"/>
      <c r="L13" s="2638"/>
      <c r="M13" s="2638"/>
      <c r="N13" s="2638"/>
      <c r="O13" s="2638"/>
      <c r="P13" s="2638"/>
      <c r="Q13" s="2638"/>
      <c r="R13" s="2638"/>
      <c r="S13" s="2639"/>
      <c r="T13" s="2645"/>
      <c r="U13" s="2646"/>
      <c r="V13" s="2646"/>
      <c r="W13" s="2646"/>
      <c r="X13" s="2646"/>
      <c r="Y13" s="2645"/>
      <c r="Z13" s="2646"/>
      <c r="AA13" s="2646"/>
      <c r="AB13" s="2646"/>
      <c r="AC13" s="2646"/>
      <c r="AD13" s="2646"/>
      <c r="AE13" s="2646"/>
      <c r="AF13" s="2646"/>
      <c r="AG13" s="2646"/>
      <c r="AH13" s="2646"/>
      <c r="AI13" s="2646"/>
      <c r="AJ13" s="2646"/>
      <c r="AK13" s="2646"/>
      <c r="AL13" s="2646"/>
      <c r="AM13" s="2646"/>
    </row>
    <row r="14" spans="1:40" ht="13.35" customHeight="1">
      <c r="B14" s="467"/>
      <c r="C14" s="2638" t="s">
        <v>508</v>
      </c>
      <c r="D14" s="2638"/>
      <c r="E14" s="2638"/>
      <c r="F14" s="2638"/>
      <c r="G14" s="2638"/>
      <c r="H14" s="2638"/>
      <c r="I14" s="2638"/>
      <c r="J14" s="2638"/>
      <c r="K14" s="2638"/>
      <c r="L14" s="2638"/>
      <c r="M14" s="2638"/>
      <c r="N14" s="2638"/>
      <c r="O14" s="2638"/>
      <c r="P14" s="2638"/>
      <c r="Q14" s="2638"/>
      <c r="R14" s="2638"/>
      <c r="S14" s="2639"/>
      <c r="T14" s="2612"/>
      <c r="U14" s="2613"/>
      <c r="V14" s="2613"/>
      <c r="W14" s="2613"/>
      <c r="X14" s="2613"/>
      <c r="Y14" s="2612"/>
      <c r="Z14" s="2613"/>
      <c r="AA14" s="2613"/>
      <c r="AB14" s="2613"/>
      <c r="AC14" s="2613"/>
      <c r="AD14" s="2613"/>
      <c r="AE14" s="2613"/>
      <c r="AF14" s="2613"/>
      <c r="AG14" s="2613"/>
      <c r="AH14" s="2613"/>
      <c r="AI14" s="2613"/>
      <c r="AJ14" s="2613"/>
      <c r="AK14" s="2613"/>
      <c r="AL14" s="2613"/>
      <c r="AM14" s="2613"/>
    </row>
    <row r="15" spans="1:40" ht="13.35" customHeight="1">
      <c r="B15" s="467"/>
      <c r="C15" s="2638" t="s">
        <v>509</v>
      </c>
      <c r="D15" s="2638"/>
      <c r="E15" s="2638"/>
      <c r="F15" s="2638"/>
      <c r="G15" s="2638"/>
      <c r="H15" s="2638"/>
      <c r="I15" s="2638"/>
      <c r="J15" s="2638"/>
      <c r="K15" s="2638"/>
      <c r="L15" s="2638"/>
      <c r="M15" s="2638"/>
      <c r="N15" s="2638"/>
      <c r="O15" s="2638"/>
      <c r="P15" s="2638"/>
      <c r="Q15" s="2638"/>
      <c r="R15" s="2638"/>
      <c r="S15" s="2639"/>
      <c r="T15" s="2612"/>
      <c r="U15" s="2613"/>
      <c r="V15" s="2613"/>
      <c r="W15" s="2613"/>
      <c r="X15" s="2613"/>
      <c r="Y15" s="2612"/>
      <c r="Z15" s="2613"/>
      <c r="AA15" s="2613"/>
      <c r="AB15" s="2613"/>
      <c r="AC15" s="2613"/>
      <c r="AD15" s="2613"/>
      <c r="AE15" s="2613"/>
      <c r="AF15" s="2613"/>
      <c r="AG15" s="2613"/>
      <c r="AH15" s="2613"/>
      <c r="AI15" s="2613"/>
      <c r="AJ15" s="2613"/>
      <c r="AK15" s="2613"/>
      <c r="AL15" s="2613"/>
      <c r="AM15" s="2613"/>
    </row>
    <row r="16" spans="1:40" ht="13.35" customHeight="1">
      <c r="B16" s="467"/>
      <c r="C16" s="2638" t="s">
        <v>815</v>
      </c>
      <c r="D16" s="2638"/>
      <c r="E16" s="2638"/>
      <c r="F16" s="2638"/>
      <c r="G16" s="2638"/>
      <c r="H16" s="2638"/>
      <c r="I16" s="2638"/>
      <c r="J16" s="2638"/>
      <c r="K16" s="2638"/>
      <c r="L16" s="2638"/>
      <c r="M16" s="2638"/>
      <c r="N16" s="2638"/>
      <c r="O16" s="2638"/>
      <c r="P16" s="2638"/>
      <c r="Q16" s="2638"/>
      <c r="R16" s="2638"/>
      <c r="S16" s="2639"/>
      <c r="T16" s="2612"/>
      <c r="U16" s="2613"/>
      <c r="V16" s="2613"/>
      <c r="W16" s="2613"/>
      <c r="X16" s="2613"/>
      <c r="Y16" s="2612"/>
      <c r="Z16" s="2613"/>
      <c r="AA16" s="2613"/>
      <c r="AB16" s="2613"/>
      <c r="AC16" s="2613"/>
      <c r="AD16" s="2613"/>
      <c r="AE16" s="2613"/>
      <c r="AF16" s="2613"/>
      <c r="AG16" s="2613"/>
      <c r="AH16" s="2613"/>
      <c r="AI16" s="2613"/>
      <c r="AJ16" s="2613"/>
      <c r="AK16" s="2613"/>
      <c r="AL16" s="2613"/>
      <c r="AM16" s="2613"/>
    </row>
    <row r="17" spans="1:40" ht="13.35" customHeight="1">
      <c r="B17" s="467"/>
      <c r="C17" s="2638" t="s">
        <v>510</v>
      </c>
      <c r="D17" s="2638"/>
      <c r="E17" s="2638"/>
      <c r="F17" s="2638"/>
      <c r="G17" s="2638"/>
      <c r="H17" s="2638"/>
      <c r="I17" s="2638"/>
      <c r="J17" s="2638"/>
      <c r="K17" s="2638"/>
      <c r="L17" s="2638"/>
      <c r="M17" s="2638"/>
      <c r="N17" s="2638"/>
      <c r="O17" s="2638"/>
      <c r="P17" s="2638"/>
      <c r="Q17" s="2638"/>
      <c r="R17" s="2638"/>
      <c r="S17" s="2639"/>
      <c r="T17" s="2612"/>
      <c r="U17" s="2613"/>
      <c r="V17" s="2613"/>
      <c r="W17" s="2613"/>
      <c r="X17" s="2613"/>
      <c r="Y17" s="2612"/>
      <c r="Z17" s="2613"/>
      <c r="AA17" s="2613"/>
      <c r="AB17" s="2613"/>
      <c r="AC17" s="2613"/>
      <c r="AD17" s="2613"/>
      <c r="AE17" s="2613"/>
      <c r="AF17" s="2613"/>
      <c r="AG17" s="2613"/>
      <c r="AH17" s="2613"/>
      <c r="AI17" s="2613"/>
      <c r="AJ17" s="2613"/>
      <c r="AK17" s="2613"/>
      <c r="AL17" s="2613"/>
      <c r="AM17" s="2613"/>
    </row>
    <row r="18" spans="1:40" ht="13.35" customHeight="1">
      <c r="A18"/>
      <c r="B18" s="1194"/>
      <c r="C18" s="1759" t="s">
        <v>980</v>
      </c>
      <c r="D18" s="1759"/>
      <c r="E18" s="1759"/>
      <c r="F18" s="1759"/>
      <c r="G18" s="1759"/>
      <c r="H18" s="1759"/>
      <c r="I18" s="1759"/>
      <c r="J18" s="1759"/>
      <c r="K18" s="1759"/>
      <c r="L18" s="1759"/>
      <c r="M18" s="1759"/>
      <c r="N18" s="1759"/>
      <c r="O18" s="1759"/>
      <c r="P18" s="1759"/>
      <c r="Q18" s="1759"/>
      <c r="R18" s="1759"/>
      <c r="S18" s="1760"/>
      <c r="T18" s="2612"/>
      <c r="U18" s="2613"/>
      <c r="V18" s="2613"/>
      <c r="W18" s="2613"/>
      <c r="X18" s="2613"/>
      <c r="Y18" s="2612"/>
      <c r="Z18" s="2613"/>
      <c r="AA18" s="2613"/>
      <c r="AB18" s="2613"/>
      <c r="AC18" s="2613"/>
      <c r="AD18" s="2613"/>
      <c r="AE18" s="2613"/>
      <c r="AF18" s="2613"/>
      <c r="AG18" s="2613"/>
      <c r="AH18" s="2613"/>
      <c r="AI18" s="2613"/>
      <c r="AJ18" s="2613"/>
      <c r="AK18" s="2613"/>
      <c r="AL18" s="2613"/>
      <c r="AM18" s="2613"/>
    </row>
    <row r="19" spans="1:40" ht="13.35" customHeight="1">
      <c r="B19" s="1194"/>
      <c r="C19" s="1759" t="s">
        <v>980</v>
      </c>
      <c r="D19" s="1759"/>
      <c r="E19" s="1759"/>
      <c r="F19" s="1759"/>
      <c r="G19" s="1759"/>
      <c r="H19" s="1759"/>
      <c r="I19" s="1759"/>
      <c r="J19" s="1759"/>
      <c r="K19" s="1759"/>
      <c r="L19" s="1759"/>
      <c r="M19" s="1759"/>
      <c r="N19" s="1759"/>
      <c r="O19" s="1759"/>
      <c r="P19" s="1759"/>
      <c r="Q19" s="1759"/>
      <c r="R19" s="1759"/>
      <c r="S19" s="1760"/>
      <c r="T19" s="2612"/>
      <c r="U19" s="2613"/>
      <c r="V19" s="2613"/>
      <c r="W19" s="2613"/>
      <c r="X19" s="2613"/>
      <c r="Y19" s="2612"/>
      <c r="Z19" s="2613"/>
      <c r="AA19" s="2613"/>
      <c r="AB19" s="2613"/>
      <c r="AC19" s="2613"/>
      <c r="AD19" s="2613"/>
      <c r="AE19" s="2613"/>
      <c r="AF19" s="2613"/>
      <c r="AG19" s="2613"/>
      <c r="AH19" s="2613"/>
      <c r="AI19" s="2613"/>
      <c r="AJ19" s="2613"/>
      <c r="AK19" s="2613"/>
      <c r="AL19" s="2613"/>
      <c r="AM19" s="2613"/>
    </row>
    <row r="20" spans="1:40" ht="13.35" customHeight="1">
      <c r="B20" s="2621" t="s">
        <v>511</v>
      </c>
      <c r="C20" s="2622"/>
      <c r="D20" s="2622"/>
      <c r="E20" s="2622"/>
      <c r="F20" s="2622"/>
      <c r="G20" s="2622"/>
      <c r="H20" s="2622"/>
      <c r="I20" s="2622"/>
      <c r="J20" s="2622"/>
      <c r="K20" s="2622"/>
      <c r="L20" s="2622"/>
      <c r="M20" s="2622"/>
      <c r="N20" s="2622"/>
      <c r="O20" s="2622"/>
      <c r="P20" s="2622"/>
      <c r="Q20" s="2622"/>
      <c r="R20" s="2622"/>
      <c r="S20" s="2623"/>
      <c r="T20" s="2614">
        <f>SUM(T13:X19)</f>
        <v>0</v>
      </c>
      <c r="U20" s="2615"/>
      <c r="V20" s="2615"/>
      <c r="W20" s="2615"/>
      <c r="X20" s="2615"/>
      <c r="Y20" s="2614">
        <f>SUM(Y13:AC19)</f>
        <v>0</v>
      </c>
      <c r="Z20" s="2615"/>
      <c r="AA20" s="2615"/>
      <c r="AB20" s="2615"/>
      <c r="AC20" s="2615"/>
      <c r="AD20" s="2616">
        <f>SUM(AD13:AH19)</f>
        <v>0</v>
      </c>
      <c r="AE20" s="2617"/>
      <c r="AF20" s="2617"/>
      <c r="AG20" s="2617"/>
      <c r="AH20" s="2614"/>
      <c r="AI20" s="2616">
        <f>SUM(AI13:AM19)</f>
        <v>0</v>
      </c>
      <c r="AJ20" s="2617"/>
      <c r="AK20" s="2617"/>
      <c r="AL20" s="2617"/>
      <c r="AM20" s="2614"/>
    </row>
    <row r="21" spans="1:40" ht="13.35" customHeight="1">
      <c r="B21" s="2621" t="s">
        <v>1373</v>
      </c>
      <c r="C21" s="2622"/>
      <c r="D21" s="2622"/>
      <c r="E21" s="2622"/>
      <c r="F21" s="2622"/>
      <c r="G21" s="2622"/>
      <c r="H21" s="2622"/>
      <c r="I21" s="2622"/>
      <c r="J21" s="2622"/>
      <c r="K21" s="2622"/>
      <c r="L21" s="2622"/>
      <c r="M21" s="2622"/>
      <c r="N21" s="2622"/>
      <c r="O21" s="2622"/>
      <c r="P21" s="2622"/>
      <c r="Q21" s="2622"/>
      <c r="R21" s="2622"/>
      <c r="S21" s="2623"/>
      <c r="T21" s="2612"/>
      <c r="U21" s="2613"/>
      <c r="V21" s="2613"/>
      <c r="W21" s="2613"/>
      <c r="X21" s="2613"/>
      <c r="Y21" s="2612"/>
      <c r="Z21" s="2613"/>
      <c r="AA21" s="2613"/>
      <c r="AB21" s="2613"/>
      <c r="AC21" s="2613"/>
      <c r="AD21" s="2609"/>
      <c r="AE21" s="2610"/>
      <c r="AF21" s="2610"/>
      <c r="AG21" s="2610"/>
      <c r="AH21" s="2611"/>
      <c r="AI21" s="2609"/>
      <c r="AJ21" s="2610"/>
      <c r="AK21" s="2610"/>
      <c r="AL21" s="2610"/>
      <c r="AM21" s="2611"/>
    </row>
    <row r="22" spans="1:40" ht="13.35" customHeight="1">
      <c r="B22" s="2621" t="s">
        <v>512</v>
      </c>
      <c r="C22" s="2622"/>
      <c r="D22" s="2622"/>
      <c r="E22" s="2622"/>
      <c r="F22" s="2622"/>
      <c r="G22" s="2622"/>
      <c r="H22" s="2622"/>
      <c r="I22" s="2622"/>
      <c r="J22" s="2622"/>
      <c r="K22" s="2622"/>
      <c r="L22" s="2622"/>
      <c r="M22" s="2622"/>
      <c r="N22" s="2622"/>
      <c r="O22" s="2622"/>
      <c r="P22" s="2622"/>
      <c r="Q22" s="2622"/>
      <c r="R22" s="2622"/>
      <c r="S22" s="2623"/>
      <c r="T22" s="2647">
        <f>(ABS(T20)+ABS(T21))*-1</f>
        <v>0</v>
      </c>
      <c r="U22" s="2648"/>
      <c r="V22" s="2648"/>
      <c r="W22" s="2648"/>
      <c r="X22" s="2648"/>
      <c r="Y22" s="2647">
        <f>(Y20+Y21)*-1</f>
        <v>0</v>
      </c>
      <c r="Z22" s="2648"/>
      <c r="AA22" s="2648"/>
      <c r="AB22" s="2648"/>
      <c r="AC22" s="2648"/>
      <c r="AD22" s="2649">
        <f>(AD20)*-1</f>
        <v>0</v>
      </c>
      <c r="AE22" s="2650"/>
      <c r="AF22" s="2650"/>
      <c r="AG22" s="2650"/>
      <c r="AH22" s="2647"/>
      <c r="AI22" s="2649">
        <f>(AI20)*-1</f>
        <v>0</v>
      </c>
      <c r="AJ22" s="2650"/>
      <c r="AK22" s="2650"/>
      <c r="AL22" s="2650"/>
      <c r="AM22" s="2647"/>
    </row>
    <row r="23" spans="1:40" ht="13.35" customHeight="1">
      <c r="B23" s="2621" t="s">
        <v>513</v>
      </c>
      <c r="C23" s="2622"/>
      <c r="D23" s="2622"/>
      <c r="E23" s="2622"/>
      <c r="F23" s="2622"/>
      <c r="G23" s="2622"/>
      <c r="H23" s="2622"/>
      <c r="I23" s="2622"/>
      <c r="J23" s="2622"/>
      <c r="K23" s="2622"/>
      <c r="L23" s="2622"/>
      <c r="M23" s="2622"/>
      <c r="N23" s="2622"/>
      <c r="O23" s="2622"/>
      <c r="P23" s="2622"/>
      <c r="Q23" s="2622"/>
      <c r="R23" s="2622"/>
      <c r="S23" s="2623"/>
      <c r="T23" s="2614">
        <f>T11+T22</f>
        <v>45684469</v>
      </c>
      <c r="U23" s="2615"/>
      <c r="V23" s="2615"/>
      <c r="W23" s="2615"/>
      <c r="X23" s="2615"/>
      <c r="Y23" s="2614">
        <f>Y11+Y22</f>
        <v>0</v>
      </c>
      <c r="Z23" s="2615"/>
      <c r="AA23" s="2615"/>
      <c r="AB23" s="2615"/>
      <c r="AC23" s="2615"/>
      <c r="AD23" s="2614">
        <f>AD11+AD22</f>
        <v>0</v>
      </c>
      <c r="AE23" s="2615"/>
      <c r="AF23" s="2615"/>
      <c r="AG23" s="2615"/>
      <c r="AH23" s="2615"/>
      <c r="AI23" s="2614">
        <f>AI11+AI22</f>
        <v>0</v>
      </c>
      <c r="AJ23" s="2615"/>
      <c r="AK23" s="2615"/>
      <c r="AL23" s="2615"/>
      <c r="AM23" s="2615"/>
    </row>
    <row r="24" spans="1:40" ht="13.35" customHeight="1">
      <c r="B24" s="2621" t="s">
        <v>981</v>
      </c>
      <c r="C24" s="2622"/>
      <c r="D24" s="2622"/>
      <c r="E24" s="2622"/>
      <c r="F24" s="2622"/>
      <c r="G24" s="2622"/>
      <c r="H24" s="2622"/>
      <c r="I24" s="2622"/>
      <c r="J24" s="2622"/>
      <c r="K24" s="2622"/>
      <c r="L24" s="2622"/>
      <c r="M24" s="2622"/>
      <c r="N24" s="2622"/>
      <c r="O24" s="2622"/>
      <c r="P24" s="2622"/>
      <c r="Q24" s="2622"/>
      <c r="R24" s="2622"/>
      <c r="S24" s="2623"/>
      <c r="T24" s="2616">
        <f>Application!AJ1052</f>
        <v>76658020.359999999</v>
      </c>
      <c r="U24" s="2617"/>
      <c r="V24" s="2617"/>
      <c r="W24" s="2617"/>
      <c r="X24" s="2617"/>
      <c r="Y24" s="2617"/>
      <c r="Z24" s="2617"/>
      <c r="AA24" s="2617"/>
      <c r="AB24" s="2617"/>
      <c r="AC24" s="2617"/>
      <c r="AD24" s="2617"/>
      <c r="AE24" s="2617"/>
      <c r="AF24" s="2617"/>
      <c r="AG24" s="2617"/>
      <c r="AH24" s="2617"/>
      <c r="AI24" s="2617"/>
      <c r="AJ24" s="2617"/>
      <c r="AK24" s="2617"/>
      <c r="AL24" s="2617"/>
      <c r="AM24" s="2614"/>
    </row>
    <row r="25" spans="1:40" ht="13.35" customHeight="1">
      <c r="B25" s="2625" t="s">
        <v>1374</v>
      </c>
      <c r="C25" s="2626"/>
      <c r="D25" s="2626"/>
      <c r="E25" s="2626"/>
      <c r="F25" s="2626"/>
      <c r="G25" s="2626"/>
      <c r="H25" s="2626"/>
      <c r="I25" s="2626"/>
      <c r="J25" s="2626"/>
      <c r="K25" s="2626"/>
      <c r="L25" s="2626"/>
      <c r="M25" s="2626"/>
      <c r="N25" s="2626"/>
      <c r="O25" s="2626"/>
      <c r="P25" s="2626"/>
      <c r="Q25" s="2626"/>
      <c r="R25" s="2626"/>
      <c r="S25" s="2627"/>
      <c r="T25" s="2651">
        <f>IF(OR(Application!T196="yes",Application!T195="yes"),1.3,1)</f>
        <v>1.3</v>
      </c>
      <c r="U25" s="2652"/>
      <c r="V25" s="2652"/>
      <c r="W25" s="2652"/>
      <c r="X25" s="2652"/>
      <c r="Y25" s="2651">
        <v>1</v>
      </c>
      <c r="Z25" s="2652"/>
      <c r="AA25" s="2652"/>
      <c r="AB25" s="2652"/>
      <c r="AC25" s="2652"/>
      <c r="AD25" s="2651">
        <v>1</v>
      </c>
      <c r="AE25" s="2652"/>
      <c r="AF25" s="2652"/>
      <c r="AG25" s="2652"/>
      <c r="AH25" s="2653"/>
      <c r="AI25" s="2651">
        <v>1</v>
      </c>
      <c r="AJ25" s="2652"/>
      <c r="AK25" s="2652"/>
      <c r="AL25" s="2652"/>
      <c r="AM25" s="2653"/>
    </row>
    <row r="26" spans="1:40" ht="13.35" customHeight="1">
      <c r="B26" s="2621" t="s">
        <v>514</v>
      </c>
      <c r="C26" s="2622"/>
      <c r="D26" s="2622"/>
      <c r="E26" s="2622"/>
      <c r="F26" s="2622"/>
      <c r="G26" s="2622"/>
      <c r="H26" s="2622"/>
      <c r="I26" s="2622"/>
      <c r="J26" s="2622"/>
      <c r="K26" s="2622"/>
      <c r="L26" s="2622"/>
      <c r="M26" s="2622"/>
      <c r="N26" s="2622"/>
      <c r="O26" s="2622"/>
      <c r="P26" s="2622"/>
      <c r="Q26" s="2622"/>
      <c r="R26" s="2622"/>
      <c r="S26" s="2623"/>
      <c r="T26" s="2614">
        <f>T23*T25</f>
        <v>59389809.700000003</v>
      </c>
      <c r="U26" s="2615"/>
      <c r="V26" s="2615"/>
      <c r="W26" s="2615"/>
      <c r="X26" s="2615"/>
      <c r="Y26" s="2614">
        <f>Y23*Y25</f>
        <v>0</v>
      </c>
      <c r="Z26" s="2615"/>
      <c r="AA26" s="2615"/>
      <c r="AB26" s="2615"/>
      <c r="AC26" s="2615"/>
      <c r="AD26" s="2614">
        <f>AD23*AD25</f>
        <v>0</v>
      </c>
      <c r="AE26" s="2615"/>
      <c r="AF26" s="2615"/>
      <c r="AG26" s="2615"/>
      <c r="AH26" s="2615"/>
      <c r="AI26" s="2614">
        <f>AI23*AI25</f>
        <v>0</v>
      </c>
      <c r="AJ26" s="2615"/>
      <c r="AK26" s="2615"/>
      <c r="AL26" s="2615"/>
      <c r="AM26" s="2615"/>
    </row>
    <row r="27" spans="1:40" ht="13.35" customHeight="1">
      <c r="A27" s="441"/>
      <c r="B27" s="2628" t="s">
        <v>427</v>
      </c>
      <c r="C27" s="2629"/>
      <c r="D27" s="2629"/>
      <c r="E27" s="2629"/>
      <c r="F27" s="2629"/>
      <c r="G27" s="2629"/>
      <c r="H27" s="2629"/>
      <c r="I27" s="2629"/>
      <c r="J27" s="2629"/>
      <c r="K27" s="2629"/>
      <c r="L27" s="2629"/>
      <c r="M27" s="2629"/>
      <c r="N27" s="2629"/>
      <c r="O27" s="2629"/>
      <c r="P27" s="2629"/>
      <c r="Q27" s="2629"/>
      <c r="R27" s="2629"/>
      <c r="S27" s="2630"/>
      <c r="T27" s="2634">
        <f>Application!$AG$445</f>
        <v>1</v>
      </c>
      <c r="U27" s="2635"/>
      <c r="V27" s="2635"/>
      <c r="W27" s="2635"/>
      <c r="X27" s="2635"/>
      <c r="Y27" s="2634">
        <f>Application!$AG$445</f>
        <v>1</v>
      </c>
      <c r="Z27" s="2635"/>
      <c r="AA27" s="2635"/>
      <c r="AB27" s="2635"/>
      <c r="AC27" s="2635"/>
      <c r="AD27" s="2634">
        <f>Application!$AG$445</f>
        <v>1</v>
      </c>
      <c r="AE27" s="2635"/>
      <c r="AF27" s="2635"/>
      <c r="AG27" s="2635"/>
      <c r="AH27" s="2635"/>
      <c r="AI27" s="2634">
        <f>Application!$AG$445</f>
        <v>1</v>
      </c>
      <c r="AJ27" s="2635"/>
      <c r="AK27" s="2635"/>
      <c r="AL27" s="2635"/>
      <c r="AM27" s="2635"/>
    </row>
    <row r="28" spans="1:40" ht="13.35" customHeight="1">
      <c r="A28" s="435"/>
      <c r="B28" s="2621" t="s">
        <v>515</v>
      </c>
      <c r="C28" s="2622"/>
      <c r="D28" s="2622"/>
      <c r="E28" s="2622"/>
      <c r="F28" s="2622"/>
      <c r="G28" s="2622"/>
      <c r="H28" s="2622"/>
      <c r="I28" s="2622"/>
      <c r="J28" s="2622"/>
      <c r="K28" s="2622"/>
      <c r="L28" s="2622"/>
      <c r="M28" s="2622"/>
      <c r="N28" s="2622"/>
      <c r="O28" s="2622"/>
      <c r="P28" s="2622"/>
      <c r="Q28" s="2622"/>
      <c r="R28" s="2622"/>
      <c r="S28" s="2623"/>
      <c r="T28" s="2614">
        <f>IF(ISERROR((T26*T27)),0,(T26*T27))</f>
        <v>59389809.700000003</v>
      </c>
      <c r="U28" s="2615"/>
      <c r="V28" s="2615"/>
      <c r="W28" s="2615"/>
      <c r="X28" s="2615"/>
      <c r="Y28" s="2614">
        <f>IF(ISERROR((Y26*Y27)),0,(Y26*Y27))</f>
        <v>0</v>
      </c>
      <c r="Z28" s="2615"/>
      <c r="AA28" s="2615"/>
      <c r="AB28" s="2615"/>
      <c r="AC28" s="2615"/>
      <c r="AD28" s="2614">
        <f>IF(ISERROR((AD26*AD27)),0,(AD26*AD27))</f>
        <v>0</v>
      </c>
      <c r="AE28" s="2615"/>
      <c r="AF28" s="2615"/>
      <c r="AG28" s="2615"/>
      <c r="AH28" s="2615"/>
      <c r="AI28" s="2614">
        <f>IF(ISERROR((AI26*AI27)),0,(AI26*AI27))</f>
        <v>0</v>
      </c>
      <c r="AJ28" s="2615"/>
      <c r="AK28" s="2615"/>
      <c r="AL28" s="2615"/>
      <c r="AM28" s="2615"/>
    </row>
    <row r="29" spans="1:40" ht="13.35" customHeight="1">
      <c r="B29" s="2621" t="s">
        <v>532</v>
      </c>
      <c r="C29" s="2622"/>
      <c r="D29" s="2622"/>
      <c r="E29" s="2622"/>
      <c r="F29" s="2622"/>
      <c r="G29" s="2622"/>
      <c r="H29" s="2622"/>
      <c r="I29" s="2622"/>
      <c r="J29" s="2622"/>
      <c r="K29" s="2622"/>
      <c r="L29" s="2622"/>
      <c r="M29" s="2622"/>
      <c r="N29" s="2622"/>
      <c r="O29" s="2622"/>
      <c r="P29" s="2622"/>
      <c r="Q29" s="2622"/>
      <c r="R29" s="2622"/>
      <c r="S29" s="2623"/>
      <c r="T29" s="2616">
        <f>T28+Y28+AD28+AI28</f>
        <v>59389809.700000003</v>
      </c>
      <c r="U29" s="2617"/>
      <c r="V29" s="2617"/>
      <c r="W29" s="2617"/>
      <c r="X29" s="2617"/>
      <c r="Y29" s="2617"/>
      <c r="Z29" s="2617"/>
      <c r="AA29" s="2617"/>
      <c r="AB29" s="2617"/>
      <c r="AC29" s="2617"/>
      <c r="AD29" s="2617"/>
      <c r="AE29" s="2617"/>
      <c r="AF29" s="2617"/>
      <c r="AG29" s="2617"/>
      <c r="AH29" s="2617"/>
      <c r="AI29" s="2617"/>
      <c r="AJ29" s="2617"/>
      <c r="AK29" s="2617"/>
      <c r="AL29" s="2617"/>
      <c r="AM29" s="2614"/>
    </row>
    <row r="30" spans="1:40" ht="13.35" customHeight="1">
      <c r="B30" s="2624" t="s">
        <v>1376</v>
      </c>
      <c r="C30" s="2624"/>
      <c r="D30" s="2624"/>
      <c r="E30" s="2624"/>
      <c r="F30" s="2624"/>
      <c r="G30" s="2624"/>
      <c r="H30" s="2624"/>
      <c r="I30" s="2624"/>
      <c r="J30" s="2624"/>
      <c r="K30" s="2624"/>
      <c r="L30" s="2624"/>
      <c r="M30" s="2624"/>
      <c r="N30" s="2624"/>
      <c r="O30" s="2624"/>
      <c r="P30" s="2624"/>
      <c r="Q30" s="2624"/>
      <c r="R30" s="2624"/>
      <c r="S30" s="2624"/>
      <c r="T30" s="2624"/>
      <c r="U30" s="2624"/>
      <c r="V30" s="2624"/>
      <c r="W30" s="2624"/>
      <c r="X30" s="2624"/>
      <c r="Y30" s="2624"/>
      <c r="Z30" s="2624"/>
      <c r="AA30" s="2624"/>
      <c r="AB30" s="2624"/>
      <c r="AC30" s="2624"/>
      <c r="AD30" s="2624"/>
      <c r="AE30" s="2624"/>
      <c r="AF30" s="2624"/>
      <c r="AG30" s="2624"/>
      <c r="AH30" s="2624"/>
      <c r="AI30" s="2624"/>
      <c r="AJ30" s="2624"/>
      <c r="AK30" s="2624"/>
      <c r="AL30" s="2624"/>
      <c r="AM30" s="2624"/>
    </row>
    <row r="31" spans="1:40" ht="13.35" customHeight="1">
      <c r="B31" s="2624" t="s">
        <v>1375</v>
      </c>
      <c r="C31" s="2624"/>
      <c r="D31" s="2624"/>
      <c r="E31" s="2624"/>
      <c r="F31" s="2624"/>
      <c r="G31" s="2624"/>
      <c r="H31" s="2624"/>
      <c r="I31" s="2624"/>
      <c r="J31" s="2624"/>
      <c r="K31" s="2624"/>
      <c r="L31" s="2624"/>
      <c r="M31" s="2624"/>
      <c r="N31" s="2624"/>
      <c r="O31" s="2624"/>
      <c r="P31" s="2624"/>
      <c r="Q31" s="2624"/>
      <c r="R31" s="2624"/>
      <c r="S31" s="2624"/>
      <c r="T31" s="2624"/>
      <c r="U31" s="2624"/>
      <c r="V31" s="2624"/>
      <c r="W31" s="2624"/>
      <c r="X31" s="2624"/>
      <c r="Y31" s="2624"/>
      <c r="Z31" s="2624"/>
      <c r="AA31" s="2624"/>
      <c r="AB31" s="2624"/>
      <c r="AC31" s="2624"/>
      <c r="AD31" s="2624"/>
      <c r="AE31" s="2624"/>
      <c r="AF31" s="2624"/>
      <c r="AG31" s="2624"/>
      <c r="AH31" s="2624"/>
      <c r="AI31" s="2624"/>
      <c r="AJ31" s="2624"/>
      <c r="AK31" s="2624"/>
      <c r="AL31" s="2624"/>
      <c r="AM31" s="2624"/>
      <c r="AN31" s="552"/>
    </row>
    <row r="32" spans="1:40" ht="13.3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35" customHeight="1">
      <c r="A34" s="435" t="s">
        <v>585</v>
      </c>
      <c r="C34" s="435" t="s">
        <v>577</v>
      </c>
    </row>
    <row r="35" spans="1:76" ht="13.3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2" t="s">
        <v>1257</v>
      </c>
      <c r="Z35" s="2642"/>
      <c r="AA35" s="2642"/>
      <c r="AB35" s="2642"/>
      <c r="AC35" s="2642"/>
      <c r="AD35" s="2665" t="s">
        <v>370</v>
      </c>
      <c r="AE35" s="2665"/>
      <c r="AF35" s="2665"/>
      <c r="AG35" s="2665"/>
      <c r="AH35" s="2665"/>
    </row>
    <row r="36" spans="1:76" ht="13.35" customHeight="1">
      <c r="B36" s="438"/>
      <c r="X36" s="443"/>
      <c r="Y36" s="2642"/>
      <c r="Z36" s="2642"/>
      <c r="AA36" s="2642"/>
      <c r="AB36" s="2642"/>
      <c r="AC36" s="2642"/>
      <c r="AD36" s="2665"/>
      <c r="AE36" s="2665"/>
      <c r="AF36" s="2665"/>
      <c r="AG36" s="2665"/>
      <c r="AH36" s="2665"/>
    </row>
    <row r="37" spans="1:76" ht="13.3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2"/>
      <c r="Z37" s="2642"/>
      <c r="AA37" s="2642"/>
      <c r="AB37" s="2642"/>
      <c r="AC37" s="2642"/>
      <c r="AD37" s="2665"/>
      <c r="AE37" s="2665"/>
      <c r="AF37" s="2665"/>
      <c r="AG37" s="2665"/>
      <c r="AH37" s="2665"/>
    </row>
    <row r="38" spans="1:76" ht="13.35" customHeight="1">
      <c r="A38" s="435"/>
      <c r="B38" s="2621" t="s">
        <v>515</v>
      </c>
      <c r="C38" s="2622"/>
      <c r="D38" s="2622"/>
      <c r="E38" s="2622"/>
      <c r="F38" s="2622"/>
      <c r="G38" s="2622"/>
      <c r="H38" s="2622"/>
      <c r="I38" s="2622"/>
      <c r="J38" s="2622"/>
      <c r="K38" s="2622"/>
      <c r="L38" s="2622"/>
      <c r="M38" s="2622"/>
      <c r="N38" s="2622"/>
      <c r="O38" s="2622"/>
      <c r="P38" s="2622"/>
      <c r="Q38" s="2622"/>
      <c r="R38" s="2622"/>
      <c r="S38" s="2622"/>
      <c r="T38" s="2622"/>
      <c r="U38" s="2622"/>
      <c r="V38" s="2622"/>
      <c r="W38" s="2622"/>
      <c r="X38" s="2623"/>
      <c r="Y38" s="2615">
        <f>IF(T24&gt;=(T23+Y23+AD23+AI23),T28+Y28,0)</f>
        <v>59389809.700000003</v>
      </c>
      <c r="Z38" s="2615"/>
      <c r="AA38" s="2615"/>
      <c r="AB38" s="2615"/>
      <c r="AC38" s="2615"/>
      <c r="AD38" s="2615">
        <f>IF(T24&gt;=(T23+Y23+AD23+AI23),AD28+AI28,0)</f>
        <v>0</v>
      </c>
      <c r="AE38" s="2615"/>
      <c r="AF38" s="2615"/>
      <c r="AG38" s="2615"/>
      <c r="AH38" s="2615"/>
    </row>
    <row r="39" spans="1:76" ht="13.35" customHeight="1">
      <c r="B39" s="2621" t="s">
        <v>1881</v>
      </c>
      <c r="C39" s="2622"/>
      <c r="D39" s="2622"/>
      <c r="E39" s="2622"/>
      <c r="F39" s="2622"/>
      <c r="G39" s="2622"/>
      <c r="H39" s="2622"/>
      <c r="I39" s="2622"/>
      <c r="J39" s="2622"/>
      <c r="K39" s="2622"/>
      <c r="L39" s="2622"/>
      <c r="M39" s="2622"/>
      <c r="N39" s="2622"/>
      <c r="O39" s="2622"/>
      <c r="P39" s="2622"/>
      <c r="Q39" s="2622"/>
      <c r="R39" s="2622"/>
      <c r="S39" s="2622"/>
      <c r="T39" s="2622"/>
      <c r="U39" s="2622"/>
      <c r="V39" s="2622"/>
      <c r="W39" s="2622"/>
      <c r="X39" s="2623"/>
      <c r="Y39" s="2666">
        <v>0.04</v>
      </c>
      <c r="Z39" s="2666"/>
      <c r="AA39" s="2666"/>
      <c r="AB39" s="2666"/>
      <c r="AC39" s="2666"/>
      <c r="AD39" s="2666">
        <v>0.04</v>
      </c>
      <c r="AE39" s="2666"/>
      <c r="AF39" s="2666"/>
      <c r="AG39" s="2666"/>
      <c r="AH39" s="2666"/>
    </row>
    <row r="40" spans="1:76" ht="13.35" customHeight="1">
      <c r="A40" s="435"/>
      <c r="B40" s="2621" t="s">
        <v>651</v>
      </c>
      <c r="C40" s="2622"/>
      <c r="D40" s="2622"/>
      <c r="E40" s="2622"/>
      <c r="F40" s="2622"/>
      <c r="G40" s="2622"/>
      <c r="H40" s="2622"/>
      <c r="I40" s="2622"/>
      <c r="J40" s="2622"/>
      <c r="K40" s="2622"/>
      <c r="L40" s="2622"/>
      <c r="M40" s="2622"/>
      <c r="N40" s="2622"/>
      <c r="O40" s="2622"/>
      <c r="P40" s="2622"/>
      <c r="Q40" s="2622"/>
      <c r="R40" s="2622"/>
      <c r="S40" s="2622"/>
      <c r="T40" s="2622"/>
      <c r="U40" s="2622"/>
      <c r="V40" s="2622"/>
      <c r="W40" s="2622"/>
      <c r="X40" s="2623"/>
      <c r="Y40" s="2615">
        <f>ROUND(Y38*Y39,0)</f>
        <v>2375592</v>
      </c>
      <c r="Z40" s="2615"/>
      <c r="AA40" s="2615"/>
      <c r="AB40" s="2615"/>
      <c r="AC40" s="2615"/>
      <c r="AD40" s="2614">
        <f>ROUND(AD38*AD39,0)</f>
        <v>0</v>
      </c>
      <c r="AE40" s="2615"/>
      <c r="AF40" s="2615"/>
      <c r="AG40" s="2615"/>
      <c r="AH40" s="2615"/>
    </row>
    <row r="41" spans="1:76" ht="13.35" customHeight="1">
      <c r="B41" s="2621" t="s">
        <v>652</v>
      </c>
      <c r="C41" s="2622"/>
      <c r="D41" s="2622"/>
      <c r="E41" s="2622"/>
      <c r="F41" s="2622"/>
      <c r="G41" s="2622"/>
      <c r="H41" s="2622"/>
      <c r="I41" s="2622"/>
      <c r="J41" s="2622"/>
      <c r="K41" s="2622"/>
      <c r="L41" s="2622"/>
      <c r="M41" s="2622"/>
      <c r="N41" s="2622"/>
      <c r="O41" s="2622"/>
      <c r="P41" s="2622"/>
      <c r="Q41" s="2622"/>
      <c r="R41" s="2622"/>
      <c r="S41" s="2622"/>
      <c r="T41" s="2622"/>
      <c r="U41" s="2622"/>
      <c r="V41" s="2622"/>
      <c r="W41" s="2622"/>
      <c r="X41" s="2623"/>
      <c r="Y41" s="2616">
        <f>Y40+AD40</f>
        <v>2375592</v>
      </c>
      <c r="Z41" s="2617"/>
      <c r="AA41" s="2617"/>
      <c r="AB41" s="2617"/>
      <c r="AC41" s="2617"/>
      <c r="AD41" s="2617"/>
      <c r="AE41" s="2617"/>
      <c r="AF41" s="2617"/>
      <c r="AG41" s="2617"/>
      <c r="AH41" s="2614"/>
    </row>
    <row r="42" spans="1:76" ht="13.3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3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35" customHeight="1" thickBot="1">
      <c r="A44" s="2619" t="s">
        <v>1386</v>
      </c>
      <c r="B44" s="2619"/>
      <c r="C44" s="2619"/>
      <c r="D44" s="2619"/>
      <c r="E44" s="2619"/>
      <c r="F44" s="2619"/>
      <c r="G44" s="2619"/>
      <c r="H44" s="2619"/>
      <c r="I44" s="2619"/>
      <c r="J44" s="2619"/>
      <c r="K44" s="2619"/>
      <c r="L44" s="2619"/>
      <c r="M44" s="2619"/>
      <c r="N44" s="2619"/>
      <c r="O44" s="2619"/>
      <c r="P44" s="2619"/>
      <c r="Q44" s="2619"/>
      <c r="R44" s="2619"/>
      <c r="S44" s="2619"/>
      <c r="T44" s="2619"/>
      <c r="U44" s="2619"/>
      <c r="V44" s="2619"/>
      <c r="W44" s="2619"/>
      <c r="X44" s="2619"/>
      <c r="Y44" s="2619"/>
      <c r="Z44" s="2619"/>
      <c r="AA44" s="2619"/>
      <c r="AB44" s="2619"/>
      <c r="AC44" s="2619"/>
      <c r="AD44" s="2619"/>
      <c r="AE44" s="2619"/>
      <c r="AF44" s="2619"/>
      <c r="AG44" s="2619"/>
      <c r="AH44" s="2619"/>
      <c r="AI44" s="2619"/>
      <c r="AJ44" s="2619"/>
      <c r="AK44" s="2619"/>
      <c r="AL44" s="2619"/>
      <c r="AM44" s="2619"/>
      <c r="AN44" s="2619"/>
      <c r="AO44" s="2619"/>
      <c r="AP44" s="2619"/>
      <c r="AQ44" s="2619"/>
      <c r="AR44" s="2619"/>
      <c r="AS44" s="2619"/>
      <c r="AT44" s="2619"/>
      <c r="AU44" s="2619"/>
      <c r="AV44" s="2619"/>
      <c r="AW44" s="2619"/>
      <c r="AX44" s="2619"/>
      <c r="AY44" s="2619"/>
      <c r="AZ44" s="2619"/>
      <c r="BA44" s="2619"/>
      <c r="BB44" s="2619"/>
      <c r="BC44" s="2619"/>
      <c r="BD44" s="2619"/>
      <c r="BE44" s="2619"/>
      <c r="BF44" s="2619"/>
      <c r="BG44" s="2619"/>
      <c r="BH44" s="2619"/>
      <c r="BI44" s="2619"/>
      <c r="BJ44" s="2619"/>
      <c r="BK44" s="2619"/>
      <c r="BL44" s="2619"/>
      <c r="BM44" s="2619"/>
      <c r="BN44" s="2619"/>
      <c r="BO44" s="2619"/>
      <c r="BP44" s="2619"/>
      <c r="BQ44" s="2619"/>
      <c r="BR44" s="2619"/>
      <c r="BS44" s="2619"/>
      <c r="BT44" s="2619"/>
      <c r="BU44" s="2619"/>
      <c r="BV44" s="2619"/>
      <c r="BW44" s="2619"/>
      <c r="BX44" s="2619"/>
    </row>
    <row r="45" spans="1:76" s="218" customFormat="1" ht="13.35" customHeight="1" thickTop="1"/>
    <row r="46" spans="1:76" ht="13.35" customHeight="1">
      <c r="A46" s="435" t="s">
        <v>595</v>
      </c>
      <c r="C46" s="435" t="s">
        <v>283</v>
      </c>
    </row>
    <row r="47" spans="1:76" ht="13.35" customHeight="1">
      <c r="D47" s="435" t="s">
        <v>284</v>
      </c>
      <c r="AB47" s="2631">
        <f>'Sources and Uses Budget'!B105-MAX(IF('Sources and Uses Budget'!B15="",0,'Sources and Uses Budget'!B15),IF(Application!AG394="",0,Application!AG394))</f>
        <v>51106678</v>
      </c>
      <c r="AC47" s="2632"/>
      <c r="AD47" s="2632"/>
      <c r="AE47" s="2632"/>
      <c r="AF47" s="2633"/>
    </row>
    <row r="48" spans="1:76" ht="13.35" customHeight="1">
      <c r="D48" s="435" t="s">
        <v>21</v>
      </c>
      <c r="AB48" s="2631">
        <f>Application!AO639-MAX(IF('Sources and Uses Budget'!B15="",0,'Sources and Uses Budget'!B15),IF(Application!AG394="",0,Application!AG394))</f>
        <v>30552091</v>
      </c>
      <c r="AC48" s="2632"/>
      <c r="AD48" s="2632"/>
      <c r="AE48" s="2632"/>
      <c r="AF48" s="2633"/>
    </row>
    <row r="49" spans="1:76" ht="13.35" customHeight="1">
      <c r="D49" s="435" t="s">
        <v>91</v>
      </c>
      <c r="AB49" s="2631">
        <f>AB47-AB48</f>
        <v>20554587</v>
      </c>
      <c r="AC49" s="2632"/>
      <c r="AD49" s="2632"/>
      <c r="AE49" s="2632"/>
      <c r="AF49" s="2633"/>
    </row>
    <row r="50" spans="1:76" ht="13.35" customHeight="1">
      <c r="D50" s="435" t="s">
        <v>690</v>
      </c>
      <c r="AA50" s="446"/>
      <c r="AB50" s="2658">
        <f>AB49/(Y41*10)</f>
        <v>0.8652406221270319</v>
      </c>
      <c r="AC50" s="2659"/>
      <c r="AD50" s="2659"/>
      <c r="AE50" s="2659"/>
      <c r="AF50" s="2660"/>
    </row>
    <row r="51" spans="1:76" s="448" customFormat="1" ht="13.35" customHeight="1">
      <c r="A51" s="433"/>
      <c r="B51" s="433"/>
      <c r="C51" s="433"/>
      <c r="D51" s="433"/>
      <c r="E51" s="2661" t="s">
        <v>2041</v>
      </c>
      <c r="F51" s="2661"/>
      <c r="G51" s="2661"/>
      <c r="H51" s="2661"/>
      <c r="I51" s="2661"/>
      <c r="J51" s="2661"/>
      <c r="K51" s="2661"/>
      <c r="L51" s="2661"/>
      <c r="M51" s="2661"/>
      <c r="N51" s="2661"/>
      <c r="O51" s="2661"/>
      <c r="P51" s="2661"/>
      <c r="Q51" s="2661"/>
      <c r="R51" s="2661"/>
      <c r="S51" s="2661"/>
      <c r="T51" s="2661"/>
      <c r="U51" s="2661"/>
      <c r="V51" s="2661"/>
      <c r="W51" s="2661"/>
      <c r="X51" s="2661"/>
      <c r="Y51" s="2661"/>
      <c r="Z51" s="2661"/>
      <c r="AA51" s="447"/>
      <c r="AB51" s="447"/>
      <c r="AC51" s="447"/>
      <c r="AD51" s="447"/>
      <c r="AE51" s="447"/>
      <c r="AF51" s="447"/>
      <c r="AG51" s="433"/>
      <c r="AH51" s="433"/>
      <c r="AI51" s="433"/>
      <c r="AJ51" s="433"/>
      <c r="AK51" s="433"/>
      <c r="AL51" s="433"/>
      <c r="AM51" s="433"/>
      <c r="AN51" s="433"/>
    </row>
    <row r="52" spans="1:76" s="448" customFormat="1" ht="13.35" customHeight="1">
      <c r="A52" s="433"/>
      <c r="B52" s="433"/>
      <c r="C52" s="433"/>
      <c r="D52" s="433"/>
      <c r="E52" s="2661"/>
      <c r="F52" s="2661"/>
      <c r="G52" s="2661"/>
      <c r="H52" s="2661"/>
      <c r="I52" s="2661"/>
      <c r="J52" s="2661"/>
      <c r="K52" s="2661"/>
      <c r="L52" s="2661"/>
      <c r="M52" s="2661"/>
      <c r="N52" s="2661"/>
      <c r="O52" s="2661"/>
      <c r="P52" s="2661"/>
      <c r="Q52" s="2661"/>
      <c r="R52" s="2661"/>
      <c r="S52" s="2661"/>
      <c r="T52" s="2661"/>
      <c r="U52" s="2661"/>
      <c r="V52" s="2661"/>
      <c r="W52" s="2661"/>
      <c r="X52" s="2661"/>
      <c r="Y52" s="2661"/>
      <c r="Z52" s="2661"/>
      <c r="AA52" s="449"/>
      <c r="AB52" s="449"/>
      <c r="AC52" s="449"/>
      <c r="AD52" s="449"/>
      <c r="AE52" s="449"/>
      <c r="AF52" s="449"/>
      <c r="AG52" s="450"/>
      <c r="AH52" s="433"/>
      <c r="AI52" s="433"/>
      <c r="AJ52" s="433"/>
      <c r="AK52" s="433"/>
      <c r="AL52" s="433"/>
      <c r="AM52" s="433"/>
      <c r="AN52" s="433"/>
    </row>
    <row r="53" spans="1:76" ht="13.3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35" customHeight="1">
      <c r="D54" s="435" t="s">
        <v>333</v>
      </c>
      <c r="AB54" s="2631">
        <f>ROUND(IF(ISERROR((AB49/AB50)),0,(AB49/AB50)),0)</f>
        <v>23755920</v>
      </c>
      <c r="AC54" s="2632"/>
      <c r="AD54" s="2632"/>
      <c r="AE54" s="2632"/>
      <c r="AF54" s="2633"/>
    </row>
    <row r="55" spans="1:76" ht="13.35" customHeight="1">
      <c r="D55" s="435" t="s">
        <v>334</v>
      </c>
      <c r="AB55" s="2631">
        <f>(AB54/10)</f>
        <v>2375592</v>
      </c>
      <c r="AC55" s="2632"/>
      <c r="AD55" s="2632"/>
      <c r="AE55" s="2632"/>
      <c r="AF55" s="2633"/>
    </row>
    <row r="56" spans="1:76" ht="13.35" customHeight="1">
      <c r="D56" s="435" t="s">
        <v>766</v>
      </c>
      <c r="AB56" s="2662">
        <f>(IF((Y41&lt;AB55),Y41,AB55))</f>
        <v>2375592</v>
      </c>
      <c r="AC56" s="2663"/>
      <c r="AD56" s="2663"/>
      <c r="AE56" s="2663"/>
      <c r="AF56" s="2664"/>
    </row>
    <row r="57" spans="1:76" ht="13.35" customHeight="1">
      <c r="D57" s="435" t="s">
        <v>765</v>
      </c>
      <c r="AB57" s="2631">
        <f>ROUND((10*AB56*AB50),0)</f>
        <v>20554587</v>
      </c>
      <c r="AC57" s="2632"/>
      <c r="AD57" s="2632"/>
      <c r="AE57" s="2632"/>
      <c r="AF57" s="2633"/>
    </row>
    <row r="58" spans="1:76" ht="13.35" customHeight="1">
      <c r="D58" s="435"/>
      <c r="AB58" s="454"/>
      <c r="AC58" s="454"/>
      <c r="AD58" s="454"/>
      <c r="AE58" s="454"/>
      <c r="AF58" s="454"/>
    </row>
    <row r="59" spans="1:76" ht="13.35" customHeight="1">
      <c r="D59" s="435" t="s">
        <v>764</v>
      </c>
      <c r="AB59" s="2654">
        <f>AB49-AB57</f>
        <v>0</v>
      </c>
      <c r="AC59" s="2654"/>
      <c r="AD59" s="2654"/>
      <c r="AE59" s="2654"/>
      <c r="AF59" s="2654"/>
    </row>
    <row r="60" spans="1:76" ht="13.35" customHeight="1">
      <c r="D60" s="435"/>
      <c r="AB60" s="454"/>
      <c r="AC60" s="454"/>
      <c r="AD60" s="454"/>
      <c r="AE60" s="454"/>
      <c r="AF60" s="454"/>
    </row>
    <row r="61" spans="1:76" s="218" customFormat="1" ht="13.35" customHeight="1" thickBot="1">
      <c r="A61" s="2619" t="str">
        <f>IF(Application!AP205="yes","Farmworker State Credit", "State Credit" )</f>
        <v>State Credit</v>
      </c>
      <c r="B61" s="2619"/>
      <c r="C61" s="2619"/>
      <c r="D61" s="2619"/>
      <c r="E61" s="2619"/>
      <c r="F61" s="2619"/>
      <c r="G61" s="2619"/>
      <c r="H61" s="2619"/>
      <c r="I61" s="2619"/>
      <c r="J61" s="2619"/>
      <c r="K61" s="2619"/>
      <c r="L61" s="2619"/>
      <c r="M61" s="2619"/>
      <c r="N61" s="2619"/>
      <c r="O61" s="2619"/>
      <c r="P61" s="2619"/>
      <c r="Q61" s="2619"/>
      <c r="R61" s="2619"/>
      <c r="S61" s="2619"/>
      <c r="T61" s="2619"/>
      <c r="U61" s="2619"/>
      <c r="V61" s="2619"/>
      <c r="W61" s="2619"/>
      <c r="X61" s="2619"/>
      <c r="Y61" s="2619"/>
      <c r="Z61" s="2619"/>
      <c r="AA61" s="2619"/>
      <c r="AB61" s="2619"/>
      <c r="AC61" s="2619"/>
      <c r="AD61" s="2619"/>
      <c r="AE61" s="2619"/>
      <c r="AF61" s="2619"/>
      <c r="AG61" s="2619"/>
      <c r="AH61" s="2619"/>
      <c r="AI61" s="2619"/>
      <c r="AJ61" s="2619"/>
      <c r="AK61" s="2619"/>
      <c r="AL61" s="2619"/>
      <c r="AM61" s="2619"/>
      <c r="AN61" s="2619"/>
      <c r="AO61" s="2619"/>
      <c r="AP61" s="2619"/>
      <c r="AQ61" s="2619"/>
      <c r="AR61" s="2619"/>
      <c r="AS61" s="2619"/>
      <c r="AT61" s="2619"/>
      <c r="AU61" s="2619"/>
      <c r="AV61" s="2619"/>
      <c r="AW61" s="2619"/>
      <c r="AX61" s="2619"/>
      <c r="AY61" s="2619"/>
      <c r="AZ61" s="2619"/>
      <c r="BA61" s="2619"/>
      <c r="BB61" s="2619"/>
      <c r="BC61" s="2619"/>
      <c r="BD61" s="2619"/>
      <c r="BE61" s="2619"/>
      <c r="BF61" s="2619"/>
      <c r="BG61" s="2619"/>
      <c r="BH61" s="2619"/>
      <c r="BI61" s="2619"/>
      <c r="BJ61" s="2619"/>
      <c r="BK61" s="2619"/>
      <c r="BL61" s="2619"/>
      <c r="BM61" s="2619"/>
      <c r="BN61" s="2619"/>
      <c r="BO61" s="2619"/>
      <c r="BP61" s="2619"/>
      <c r="BQ61" s="2619"/>
      <c r="BR61" s="2619"/>
      <c r="BS61" s="2619"/>
      <c r="BT61" s="2619"/>
      <c r="BU61" s="2619"/>
      <c r="BV61" s="2619"/>
      <c r="BW61" s="2619"/>
      <c r="BX61" s="2619"/>
    </row>
    <row r="62" spans="1:76" s="218" customFormat="1" ht="13.35" customHeight="1" thickTop="1"/>
    <row r="63" spans="1:76" ht="13.35" customHeight="1">
      <c r="A63" s="435" t="s">
        <v>598</v>
      </c>
      <c r="C63" s="219" t="s">
        <v>1358</v>
      </c>
      <c r="Y63" s="2655" t="s">
        <v>1004</v>
      </c>
      <c r="Z63" s="2655"/>
      <c r="AA63" s="2655"/>
      <c r="AB63" s="2655"/>
      <c r="AC63" s="2655"/>
      <c r="AD63" s="2655" t="s">
        <v>370</v>
      </c>
      <c r="AE63" s="2655"/>
      <c r="AF63" s="2655"/>
      <c r="AG63" s="2655"/>
      <c r="AH63" s="2655"/>
    </row>
    <row r="64" spans="1:76" ht="13.35" customHeight="1">
      <c r="C64" s="435"/>
      <c r="D64" s="408" t="s">
        <v>1359</v>
      </c>
      <c r="E64" s="451"/>
      <c r="F64" s="451"/>
      <c r="G64" s="451"/>
      <c r="H64" s="451"/>
      <c r="I64" s="451"/>
      <c r="J64" s="451"/>
      <c r="K64" s="451"/>
      <c r="L64" s="451"/>
      <c r="M64" s="451"/>
      <c r="N64" s="451"/>
      <c r="O64" s="451"/>
      <c r="P64" s="451"/>
      <c r="Q64" s="451"/>
      <c r="R64" s="451"/>
      <c r="S64" s="451"/>
      <c r="T64" s="451"/>
      <c r="U64" s="451"/>
      <c r="V64" s="451"/>
      <c r="W64" s="451"/>
      <c r="X64" s="451"/>
      <c r="Y64" s="2616">
        <f>IF(Application!Z205="(select)",0,((T23*T27)+Y28))</f>
        <v>45684469</v>
      </c>
      <c r="Z64" s="2656"/>
      <c r="AA64" s="2656"/>
      <c r="AB64" s="2656"/>
      <c r="AC64" s="2657"/>
      <c r="AD64" s="2616">
        <f>IF(AND(OR(Application!D211="At-Risk",Application!D211="At-Risk and Special Needs"),Application!M358="yes"),AD28+AI28,0)</f>
        <v>0</v>
      </c>
      <c r="AE64" s="2656"/>
      <c r="AF64" s="2656"/>
      <c r="AG64" s="2656"/>
      <c r="AH64" s="2657"/>
    </row>
    <row r="65" spans="1:36" ht="13.35" customHeight="1">
      <c r="C65" s="435"/>
      <c r="E65" s="1052" t="s">
        <v>2039</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2040</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3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72">
        <f>IF(OR(Application!AP205="yes",Application!Z204="$500M (Farmworker Housing)"),0.75,IF(Application!Z204="15% set-aside",0.13,IF(Application!Z204="15% set-aside with qualifying low value rehab",0.95,0.3)))</f>
        <v>0.3</v>
      </c>
      <c r="Z67" s="2672"/>
      <c r="AA67" s="2672"/>
      <c r="AB67" s="2672"/>
      <c r="AC67" s="2672"/>
      <c r="AD67" s="2672">
        <f>IF(Application!Z204="15% set-aside with qualifying low value rehab", 0.95,0.13)</f>
        <v>0.13</v>
      </c>
      <c r="AE67" s="2672"/>
      <c r="AF67" s="2672"/>
      <c r="AG67" s="2672"/>
      <c r="AH67" s="2672"/>
    </row>
    <row r="68" spans="1:36" ht="13.35" customHeight="1">
      <c r="C68" s="435"/>
      <c r="D68" s="219" t="s">
        <v>2637</v>
      </c>
      <c r="Y68" s="2615">
        <f>ROUND(Y64*Y67,0)</f>
        <v>13705341</v>
      </c>
      <c r="Z68" s="2673"/>
      <c r="AA68" s="2673"/>
      <c r="AB68" s="2673"/>
      <c r="AC68" s="2673"/>
      <c r="AD68" s="2615">
        <f>ROUND(AD64*AD67,0)</f>
        <v>0</v>
      </c>
      <c r="AE68" s="2673"/>
      <c r="AF68" s="2673"/>
      <c r="AG68" s="2673"/>
      <c r="AH68" s="2673"/>
    </row>
    <row r="69" spans="1:36" ht="13.35" customHeight="1">
      <c r="C69" s="435"/>
      <c r="D69" s="219" t="s">
        <v>2638</v>
      </c>
      <c r="Y69" s="2615">
        <f>IF(OR(Application!AP205="yes",Application!Z204="$500M (Farmworker Housing)"),Y68+AD68,MIN(Y68+AD68,200000*(Application!G753+Application!O777)))</f>
        <v>11600000</v>
      </c>
      <c r="Z69" s="2615"/>
      <c r="AA69" s="2615"/>
      <c r="AB69" s="2615"/>
      <c r="AC69" s="2615"/>
      <c r="AD69" s="2615"/>
      <c r="AE69" s="2615"/>
      <c r="AF69" s="2615"/>
      <c r="AG69" s="2615"/>
      <c r="AH69" s="2615"/>
    </row>
    <row r="70" spans="1:36" ht="13.35" customHeight="1">
      <c r="C70" s="435"/>
      <c r="E70" s="435"/>
      <c r="AB70" s="453"/>
      <c r="AC70" s="453"/>
      <c r="AD70" s="453"/>
      <c r="AE70" s="453"/>
      <c r="AF70" s="453"/>
    </row>
    <row r="71" spans="1:36" ht="13.35" customHeight="1">
      <c r="A71" s="435" t="s">
        <v>599</v>
      </c>
      <c r="C71" s="219" t="s">
        <v>285</v>
      </c>
    </row>
    <row r="72" spans="1:36" ht="13.35" customHeight="1">
      <c r="A72" s="435"/>
      <c r="C72" s="435"/>
      <c r="D72" s="219" t="s">
        <v>1360</v>
      </c>
      <c r="AB72" s="2658"/>
      <c r="AC72" s="2659"/>
      <c r="AD72" s="2659"/>
      <c r="AE72" s="2659"/>
      <c r="AF72" s="2660"/>
    </row>
    <row r="73" spans="1:36" ht="13.35" customHeight="1">
      <c r="A73" s="435"/>
      <c r="C73" s="435"/>
      <c r="D73" s="435"/>
      <c r="E73" s="2674" t="s">
        <v>1361</v>
      </c>
      <c r="F73" s="2674"/>
      <c r="G73" s="2674"/>
      <c r="H73" s="2674"/>
      <c r="I73" s="2674"/>
      <c r="J73" s="2674"/>
      <c r="K73" s="2674"/>
      <c r="L73" s="2674"/>
      <c r="M73" s="2674"/>
      <c r="N73" s="2674"/>
      <c r="O73" s="2674"/>
      <c r="P73" s="2674"/>
      <c r="Q73" s="2674"/>
      <c r="R73" s="2674"/>
      <c r="S73" s="2674"/>
      <c r="T73" s="2674"/>
      <c r="U73" s="2674"/>
      <c r="V73" s="2674"/>
      <c r="W73" s="2674"/>
      <c r="X73" s="2674"/>
      <c r="Y73" s="2674"/>
      <c r="Z73" s="2674"/>
      <c r="AA73" s="2674"/>
      <c r="AB73" s="471"/>
      <c r="AC73" s="471"/>
    </row>
    <row r="74" spans="1:36" ht="13.35" customHeight="1">
      <c r="A74" s="435"/>
      <c r="C74" s="435"/>
      <c r="D74" s="435"/>
      <c r="E74" s="2674"/>
      <c r="F74" s="2674"/>
      <c r="G74" s="2674"/>
      <c r="H74" s="2674"/>
      <c r="I74" s="2674"/>
      <c r="J74" s="2674"/>
      <c r="K74" s="2674"/>
      <c r="L74" s="2674"/>
      <c r="M74" s="2674"/>
      <c r="N74" s="2674"/>
      <c r="O74" s="2674"/>
      <c r="P74" s="2674"/>
      <c r="Q74" s="2674"/>
      <c r="R74" s="2674"/>
      <c r="S74" s="2674"/>
      <c r="T74" s="2674"/>
      <c r="U74" s="2674"/>
      <c r="V74" s="2674"/>
      <c r="W74" s="2674"/>
      <c r="X74" s="2674"/>
      <c r="Y74" s="2674"/>
      <c r="Z74" s="2674"/>
      <c r="AA74" s="2674"/>
      <c r="AB74" s="471"/>
      <c r="AC74" s="471"/>
    </row>
    <row r="75" spans="1:36" ht="13.35" customHeight="1">
      <c r="A75" s="435"/>
      <c r="C75" s="435"/>
      <c r="D75" s="435"/>
      <c r="E75" s="2674"/>
      <c r="F75" s="2674"/>
      <c r="G75" s="2674"/>
      <c r="H75" s="2674"/>
      <c r="I75" s="2674"/>
      <c r="J75" s="2674"/>
      <c r="K75" s="2674"/>
      <c r="L75" s="2674"/>
      <c r="M75" s="2674"/>
      <c r="N75" s="2674"/>
      <c r="O75" s="2674"/>
      <c r="P75" s="2674"/>
      <c r="Q75" s="2674"/>
      <c r="R75" s="2674"/>
      <c r="S75" s="2674"/>
      <c r="T75" s="2674"/>
      <c r="U75" s="2674"/>
      <c r="V75" s="2674"/>
      <c r="W75" s="2674"/>
      <c r="X75" s="2674"/>
      <c r="Y75" s="2674"/>
      <c r="Z75" s="2674"/>
      <c r="AA75" s="2674"/>
      <c r="AB75" s="471"/>
      <c r="AC75" s="471"/>
    </row>
    <row r="76" spans="1:36" ht="13.3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3.35" customHeight="1">
      <c r="C77" s="435"/>
      <c r="D77" s="219" t="s">
        <v>1362</v>
      </c>
      <c r="AB77" s="2667">
        <f>ROUND(IF(ISERROR((AB59/AB72)),0,(AB59/AB72)),0)</f>
        <v>0</v>
      </c>
      <c r="AC77" s="2667"/>
      <c r="AD77" s="2667"/>
      <c r="AE77" s="2667"/>
      <c r="AF77" s="2667"/>
    </row>
    <row r="78" spans="1:36" ht="13.35" customHeight="1">
      <c r="C78" s="435"/>
      <c r="D78" s="219" t="s">
        <v>1363</v>
      </c>
      <c r="AB78" s="2668">
        <f>MIN(Y69,AB77)</f>
        <v>0</v>
      </c>
      <c r="AC78" s="2669"/>
      <c r="AD78" s="2669"/>
      <c r="AE78" s="2669"/>
      <c r="AF78" s="2670"/>
    </row>
    <row r="79" spans="1:36" ht="13.35" customHeight="1">
      <c r="C79" s="435"/>
      <c r="D79" s="219" t="s">
        <v>1364</v>
      </c>
      <c r="AB79" s="2671">
        <f>AB78*AB72</f>
        <v>0</v>
      </c>
      <c r="AC79" s="2671"/>
      <c r="AD79" s="2671"/>
      <c r="AE79" s="2671"/>
      <c r="AF79" s="2671"/>
    </row>
    <row r="80" spans="1:36" ht="13.35" customHeight="1">
      <c r="C80" s="435"/>
      <c r="D80" s="435"/>
      <c r="AB80" s="456"/>
      <c r="AC80" s="456"/>
      <c r="AD80" s="456"/>
      <c r="AE80" s="456"/>
      <c r="AF80" s="456"/>
    </row>
    <row r="81" spans="1:78" ht="13.35" customHeight="1">
      <c r="D81" s="435" t="s">
        <v>764</v>
      </c>
      <c r="AB81" s="2654">
        <f>AB49-(AB57+AB79)</f>
        <v>0</v>
      </c>
      <c r="AC81" s="2654"/>
      <c r="AD81" s="2654"/>
      <c r="AE81" s="2654"/>
      <c r="AF81" s="2654"/>
    </row>
    <row r="82" spans="1:78" ht="13.35" customHeight="1">
      <c r="F82" s="556"/>
      <c r="J82" s="556" t="str">
        <f>IF(AB81&gt;0,"FUNDING GAP MUST NOT EXCEED ZERO","")</f>
        <v/>
      </c>
    </row>
    <row r="83" spans="1:78" ht="13.35" customHeight="1">
      <c r="D83" s="557"/>
    </row>
    <row r="84" spans="1:78" ht="13.35" customHeight="1" thickBot="1">
      <c r="A84" s="2619"/>
      <c r="B84" s="2619"/>
      <c r="C84" s="2619"/>
      <c r="D84" s="2619"/>
      <c r="E84" s="2619"/>
      <c r="F84" s="2619"/>
      <c r="G84" s="2619"/>
      <c r="H84" s="2619"/>
      <c r="I84" s="2619"/>
      <c r="J84" s="2619"/>
      <c r="K84" s="2619"/>
      <c r="L84" s="2619"/>
      <c r="M84" s="2619"/>
      <c r="N84" s="2619"/>
      <c r="O84" s="2619"/>
      <c r="P84" s="2619"/>
      <c r="Q84" s="2619"/>
      <c r="R84" s="2619"/>
      <c r="S84" s="2619"/>
      <c r="T84" s="2619"/>
      <c r="U84" s="2619"/>
      <c r="V84" s="2619"/>
      <c r="W84" s="2619"/>
      <c r="X84" s="2619"/>
      <c r="Y84" s="2619"/>
      <c r="Z84" s="2619"/>
      <c r="AA84" s="2619"/>
      <c r="AB84" s="2619"/>
      <c r="AC84" s="2619"/>
      <c r="AD84" s="2619"/>
      <c r="AE84" s="2619"/>
      <c r="AF84" s="2619"/>
      <c r="AG84" s="2619"/>
      <c r="AH84" s="2619"/>
      <c r="AI84" s="2619"/>
      <c r="AJ84" s="2619"/>
      <c r="AK84" s="2619"/>
      <c r="AL84" s="2619"/>
      <c r="AM84" s="2619"/>
      <c r="AN84" s="2619"/>
      <c r="AO84" s="2619"/>
      <c r="AP84" s="2619"/>
      <c r="AQ84" s="2619"/>
      <c r="AR84" s="2619"/>
      <c r="AS84" s="2619"/>
      <c r="AT84" s="2619"/>
      <c r="AU84" s="2619"/>
      <c r="AV84" s="2619"/>
      <c r="AW84" s="2619"/>
      <c r="AX84" s="2619"/>
      <c r="AY84" s="2619"/>
      <c r="AZ84" s="2619"/>
      <c r="BA84" s="2619"/>
      <c r="BB84" s="2619"/>
      <c r="BC84" s="2619"/>
      <c r="BD84" s="2619"/>
      <c r="BE84" s="2619"/>
      <c r="BF84" s="2619"/>
      <c r="BG84" s="2619"/>
      <c r="BH84" s="2619"/>
      <c r="BI84" s="2619"/>
      <c r="BJ84" s="2619"/>
      <c r="BK84" s="2619"/>
      <c r="BL84" s="2619"/>
      <c r="BM84" s="2619"/>
      <c r="BN84" s="2619"/>
      <c r="BO84" s="2619"/>
      <c r="BP84" s="2619"/>
      <c r="BQ84" s="2619"/>
      <c r="BR84" s="2619"/>
      <c r="BS84" s="2619"/>
      <c r="BT84" s="2619"/>
      <c r="BU84" s="2619"/>
      <c r="BV84" s="2619"/>
      <c r="BW84" s="2619"/>
      <c r="BX84" s="2619"/>
    </row>
    <row r="85" spans="1:78" ht="13.35" customHeight="1" thickTop="1"/>
    <row r="86" spans="1:78" ht="13.35" customHeight="1">
      <c r="A86" s="435"/>
      <c r="C86" s="219"/>
    </row>
    <row r="87" spans="1:78" ht="13.35" customHeight="1">
      <c r="D87" s="219"/>
      <c r="AB87" s="2620"/>
      <c r="AC87" s="2620"/>
      <c r="AD87" s="2620"/>
      <c r="AE87" s="2620"/>
      <c r="AF87" s="2620"/>
    </row>
    <row r="88" spans="1:78" ht="13.35" customHeight="1" thickBot="1">
      <c r="D88" s="219"/>
      <c r="AB88" s="2618"/>
      <c r="AC88" s="2618"/>
      <c r="AD88" s="2618"/>
      <c r="AE88" s="2618"/>
      <c r="AF88" s="2618"/>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3.35" customHeight="1" thickTop="1"/>
  </sheetData>
  <sheetProtection algorithmName="SHA-512" hashValue="m34/CB8VRXzH4BvCigKxvFoaSF7szDIwmLsd1mv909ufonlzlqVwveycz9UJL5efODoE6izDC845450X0Ambkg==" saltValue="pBkLoeCETt8sIZ6OTNOD8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F17" sqref="F17"/>
    </sheetView>
  </sheetViews>
  <sheetFormatPr defaultColWidth="9.109375" defaultRowHeight="13.8" zeroHeight="1"/>
  <cols>
    <col min="1" max="2" width="15.6640625" style="327" customWidth="1"/>
    <col min="3" max="3" width="11" style="327" customWidth="1"/>
    <col min="4" max="4" width="15.6640625" style="327" customWidth="1"/>
    <col min="5" max="5" width="3.6640625" style="327" customWidth="1"/>
    <col min="6" max="7" width="15.6640625" style="327" customWidth="1"/>
    <col min="8" max="8" width="3.6640625" style="327" customWidth="1"/>
    <col min="9" max="10" width="15.6640625" style="327" customWidth="1"/>
    <col min="11" max="11" width="3.33203125" style="327" customWidth="1"/>
    <col min="12" max="17" width="15.6640625" style="327" customWidth="1"/>
    <col min="18" max="16384" width="9.109375" style="327"/>
  </cols>
  <sheetData>
    <row r="1" spans="1:12">
      <c r="A1" s="2675" t="s">
        <v>925</v>
      </c>
      <c r="B1" s="2675"/>
      <c r="C1" s="2675"/>
      <c r="D1" s="2675"/>
      <c r="E1" s="2675"/>
      <c r="F1" s="2675"/>
      <c r="G1" s="2675"/>
      <c r="H1" s="2675"/>
      <c r="I1" s="2675"/>
      <c r="J1" s="2675"/>
      <c r="K1" s="218"/>
      <c r="L1" s="218"/>
    </row>
    <row r="2" spans="1:12">
      <c r="A2" s="225"/>
      <c r="B2" s="225"/>
      <c r="C2" s="225"/>
      <c r="D2" s="225"/>
      <c r="E2" s="225"/>
      <c r="F2" s="225"/>
      <c r="G2" s="225"/>
      <c r="H2" s="225"/>
      <c r="I2" s="225"/>
      <c r="J2" s="225"/>
    </row>
    <row r="3" spans="1:12" ht="82.8">
      <c r="A3" s="457" t="s">
        <v>926</v>
      </c>
      <c r="B3" s="457" t="s">
        <v>927</v>
      </c>
      <c r="C3" s="457" t="s">
        <v>2258</v>
      </c>
      <c r="D3" s="1190" t="s">
        <v>928</v>
      </c>
      <c r="E3" s="218"/>
      <c r="F3" s="1190" t="s">
        <v>929</v>
      </c>
      <c r="G3" s="457" t="s">
        <v>930</v>
      </c>
      <c r="H3" s="458"/>
      <c r="I3" s="457" t="s">
        <v>931</v>
      </c>
      <c r="J3" s="457" t="s">
        <v>932</v>
      </c>
      <c r="K3" s="218"/>
      <c r="L3" s="328"/>
    </row>
    <row r="4" spans="1:12">
      <c r="A4" s="459" t="str">
        <f>Application!B718</f>
        <v>1 Bedroom</v>
      </c>
      <c r="B4" s="1121">
        <f>Application!G718</f>
        <v>5</v>
      </c>
      <c r="C4" s="1122" t="s">
        <v>386</v>
      </c>
      <c r="D4" s="459">
        <f>Application!O718</f>
        <v>627</v>
      </c>
      <c r="E4" s="460"/>
      <c r="F4" s="1123">
        <v>1658</v>
      </c>
      <c r="G4" s="459">
        <f>F4*B4</f>
        <v>8290</v>
      </c>
      <c r="H4" s="460"/>
      <c r="I4" s="459">
        <f t="shared" ref="I4:I27" si="0">IF(F4=0,"",(F4-D4))</f>
        <v>1031</v>
      </c>
      <c r="J4" s="459">
        <f t="shared" ref="J4:J27" si="1">IF(F4=0,"",(I4*B4))</f>
        <v>5155</v>
      </c>
      <c r="K4" s="218"/>
      <c r="L4" s="328"/>
    </row>
    <row r="5" spans="1:12">
      <c r="A5" s="459" t="str">
        <f>Application!B719</f>
        <v>2 Bedrooms</v>
      </c>
      <c r="B5" s="1121">
        <f>Application!G719</f>
        <v>1</v>
      </c>
      <c r="C5" s="1122" t="s">
        <v>386</v>
      </c>
      <c r="D5" s="459">
        <f>Application!O719</f>
        <v>735</v>
      </c>
      <c r="E5" s="460"/>
      <c r="F5" s="1123">
        <v>2179</v>
      </c>
      <c r="G5" s="459">
        <f t="shared" ref="G5:G38" si="2">F5*B5</f>
        <v>2179</v>
      </c>
      <c r="H5" s="460"/>
      <c r="I5" s="459">
        <f t="shared" si="0"/>
        <v>1444</v>
      </c>
      <c r="J5" s="459">
        <f t="shared" si="1"/>
        <v>1444</v>
      </c>
      <c r="K5" s="218"/>
      <c r="L5" s="328"/>
    </row>
    <row r="6" spans="1:12">
      <c r="A6" s="459" t="str">
        <f>Application!B720</f>
        <v>1 Bedroom</v>
      </c>
      <c r="B6" s="1121">
        <f>Application!G720</f>
        <v>1</v>
      </c>
      <c r="C6" s="1122"/>
      <c r="D6" s="459">
        <f>Application!O720</f>
        <v>627</v>
      </c>
      <c r="E6" s="460"/>
      <c r="F6" s="1123"/>
      <c r="G6" s="459">
        <f t="shared" si="2"/>
        <v>0</v>
      </c>
      <c r="H6" s="460"/>
      <c r="I6" s="459" t="str">
        <f t="shared" si="0"/>
        <v/>
      </c>
      <c r="J6" s="459" t="str">
        <f t="shared" si="1"/>
        <v/>
      </c>
      <c r="K6" s="218"/>
      <c r="L6" s="328"/>
    </row>
    <row r="7" spans="1:12">
      <c r="A7" s="459" t="str">
        <f>Application!B721</f>
        <v>2 Bedrooms</v>
      </c>
      <c r="B7" s="1121">
        <f>Application!G721</f>
        <v>1</v>
      </c>
      <c r="C7" s="1122"/>
      <c r="D7" s="459">
        <f>Application!O721</f>
        <v>735</v>
      </c>
      <c r="E7" s="460"/>
      <c r="F7" s="1123"/>
      <c r="G7" s="459">
        <f t="shared" si="2"/>
        <v>0</v>
      </c>
      <c r="H7" s="460"/>
      <c r="I7" s="459" t="str">
        <f t="shared" si="0"/>
        <v/>
      </c>
      <c r="J7" s="459" t="str">
        <f t="shared" si="1"/>
        <v/>
      </c>
      <c r="K7" s="218"/>
      <c r="L7" s="328"/>
    </row>
    <row r="8" spans="1:12">
      <c r="A8" s="459" t="str">
        <f>Application!B722</f>
        <v>3 Bedrooms</v>
      </c>
      <c r="B8" s="1121">
        <f>Application!G722</f>
        <v>2</v>
      </c>
      <c r="C8" s="1122"/>
      <c r="D8" s="459">
        <f>Application!O722</f>
        <v>839</v>
      </c>
      <c r="E8" s="460"/>
      <c r="F8" s="1123"/>
      <c r="G8" s="459">
        <f t="shared" si="2"/>
        <v>0</v>
      </c>
      <c r="H8" s="460"/>
      <c r="I8" s="459" t="str">
        <f t="shared" si="0"/>
        <v/>
      </c>
      <c r="J8" s="459" t="str">
        <f t="shared" si="1"/>
        <v/>
      </c>
      <c r="K8" s="218"/>
      <c r="L8" s="328"/>
    </row>
    <row r="9" spans="1:12">
      <c r="A9" s="459" t="str">
        <f>Application!B723</f>
        <v>1 Bedroom</v>
      </c>
      <c r="B9" s="1121">
        <f>Application!G723</f>
        <v>3</v>
      </c>
      <c r="C9" s="1122"/>
      <c r="D9" s="459">
        <f>Application!O723</f>
        <v>1016</v>
      </c>
      <c r="E9" s="460"/>
      <c r="F9" s="1123"/>
      <c r="G9" s="459">
        <f t="shared" si="2"/>
        <v>0</v>
      </c>
      <c r="H9" s="460"/>
      <c r="I9" s="459" t="str">
        <f t="shared" si="0"/>
        <v/>
      </c>
      <c r="J9" s="459" t="str">
        <f t="shared" si="1"/>
        <v/>
      </c>
      <c r="K9" s="218"/>
      <c r="L9" s="328"/>
    </row>
    <row r="10" spans="1:12">
      <c r="A10" s="459" t="str">
        <f>Application!B724</f>
        <v>2 Bedrooms</v>
      </c>
      <c r="B10" s="1121">
        <f>Application!G724</f>
        <v>3</v>
      </c>
      <c r="C10" s="1122"/>
      <c r="D10" s="459">
        <f>Application!O724</f>
        <v>1202</v>
      </c>
      <c r="E10" s="460"/>
      <c r="F10" s="1123"/>
      <c r="G10" s="459">
        <f t="shared" si="2"/>
        <v>0</v>
      </c>
      <c r="H10" s="460"/>
      <c r="I10" s="459" t="str">
        <f t="shared" si="0"/>
        <v/>
      </c>
      <c r="J10" s="459" t="str">
        <f t="shared" si="1"/>
        <v/>
      </c>
      <c r="K10" s="218"/>
      <c r="L10" s="328"/>
    </row>
    <row r="11" spans="1:12">
      <c r="A11" s="459" t="str">
        <f>Application!B725</f>
        <v>3 Bedrooms</v>
      </c>
      <c r="B11" s="1121">
        <f>Application!G725</f>
        <v>4</v>
      </c>
      <c r="C11" s="1122"/>
      <c r="D11" s="459">
        <f>Application!O725</f>
        <v>1379</v>
      </c>
      <c r="E11" s="460"/>
      <c r="F11" s="1123"/>
      <c r="G11" s="459">
        <f t="shared" si="2"/>
        <v>0</v>
      </c>
      <c r="H11" s="460"/>
      <c r="I11" s="459" t="str">
        <f t="shared" si="0"/>
        <v/>
      </c>
      <c r="J11" s="459" t="str">
        <f t="shared" si="1"/>
        <v/>
      </c>
      <c r="K11" s="218"/>
      <c r="L11" s="328"/>
    </row>
    <row r="12" spans="1:12">
      <c r="A12" s="459" t="str">
        <f>Application!B726</f>
        <v>2 Bedrooms</v>
      </c>
      <c r="B12" s="1121">
        <f>Application!G726</f>
        <v>2</v>
      </c>
      <c r="C12" s="1122" t="s">
        <v>386</v>
      </c>
      <c r="D12" s="459">
        <f>Application!O726</f>
        <v>1202</v>
      </c>
      <c r="E12" s="460"/>
      <c r="F12" s="1123">
        <v>2179</v>
      </c>
      <c r="G12" s="459">
        <f t="shared" si="2"/>
        <v>4358</v>
      </c>
      <c r="H12" s="460"/>
      <c r="I12" s="459">
        <f t="shared" si="0"/>
        <v>977</v>
      </c>
      <c r="J12" s="459">
        <f t="shared" si="1"/>
        <v>1954</v>
      </c>
      <c r="K12" s="218"/>
      <c r="L12" s="328"/>
    </row>
    <row r="13" spans="1:12">
      <c r="A13" s="459" t="str">
        <f>Application!B727</f>
        <v>1 Bedroom</v>
      </c>
      <c r="B13" s="1121">
        <f>Application!G727</f>
        <v>9</v>
      </c>
      <c r="C13" s="1122"/>
      <c r="D13" s="459">
        <f>Application!O727</f>
        <v>1146</v>
      </c>
      <c r="E13" s="460"/>
      <c r="F13" s="1123"/>
      <c r="G13" s="459">
        <f t="shared" si="2"/>
        <v>0</v>
      </c>
      <c r="H13" s="460"/>
      <c r="I13" s="459" t="str">
        <f t="shared" si="0"/>
        <v/>
      </c>
      <c r="J13" s="459" t="str">
        <f t="shared" si="1"/>
        <v/>
      </c>
      <c r="K13" s="218"/>
      <c r="L13" s="328"/>
    </row>
    <row r="14" spans="1:12">
      <c r="A14" s="459" t="str">
        <f>Application!B728</f>
        <v>2 Bedrooms</v>
      </c>
      <c r="B14" s="1121">
        <f>Application!G728</f>
        <v>5</v>
      </c>
      <c r="C14" s="1122"/>
      <c r="D14" s="459">
        <f>Application!O728</f>
        <v>1358</v>
      </c>
      <c r="E14" s="460"/>
      <c r="F14" s="1123"/>
      <c r="G14" s="459">
        <f t="shared" si="2"/>
        <v>0</v>
      </c>
      <c r="H14" s="460"/>
      <c r="I14" s="459" t="str">
        <f t="shared" si="0"/>
        <v/>
      </c>
      <c r="J14" s="459" t="str">
        <f t="shared" si="1"/>
        <v/>
      </c>
      <c r="K14" s="218"/>
      <c r="L14" s="328"/>
    </row>
    <row r="15" spans="1:12">
      <c r="A15" s="459" t="str">
        <f>Application!B729</f>
        <v>3 Bedrooms</v>
      </c>
      <c r="B15" s="1121">
        <f>Application!G729</f>
        <v>8</v>
      </c>
      <c r="C15" s="1122"/>
      <c r="D15" s="459">
        <f>Application!O729</f>
        <v>1559</v>
      </c>
      <c r="E15" s="460"/>
      <c r="F15" s="1123"/>
      <c r="G15" s="459">
        <f t="shared" si="2"/>
        <v>0</v>
      </c>
      <c r="H15" s="460"/>
      <c r="I15" s="459" t="str">
        <f t="shared" si="0"/>
        <v/>
      </c>
      <c r="J15" s="459" t="str">
        <f t="shared" si="1"/>
        <v/>
      </c>
      <c r="K15" s="218"/>
      <c r="L15" s="328"/>
    </row>
    <row r="16" spans="1:12">
      <c r="A16" s="459" t="str">
        <f>Application!B730</f>
        <v>1 Bedroom</v>
      </c>
      <c r="B16" s="1121">
        <f>Application!G730</f>
        <v>6</v>
      </c>
      <c r="C16" s="1122" t="s">
        <v>386</v>
      </c>
      <c r="D16" s="459">
        <f>Application!O730</f>
        <v>1146</v>
      </c>
      <c r="E16" s="460"/>
      <c r="F16" s="1123">
        <v>1658</v>
      </c>
      <c r="G16" s="459">
        <f t="shared" si="2"/>
        <v>9948</v>
      </c>
      <c r="H16" s="460"/>
      <c r="I16" s="459">
        <f t="shared" si="0"/>
        <v>512</v>
      </c>
      <c r="J16" s="459">
        <f t="shared" si="1"/>
        <v>3072</v>
      </c>
      <c r="K16" s="218"/>
      <c r="L16" s="328"/>
    </row>
    <row r="17" spans="1:12">
      <c r="A17" s="459" t="str">
        <f>Application!B731</f>
        <v>1 Bedroom</v>
      </c>
      <c r="B17" s="1121">
        <f>Application!G731</f>
        <v>3</v>
      </c>
      <c r="C17" s="1122"/>
      <c r="D17" s="459">
        <f>Application!O731</f>
        <v>1406</v>
      </c>
      <c r="E17" s="460"/>
      <c r="F17" s="1123"/>
      <c r="G17" s="459">
        <f t="shared" si="2"/>
        <v>0</v>
      </c>
      <c r="H17" s="460"/>
      <c r="I17" s="459" t="str">
        <f t="shared" si="0"/>
        <v/>
      </c>
      <c r="J17" s="459" t="str">
        <f t="shared" si="1"/>
        <v/>
      </c>
      <c r="K17" s="218"/>
      <c r="L17" s="328"/>
    </row>
    <row r="18" spans="1:12">
      <c r="A18" s="459" t="str">
        <f>Application!B732</f>
        <v>2 Bedrooms</v>
      </c>
      <c r="B18" s="1121">
        <f>Application!G732</f>
        <v>3</v>
      </c>
      <c r="C18" s="1122"/>
      <c r="D18" s="459">
        <f>Application!O732</f>
        <v>1669</v>
      </c>
      <c r="E18" s="460"/>
      <c r="F18" s="1123"/>
      <c r="G18" s="459">
        <f t="shared" si="2"/>
        <v>0</v>
      </c>
      <c r="H18" s="460"/>
      <c r="I18" s="459" t="str">
        <f t="shared" si="0"/>
        <v/>
      </c>
      <c r="J18" s="459" t="str">
        <f t="shared" si="1"/>
        <v/>
      </c>
      <c r="K18" s="218"/>
      <c r="L18" s="328"/>
    </row>
    <row r="19" spans="1:12">
      <c r="A19" s="459" t="str">
        <f>Application!B733</f>
        <v>3 Bedrooms</v>
      </c>
      <c r="B19" s="1121">
        <f>Application!G733</f>
        <v>1</v>
      </c>
      <c r="C19" s="1122"/>
      <c r="D19" s="459">
        <f>Application!O733</f>
        <v>1918</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933</v>
      </c>
      <c r="B40" s="462"/>
      <c r="C40" s="462"/>
      <c r="D40" s="463">
        <f>Application!O753</f>
        <v>69079</v>
      </c>
      <c r="E40" s="460"/>
      <c r="F40" s="460"/>
      <c r="G40" s="463">
        <f>SUM(G4:G38)*12</f>
        <v>297300</v>
      </c>
      <c r="H40" s="464"/>
      <c r="I40" s="462"/>
      <c r="J40" s="463">
        <f>SUM(J4:J38)*12</f>
        <v>139500</v>
      </c>
      <c r="K40" s="218"/>
      <c r="L40" s="329"/>
    </row>
    <row r="41" spans="1:12">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2419</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XFC217"/>
  <sheetViews>
    <sheetView tabSelected="1" workbookViewId="0">
      <selection activeCell="G24" sqref="G24"/>
    </sheetView>
  </sheetViews>
  <sheetFormatPr defaultColWidth="0" defaultRowHeight="13.2" zeroHeight="1"/>
  <cols>
    <col min="1" max="1" width="3.6640625" customWidth="1"/>
    <col min="2" max="2" width="30.44140625" customWidth="1"/>
    <col min="3" max="3" width="9.109375" style="229"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6640625" hidden="1"/>
  </cols>
  <sheetData>
    <row r="1" spans="1:34" ht="17.399999999999999">
      <c r="A1" s="226" t="s">
        <v>2410</v>
      </c>
      <c r="B1" s="226"/>
    </row>
    <row r="2" spans="1:34"/>
    <row r="3" spans="1:34" ht="15.6">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3.8">
      <c r="A4" s="235" t="s">
        <v>849</v>
      </c>
      <c r="C4" s="253">
        <v>1.0249999999999999</v>
      </c>
      <c r="E4" s="235">
        <f>Application!Y801</f>
        <v>828948</v>
      </c>
      <c r="G4" s="235">
        <f>E4*$C$4</f>
        <v>849671.7</v>
      </c>
      <c r="I4" s="235">
        <f>G4*$C$4</f>
        <v>870913.49249999993</v>
      </c>
      <c r="K4" s="235">
        <f>I4*$C$4</f>
        <v>892686.32981249981</v>
      </c>
      <c r="M4" s="235">
        <f>K4*$C$4</f>
        <v>915003.48805781221</v>
      </c>
      <c r="O4" s="235">
        <f>M4*$C$4</f>
        <v>937878.57525925746</v>
      </c>
      <c r="Q4" s="235">
        <f>O4*$C$4</f>
        <v>961325.53964073886</v>
      </c>
      <c r="S4" s="235">
        <f>Q4*$C$4</f>
        <v>985358.6781317573</v>
      </c>
      <c r="U4" s="235">
        <f>S4*$C$4</f>
        <v>1009992.6450850512</v>
      </c>
      <c r="W4" s="235">
        <f>U4*$C$4</f>
        <v>1035242.4612121774</v>
      </c>
      <c r="Y4" s="235">
        <f>W4*$C$4</f>
        <v>1061123.5227424817</v>
      </c>
      <c r="AA4" s="235">
        <f>Y4*$C$4</f>
        <v>1087651.6108110435</v>
      </c>
      <c r="AC4" s="235">
        <f>AA4*$C$4</f>
        <v>1114842.9010813194</v>
      </c>
      <c r="AE4" s="235">
        <f>AC4*$C$4</f>
        <v>1142713.9736083522</v>
      </c>
      <c r="AG4" s="235">
        <f>AE4*$C$4</f>
        <v>1171281.822948561</v>
      </c>
    </row>
    <row r="5" spans="1:34" s="225" customFormat="1" ht="13.8">
      <c r="B5" s="225" t="s">
        <v>850</v>
      </c>
      <c r="C5" s="254">
        <f>IF(Application!$D$211="Special Needs",0.1,0.05)</f>
        <v>0.05</v>
      </c>
      <c r="E5" s="237">
        <f>-E4*$C$5</f>
        <v>-41447.4</v>
      </c>
      <c r="F5" s="237"/>
      <c r="G5" s="237">
        <f>-G4*$C$5</f>
        <v>-42483.584999999999</v>
      </c>
      <c r="H5" s="237"/>
      <c r="I5" s="237">
        <f>-I4*$C$5</f>
        <v>-43545.674625</v>
      </c>
      <c r="J5" s="237"/>
      <c r="K5" s="237">
        <f>-K4*$C$5</f>
        <v>-44634.316490624995</v>
      </c>
      <c r="L5" s="237"/>
      <c r="M5" s="237">
        <f>-M4*$C$5</f>
        <v>-45750.174402890611</v>
      </c>
      <c r="N5" s="237"/>
      <c r="O5" s="237">
        <f>-O4*$C$5</f>
        <v>-46893.928762962874</v>
      </c>
      <c r="P5" s="237"/>
      <c r="Q5" s="237">
        <f>-Q4*$C$5</f>
        <v>-48066.276982036943</v>
      </c>
      <c r="R5" s="237"/>
      <c r="S5" s="237">
        <f>-S4*$C$5</f>
        <v>-49267.933906587867</v>
      </c>
      <c r="T5" s="237"/>
      <c r="U5" s="237">
        <f>-U4*$C$5</f>
        <v>-50499.63225425256</v>
      </c>
      <c r="V5" s="237"/>
      <c r="W5" s="237">
        <f>-W4*$C$5</f>
        <v>-51762.123060608872</v>
      </c>
      <c r="X5" s="237"/>
      <c r="Y5" s="237">
        <f>-Y4*$C$5</f>
        <v>-53056.176137124086</v>
      </c>
      <c r="Z5" s="237"/>
      <c r="AA5" s="237">
        <f>-AA4*$C$5</f>
        <v>-54382.580540552182</v>
      </c>
      <c r="AB5" s="237"/>
      <c r="AC5" s="237">
        <f>-AC4*$C$5</f>
        <v>-55742.145054065972</v>
      </c>
      <c r="AD5" s="237"/>
      <c r="AE5" s="237">
        <f>-AE4*$C$5</f>
        <v>-57135.698680417612</v>
      </c>
      <c r="AF5" s="237"/>
      <c r="AG5" s="237">
        <f>-AG4*$C$5</f>
        <v>-58564.091147428058</v>
      </c>
    </row>
    <row r="6" spans="1:34" s="225" customFormat="1" ht="13.8">
      <c r="A6" s="225" t="s">
        <v>848</v>
      </c>
      <c r="C6" s="253">
        <v>1.0249999999999999</v>
      </c>
      <c r="E6" s="238">
        <f>Application!Z809</f>
        <v>139500</v>
      </c>
      <c r="F6" s="238"/>
      <c r="G6" s="238">
        <f>E6*$C$6</f>
        <v>142987.5</v>
      </c>
      <c r="H6" s="238"/>
      <c r="I6" s="238">
        <f>G6*$C$6</f>
        <v>146562.1875</v>
      </c>
      <c r="J6" s="238"/>
      <c r="K6" s="238">
        <f>I6*$C$6</f>
        <v>150226.2421875</v>
      </c>
      <c r="L6" s="238"/>
      <c r="M6" s="238">
        <f>K6*$C$6</f>
        <v>153981.89824218748</v>
      </c>
      <c r="N6" s="238"/>
      <c r="O6" s="238">
        <f>M6*$C$6</f>
        <v>157831.44569824217</v>
      </c>
      <c r="P6" s="238"/>
      <c r="Q6" s="238">
        <f>O6*$C$6</f>
        <v>161777.23184069822</v>
      </c>
      <c r="R6" s="238"/>
      <c r="S6" s="238">
        <f>Q6*$C$6</f>
        <v>165821.66263671566</v>
      </c>
      <c r="T6" s="238"/>
      <c r="U6" s="238">
        <f>S6*$C$6</f>
        <v>169967.20420263353</v>
      </c>
      <c r="V6" s="238"/>
      <c r="W6" s="238">
        <f>U6*$C$6</f>
        <v>174216.38430769934</v>
      </c>
      <c r="X6" s="238"/>
      <c r="Y6" s="238">
        <f>W6*$C$6</f>
        <v>178571.79391539181</v>
      </c>
      <c r="Z6" s="238"/>
      <c r="AA6" s="238">
        <f>Y6*$C$6</f>
        <v>183036.08876327658</v>
      </c>
      <c r="AB6" s="238"/>
      <c r="AC6" s="238">
        <f>AA6*$C$6</f>
        <v>187611.99098235849</v>
      </c>
      <c r="AD6" s="238"/>
      <c r="AE6" s="238">
        <f>AC6*$C$6</f>
        <v>192302.29075691744</v>
      </c>
      <c r="AF6" s="238"/>
      <c r="AG6" s="238">
        <f>AE6*$C$6</f>
        <v>197109.84802584036</v>
      </c>
    </row>
    <row r="7" spans="1:34" s="225" customFormat="1" ht="13.8">
      <c r="B7" s="225" t="s">
        <v>850</v>
      </c>
      <c r="C7" s="254">
        <f>IF(Application!$D$211="Special Needs",0.1,0.05)</f>
        <v>0.05</v>
      </c>
      <c r="E7" s="237">
        <f>-E6*$C$7</f>
        <v>-6975</v>
      </c>
      <c r="F7" s="237"/>
      <c r="G7" s="237">
        <f>-G6*$C$7</f>
        <v>-7149.375</v>
      </c>
      <c r="H7" s="237"/>
      <c r="I7" s="237">
        <f>-I6*$C$7</f>
        <v>-7328.109375</v>
      </c>
      <c r="J7" s="237"/>
      <c r="K7" s="237">
        <f>-K6*$C$7</f>
        <v>-7511.3121093750005</v>
      </c>
      <c r="L7" s="237"/>
      <c r="M7" s="237">
        <f>-M6*$C$7</f>
        <v>-7699.0949121093745</v>
      </c>
      <c r="N7" s="237"/>
      <c r="O7" s="237">
        <f>-O6*$C$7</f>
        <v>-7891.5722849121084</v>
      </c>
      <c r="P7" s="237"/>
      <c r="Q7" s="237">
        <f>-Q6*$C$7</f>
        <v>-8088.8615920349112</v>
      </c>
      <c r="R7" s="237"/>
      <c r="S7" s="237">
        <f>-S6*$C$7</f>
        <v>-8291.0831318357832</v>
      </c>
      <c r="T7" s="237"/>
      <c r="U7" s="237">
        <f>-U6*$C$7</f>
        <v>-8498.3602101316774</v>
      </c>
      <c r="V7" s="237"/>
      <c r="W7" s="237">
        <f>-W6*$C$7</f>
        <v>-8710.8192153849668</v>
      </c>
      <c r="X7" s="237"/>
      <c r="Y7" s="237">
        <f>-Y6*$C$7</f>
        <v>-8928.5896957695913</v>
      </c>
      <c r="Z7" s="237"/>
      <c r="AA7" s="237">
        <f>-AA6*$C$7</f>
        <v>-9151.8044381638301</v>
      </c>
      <c r="AB7" s="237"/>
      <c r="AC7" s="237">
        <f>-AC6*$C$7</f>
        <v>-9380.5995491179256</v>
      </c>
      <c r="AD7" s="237"/>
      <c r="AE7" s="237">
        <f>-AE6*$C$7</f>
        <v>-9615.1145378458732</v>
      </c>
      <c r="AF7" s="237"/>
      <c r="AG7" s="237">
        <f>-AG6*$C$7</f>
        <v>-9855.4924012920183</v>
      </c>
    </row>
    <row r="8" spans="1:34" s="225" customFormat="1" ht="13.8">
      <c r="A8" s="225" t="s">
        <v>289</v>
      </c>
      <c r="C8" s="253">
        <v>1.0249999999999999</v>
      </c>
      <c r="E8" s="238">
        <f>Application!Z817</f>
        <v>8700</v>
      </c>
      <c r="F8" s="238"/>
      <c r="G8" s="238">
        <f>E8*$C$8</f>
        <v>8917.5</v>
      </c>
      <c r="H8" s="238"/>
      <c r="I8" s="238">
        <f>G8*$C$8</f>
        <v>9140.4375</v>
      </c>
      <c r="J8" s="238"/>
      <c r="K8" s="238">
        <f>I8*$C$8</f>
        <v>9368.9484374999993</v>
      </c>
      <c r="L8" s="238"/>
      <c r="M8" s="238">
        <f>K8*$C$8</f>
        <v>9603.1721484374975</v>
      </c>
      <c r="N8" s="238"/>
      <c r="O8" s="238">
        <f>M8*$C$8</f>
        <v>9843.2514521484336</v>
      </c>
      <c r="P8" s="238"/>
      <c r="Q8" s="238">
        <f>O8*$C$8</f>
        <v>10089.332738452144</v>
      </c>
      <c r="R8" s="238"/>
      <c r="S8" s="238">
        <f>Q8*$C$8</f>
        <v>10341.566056913447</v>
      </c>
      <c r="T8" s="238"/>
      <c r="U8" s="238">
        <f>S8*$C$8</f>
        <v>10600.105208336283</v>
      </c>
      <c r="V8" s="238"/>
      <c r="W8" s="238">
        <f>U8*$C$8</f>
        <v>10865.107838544689</v>
      </c>
      <c r="X8" s="238"/>
      <c r="Y8" s="238">
        <f>W8*$C$8</f>
        <v>11136.735534508305</v>
      </c>
      <c r="Z8" s="238"/>
      <c r="AA8" s="238">
        <f>Y8*$C$8</f>
        <v>11415.153922871012</v>
      </c>
      <c r="AB8" s="238"/>
      <c r="AC8" s="238">
        <f>AA8*$C$8</f>
        <v>11700.532770942786</v>
      </c>
      <c r="AD8" s="238"/>
      <c r="AE8" s="238">
        <f>AC8*$C$8</f>
        <v>11993.046090216354</v>
      </c>
      <c r="AF8" s="238"/>
      <c r="AG8" s="238">
        <f>AE8*$C$8</f>
        <v>12292.872242471762</v>
      </c>
    </row>
    <row r="9" spans="1:34" s="225" customFormat="1" ht="13.8">
      <c r="B9" s="225" t="s">
        <v>850</v>
      </c>
      <c r="C9" s="254">
        <f>IF(Application!$D$211="Special Needs",0.1,0.05)</f>
        <v>0.05</v>
      </c>
      <c r="E9" s="237">
        <f>-E8*$C$9</f>
        <v>-435</v>
      </c>
      <c r="F9" s="237"/>
      <c r="G9" s="237">
        <f>-G8*$C$9</f>
        <v>-445.875</v>
      </c>
      <c r="H9" s="237"/>
      <c r="I9" s="237">
        <f>-I8*$C$9</f>
        <v>-457.02187500000002</v>
      </c>
      <c r="J9" s="237"/>
      <c r="K9" s="237">
        <f>-K8*$C$9</f>
        <v>-468.44742187499997</v>
      </c>
      <c r="L9" s="237"/>
      <c r="M9" s="237">
        <f>-M8*$C$9</f>
        <v>-480.15860742187488</v>
      </c>
      <c r="N9" s="237"/>
      <c r="O9" s="237">
        <f>-O8*$C$9</f>
        <v>-492.16257260742168</v>
      </c>
      <c r="P9" s="237"/>
      <c r="Q9" s="237">
        <f>-Q8*$C$9</f>
        <v>-504.46663692260722</v>
      </c>
      <c r="R9" s="237"/>
      <c r="S9" s="237">
        <f>-S8*$C$9</f>
        <v>-517.0783028456724</v>
      </c>
      <c r="T9" s="237"/>
      <c r="U9" s="237">
        <f>-U8*$C$9</f>
        <v>-530.00526041681417</v>
      </c>
      <c r="V9" s="237"/>
      <c r="W9" s="237">
        <f>-W8*$C$9</f>
        <v>-543.25539192723443</v>
      </c>
      <c r="X9" s="237"/>
      <c r="Y9" s="237">
        <f>-Y8*$C$9</f>
        <v>-556.83677672541523</v>
      </c>
      <c r="Z9" s="237"/>
      <c r="AA9" s="237">
        <f>-AA8*$C$9</f>
        <v>-570.75769614355056</v>
      </c>
      <c r="AB9" s="237"/>
      <c r="AC9" s="237">
        <f>-AC8*$C$9</f>
        <v>-585.02663854713933</v>
      </c>
      <c r="AD9" s="237"/>
      <c r="AE9" s="237">
        <f>-AE8*$C$9</f>
        <v>-599.65230451081777</v>
      </c>
      <c r="AF9" s="237"/>
      <c r="AG9" s="237">
        <f>-AG8*$C$9</f>
        <v>-614.64361212358813</v>
      </c>
    </row>
    <row r="10" spans="1:34" s="225" customFormat="1" ht="13.8">
      <c r="A10" s="1187" t="s">
        <v>2631</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3.8">
      <c r="A11" s="239" t="s">
        <v>871</v>
      </c>
      <c r="C11" s="231"/>
      <c r="E11" s="239">
        <f>SUM(E4:E10)</f>
        <v>928290.6</v>
      </c>
      <c r="G11" s="239">
        <f>SUM(G4:G10)</f>
        <v>951497.86499999999</v>
      </c>
      <c r="I11" s="239">
        <f>SUM(I4:I10)</f>
        <v>975285.31162499997</v>
      </c>
      <c r="K11" s="239">
        <f>SUM(K4:K10)</f>
        <v>999667.44441562484</v>
      </c>
      <c r="M11" s="239">
        <f>SUM(M4:M10)</f>
        <v>1024659.1305260152</v>
      </c>
      <c r="O11" s="239">
        <f>SUM(O4:O10)</f>
        <v>1050275.6087891657</v>
      </c>
      <c r="Q11" s="239">
        <f>SUM(Q4:Q10)</f>
        <v>1076532.4990088949</v>
      </c>
      <c r="S11" s="239">
        <f>SUM(S4:S10)</f>
        <v>1103445.8114841171</v>
      </c>
      <c r="U11" s="239">
        <f>SUM(U4:U10)</f>
        <v>1131031.9567712201</v>
      </c>
      <c r="W11" s="239">
        <f>SUM(W4:W10)</f>
        <v>1159307.7556905004</v>
      </c>
      <c r="Y11" s="239">
        <f>SUM(Y4:Y10)</f>
        <v>1188290.4495827626</v>
      </c>
      <c r="AA11" s="239">
        <f>SUM(AA4:AA10)</f>
        <v>1217997.7108223315</v>
      </c>
      <c r="AC11" s="239">
        <f>SUM(AC4:AC10)</f>
        <v>1248447.6535928897</v>
      </c>
      <c r="AE11" s="239">
        <f>SUM(AE4:AE10)</f>
        <v>1279658.8449327119</v>
      </c>
      <c r="AG11" s="239">
        <f>SUM(AG4:AG10)</f>
        <v>1311650.3160560294</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6">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3.8">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3.8">
      <c r="A15" s="235" t="s">
        <v>853</v>
      </c>
      <c r="C15" s="185"/>
      <c r="E15" s="235">
        <f>Application!W847</f>
        <v>12808</v>
      </c>
      <c r="G15" s="235">
        <f>E15*$C$14</f>
        <v>13256.279999999999</v>
      </c>
      <c r="I15" s="235">
        <f>G15*$C$14</f>
        <v>13720.249799999998</v>
      </c>
      <c r="K15" s="235">
        <f>I15*$C$14</f>
        <v>14200.458542999997</v>
      </c>
      <c r="M15" s="235">
        <f>K15*$C$14</f>
        <v>14697.474592004995</v>
      </c>
      <c r="O15" s="235">
        <f>M15*$C$14</f>
        <v>15211.886202725169</v>
      </c>
      <c r="Q15" s="235">
        <f>O15*$C$14</f>
        <v>15744.302219820549</v>
      </c>
      <c r="S15" s="235">
        <f>Q15*$C$14</f>
        <v>16295.352797514266</v>
      </c>
      <c r="U15" s="235">
        <f>S15*$C$14</f>
        <v>16865.690145427263</v>
      </c>
      <c r="W15" s="235">
        <f>U15*$C$14</f>
        <v>17455.989300517216</v>
      </c>
      <c r="Y15" s="235">
        <f>W15*$C$14</f>
        <v>18066.948926035318</v>
      </c>
      <c r="AA15" s="235">
        <f>Y15*$C$14</f>
        <v>18699.292138446552</v>
      </c>
      <c r="AC15" s="235">
        <f>AA15*$C$14</f>
        <v>19353.76736329218</v>
      </c>
      <c r="AE15" s="235">
        <f>AC15*$C$14</f>
        <v>20031.149221007403</v>
      </c>
      <c r="AG15" s="235">
        <f>AE15*$C$14</f>
        <v>20732.239443742659</v>
      </c>
    </row>
    <row r="16" spans="1:34" s="225" customFormat="1" ht="13.8">
      <c r="A16" s="225" t="s">
        <v>345</v>
      </c>
      <c r="C16" s="249"/>
      <c r="E16" s="238">
        <f>Application!W849</f>
        <v>42000</v>
      </c>
      <c r="F16" s="238"/>
      <c r="G16" s="238">
        <f t="shared" ref="G16:AG21" si="0">E16*$C$14</f>
        <v>43470</v>
      </c>
      <c r="H16" s="238"/>
      <c r="I16" s="238">
        <f t="shared" si="0"/>
        <v>44991.45</v>
      </c>
      <c r="J16" s="238"/>
      <c r="K16" s="238">
        <f t="shared" si="0"/>
        <v>46566.150749999993</v>
      </c>
      <c r="L16" s="238"/>
      <c r="M16" s="238">
        <f t="shared" si="0"/>
        <v>48195.966026249989</v>
      </c>
      <c r="N16" s="238"/>
      <c r="O16" s="238">
        <f t="shared" si="0"/>
        <v>49882.824837168737</v>
      </c>
      <c r="P16" s="238"/>
      <c r="Q16" s="238">
        <f t="shared" si="0"/>
        <v>51628.723706469638</v>
      </c>
      <c r="R16" s="238"/>
      <c r="S16" s="238">
        <f t="shared" si="0"/>
        <v>53435.72903619607</v>
      </c>
      <c r="T16" s="238"/>
      <c r="U16" s="238">
        <f t="shared" si="0"/>
        <v>55305.97955246293</v>
      </c>
      <c r="V16" s="238"/>
      <c r="W16" s="238">
        <f t="shared" si="0"/>
        <v>57241.688836799127</v>
      </c>
      <c r="X16" s="238"/>
      <c r="Y16" s="238">
        <f t="shared" si="0"/>
        <v>59245.147946087091</v>
      </c>
      <c r="Z16" s="238"/>
      <c r="AA16" s="238">
        <f t="shared" si="0"/>
        <v>61318.728124200134</v>
      </c>
      <c r="AB16" s="238"/>
      <c r="AC16" s="238">
        <f t="shared" si="0"/>
        <v>63464.883608547134</v>
      </c>
      <c r="AD16" s="238"/>
      <c r="AE16" s="238">
        <f t="shared" si="0"/>
        <v>65686.154534846282</v>
      </c>
      <c r="AF16" s="238"/>
      <c r="AG16" s="238">
        <f t="shared" si="0"/>
        <v>67985.169943565896</v>
      </c>
    </row>
    <row r="17" spans="1:33" s="225" customFormat="1" ht="13.8">
      <c r="A17" s="225" t="s">
        <v>570</v>
      </c>
      <c r="C17" s="249"/>
      <c r="E17" s="238">
        <f>Application!W855</f>
        <v>79650</v>
      </c>
      <c r="F17" s="238"/>
      <c r="G17" s="238">
        <f t="shared" si="0"/>
        <v>82437.75</v>
      </c>
      <c r="H17" s="238"/>
      <c r="I17" s="238">
        <f t="shared" si="0"/>
        <v>85323.071249999994</v>
      </c>
      <c r="J17" s="238"/>
      <c r="K17" s="238">
        <f t="shared" si="0"/>
        <v>88309.378743749985</v>
      </c>
      <c r="L17" s="238"/>
      <c r="M17" s="238">
        <f t="shared" si="0"/>
        <v>91400.206999781221</v>
      </c>
      <c r="N17" s="238"/>
      <c r="O17" s="238">
        <f t="shared" si="0"/>
        <v>94599.214244773553</v>
      </c>
      <c r="P17" s="238"/>
      <c r="Q17" s="238">
        <f t="shared" si="0"/>
        <v>97910.186743340615</v>
      </c>
      <c r="R17" s="238"/>
      <c r="S17" s="238">
        <f t="shared" si="0"/>
        <v>101337.04327935753</v>
      </c>
      <c r="T17" s="238"/>
      <c r="U17" s="238">
        <f t="shared" si="0"/>
        <v>104883.83979413504</v>
      </c>
      <c r="V17" s="238"/>
      <c r="W17" s="238">
        <f t="shared" si="0"/>
        <v>108554.77418692976</v>
      </c>
      <c r="X17" s="238"/>
      <c r="Y17" s="238">
        <f t="shared" si="0"/>
        <v>112354.19128347229</v>
      </c>
      <c r="Z17" s="238"/>
      <c r="AA17" s="238">
        <f t="shared" si="0"/>
        <v>116286.58797839381</v>
      </c>
      <c r="AB17" s="238"/>
      <c r="AC17" s="238">
        <f t="shared" si="0"/>
        <v>120356.61855763759</v>
      </c>
      <c r="AD17" s="238"/>
      <c r="AE17" s="238">
        <f t="shared" si="0"/>
        <v>124569.10020715489</v>
      </c>
      <c r="AF17" s="238"/>
      <c r="AG17" s="238">
        <f t="shared" si="0"/>
        <v>128929.01871440529</v>
      </c>
    </row>
    <row r="18" spans="1:33" s="225" customFormat="1" ht="13.8">
      <c r="A18" s="225" t="s">
        <v>854</v>
      </c>
      <c r="C18" s="249"/>
      <c r="E18" s="238">
        <f>Application!W862</f>
        <v>113600</v>
      </c>
      <c r="F18" s="238"/>
      <c r="G18" s="238">
        <f t="shared" si="0"/>
        <v>117575.99999999999</v>
      </c>
      <c r="H18" s="238"/>
      <c r="I18" s="238">
        <f t="shared" si="0"/>
        <v>121691.15999999997</v>
      </c>
      <c r="J18" s="238"/>
      <c r="K18" s="238">
        <f t="shared" si="0"/>
        <v>125950.35059999996</v>
      </c>
      <c r="L18" s="238"/>
      <c r="M18" s="238">
        <f t="shared" si="0"/>
        <v>130358.61287099995</v>
      </c>
      <c r="N18" s="238"/>
      <c r="O18" s="238">
        <f t="shared" si="0"/>
        <v>134921.16432148495</v>
      </c>
      <c r="P18" s="238"/>
      <c r="Q18" s="238">
        <f t="shared" si="0"/>
        <v>139643.4050727369</v>
      </c>
      <c r="R18" s="238"/>
      <c r="S18" s="238">
        <f t="shared" si="0"/>
        <v>144530.9242502827</v>
      </c>
      <c r="T18" s="238"/>
      <c r="U18" s="238">
        <f t="shared" si="0"/>
        <v>149589.50659904259</v>
      </c>
      <c r="V18" s="238"/>
      <c r="W18" s="238">
        <f t="shared" si="0"/>
        <v>154825.13933000909</v>
      </c>
      <c r="X18" s="238"/>
      <c r="Y18" s="238">
        <f t="shared" si="0"/>
        <v>160244.0192065594</v>
      </c>
      <c r="Z18" s="238"/>
      <c r="AA18" s="238">
        <f t="shared" si="0"/>
        <v>165852.55987878898</v>
      </c>
      <c r="AB18" s="238"/>
      <c r="AC18" s="238">
        <f t="shared" si="0"/>
        <v>171657.39947454658</v>
      </c>
      <c r="AD18" s="238"/>
      <c r="AE18" s="238">
        <f t="shared" si="0"/>
        <v>177665.40845615568</v>
      </c>
      <c r="AF18" s="238"/>
      <c r="AG18" s="238">
        <f t="shared" si="0"/>
        <v>183883.69775212111</v>
      </c>
    </row>
    <row r="19" spans="1:33" s="225" customFormat="1" ht="13.8">
      <c r="A19" s="225" t="s">
        <v>155</v>
      </c>
      <c r="C19" s="249"/>
      <c r="E19" s="238">
        <f>Application!W863</f>
        <v>122398</v>
      </c>
      <c r="F19" s="238"/>
      <c r="G19" s="238">
        <f t="shared" si="0"/>
        <v>126681.93</v>
      </c>
      <c r="H19" s="238"/>
      <c r="I19" s="238">
        <f t="shared" si="0"/>
        <v>131115.79754999999</v>
      </c>
      <c r="J19" s="238"/>
      <c r="K19" s="238">
        <f t="shared" si="0"/>
        <v>135704.85046424999</v>
      </c>
      <c r="L19" s="238"/>
      <c r="M19" s="238">
        <f t="shared" si="0"/>
        <v>140454.52023049872</v>
      </c>
      <c r="N19" s="238"/>
      <c r="O19" s="238">
        <f t="shared" si="0"/>
        <v>145370.42843856616</v>
      </c>
      <c r="P19" s="238"/>
      <c r="Q19" s="238">
        <f t="shared" si="0"/>
        <v>150458.39343391598</v>
      </c>
      <c r="R19" s="238"/>
      <c r="S19" s="238">
        <f t="shared" si="0"/>
        <v>155724.43720410301</v>
      </c>
      <c r="T19" s="238"/>
      <c r="U19" s="238">
        <f t="shared" si="0"/>
        <v>161174.79250624659</v>
      </c>
      <c r="V19" s="238"/>
      <c r="W19" s="238">
        <f t="shared" si="0"/>
        <v>166815.91024396522</v>
      </c>
      <c r="X19" s="238"/>
      <c r="Y19" s="238">
        <f t="shared" si="0"/>
        <v>172654.46710250399</v>
      </c>
      <c r="Z19" s="238"/>
      <c r="AA19" s="238">
        <f t="shared" si="0"/>
        <v>178697.37345109161</v>
      </c>
      <c r="AB19" s="238"/>
      <c r="AC19" s="238">
        <f t="shared" si="0"/>
        <v>184951.78152187981</v>
      </c>
      <c r="AD19" s="238"/>
      <c r="AE19" s="238">
        <f t="shared" si="0"/>
        <v>191425.0938751456</v>
      </c>
      <c r="AF19" s="238"/>
      <c r="AG19" s="238">
        <f t="shared" si="0"/>
        <v>198124.97216077568</v>
      </c>
    </row>
    <row r="20" spans="1:33" s="225" customFormat="1" ht="13.8">
      <c r="A20" s="225" t="s">
        <v>391</v>
      </c>
      <c r="C20" s="249"/>
      <c r="E20" s="238">
        <f>Application!W872</f>
        <v>89600</v>
      </c>
      <c r="F20" s="238"/>
      <c r="G20" s="238">
        <f t="shared" si="0"/>
        <v>92736</v>
      </c>
      <c r="H20" s="238"/>
      <c r="I20" s="238">
        <f t="shared" si="0"/>
        <v>95981.759999999995</v>
      </c>
      <c r="J20" s="238"/>
      <c r="K20" s="238">
        <f t="shared" si="0"/>
        <v>99341.121599999984</v>
      </c>
      <c r="L20" s="238"/>
      <c r="M20" s="238">
        <f t="shared" si="0"/>
        <v>102818.06085599998</v>
      </c>
      <c r="N20" s="238"/>
      <c r="O20" s="238">
        <f t="shared" si="0"/>
        <v>106416.69298595998</v>
      </c>
      <c r="P20" s="238"/>
      <c r="Q20" s="238">
        <f t="shared" si="0"/>
        <v>110141.27724046857</v>
      </c>
      <c r="R20" s="238"/>
      <c r="S20" s="238">
        <f t="shared" si="0"/>
        <v>113996.22194388496</v>
      </c>
      <c r="T20" s="238"/>
      <c r="U20" s="238">
        <f t="shared" si="0"/>
        <v>117986.08971192093</v>
      </c>
      <c r="V20" s="238"/>
      <c r="W20" s="238">
        <f t="shared" si="0"/>
        <v>122115.60285183815</v>
      </c>
      <c r="X20" s="238"/>
      <c r="Y20" s="238">
        <f t="shared" si="0"/>
        <v>126389.64895165247</v>
      </c>
      <c r="Z20" s="238"/>
      <c r="AA20" s="238">
        <f t="shared" si="0"/>
        <v>130813.28666496029</v>
      </c>
      <c r="AB20" s="238"/>
      <c r="AC20" s="238">
        <f t="shared" si="0"/>
        <v>135391.75169823389</v>
      </c>
      <c r="AD20" s="238"/>
      <c r="AE20" s="238">
        <f t="shared" si="0"/>
        <v>140130.46300767205</v>
      </c>
      <c r="AF20" s="238"/>
      <c r="AG20" s="238">
        <f t="shared" si="0"/>
        <v>145035.02921294057</v>
      </c>
    </row>
    <row r="21" spans="1:33" s="225" customFormat="1" ht="13.8">
      <c r="A21" s="242" t="s">
        <v>982</v>
      </c>
      <c r="B21" s="242"/>
      <c r="C21" s="249"/>
      <c r="E21" s="248">
        <f>Application!W879</f>
        <v>1150</v>
      </c>
      <c r="F21" s="238"/>
      <c r="G21" s="248">
        <f t="shared" si="0"/>
        <v>1190.25</v>
      </c>
      <c r="H21" s="238"/>
      <c r="I21" s="248">
        <f t="shared" si="0"/>
        <v>1231.9087499999998</v>
      </c>
      <c r="J21" s="238"/>
      <c r="K21" s="248">
        <f t="shared" si="0"/>
        <v>1275.0255562499997</v>
      </c>
      <c r="L21" s="238"/>
      <c r="M21" s="248">
        <f t="shared" si="0"/>
        <v>1319.6514507187496</v>
      </c>
      <c r="N21" s="238"/>
      <c r="O21" s="248">
        <f t="shared" si="0"/>
        <v>1365.8392514939057</v>
      </c>
      <c r="P21" s="238"/>
      <c r="Q21" s="248">
        <f t="shared" si="0"/>
        <v>1413.6436252961923</v>
      </c>
      <c r="R21" s="238"/>
      <c r="S21" s="248">
        <f t="shared" si="0"/>
        <v>1463.121152181559</v>
      </c>
      <c r="T21" s="238"/>
      <c r="U21" s="248">
        <f t="shared" si="0"/>
        <v>1514.3303925079133</v>
      </c>
      <c r="V21" s="238"/>
      <c r="W21" s="248">
        <f t="shared" si="0"/>
        <v>1567.3319562456902</v>
      </c>
      <c r="X21" s="238"/>
      <c r="Y21" s="248">
        <f t="shared" si="0"/>
        <v>1622.1885747142892</v>
      </c>
      <c r="Z21" s="238"/>
      <c r="AA21" s="248">
        <f t="shared" si="0"/>
        <v>1678.9651748292893</v>
      </c>
      <c r="AB21" s="238"/>
      <c r="AC21" s="248">
        <f t="shared" si="0"/>
        <v>1737.7289559483143</v>
      </c>
      <c r="AD21" s="238"/>
      <c r="AE21" s="248">
        <f t="shared" si="0"/>
        <v>1798.5494694065051</v>
      </c>
      <c r="AF21" s="238"/>
      <c r="AG21" s="248">
        <f t="shared" si="0"/>
        <v>1861.4987008357325</v>
      </c>
    </row>
    <row r="22" spans="1:33" s="239" customFormat="1" ht="13.8">
      <c r="A22" s="239" t="s">
        <v>855</v>
      </c>
      <c r="C22" s="249"/>
      <c r="E22" s="239">
        <f>SUM(E15:E21)</f>
        <v>461206</v>
      </c>
      <c r="G22" s="239">
        <f>SUM(G15:G21)</f>
        <v>477348.20999999996</v>
      </c>
      <c r="I22" s="239">
        <f>SUM(I15:I21)</f>
        <v>494055.39734999993</v>
      </c>
      <c r="K22" s="239">
        <f>SUM(K15:K21)</f>
        <v>511347.33625724993</v>
      </c>
      <c r="M22" s="239">
        <f>SUM(M15:M21)</f>
        <v>529244.49302625353</v>
      </c>
      <c r="O22" s="239">
        <f>SUM(O15:O21)</f>
        <v>547768.05028217239</v>
      </c>
      <c r="Q22" s="239">
        <f>SUM(Q15:Q21)</f>
        <v>566939.93204204843</v>
      </c>
      <c r="S22" s="239">
        <f>SUM(S15:S21)</f>
        <v>586782.8296635201</v>
      </c>
      <c r="U22" s="239">
        <f>SUM(U15:U21)</f>
        <v>607320.2287017433</v>
      </c>
      <c r="W22" s="239">
        <f>SUM(W15:W21)</f>
        <v>628576.4367063042</v>
      </c>
      <c r="Y22" s="239">
        <f>SUM(Y15:Y21)</f>
        <v>650576.61199102481</v>
      </c>
      <c r="AA22" s="239">
        <f>SUM(AA15:AA21)</f>
        <v>673346.79341071064</v>
      </c>
      <c r="AC22" s="239">
        <f>SUM(AC15:AC21)</f>
        <v>696913.9311800854</v>
      </c>
      <c r="AE22" s="239">
        <f>SUM(AE15:AE21)</f>
        <v>721305.91877138824</v>
      </c>
      <c r="AG22" s="239">
        <f>SUM(AG15:AG21)</f>
        <v>746551.62592838693</v>
      </c>
    </row>
    <row r="23" spans="1:33" s="225" customFormat="1" ht="13.8">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3.8">
      <c r="A24" s="225" t="s">
        <v>1871</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3.8">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3.8">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3.8">
      <c r="A27" s="225" t="s">
        <v>857</v>
      </c>
      <c r="C27" s="253">
        <v>1.0349999999999999</v>
      </c>
      <c r="E27" s="238">
        <f>Application!AC888</f>
        <v>40000</v>
      </c>
      <c r="F27" s="238"/>
      <c r="G27" s="238">
        <f>E27*$C$27</f>
        <v>41400</v>
      </c>
      <c r="H27" s="238"/>
      <c r="I27" s="238">
        <f>G27*$C$27</f>
        <v>42849</v>
      </c>
      <c r="J27" s="238"/>
      <c r="K27" s="238">
        <f>I27*$C$27</f>
        <v>44348.714999999997</v>
      </c>
      <c r="L27" s="238"/>
      <c r="M27" s="238">
        <f>K27*$C$27</f>
        <v>45900.920024999992</v>
      </c>
      <c r="N27" s="238"/>
      <c r="O27" s="238">
        <f>M27*$C$27</f>
        <v>47507.452225874986</v>
      </c>
      <c r="P27" s="238"/>
      <c r="Q27" s="238">
        <f>O27*$C$27</f>
        <v>49170.213053780608</v>
      </c>
      <c r="R27" s="238"/>
      <c r="S27" s="238">
        <f>Q27*$C$27</f>
        <v>50891.170510662923</v>
      </c>
      <c r="T27" s="238"/>
      <c r="U27" s="238">
        <f>S27*$C$27</f>
        <v>52672.361478536121</v>
      </c>
      <c r="V27" s="238"/>
      <c r="W27" s="238">
        <f>U27*$C$27</f>
        <v>54515.894130284883</v>
      </c>
      <c r="X27" s="238"/>
      <c r="Y27" s="238">
        <f>W27*$C$27</f>
        <v>56423.95042484485</v>
      </c>
      <c r="Z27" s="238"/>
      <c r="AA27" s="238">
        <f>Y27*$C$27</f>
        <v>58398.788689714413</v>
      </c>
      <c r="AB27" s="238"/>
      <c r="AC27" s="238">
        <f>AA27*$C$27</f>
        <v>60442.746293854412</v>
      </c>
      <c r="AD27" s="238"/>
      <c r="AE27" s="238">
        <f>AC27*$C$27</f>
        <v>62558.242414139313</v>
      </c>
      <c r="AF27" s="238"/>
      <c r="AG27" s="238">
        <f>AE27*$C$27</f>
        <v>64747.780898634184</v>
      </c>
    </row>
    <row r="28" spans="1:33" s="225" customFormat="1" ht="13.8">
      <c r="A28" s="225" t="s">
        <v>858</v>
      </c>
      <c r="C28" s="253"/>
      <c r="E28" s="238">
        <f>Application!AC889</f>
        <v>29000</v>
      </c>
      <c r="F28" s="238"/>
      <c r="G28" s="238">
        <f>$E$28</f>
        <v>29000</v>
      </c>
      <c r="H28" s="238"/>
      <c r="I28" s="238">
        <f>$E$28</f>
        <v>29000</v>
      </c>
      <c r="J28" s="238"/>
      <c r="K28" s="238">
        <f>$E$28</f>
        <v>29000</v>
      </c>
      <c r="L28" s="238"/>
      <c r="M28" s="238">
        <f>$E$28</f>
        <v>29000</v>
      </c>
      <c r="N28" s="238"/>
      <c r="O28" s="238">
        <f>$E$28</f>
        <v>29000</v>
      </c>
      <c r="P28" s="238"/>
      <c r="Q28" s="238">
        <f>$E$28</f>
        <v>29000</v>
      </c>
      <c r="R28" s="238"/>
      <c r="S28" s="238">
        <f>$E$28</f>
        <v>29000</v>
      </c>
      <c r="T28" s="238"/>
      <c r="U28" s="238">
        <f>$E$28</f>
        <v>29000</v>
      </c>
      <c r="V28" s="238"/>
      <c r="W28" s="238">
        <f>$E$28</f>
        <v>29000</v>
      </c>
      <c r="X28" s="238"/>
      <c r="Y28" s="238">
        <f>$E$28</f>
        <v>29000</v>
      </c>
      <c r="Z28" s="238"/>
      <c r="AA28" s="238">
        <f>$E$28</f>
        <v>29000</v>
      </c>
      <c r="AB28" s="238"/>
      <c r="AC28" s="238">
        <f>$E$28</f>
        <v>29000</v>
      </c>
      <c r="AD28" s="238"/>
      <c r="AE28" s="238">
        <f>$E$28</f>
        <v>29000</v>
      </c>
      <c r="AF28" s="238"/>
      <c r="AG28" s="238">
        <f>$E$28</f>
        <v>29000</v>
      </c>
    </row>
    <row r="29" spans="1:33" s="225" customFormat="1" ht="13.8">
      <c r="A29" s="225" t="s">
        <v>1869</v>
      </c>
      <c r="C29" s="253"/>
      <c r="E29" s="238">
        <f>Application!AC890</f>
        <v>13500</v>
      </c>
      <c r="F29" s="238"/>
      <c r="G29" s="238">
        <f>$E$29</f>
        <v>13500</v>
      </c>
      <c r="H29" s="238"/>
      <c r="I29" s="238">
        <f>$E$29</f>
        <v>13500</v>
      </c>
      <c r="J29" s="238"/>
      <c r="K29" s="238">
        <f>$E$29</f>
        <v>13500</v>
      </c>
      <c r="L29" s="238"/>
      <c r="M29" s="238">
        <f>$E$29</f>
        <v>13500</v>
      </c>
      <c r="N29" s="238"/>
      <c r="O29" s="238">
        <f>$E$29</f>
        <v>13500</v>
      </c>
      <c r="P29" s="238"/>
      <c r="Q29" s="238">
        <f>$E$29</f>
        <v>13500</v>
      </c>
      <c r="R29" s="238"/>
      <c r="S29" s="238">
        <f>$E$29</f>
        <v>13500</v>
      </c>
      <c r="T29" s="238"/>
      <c r="U29" s="238">
        <f>$E$29</f>
        <v>13500</v>
      </c>
      <c r="V29" s="238"/>
      <c r="W29" s="238">
        <f>$E$29</f>
        <v>13500</v>
      </c>
      <c r="X29" s="238"/>
      <c r="Y29" s="238">
        <f>$E$29</f>
        <v>13500</v>
      </c>
      <c r="Z29" s="238"/>
      <c r="AA29" s="238">
        <f>$E$29</f>
        <v>13500</v>
      </c>
      <c r="AB29" s="238"/>
      <c r="AC29" s="238">
        <f>$E$29</f>
        <v>13500</v>
      </c>
      <c r="AD29" s="238"/>
      <c r="AE29" s="238">
        <f>$E$29</f>
        <v>13500</v>
      </c>
      <c r="AF29" s="238"/>
      <c r="AG29" s="238">
        <f>$E$29</f>
        <v>13500</v>
      </c>
    </row>
    <row r="30" spans="1:33" s="225" customFormat="1" ht="13.8">
      <c r="A30" s="225" t="s">
        <v>856</v>
      </c>
      <c r="C30" s="253">
        <v>1.02</v>
      </c>
      <c r="E30" s="238">
        <f>Application!AC891</f>
        <v>5000</v>
      </c>
      <c r="F30" s="238"/>
      <c r="G30" s="238">
        <f>E30*$C$30</f>
        <v>5100</v>
      </c>
      <c r="H30" s="238"/>
      <c r="I30" s="238">
        <f>G30*$C$30</f>
        <v>5202</v>
      </c>
      <c r="J30" s="238"/>
      <c r="K30" s="238">
        <f>I30*$C$30</f>
        <v>5306.04</v>
      </c>
      <c r="L30" s="238"/>
      <c r="M30" s="238">
        <f>K30*$C$30</f>
        <v>5412.1607999999997</v>
      </c>
      <c r="N30" s="238"/>
      <c r="O30" s="238">
        <f>M30*$C$30</f>
        <v>5520.4040159999995</v>
      </c>
      <c r="P30" s="238"/>
      <c r="Q30" s="238">
        <f>O30*$C$30</f>
        <v>5630.8120963199999</v>
      </c>
      <c r="R30" s="238"/>
      <c r="S30" s="238">
        <f>Q30*$C$30</f>
        <v>5743.4283382464</v>
      </c>
      <c r="T30" s="238"/>
      <c r="U30" s="238">
        <f>S30*$C$30</f>
        <v>5858.2969050113279</v>
      </c>
      <c r="V30" s="238"/>
      <c r="W30" s="238">
        <f>U30*$C$30</f>
        <v>5975.4628431115543</v>
      </c>
      <c r="X30" s="238"/>
      <c r="Y30" s="238">
        <f>W30*$C$30</f>
        <v>6094.9720999737856</v>
      </c>
      <c r="Z30" s="238"/>
      <c r="AA30" s="238">
        <f>Y30*$C$30</f>
        <v>6216.8715419732616</v>
      </c>
      <c r="AB30" s="238"/>
      <c r="AC30" s="238">
        <f>AA30*$C$30</f>
        <v>6341.2089728127266</v>
      </c>
      <c r="AD30" s="238"/>
      <c r="AE30" s="238">
        <f>AC30*$C$30</f>
        <v>6468.0331522689812</v>
      </c>
      <c r="AF30" s="238"/>
      <c r="AG30" s="238">
        <f>AE30*$C$30</f>
        <v>6597.3938153143608</v>
      </c>
    </row>
    <row r="31" spans="1:33" s="225" customFormat="1" ht="13.8">
      <c r="A31" s="225" t="s">
        <v>1870</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3.8">
      <c r="A32" s="225" t="str">
        <f>Application!C893</f>
        <v>Issuer Fee</v>
      </c>
      <c r="C32" s="340">
        <v>1</v>
      </c>
      <c r="E32" s="238">
        <f>Application!AC893</f>
        <v>4000</v>
      </c>
      <c r="F32" s="238"/>
      <c r="G32" s="238">
        <f>E32*$C$32</f>
        <v>4000</v>
      </c>
      <c r="H32" s="238"/>
      <c r="I32" s="238">
        <f>G32*$C$32</f>
        <v>4000</v>
      </c>
      <c r="J32" s="238"/>
      <c r="K32" s="238">
        <f>I32*$C$32</f>
        <v>4000</v>
      </c>
      <c r="L32" s="238"/>
      <c r="M32" s="238">
        <f>K32*$C$32</f>
        <v>4000</v>
      </c>
      <c r="N32" s="238"/>
      <c r="O32" s="238">
        <f>M32*$C$32</f>
        <v>4000</v>
      </c>
      <c r="P32" s="238"/>
      <c r="Q32" s="238">
        <f>O32*$C$32</f>
        <v>4000</v>
      </c>
      <c r="R32" s="238"/>
      <c r="S32" s="238">
        <f>Q32*$C$32</f>
        <v>4000</v>
      </c>
      <c r="T32" s="238"/>
      <c r="U32" s="238">
        <f>S32*$C$32</f>
        <v>4000</v>
      </c>
      <c r="V32" s="238"/>
      <c r="W32" s="238">
        <f>U32*$C$32</f>
        <v>4000</v>
      </c>
      <c r="X32" s="238"/>
      <c r="Y32" s="238">
        <f>W32*$C$32</f>
        <v>4000</v>
      </c>
      <c r="Z32" s="238"/>
      <c r="AA32" s="238">
        <f>Y32*$C$32</f>
        <v>4000</v>
      </c>
      <c r="AB32" s="238"/>
      <c r="AC32" s="238">
        <f>AA32*$C$32</f>
        <v>4000</v>
      </c>
      <c r="AD32" s="238"/>
      <c r="AE32" s="238">
        <f>AC32*$C$32</f>
        <v>4000</v>
      </c>
      <c r="AF32" s="238"/>
      <c r="AG32" s="238">
        <f>AE32*$C$32</f>
        <v>4000</v>
      </c>
    </row>
    <row r="33" spans="1:33" s="225" customFormat="1" ht="13.8">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3.8">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3.8">
      <c r="A35" s="239" t="s">
        <v>178</v>
      </c>
      <c r="C35" s="240"/>
      <c r="E35" s="239">
        <f>SUM(E22:E33)</f>
        <v>552706</v>
      </c>
      <c r="G35" s="239">
        <f>SUM(G22:G33)</f>
        <v>570348.21</v>
      </c>
      <c r="I35" s="239">
        <f>SUM(I22:I33)</f>
        <v>588606.39734999998</v>
      </c>
      <c r="K35" s="239">
        <f>SUM(K22:K33)</f>
        <v>607502.09125724994</v>
      </c>
      <c r="M35" s="239">
        <f>SUM(M22:M33)</f>
        <v>627057.57385125349</v>
      </c>
      <c r="O35" s="239">
        <f>SUM(O22:O33)</f>
        <v>647295.90652404737</v>
      </c>
      <c r="Q35" s="239">
        <f>SUM(Q22:Q33)</f>
        <v>668240.95719214901</v>
      </c>
      <c r="S35" s="239">
        <f>SUM(S22:S33)</f>
        <v>689917.42851242947</v>
      </c>
      <c r="U35" s="239">
        <f>SUM(U22:U33)</f>
        <v>712350.88708529074</v>
      </c>
      <c r="W35" s="239">
        <f>SUM(W22:W33)</f>
        <v>735567.7936797007</v>
      </c>
      <c r="Y35" s="239">
        <f>SUM(Y22:Y33)</f>
        <v>759595.53451584349</v>
      </c>
      <c r="AA35" s="239">
        <f>SUM(AA22:AA33)</f>
        <v>784462.45364239835</v>
      </c>
      <c r="AC35" s="239">
        <f>SUM(AC22:AC33)</f>
        <v>810197.88644675259</v>
      </c>
      <c r="AE35" s="239">
        <f>SUM(AE22:AE33)</f>
        <v>836832.19433779654</v>
      </c>
      <c r="AG35" s="239">
        <f>SUM(AG22:AG33)</f>
        <v>864396.80064233555</v>
      </c>
    </row>
    <row r="36" spans="1:33" s="225" customFormat="1" ht="13.8">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3.8">
      <c r="A37" s="239" t="s">
        <v>859</v>
      </c>
      <c r="C37" s="240"/>
      <c r="E37" s="239">
        <f>E11-E35</f>
        <v>375584.6</v>
      </c>
      <c r="G37" s="239">
        <f>G11-G35</f>
        <v>381149.65500000003</v>
      </c>
      <c r="I37" s="239">
        <f>I11-I35</f>
        <v>386678.91427499999</v>
      </c>
      <c r="K37" s="239">
        <f>K11-K35</f>
        <v>392165.3531583749</v>
      </c>
      <c r="M37" s="239">
        <f>M11-M35</f>
        <v>397601.5566747617</v>
      </c>
      <c r="O37" s="239">
        <f>O11-O35</f>
        <v>402979.70226511837</v>
      </c>
      <c r="Q37" s="239">
        <f>Q11-Q35</f>
        <v>408291.54181674588</v>
      </c>
      <c r="S37" s="239">
        <f>S11-S35</f>
        <v>413528.38297168759</v>
      </c>
      <c r="U37" s="239">
        <f>U11-U35</f>
        <v>418681.06968592934</v>
      </c>
      <c r="W37" s="239">
        <f>W11-W35</f>
        <v>423739.96201079967</v>
      </c>
      <c r="Y37" s="239">
        <f>Y11-Y35</f>
        <v>428694.91506691906</v>
      </c>
      <c r="AA37" s="239">
        <f>AA11-AA35</f>
        <v>433535.25717993313</v>
      </c>
      <c r="AC37" s="239">
        <f>AC11-AC35</f>
        <v>438249.76714613708</v>
      </c>
      <c r="AE37" s="239">
        <f>AE11-AE35</f>
        <v>442826.65059491538</v>
      </c>
      <c r="AG37" s="239">
        <f>AG11-AG35</f>
        <v>447253.51541369385</v>
      </c>
    </row>
    <row r="38" spans="1:33" s="225" customFormat="1" ht="13.8">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3.8">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3.8">
      <c r="A40" s="241" t="str">
        <f>Application!C627</f>
        <v>SVB Tax-Exempt Perm Loan</v>
      </c>
      <c r="B40" s="242"/>
      <c r="C40" s="236"/>
      <c r="E40" s="238">
        <f>Application!AF627</f>
        <v>248716.2746566658</v>
      </c>
      <c r="F40" s="238"/>
      <c r="G40" s="238">
        <f>$E$40</f>
        <v>248716.2746566658</v>
      </c>
      <c r="H40" s="238"/>
      <c r="I40" s="238">
        <f>$E$40</f>
        <v>248716.2746566658</v>
      </c>
      <c r="J40" s="238"/>
      <c r="K40" s="238">
        <f>$E$40</f>
        <v>248716.2746566658</v>
      </c>
      <c r="L40" s="238"/>
      <c r="M40" s="238">
        <f>$E$40</f>
        <v>248716.2746566658</v>
      </c>
      <c r="N40" s="238"/>
      <c r="O40" s="238">
        <f>$E$40</f>
        <v>248716.2746566658</v>
      </c>
      <c r="P40" s="238"/>
      <c r="Q40" s="238">
        <f>$E$40</f>
        <v>248716.2746566658</v>
      </c>
      <c r="R40" s="238"/>
      <c r="S40" s="238">
        <f>$E$40</f>
        <v>248716.2746566658</v>
      </c>
      <c r="T40" s="238"/>
      <c r="U40" s="238">
        <f>$E$40</f>
        <v>248716.2746566658</v>
      </c>
      <c r="V40" s="238"/>
      <c r="W40" s="238">
        <f>$E$40</f>
        <v>248716.2746566658</v>
      </c>
      <c r="X40" s="238"/>
      <c r="Y40" s="238">
        <f>$E$40</f>
        <v>248716.2746566658</v>
      </c>
      <c r="Z40" s="238"/>
      <c r="AA40" s="238">
        <f>$E$40</f>
        <v>248716.2746566658</v>
      </c>
      <c r="AB40" s="238"/>
      <c r="AC40" s="238">
        <f>$E$40</f>
        <v>248716.2746566658</v>
      </c>
      <c r="AD40" s="238"/>
      <c r="AE40" s="238">
        <f>$E$40</f>
        <v>248716.2746566658</v>
      </c>
      <c r="AF40" s="238"/>
      <c r="AG40" s="238">
        <f>$E$40</f>
        <v>248716.2746566658</v>
      </c>
    </row>
    <row r="41" spans="1:33" s="225" customFormat="1" ht="13.8">
      <c r="A41" s="241" t="s">
        <v>2773</v>
      </c>
      <c r="B41" s="242"/>
      <c r="C41" s="236"/>
      <c r="E41" s="238">
        <f>Application!AF630+Application!AF632</f>
        <v>77347.628399999987</v>
      </c>
      <c r="F41" s="238"/>
      <c r="G41" s="238">
        <f>$E$41</f>
        <v>77347.628399999987</v>
      </c>
      <c r="H41" s="238"/>
      <c r="I41" s="238">
        <f>$E$41</f>
        <v>77347.628399999987</v>
      </c>
      <c r="J41" s="238"/>
      <c r="K41" s="238">
        <f>$E$41</f>
        <v>77347.628399999987</v>
      </c>
      <c r="L41" s="238"/>
      <c r="M41" s="238">
        <f>$E$41</f>
        <v>77347.628399999987</v>
      </c>
      <c r="N41" s="238"/>
      <c r="O41" s="238">
        <f>$E$41</f>
        <v>77347.628399999987</v>
      </c>
      <c r="P41" s="238"/>
      <c r="Q41" s="238">
        <f>$E$41</f>
        <v>77347.628399999987</v>
      </c>
      <c r="R41" s="238"/>
      <c r="S41" s="238">
        <f>$E$41</f>
        <v>77347.628399999987</v>
      </c>
      <c r="T41" s="238"/>
      <c r="U41" s="238">
        <f>$E$41</f>
        <v>77347.628399999987</v>
      </c>
      <c r="V41" s="238"/>
      <c r="W41" s="238">
        <f>$E$41</f>
        <v>77347.628399999987</v>
      </c>
      <c r="X41" s="238"/>
      <c r="Y41" s="238">
        <f>$E$41</f>
        <v>77347.628399999987</v>
      </c>
      <c r="Z41" s="238"/>
      <c r="AA41" s="238">
        <f>$E$41</f>
        <v>77347.628399999987</v>
      </c>
      <c r="AB41" s="238"/>
      <c r="AC41" s="238">
        <f>$E$41</f>
        <v>77347.628399999987</v>
      </c>
      <c r="AD41" s="238"/>
      <c r="AE41" s="238">
        <f>$E$41</f>
        <v>77347.628399999987</v>
      </c>
      <c r="AF41" s="238"/>
      <c r="AG41" s="238">
        <f>$E$41</f>
        <v>77347.628399999987</v>
      </c>
    </row>
    <row r="42" spans="1:33" s="225" customFormat="1" ht="13.8">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3.8">
      <c r="A43" s="239" t="s">
        <v>860</v>
      </c>
      <c r="C43" s="240"/>
      <c r="E43" s="239">
        <f>SUM(E40:E42)</f>
        <v>326063.90305666579</v>
      </c>
      <c r="G43" s="239">
        <f>SUM(G40:G42)</f>
        <v>326063.90305666579</v>
      </c>
      <c r="I43" s="239">
        <f>SUM(I40:I42)</f>
        <v>326063.90305666579</v>
      </c>
      <c r="K43" s="239">
        <f>SUM(K40:K42)</f>
        <v>326063.90305666579</v>
      </c>
      <c r="M43" s="239">
        <f>SUM(M40:M42)</f>
        <v>326063.90305666579</v>
      </c>
      <c r="O43" s="239">
        <f>SUM(O40:O42)</f>
        <v>326063.90305666579</v>
      </c>
      <c r="Q43" s="239">
        <f>SUM(Q40:Q42)</f>
        <v>326063.90305666579</v>
      </c>
      <c r="S43" s="239">
        <f>SUM(S40:S42)</f>
        <v>326063.90305666579</v>
      </c>
      <c r="U43" s="239">
        <f>SUM(U40:U42)</f>
        <v>326063.90305666579</v>
      </c>
      <c r="W43" s="239">
        <f>SUM(W40:W42)</f>
        <v>326063.90305666579</v>
      </c>
      <c r="Y43" s="239">
        <f>SUM(Y40:Y42)</f>
        <v>326063.90305666579</v>
      </c>
      <c r="AA43" s="239">
        <f>SUM(AA40:AA42)</f>
        <v>326063.90305666579</v>
      </c>
      <c r="AC43" s="239">
        <f>SUM(AC40:AC42)</f>
        <v>326063.90305666579</v>
      </c>
      <c r="AE43" s="239">
        <f>SUM(AE40:AE42)</f>
        <v>326063.90305666579</v>
      </c>
      <c r="AG43" s="239">
        <f>SUM(AG40:AG42)</f>
        <v>326063.90305666579</v>
      </c>
    </row>
    <row r="44" spans="1:33" s="225" customFormat="1" ht="13.8">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3.8">
      <c r="A45" s="239" t="s">
        <v>861</v>
      </c>
      <c r="C45" s="240"/>
      <c r="E45" s="239">
        <f>E37-E43</f>
        <v>49520.696943334187</v>
      </c>
      <c r="G45" s="239">
        <f>G37-G43</f>
        <v>55085.751943334239</v>
      </c>
      <c r="I45" s="239">
        <f>I37-I43</f>
        <v>60615.011218334199</v>
      </c>
      <c r="K45" s="239">
        <f>K37-K43</f>
        <v>66101.45010170911</v>
      </c>
      <c r="M45" s="239">
        <f>M37-M43</f>
        <v>71537.653618095908</v>
      </c>
      <c r="O45" s="239">
        <f>O37-O43</f>
        <v>76915.799208452576</v>
      </c>
      <c r="Q45" s="239">
        <f>Q37-Q43</f>
        <v>82227.638760080095</v>
      </c>
      <c r="S45" s="239">
        <f>S37-S43</f>
        <v>87464.479915021802</v>
      </c>
      <c r="U45" s="239">
        <f>U37-U43</f>
        <v>92617.166629263549</v>
      </c>
      <c r="W45" s="239">
        <f>W37-W43</f>
        <v>97676.058954133885</v>
      </c>
      <c r="Y45" s="239">
        <f>Y37-Y43</f>
        <v>102631.01201025327</v>
      </c>
      <c r="AA45" s="239">
        <f>AA37-AA43</f>
        <v>107471.35412326735</v>
      </c>
      <c r="AC45" s="239">
        <f>AC37-AC43</f>
        <v>112185.86408947129</v>
      </c>
      <c r="AE45" s="239">
        <f>AE37-AE43</f>
        <v>116762.74753824959</v>
      </c>
      <c r="AG45" s="239">
        <f>AG37-AG43</f>
        <v>121189.61235702806</v>
      </c>
    </row>
    <row r="46" spans="1:33" s="225" customFormat="1" ht="13.8">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3.8">
      <c r="A47" s="243" t="s">
        <v>863</v>
      </c>
      <c r="C47" s="236"/>
      <c r="E47" s="243">
        <f>E45/(E4+E6+E8)</f>
        <v>5.0678809088627506E-2</v>
      </c>
      <c r="G47" s="243">
        <f>G45/(G4+G6+G8)</f>
        <v>5.4999034964905075E-2</v>
      </c>
      <c r="I47" s="243">
        <f>I45/(I4+I6+I8)</f>
        <v>5.9043502420303859E-2</v>
      </c>
      <c r="K47" s="243">
        <f>K45/(K4+K6+K8)</f>
        <v>6.2817267829835668E-2</v>
      </c>
      <c r="M47" s="243">
        <f>M45/(M4+M6+M8)</f>
        <v>6.6325247989839325E-2</v>
      </c>
      <c r="O47" s="243">
        <f>O45/(O4+O6+O8)</f>
        <v>6.9572223363608701E-2</v>
      </c>
      <c r="Q47" s="243">
        <f>Q45/(Q4+Q6+Q8)</f>
        <v>7.2562841246310253E-2</v>
      </c>
      <c r="S47" s="243">
        <f>S45/(S4+S6+S8)</f>
        <v>7.5301618851146196E-2</v>
      </c>
      <c r="U47" s="243">
        <f>U45/(U4+U6+U8)</f>
        <v>7.7792946318666956E-2</v>
      </c>
      <c r="W47" s="243">
        <f>W45/(W4+W6+W8)</f>
        <v>8.0041089651089914E-2</v>
      </c>
      <c r="Y47" s="243">
        <f>Y45/(Y4+Y6+Y8)</f>
        <v>8.2050193573444105E-2</v>
      </c>
      <c r="AA47" s="243">
        <f>AA45/(AA4+AA6+AA8)</f>
        <v>8.382428432330355E-2</v>
      </c>
      <c r="AC47" s="243">
        <f>AC45/(AC4+AC6+AC8)</f>
        <v>8.536727237083791E-2</v>
      </c>
      <c r="AE47" s="243">
        <f>AE45/(AE4+AE6+AE8)</f>
        <v>8.6682955070864876E-2</v>
      </c>
      <c r="AG47" s="243">
        <f>AG45/(AG4+AG6+AG8)</f>
        <v>8.7775019248543903E-2</v>
      </c>
    </row>
    <row r="48" spans="1:33" s="243" customFormat="1" ht="13.8">
      <c r="A48" s="243" t="s">
        <v>864</v>
      </c>
      <c r="C48" s="236"/>
      <c r="E48" s="243">
        <f>E45/E43</f>
        <v>0.15187420772157081</v>
      </c>
      <c r="G48" s="243">
        <f>G45/G43</f>
        <v>0.16894158300546697</v>
      </c>
      <c r="I48" s="243">
        <f>I45/I43</f>
        <v>0.18589917697145419</v>
      </c>
      <c r="K48" s="243">
        <f>K45/K43</f>
        <v>0.20272544578545854</v>
      </c>
      <c r="M48" s="243">
        <f>M45/M43</f>
        <v>0.2193976485819823</v>
      </c>
      <c r="O48" s="243">
        <f>O45/O43</f>
        <v>0.23589179448387324</v>
      </c>
      <c r="Q48" s="243">
        <f>Q45/Q43</f>
        <v>0.2521825874904956</v>
      </c>
      <c r="S48" s="243">
        <f>S45/S43</f>
        <v>0.26824336915276875</v>
      </c>
      <c r="U48" s="243">
        <f>U45/U43</f>
        <v>0.28404605895049923</v>
      </c>
      <c r="W48" s="243">
        <f>W45/W43</f>
        <v>0.29956109228429073</v>
      </c>
      <c r="Y48" s="243">
        <f>Y45/Y43</f>
        <v>0.31475735599109628</v>
      </c>
      <c r="AA48" s="243">
        <f>AA45/AA43</f>
        <v>0.32960212128905964</v>
      </c>
      <c r="AC48" s="243">
        <f>AC45/AC43</f>
        <v>0.34406097405383385</v>
      </c>
      <c r="AE48" s="243">
        <f>AE45/AE43</f>
        <v>0.35809774232493835</v>
      </c>
      <c r="AG48" s="243">
        <f>AG45/AG43</f>
        <v>0.37167442093695002</v>
      </c>
    </row>
    <row r="49" spans="1:1023 1025:2047 2049:3071 3073:4095 4097:5119 5121:6143 6145:7167 7169:8191 8193:9215 9217:10239 10241:11263 11265:12287 12289:13311 13313:14335 14337:15359 15361:16383" s="244" customFormat="1" ht="13.8">
      <c r="A49" s="244" t="s">
        <v>862</v>
      </c>
      <c r="C49" s="245"/>
      <c r="E49" s="244">
        <f>E37/E43</f>
        <v>1.1518742077215709</v>
      </c>
      <c r="G49" s="244">
        <f>G37/G43</f>
        <v>1.168941583005467</v>
      </c>
      <c r="I49" s="244">
        <f>I37/I43</f>
        <v>1.1858991769714542</v>
      </c>
      <c r="K49" s="244">
        <f>K37/K43</f>
        <v>1.2027254457854586</v>
      </c>
      <c r="M49" s="244">
        <f>M37/M43</f>
        <v>1.2193976485819824</v>
      </c>
      <c r="O49" s="244">
        <f>O37/O43</f>
        <v>1.2358917944838732</v>
      </c>
      <c r="Q49" s="244">
        <f>Q37/Q43</f>
        <v>1.2521825874904955</v>
      </c>
      <c r="S49" s="244">
        <f>S37/S43</f>
        <v>1.2682433691527688</v>
      </c>
      <c r="U49" s="244">
        <f>U37/U43</f>
        <v>1.2840460589504992</v>
      </c>
      <c r="W49" s="244">
        <f>W37/W43</f>
        <v>1.2995610922842906</v>
      </c>
      <c r="Y49" s="244">
        <f>Y37/Y43</f>
        <v>1.3147573559910963</v>
      </c>
      <c r="AA49" s="244">
        <f>AA37/AA43</f>
        <v>1.3296021212890596</v>
      </c>
      <c r="AC49" s="244">
        <f>AC37/AC43</f>
        <v>1.3440609740538338</v>
      </c>
      <c r="AE49" s="244">
        <f>AE37/AE43</f>
        <v>1.3580977423249383</v>
      </c>
      <c r="AG49" s="244">
        <f>AG37/AG43</f>
        <v>1.37167442093695</v>
      </c>
    </row>
    <row r="50" spans="1:1023 1025:2047 2049:3071 3073:4095 4097:5119 5121:6143 6145:7167 7169:8191 8193:9215 9217:10239 10241:11263 11265:12287 12289:13311 13313:14335 14337:15359 15361:16383" s="225" customFormat="1" ht="13.8">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1023 1025:2047 2049:3071 3073:4095 4097:5119 5121:6143 6145:7167 7169:8191 8193:9215 9217:10239 10241:11263 11265:12287 12289:13311 13313:14335 14337:15359 15361:16383"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1023 1025:2047 2049:3071 3073:4095 4097:5119 5121:6143 6145:7167 7169:8191 8193:9215 9217:10239 10241:11263 11265:12287 12289:13311 13313:14335 14337:15359 15361:16383" s="3" customFormat="1">
      <c r="A52" s="2678" t="s">
        <v>2775</v>
      </c>
      <c r="B52" s="2678"/>
      <c r="C52" s="2678"/>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1023 1025:2047 2049:3071 3073:4095 4097:5119 5121:6143 6145:7167 7169:8191 8193:9215 9217:10239 10241:11263 11265:12287 12289:13311 13313:14335 14337:15359 15361:16383" s="997" customFormat="1">
      <c r="A53" s="997" t="s">
        <v>866</v>
      </c>
      <c r="C53" s="998">
        <v>1.03</v>
      </c>
      <c r="E53" s="999">
        <v>33168</v>
      </c>
      <c r="G53" s="995">
        <f>E53*$C$53</f>
        <v>34163.040000000001</v>
      </c>
      <c r="I53" s="995">
        <f>G53*$C$53</f>
        <v>35187.931199999999</v>
      </c>
      <c r="K53" s="995">
        <f>I53*$C$53</f>
        <v>36243.569135999998</v>
      </c>
      <c r="M53" s="995">
        <f>K53*$C$53</f>
        <v>37330.876210080001</v>
      </c>
      <c r="O53" s="995">
        <f>M53*$C$53</f>
        <v>38450.802496382399</v>
      </c>
      <c r="Q53" s="995">
        <f>O53*$C$53</f>
        <v>39604.326571273872</v>
      </c>
      <c r="S53" s="995">
        <f>Q53*$C$53</f>
        <v>40792.456368412088</v>
      </c>
      <c r="U53" s="995">
        <f>S53*$C$53</f>
        <v>42016.230059464455</v>
      </c>
      <c r="W53" s="995">
        <f>U53*$C$53</f>
        <v>43276.716961248392</v>
      </c>
      <c r="Y53" s="995">
        <f>W53*$C$53</f>
        <v>44575.018470085844</v>
      </c>
      <c r="AA53" s="995">
        <f>Y53*$C$53</f>
        <v>45912.269024188419</v>
      </c>
      <c r="AC53" s="995">
        <f>AA53*$C$53</f>
        <v>47289.637094914076</v>
      </c>
      <c r="AE53" s="995">
        <f>AC53*$C$53</f>
        <v>48708.3262077615</v>
      </c>
      <c r="AG53" s="995">
        <f>AE53*$C$53</f>
        <v>50169.575993994345</v>
      </c>
    </row>
    <row r="54" spans="1:1023 1025:2047 2049:3071 3073:4095 4097:5119 5121:6143 6145:7167 7169:8191 8193:9215 9217:10239 10241:11263 11265:12287 12289:13311 13313:14335 14337:15359 15361:16383" s="3" customFormat="1">
      <c r="A54" s="3" t="s">
        <v>867</v>
      </c>
      <c r="C54" s="993"/>
      <c r="E54" s="1000">
        <v>5000</v>
      </c>
      <c r="F54" s="995"/>
      <c r="G54" s="995">
        <f t="shared" ref="G54:AG57" si="1">E54*$C$53</f>
        <v>5150</v>
      </c>
      <c r="H54" s="995"/>
      <c r="I54" s="995">
        <f t="shared" si="1"/>
        <v>5304.5</v>
      </c>
      <c r="J54" s="995"/>
      <c r="K54" s="995">
        <f t="shared" si="1"/>
        <v>5463.6350000000002</v>
      </c>
      <c r="L54" s="995"/>
      <c r="M54" s="995">
        <f t="shared" si="1"/>
        <v>5627.5440500000004</v>
      </c>
      <c r="N54" s="995"/>
      <c r="O54" s="995">
        <f t="shared" si="1"/>
        <v>5796.3703715000001</v>
      </c>
      <c r="P54" s="995"/>
      <c r="Q54" s="995">
        <f t="shared" si="1"/>
        <v>5970.2614826449999</v>
      </c>
      <c r="R54" s="995"/>
      <c r="S54" s="995">
        <f t="shared" si="1"/>
        <v>6149.3693271243501</v>
      </c>
      <c r="T54" s="995"/>
      <c r="U54" s="995">
        <f t="shared" si="1"/>
        <v>6333.8504069380806</v>
      </c>
      <c r="V54" s="995"/>
      <c r="W54" s="995">
        <f t="shared" si="1"/>
        <v>6523.865919146223</v>
      </c>
      <c r="X54" s="995"/>
      <c r="Y54" s="995">
        <f t="shared" si="1"/>
        <v>6719.5818967206096</v>
      </c>
      <c r="Z54" s="995"/>
      <c r="AA54" s="995">
        <f t="shared" si="1"/>
        <v>6921.1693536222283</v>
      </c>
      <c r="AB54" s="995"/>
      <c r="AC54" s="995">
        <f t="shared" si="1"/>
        <v>7128.8044342308949</v>
      </c>
      <c r="AD54" s="995"/>
      <c r="AE54" s="995">
        <f t="shared" si="1"/>
        <v>7342.6685672578224</v>
      </c>
      <c r="AF54" s="995"/>
      <c r="AG54" s="995">
        <f t="shared" si="1"/>
        <v>7562.9486242755574</v>
      </c>
      <c r="AH54" s="995"/>
      <c r="AI54" s="995"/>
    </row>
    <row r="55" spans="1:1023 1025:2047 2049:3071 3073:4095 4097:5119 5121:6143 6145:7167 7169:8191 8193:9215 9217:10239 10241:11263 11265:12287 12289:13311 13313:14335 14337:15359 15361:16383"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1023 1025:2047 2049:3071 3073:4095 4097:5119 5121:6143 6145:7167 7169:8191 8193:9215 9217:10239 10241:11263 11265:12287 12289:13311 13313:14335 14337:15359 15361:16383" s="995" customFormat="1">
      <c r="A56" s="1001" t="s">
        <v>2776</v>
      </c>
      <c r="B56" s="1001"/>
      <c r="C56" s="993"/>
      <c r="D56" s="3"/>
      <c r="E56" s="1000">
        <f>E45-E53-E54</f>
        <v>11352.696943334187</v>
      </c>
      <c r="G56" s="995">
        <f>G45-G53-G54</f>
        <v>15772.711943334238</v>
      </c>
      <c r="I56" s="995">
        <f t="shared" ref="I56" si="2">I45-I53-I54</f>
        <v>20122.5800183342</v>
      </c>
      <c r="K56" s="995">
        <f t="shared" ref="K56" si="3">K45-K53-K54</f>
        <v>24394.245965709109</v>
      </c>
      <c r="M56" s="995">
        <f>M45-M53-M54</f>
        <v>28579.233358015907</v>
      </c>
      <c r="O56" s="995">
        <f t="shared" ref="O56" si="4">O45-O53-O54</f>
        <v>32668.626340570176</v>
      </c>
      <c r="Q56" s="995">
        <f t="shared" ref="Q56" si="5">Q45-Q53-Q54</f>
        <v>36653.050706161222</v>
      </c>
      <c r="S56" s="995">
        <f t="shared" ref="S56" si="6">S45-S53-S54</f>
        <v>40522.654219485368</v>
      </c>
      <c r="U56" s="995">
        <f t="shared" ref="U56" si="7">U45-U53-U54</f>
        <v>44267.086162861015</v>
      </c>
      <c r="W56" s="995">
        <f t="shared" ref="W56" si="8">W45-W53-W54</f>
        <v>47875.476073739272</v>
      </c>
      <c r="Y56" s="995">
        <f t="shared" ref="Y56" si="9">Y45-Y53-Y54</f>
        <v>51336.411643446816</v>
      </c>
      <c r="AA56" s="995">
        <f t="shared" ref="AA56" si="10">AA45-AA53-AA54</f>
        <v>54637.915745456696</v>
      </c>
      <c r="AC56" s="995">
        <f t="shared" ref="AC56" si="11">AC45-AC53-AC54</f>
        <v>57767.422560326318</v>
      </c>
      <c r="AE56" s="995">
        <f t="shared" ref="AE56" si="12">AE45-AE53-AE54</f>
        <v>60711.752763230259</v>
      </c>
      <c r="AG56" s="995">
        <f t="shared" ref="AG56" si="13">AG45-AG53-AG54</f>
        <v>63457.087738758164</v>
      </c>
      <c r="AI56" s="995">
        <f t="shared" ref="AI56" si="14">AI45-AI53-AI54</f>
        <v>0</v>
      </c>
      <c r="AK56" s="995">
        <f t="shared" ref="AK56" si="15">AK45-AK53-AK54</f>
        <v>0</v>
      </c>
      <c r="AM56" s="995">
        <f t="shared" ref="AM56" si="16">AM45-AM53-AM54</f>
        <v>0</v>
      </c>
      <c r="AO56" s="995">
        <f t="shared" ref="AO56" si="17">AO45-AO53-AO54</f>
        <v>0</v>
      </c>
      <c r="AQ56" s="995">
        <f t="shared" ref="AQ56" si="18">AQ45-AQ53-AQ54</f>
        <v>0</v>
      </c>
      <c r="AS56" s="995">
        <f t="shared" ref="AS56" si="19">AS45-AS53-AS54</f>
        <v>0</v>
      </c>
      <c r="AU56" s="995">
        <f t="shared" ref="AU56" si="20">AU45-AU53-AU54</f>
        <v>0</v>
      </c>
      <c r="AW56" s="995">
        <f t="shared" ref="AW56" si="21">AW45-AW53-AW54</f>
        <v>0</v>
      </c>
      <c r="AY56" s="995">
        <f t="shared" ref="AY56" si="22">AY45-AY53-AY54</f>
        <v>0</v>
      </c>
      <c r="BA56" s="995">
        <f t="shared" ref="BA56" si="23">BA45-BA53-BA54</f>
        <v>0</v>
      </c>
      <c r="BC56" s="995">
        <f t="shared" ref="BC56" si="24">BC45-BC53-BC54</f>
        <v>0</v>
      </c>
      <c r="BE56" s="995">
        <f t="shared" ref="BE56" si="25">BE45-BE53-BE54</f>
        <v>0</v>
      </c>
      <c r="BG56" s="995">
        <f t="shared" ref="BG56" si="26">BG45-BG53-BG54</f>
        <v>0</v>
      </c>
      <c r="BI56" s="995">
        <f t="shared" ref="BI56" si="27">BI45-BI53-BI54</f>
        <v>0</v>
      </c>
      <c r="BK56" s="995">
        <f t="shared" ref="BK56" si="28">BK45-BK53-BK54</f>
        <v>0</v>
      </c>
      <c r="BM56" s="995">
        <f t="shared" ref="BM56" si="29">BM45-BM53-BM54</f>
        <v>0</v>
      </c>
      <c r="BO56" s="995">
        <f t="shared" ref="BO56" si="30">BO45-BO53-BO54</f>
        <v>0</v>
      </c>
      <c r="BQ56" s="995">
        <f t="shared" ref="BQ56" si="31">BQ45-BQ53-BQ54</f>
        <v>0</v>
      </c>
      <c r="BS56" s="995">
        <f t="shared" ref="BS56" si="32">BS45-BS53-BS54</f>
        <v>0</v>
      </c>
      <c r="BU56" s="995">
        <f t="shared" ref="BU56" si="33">BU45-BU53-BU54</f>
        <v>0</v>
      </c>
      <c r="BW56" s="995">
        <f t="shared" ref="BW56" si="34">BW45-BW53-BW54</f>
        <v>0</v>
      </c>
      <c r="BY56" s="995">
        <f t="shared" ref="BY56" si="35">BY45-BY53-BY54</f>
        <v>0</v>
      </c>
      <c r="CA56" s="995">
        <f t="shared" ref="CA56" si="36">CA45-CA53-CA54</f>
        <v>0</v>
      </c>
      <c r="CC56" s="995">
        <f t="shared" ref="CC56" si="37">CC45-CC53-CC54</f>
        <v>0</v>
      </c>
      <c r="CE56" s="995">
        <f t="shared" ref="CE56" si="38">CE45-CE53-CE54</f>
        <v>0</v>
      </c>
      <c r="CG56" s="995">
        <f t="shared" ref="CG56" si="39">CG45-CG53-CG54</f>
        <v>0</v>
      </c>
      <c r="CI56" s="995">
        <f t="shared" ref="CI56" si="40">CI45-CI53-CI54</f>
        <v>0</v>
      </c>
      <c r="CK56" s="995">
        <f t="shared" ref="CK56" si="41">CK45-CK53-CK54</f>
        <v>0</v>
      </c>
      <c r="CM56" s="995">
        <f t="shared" ref="CM56" si="42">CM45-CM53-CM54</f>
        <v>0</v>
      </c>
      <c r="CO56" s="995">
        <f t="shared" ref="CO56" si="43">CO45-CO53-CO54</f>
        <v>0</v>
      </c>
      <c r="CQ56" s="995">
        <f t="shared" ref="CQ56" si="44">CQ45-CQ53-CQ54</f>
        <v>0</v>
      </c>
      <c r="CS56" s="995">
        <f t="shared" ref="CS56" si="45">CS45-CS53-CS54</f>
        <v>0</v>
      </c>
      <c r="CU56" s="995">
        <f t="shared" ref="CU56" si="46">CU45-CU53-CU54</f>
        <v>0</v>
      </c>
      <c r="CW56" s="995">
        <f t="shared" ref="CW56" si="47">CW45-CW53-CW54</f>
        <v>0</v>
      </c>
      <c r="CY56" s="995">
        <f t="shared" ref="CY56" si="48">CY45-CY53-CY54</f>
        <v>0</v>
      </c>
      <c r="DA56" s="995">
        <f t="shared" ref="DA56" si="49">DA45-DA53-DA54</f>
        <v>0</v>
      </c>
      <c r="DC56" s="995">
        <f t="shared" ref="DC56" si="50">DC45-DC53-DC54</f>
        <v>0</v>
      </c>
      <c r="DE56" s="995">
        <f t="shared" ref="DE56" si="51">DE45-DE53-DE54</f>
        <v>0</v>
      </c>
      <c r="DG56" s="995">
        <f t="shared" ref="DG56" si="52">DG45-DG53-DG54</f>
        <v>0</v>
      </c>
      <c r="DI56" s="995">
        <f t="shared" ref="DI56" si="53">DI45-DI53-DI54</f>
        <v>0</v>
      </c>
      <c r="DK56" s="995">
        <f t="shared" ref="DK56" si="54">DK45-DK53-DK54</f>
        <v>0</v>
      </c>
      <c r="DM56" s="995">
        <f t="shared" ref="DM56" si="55">DM45-DM53-DM54</f>
        <v>0</v>
      </c>
      <c r="DO56" s="995">
        <f t="shared" ref="DO56" si="56">DO45-DO53-DO54</f>
        <v>0</v>
      </c>
      <c r="DQ56" s="995">
        <f t="shared" ref="DQ56" si="57">DQ45-DQ53-DQ54</f>
        <v>0</v>
      </c>
      <c r="DS56" s="995">
        <f t="shared" ref="DS56" si="58">DS45-DS53-DS54</f>
        <v>0</v>
      </c>
      <c r="DU56" s="995">
        <f t="shared" ref="DU56" si="59">DU45-DU53-DU54</f>
        <v>0</v>
      </c>
      <c r="DW56" s="995">
        <f t="shared" ref="DW56" si="60">DW45-DW53-DW54</f>
        <v>0</v>
      </c>
      <c r="DY56" s="995">
        <f t="shared" ref="DY56" si="61">DY45-DY53-DY54</f>
        <v>0</v>
      </c>
      <c r="EA56" s="995">
        <f t="shared" ref="EA56" si="62">EA45-EA53-EA54</f>
        <v>0</v>
      </c>
      <c r="EC56" s="995">
        <f t="shared" ref="EC56" si="63">EC45-EC53-EC54</f>
        <v>0</v>
      </c>
      <c r="EE56" s="995">
        <f t="shared" ref="EE56" si="64">EE45-EE53-EE54</f>
        <v>0</v>
      </c>
      <c r="EG56" s="995">
        <f t="shared" ref="EG56" si="65">EG45-EG53-EG54</f>
        <v>0</v>
      </c>
      <c r="EI56" s="995">
        <f t="shared" ref="EI56" si="66">EI45-EI53-EI54</f>
        <v>0</v>
      </c>
      <c r="EK56" s="995">
        <f t="shared" ref="EK56" si="67">EK45-EK53-EK54</f>
        <v>0</v>
      </c>
      <c r="EM56" s="995">
        <f t="shared" ref="EM56" si="68">EM45-EM53-EM54</f>
        <v>0</v>
      </c>
      <c r="EO56" s="995">
        <f t="shared" ref="EO56" si="69">EO45-EO53-EO54</f>
        <v>0</v>
      </c>
      <c r="EQ56" s="995">
        <f t="shared" ref="EQ56" si="70">EQ45-EQ53-EQ54</f>
        <v>0</v>
      </c>
      <c r="ES56" s="995">
        <f t="shared" ref="ES56" si="71">ES45-ES53-ES54</f>
        <v>0</v>
      </c>
      <c r="EU56" s="995">
        <f t="shared" ref="EU56" si="72">EU45-EU53-EU54</f>
        <v>0</v>
      </c>
      <c r="EW56" s="995">
        <f t="shared" ref="EW56" si="73">EW45-EW53-EW54</f>
        <v>0</v>
      </c>
      <c r="EY56" s="995">
        <f t="shared" ref="EY56" si="74">EY45-EY53-EY54</f>
        <v>0</v>
      </c>
      <c r="FA56" s="995">
        <f t="shared" ref="FA56" si="75">FA45-FA53-FA54</f>
        <v>0</v>
      </c>
      <c r="FC56" s="995">
        <f t="shared" ref="FC56" si="76">FC45-FC53-FC54</f>
        <v>0</v>
      </c>
      <c r="FE56" s="995">
        <f t="shared" ref="FE56" si="77">FE45-FE53-FE54</f>
        <v>0</v>
      </c>
      <c r="FG56" s="995">
        <f t="shared" ref="FG56" si="78">FG45-FG53-FG54</f>
        <v>0</v>
      </c>
      <c r="FI56" s="995">
        <f t="shared" ref="FI56" si="79">FI45-FI53-FI54</f>
        <v>0</v>
      </c>
      <c r="FK56" s="995">
        <f t="shared" ref="FK56" si="80">FK45-FK53-FK54</f>
        <v>0</v>
      </c>
      <c r="FM56" s="995">
        <f t="shared" ref="FM56" si="81">FM45-FM53-FM54</f>
        <v>0</v>
      </c>
      <c r="FO56" s="995">
        <f t="shared" ref="FO56" si="82">FO45-FO53-FO54</f>
        <v>0</v>
      </c>
      <c r="FQ56" s="995">
        <f t="shared" ref="FQ56" si="83">FQ45-FQ53-FQ54</f>
        <v>0</v>
      </c>
      <c r="FS56" s="995">
        <f t="shared" ref="FS56" si="84">FS45-FS53-FS54</f>
        <v>0</v>
      </c>
      <c r="FU56" s="995">
        <f t="shared" ref="FU56" si="85">FU45-FU53-FU54</f>
        <v>0</v>
      </c>
      <c r="FW56" s="995">
        <f t="shared" ref="FW56" si="86">FW45-FW53-FW54</f>
        <v>0</v>
      </c>
      <c r="FY56" s="995">
        <f t="shared" ref="FY56" si="87">FY45-FY53-FY54</f>
        <v>0</v>
      </c>
      <c r="GA56" s="995">
        <f t="shared" ref="GA56" si="88">GA45-GA53-GA54</f>
        <v>0</v>
      </c>
      <c r="GC56" s="995">
        <f t="shared" ref="GC56" si="89">GC45-GC53-GC54</f>
        <v>0</v>
      </c>
      <c r="GE56" s="995">
        <f t="shared" ref="GE56" si="90">GE45-GE53-GE54</f>
        <v>0</v>
      </c>
      <c r="GG56" s="995">
        <f t="shared" ref="GG56" si="91">GG45-GG53-GG54</f>
        <v>0</v>
      </c>
      <c r="GI56" s="995">
        <f t="shared" ref="GI56" si="92">GI45-GI53-GI54</f>
        <v>0</v>
      </c>
      <c r="GK56" s="995">
        <f t="shared" ref="GK56" si="93">GK45-GK53-GK54</f>
        <v>0</v>
      </c>
      <c r="GM56" s="995">
        <f t="shared" ref="GM56" si="94">GM45-GM53-GM54</f>
        <v>0</v>
      </c>
      <c r="GO56" s="995">
        <f t="shared" ref="GO56" si="95">GO45-GO53-GO54</f>
        <v>0</v>
      </c>
      <c r="GQ56" s="995">
        <f t="shared" ref="GQ56" si="96">GQ45-GQ53-GQ54</f>
        <v>0</v>
      </c>
      <c r="GS56" s="995">
        <f t="shared" ref="GS56" si="97">GS45-GS53-GS54</f>
        <v>0</v>
      </c>
      <c r="GU56" s="995">
        <f t="shared" ref="GU56" si="98">GU45-GU53-GU54</f>
        <v>0</v>
      </c>
      <c r="GW56" s="995">
        <f t="shared" ref="GW56" si="99">GW45-GW53-GW54</f>
        <v>0</v>
      </c>
      <c r="GY56" s="995">
        <f t="shared" ref="GY56" si="100">GY45-GY53-GY54</f>
        <v>0</v>
      </c>
      <c r="HA56" s="995">
        <f t="shared" ref="HA56" si="101">HA45-HA53-HA54</f>
        <v>0</v>
      </c>
      <c r="HC56" s="995">
        <f t="shared" ref="HC56" si="102">HC45-HC53-HC54</f>
        <v>0</v>
      </c>
      <c r="HE56" s="995">
        <f t="shared" ref="HE56" si="103">HE45-HE53-HE54</f>
        <v>0</v>
      </c>
      <c r="HG56" s="995">
        <f t="shared" ref="HG56" si="104">HG45-HG53-HG54</f>
        <v>0</v>
      </c>
      <c r="HI56" s="995">
        <f t="shared" ref="HI56" si="105">HI45-HI53-HI54</f>
        <v>0</v>
      </c>
      <c r="HK56" s="995">
        <f t="shared" ref="HK56" si="106">HK45-HK53-HK54</f>
        <v>0</v>
      </c>
      <c r="HM56" s="995">
        <f t="shared" ref="HM56" si="107">HM45-HM53-HM54</f>
        <v>0</v>
      </c>
      <c r="HO56" s="995">
        <f t="shared" ref="HO56" si="108">HO45-HO53-HO54</f>
        <v>0</v>
      </c>
      <c r="HQ56" s="995">
        <f t="shared" ref="HQ56" si="109">HQ45-HQ53-HQ54</f>
        <v>0</v>
      </c>
      <c r="HS56" s="995">
        <f t="shared" ref="HS56" si="110">HS45-HS53-HS54</f>
        <v>0</v>
      </c>
      <c r="HU56" s="995">
        <f t="shared" ref="HU56" si="111">HU45-HU53-HU54</f>
        <v>0</v>
      </c>
      <c r="HW56" s="995">
        <f t="shared" ref="HW56" si="112">HW45-HW53-HW54</f>
        <v>0</v>
      </c>
      <c r="HY56" s="995">
        <f t="shared" ref="HY56" si="113">HY45-HY53-HY54</f>
        <v>0</v>
      </c>
      <c r="IA56" s="995">
        <f t="shared" ref="IA56" si="114">IA45-IA53-IA54</f>
        <v>0</v>
      </c>
      <c r="IC56" s="995">
        <f t="shared" ref="IC56" si="115">IC45-IC53-IC54</f>
        <v>0</v>
      </c>
      <c r="IE56" s="995">
        <f t="shared" ref="IE56" si="116">IE45-IE53-IE54</f>
        <v>0</v>
      </c>
      <c r="IG56" s="995">
        <f t="shared" ref="IG56" si="117">IG45-IG53-IG54</f>
        <v>0</v>
      </c>
      <c r="II56" s="995">
        <f t="shared" ref="II56" si="118">II45-II53-II54</f>
        <v>0</v>
      </c>
      <c r="IK56" s="995">
        <f t="shared" ref="IK56" si="119">IK45-IK53-IK54</f>
        <v>0</v>
      </c>
      <c r="IM56" s="995">
        <f t="shared" ref="IM56" si="120">IM45-IM53-IM54</f>
        <v>0</v>
      </c>
      <c r="IO56" s="995">
        <f t="shared" ref="IO56" si="121">IO45-IO53-IO54</f>
        <v>0</v>
      </c>
      <c r="IQ56" s="995">
        <f t="shared" ref="IQ56" si="122">IQ45-IQ53-IQ54</f>
        <v>0</v>
      </c>
      <c r="IS56" s="995">
        <f t="shared" ref="IS56" si="123">IS45-IS53-IS54</f>
        <v>0</v>
      </c>
      <c r="IU56" s="995">
        <f t="shared" ref="IU56" si="124">IU45-IU53-IU54</f>
        <v>0</v>
      </c>
      <c r="IW56" s="995">
        <f t="shared" ref="IW56" si="125">IW45-IW53-IW54</f>
        <v>0</v>
      </c>
      <c r="IY56" s="995">
        <f t="shared" ref="IY56" si="126">IY45-IY53-IY54</f>
        <v>0</v>
      </c>
      <c r="JA56" s="995">
        <f t="shared" ref="JA56" si="127">JA45-JA53-JA54</f>
        <v>0</v>
      </c>
      <c r="JC56" s="995">
        <f t="shared" ref="JC56" si="128">JC45-JC53-JC54</f>
        <v>0</v>
      </c>
      <c r="JE56" s="995">
        <f t="shared" ref="JE56" si="129">JE45-JE53-JE54</f>
        <v>0</v>
      </c>
      <c r="JG56" s="995">
        <f t="shared" ref="JG56" si="130">JG45-JG53-JG54</f>
        <v>0</v>
      </c>
      <c r="JI56" s="995">
        <f t="shared" ref="JI56" si="131">JI45-JI53-JI54</f>
        <v>0</v>
      </c>
      <c r="JK56" s="995">
        <f t="shared" ref="JK56" si="132">JK45-JK53-JK54</f>
        <v>0</v>
      </c>
      <c r="JM56" s="995">
        <f t="shared" ref="JM56" si="133">JM45-JM53-JM54</f>
        <v>0</v>
      </c>
      <c r="JO56" s="995">
        <f t="shared" ref="JO56" si="134">JO45-JO53-JO54</f>
        <v>0</v>
      </c>
      <c r="JQ56" s="995">
        <f t="shared" ref="JQ56" si="135">JQ45-JQ53-JQ54</f>
        <v>0</v>
      </c>
      <c r="JS56" s="995">
        <f t="shared" ref="JS56" si="136">JS45-JS53-JS54</f>
        <v>0</v>
      </c>
      <c r="JU56" s="995">
        <f t="shared" ref="JU56" si="137">JU45-JU53-JU54</f>
        <v>0</v>
      </c>
      <c r="JW56" s="995">
        <f t="shared" ref="JW56" si="138">JW45-JW53-JW54</f>
        <v>0</v>
      </c>
      <c r="JY56" s="995">
        <f t="shared" ref="JY56" si="139">JY45-JY53-JY54</f>
        <v>0</v>
      </c>
      <c r="KA56" s="995">
        <f t="shared" ref="KA56" si="140">KA45-KA53-KA54</f>
        <v>0</v>
      </c>
      <c r="KC56" s="995">
        <f t="shared" ref="KC56" si="141">KC45-KC53-KC54</f>
        <v>0</v>
      </c>
      <c r="KE56" s="995">
        <f t="shared" ref="KE56" si="142">KE45-KE53-KE54</f>
        <v>0</v>
      </c>
      <c r="KG56" s="995">
        <f t="shared" ref="KG56" si="143">KG45-KG53-KG54</f>
        <v>0</v>
      </c>
      <c r="KI56" s="995">
        <f t="shared" ref="KI56" si="144">KI45-KI53-KI54</f>
        <v>0</v>
      </c>
      <c r="KK56" s="995">
        <f t="shared" ref="KK56" si="145">KK45-KK53-KK54</f>
        <v>0</v>
      </c>
      <c r="KM56" s="995">
        <f t="shared" ref="KM56" si="146">KM45-KM53-KM54</f>
        <v>0</v>
      </c>
      <c r="KO56" s="995">
        <f t="shared" ref="KO56" si="147">KO45-KO53-KO54</f>
        <v>0</v>
      </c>
      <c r="KQ56" s="995">
        <f t="shared" ref="KQ56" si="148">KQ45-KQ53-KQ54</f>
        <v>0</v>
      </c>
      <c r="KS56" s="995">
        <f t="shared" ref="KS56" si="149">KS45-KS53-KS54</f>
        <v>0</v>
      </c>
      <c r="KU56" s="995">
        <f t="shared" ref="KU56" si="150">KU45-KU53-KU54</f>
        <v>0</v>
      </c>
      <c r="KW56" s="995">
        <f t="shared" ref="KW56" si="151">KW45-KW53-KW54</f>
        <v>0</v>
      </c>
      <c r="KY56" s="995">
        <f t="shared" ref="KY56" si="152">KY45-KY53-KY54</f>
        <v>0</v>
      </c>
      <c r="LA56" s="995">
        <f t="shared" ref="LA56" si="153">LA45-LA53-LA54</f>
        <v>0</v>
      </c>
      <c r="LC56" s="995">
        <f t="shared" ref="LC56" si="154">LC45-LC53-LC54</f>
        <v>0</v>
      </c>
      <c r="LE56" s="995">
        <f t="shared" ref="LE56" si="155">LE45-LE53-LE54</f>
        <v>0</v>
      </c>
      <c r="LG56" s="995">
        <f t="shared" ref="LG56" si="156">LG45-LG53-LG54</f>
        <v>0</v>
      </c>
      <c r="LI56" s="995">
        <f t="shared" ref="LI56" si="157">LI45-LI53-LI54</f>
        <v>0</v>
      </c>
      <c r="LK56" s="995">
        <f t="shared" ref="LK56" si="158">LK45-LK53-LK54</f>
        <v>0</v>
      </c>
      <c r="LM56" s="995">
        <f t="shared" ref="LM56" si="159">LM45-LM53-LM54</f>
        <v>0</v>
      </c>
      <c r="LO56" s="995">
        <f t="shared" ref="LO56" si="160">LO45-LO53-LO54</f>
        <v>0</v>
      </c>
      <c r="LQ56" s="995">
        <f t="shared" ref="LQ56" si="161">LQ45-LQ53-LQ54</f>
        <v>0</v>
      </c>
      <c r="LS56" s="995">
        <f t="shared" ref="LS56" si="162">LS45-LS53-LS54</f>
        <v>0</v>
      </c>
      <c r="LU56" s="995">
        <f t="shared" ref="LU56" si="163">LU45-LU53-LU54</f>
        <v>0</v>
      </c>
      <c r="LW56" s="995">
        <f t="shared" ref="LW56" si="164">LW45-LW53-LW54</f>
        <v>0</v>
      </c>
      <c r="LY56" s="995">
        <f t="shared" ref="LY56" si="165">LY45-LY53-LY54</f>
        <v>0</v>
      </c>
      <c r="MA56" s="995">
        <f t="shared" ref="MA56" si="166">MA45-MA53-MA54</f>
        <v>0</v>
      </c>
      <c r="MC56" s="995">
        <f t="shared" ref="MC56" si="167">MC45-MC53-MC54</f>
        <v>0</v>
      </c>
      <c r="ME56" s="995">
        <f t="shared" ref="ME56" si="168">ME45-ME53-ME54</f>
        <v>0</v>
      </c>
      <c r="MG56" s="995">
        <f t="shared" ref="MG56" si="169">MG45-MG53-MG54</f>
        <v>0</v>
      </c>
      <c r="MI56" s="995">
        <f t="shared" ref="MI56" si="170">MI45-MI53-MI54</f>
        <v>0</v>
      </c>
      <c r="MK56" s="995">
        <f t="shared" ref="MK56" si="171">MK45-MK53-MK54</f>
        <v>0</v>
      </c>
      <c r="MM56" s="995">
        <f t="shared" ref="MM56" si="172">MM45-MM53-MM54</f>
        <v>0</v>
      </c>
      <c r="MO56" s="995">
        <f t="shared" ref="MO56" si="173">MO45-MO53-MO54</f>
        <v>0</v>
      </c>
      <c r="MQ56" s="995">
        <f t="shared" ref="MQ56" si="174">MQ45-MQ53-MQ54</f>
        <v>0</v>
      </c>
      <c r="MS56" s="995">
        <f t="shared" ref="MS56" si="175">MS45-MS53-MS54</f>
        <v>0</v>
      </c>
      <c r="MU56" s="995">
        <f t="shared" ref="MU56" si="176">MU45-MU53-MU54</f>
        <v>0</v>
      </c>
      <c r="MW56" s="995">
        <f t="shared" ref="MW56" si="177">MW45-MW53-MW54</f>
        <v>0</v>
      </c>
      <c r="MY56" s="995">
        <f t="shared" ref="MY56" si="178">MY45-MY53-MY54</f>
        <v>0</v>
      </c>
      <c r="NA56" s="995">
        <f t="shared" ref="NA56" si="179">NA45-NA53-NA54</f>
        <v>0</v>
      </c>
      <c r="NC56" s="995">
        <f t="shared" ref="NC56" si="180">NC45-NC53-NC54</f>
        <v>0</v>
      </c>
      <c r="NE56" s="995">
        <f t="shared" ref="NE56" si="181">NE45-NE53-NE54</f>
        <v>0</v>
      </c>
      <c r="NG56" s="995">
        <f t="shared" ref="NG56" si="182">NG45-NG53-NG54</f>
        <v>0</v>
      </c>
      <c r="NI56" s="995">
        <f t="shared" ref="NI56" si="183">NI45-NI53-NI54</f>
        <v>0</v>
      </c>
      <c r="NK56" s="995">
        <f t="shared" ref="NK56" si="184">NK45-NK53-NK54</f>
        <v>0</v>
      </c>
      <c r="NM56" s="995">
        <f t="shared" ref="NM56" si="185">NM45-NM53-NM54</f>
        <v>0</v>
      </c>
      <c r="NO56" s="995">
        <f t="shared" ref="NO56" si="186">NO45-NO53-NO54</f>
        <v>0</v>
      </c>
      <c r="NQ56" s="995">
        <f t="shared" ref="NQ56" si="187">NQ45-NQ53-NQ54</f>
        <v>0</v>
      </c>
      <c r="NS56" s="995">
        <f t="shared" ref="NS56" si="188">NS45-NS53-NS54</f>
        <v>0</v>
      </c>
      <c r="NU56" s="995">
        <f t="shared" ref="NU56" si="189">NU45-NU53-NU54</f>
        <v>0</v>
      </c>
      <c r="NW56" s="995">
        <f t="shared" ref="NW56" si="190">NW45-NW53-NW54</f>
        <v>0</v>
      </c>
      <c r="NY56" s="995">
        <f t="shared" ref="NY56" si="191">NY45-NY53-NY54</f>
        <v>0</v>
      </c>
      <c r="OA56" s="995">
        <f t="shared" ref="OA56" si="192">OA45-OA53-OA54</f>
        <v>0</v>
      </c>
      <c r="OC56" s="995">
        <f t="shared" ref="OC56" si="193">OC45-OC53-OC54</f>
        <v>0</v>
      </c>
      <c r="OE56" s="995">
        <f t="shared" ref="OE56" si="194">OE45-OE53-OE54</f>
        <v>0</v>
      </c>
      <c r="OG56" s="995">
        <f t="shared" ref="OG56" si="195">OG45-OG53-OG54</f>
        <v>0</v>
      </c>
      <c r="OI56" s="995">
        <f t="shared" ref="OI56" si="196">OI45-OI53-OI54</f>
        <v>0</v>
      </c>
      <c r="OK56" s="995">
        <f t="shared" ref="OK56" si="197">OK45-OK53-OK54</f>
        <v>0</v>
      </c>
      <c r="OM56" s="995">
        <f t="shared" ref="OM56" si="198">OM45-OM53-OM54</f>
        <v>0</v>
      </c>
      <c r="OO56" s="995">
        <f t="shared" ref="OO56" si="199">OO45-OO53-OO54</f>
        <v>0</v>
      </c>
      <c r="OQ56" s="995">
        <f t="shared" ref="OQ56" si="200">OQ45-OQ53-OQ54</f>
        <v>0</v>
      </c>
      <c r="OS56" s="995">
        <f t="shared" ref="OS56" si="201">OS45-OS53-OS54</f>
        <v>0</v>
      </c>
      <c r="OU56" s="995">
        <f t="shared" ref="OU56" si="202">OU45-OU53-OU54</f>
        <v>0</v>
      </c>
      <c r="OW56" s="995">
        <f t="shared" ref="OW56" si="203">OW45-OW53-OW54</f>
        <v>0</v>
      </c>
      <c r="OY56" s="995">
        <f t="shared" ref="OY56" si="204">OY45-OY53-OY54</f>
        <v>0</v>
      </c>
      <c r="PA56" s="995">
        <f t="shared" ref="PA56" si="205">PA45-PA53-PA54</f>
        <v>0</v>
      </c>
      <c r="PC56" s="995">
        <f t="shared" ref="PC56" si="206">PC45-PC53-PC54</f>
        <v>0</v>
      </c>
      <c r="PE56" s="995">
        <f t="shared" ref="PE56" si="207">PE45-PE53-PE54</f>
        <v>0</v>
      </c>
      <c r="PG56" s="995">
        <f t="shared" ref="PG56" si="208">PG45-PG53-PG54</f>
        <v>0</v>
      </c>
      <c r="PI56" s="995">
        <f t="shared" ref="PI56" si="209">PI45-PI53-PI54</f>
        <v>0</v>
      </c>
      <c r="PK56" s="995">
        <f t="shared" ref="PK56" si="210">PK45-PK53-PK54</f>
        <v>0</v>
      </c>
      <c r="PM56" s="995">
        <f t="shared" ref="PM56" si="211">PM45-PM53-PM54</f>
        <v>0</v>
      </c>
      <c r="PO56" s="995">
        <f t="shared" ref="PO56" si="212">PO45-PO53-PO54</f>
        <v>0</v>
      </c>
      <c r="PQ56" s="995">
        <f t="shared" ref="PQ56" si="213">PQ45-PQ53-PQ54</f>
        <v>0</v>
      </c>
      <c r="PS56" s="995">
        <f t="shared" ref="PS56" si="214">PS45-PS53-PS54</f>
        <v>0</v>
      </c>
      <c r="PU56" s="995">
        <f t="shared" ref="PU56" si="215">PU45-PU53-PU54</f>
        <v>0</v>
      </c>
      <c r="PW56" s="995">
        <f t="shared" ref="PW56" si="216">PW45-PW53-PW54</f>
        <v>0</v>
      </c>
      <c r="PY56" s="995">
        <f t="shared" ref="PY56" si="217">PY45-PY53-PY54</f>
        <v>0</v>
      </c>
      <c r="QA56" s="995">
        <f t="shared" ref="QA56" si="218">QA45-QA53-QA54</f>
        <v>0</v>
      </c>
      <c r="QC56" s="995">
        <f t="shared" ref="QC56" si="219">QC45-QC53-QC54</f>
        <v>0</v>
      </c>
      <c r="QE56" s="995">
        <f t="shared" ref="QE56" si="220">QE45-QE53-QE54</f>
        <v>0</v>
      </c>
      <c r="QG56" s="995">
        <f t="shared" ref="QG56" si="221">QG45-QG53-QG54</f>
        <v>0</v>
      </c>
      <c r="QI56" s="995">
        <f t="shared" ref="QI56" si="222">QI45-QI53-QI54</f>
        <v>0</v>
      </c>
      <c r="QK56" s="995">
        <f t="shared" ref="QK56" si="223">QK45-QK53-QK54</f>
        <v>0</v>
      </c>
      <c r="QM56" s="995">
        <f t="shared" ref="QM56" si="224">QM45-QM53-QM54</f>
        <v>0</v>
      </c>
      <c r="QO56" s="995">
        <f t="shared" ref="QO56" si="225">QO45-QO53-QO54</f>
        <v>0</v>
      </c>
      <c r="QQ56" s="995">
        <f t="shared" ref="QQ56" si="226">QQ45-QQ53-QQ54</f>
        <v>0</v>
      </c>
      <c r="QS56" s="995">
        <f t="shared" ref="QS56" si="227">QS45-QS53-QS54</f>
        <v>0</v>
      </c>
      <c r="QU56" s="995">
        <f t="shared" ref="QU56" si="228">QU45-QU53-QU54</f>
        <v>0</v>
      </c>
      <c r="QW56" s="995">
        <f t="shared" ref="QW56" si="229">QW45-QW53-QW54</f>
        <v>0</v>
      </c>
      <c r="QY56" s="995">
        <f t="shared" ref="QY56" si="230">QY45-QY53-QY54</f>
        <v>0</v>
      </c>
      <c r="RA56" s="995">
        <f t="shared" ref="RA56" si="231">RA45-RA53-RA54</f>
        <v>0</v>
      </c>
      <c r="RC56" s="995">
        <f t="shared" ref="RC56" si="232">RC45-RC53-RC54</f>
        <v>0</v>
      </c>
      <c r="RE56" s="995">
        <f t="shared" ref="RE56" si="233">RE45-RE53-RE54</f>
        <v>0</v>
      </c>
      <c r="RG56" s="995">
        <f t="shared" ref="RG56" si="234">RG45-RG53-RG54</f>
        <v>0</v>
      </c>
      <c r="RI56" s="995">
        <f t="shared" ref="RI56" si="235">RI45-RI53-RI54</f>
        <v>0</v>
      </c>
      <c r="RK56" s="995">
        <f t="shared" ref="RK56" si="236">RK45-RK53-RK54</f>
        <v>0</v>
      </c>
      <c r="RM56" s="995">
        <f t="shared" ref="RM56" si="237">RM45-RM53-RM54</f>
        <v>0</v>
      </c>
      <c r="RO56" s="995">
        <f t="shared" ref="RO56" si="238">RO45-RO53-RO54</f>
        <v>0</v>
      </c>
      <c r="RQ56" s="995">
        <f t="shared" ref="RQ56" si="239">RQ45-RQ53-RQ54</f>
        <v>0</v>
      </c>
      <c r="RS56" s="995">
        <f t="shared" ref="RS56" si="240">RS45-RS53-RS54</f>
        <v>0</v>
      </c>
      <c r="RU56" s="995">
        <f t="shared" ref="RU56" si="241">RU45-RU53-RU54</f>
        <v>0</v>
      </c>
      <c r="RW56" s="995">
        <f t="shared" ref="RW56" si="242">RW45-RW53-RW54</f>
        <v>0</v>
      </c>
      <c r="RY56" s="995">
        <f t="shared" ref="RY56" si="243">RY45-RY53-RY54</f>
        <v>0</v>
      </c>
      <c r="SA56" s="995">
        <f t="shared" ref="SA56" si="244">SA45-SA53-SA54</f>
        <v>0</v>
      </c>
      <c r="SC56" s="995">
        <f t="shared" ref="SC56" si="245">SC45-SC53-SC54</f>
        <v>0</v>
      </c>
      <c r="SE56" s="995">
        <f t="shared" ref="SE56" si="246">SE45-SE53-SE54</f>
        <v>0</v>
      </c>
      <c r="SG56" s="995">
        <f t="shared" ref="SG56" si="247">SG45-SG53-SG54</f>
        <v>0</v>
      </c>
      <c r="SI56" s="995">
        <f t="shared" ref="SI56" si="248">SI45-SI53-SI54</f>
        <v>0</v>
      </c>
      <c r="SK56" s="995">
        <f t="shared" ref="SK56" si="249">SK45-SK53-SK54</f>
        <v>0</v>
      </c>
      <c r="SM56" s="995">
        <f t="shared" ref="SM56" si="250">SM45-SM53-SM54</f>
        <v>0</v>
      </c>
      <c r="SO56" s="995">
        <f t="shared" ref="SO56" si="251">SO45-SO53-SO54</f>
        <v>0</v>
      </c>
      <c r="SQ56" s="995">
        <f t="shared" ref="SQ56" si="252">SQ45-SQ53-SQ54</f>
        <v>0</v>
      </c>
      <c r="SS56" s="995">
        <f t="shared" ref="SS56" si="253">SS45-SS53-SS54</f>
        <v>0</v>
      </c>
      <c r="SU56" s="995">
        <f t="shared" ref="SU56" si="254">SU45-SU53-SU54</f>
        <v>0</v>
      </c>
      <c r="SW56" s="995">
        <f t="shared" ref="SW56" si="255">SW45-SW53-SW54</f>
        <v>0</v>
      </c>
      <c r="SY56" s="995">
        <f t="shared" ref="SY56" si="256">SY45-SY53-SY54</f>
        <v>0</v>
      </c>
      <c r="TA56" s="995">
        <f t="shared" ref="TA56" si="257">TA45-TA53-TA54</f>
        <v>0</v>
      </c>
      <c r="TC56" s="995">
        <f t="shared" ref="TC56" si="258">TC45-TC53-TC54</f>
        <v>0</v>
      </c>
      <c r="TE56" s="995">
        <f t="shared" ref="TE56" si="259">TE45-TE53-TE54</f>
        <v>0</v>
      </c>
      <c r="TG56" s="995">
        <f t="shared" ref="TG56" si="260">TG45-TG53-TG54</f>
        <v>0</v>
      </c>
      <c r="TI56" s="995">
        <f t="shared" ref="TI56" si="261">TI45-TI53-TI54</f>
        <v>0</v>
      </c>
      <c r="TK56" s="995">
        <f t="shared" ref="TK56" si="262">TK45-TK53-TK54</f>
        <v>0</v>
      </c>
      <c r="TM56" s="995">
        <f t="shared" ref="TM56" si="263">TM45-TM53-TM54</f>
        <v>0</v>
      </c>
      <c r="TO56" s="995">
        <f t="shared" ref="TO56" si="264">TO45-TO53-TO54</f>
        <v>0</v>
      </c>
      <c r="TQ56" s="995">
        <f t="shared" ref="TQ56" si="265">TQ45-TQ53-TQ54</f>
        <v>0</v>
      </c>
      <c r="TS56" s="995">
        <f t="shared" ref="TS56" si="266">TS45-TS53-TS54</f>
        <v>0</v>
      </c>
      <c r="TU56" s="995">
        <f t="shared" ref="TU56" si="267">TU45-TU53-TU54</f>
        <v>0</v>
      </c>
      <c r="TW56" s="995">
        <f t="shared" ref="TW56" si="268">TW45-TW53-TW54</f>
        <v>0</v>
      </c>
      <c r="TY56" s="995">
        <f t="shared" ref="TY56" si="269">TY45-TY53-TY54</f>
        <v>0</v>
      </c>
      <c r="UA56" s="995">
        <f t="shared" ref="UA56" si="270">UA45-UA53-UA54</f>
        <v>0</v>
      </c>
      <c r="UC56" s="995">
        <f t="shared" ref="UC56" si="271">UC45-UC53-UC54</f>
        <v>0</v>
      </c>
      <c r="UE56" s="995">
        <f t="shared" ref="UE56" si="272">UE45-UE53-UE54</f>
        <v>0</v>
      </c>
      <c r="UG56" s="995">
        <f t="shared" ref="UG56" si="273">UG45-UG53-UG54</f>
        <v>0</v>
      </c>
      <c r="UI56" s="995">
        <f t="shared" ref="UI56" si="274">UI45-UI53-UI54</f>
        <v>0</v>
      </c>
      <c r="UK56" s="995">
        <f t="shared" ref="UK56" si="275">UK45-UK53-UK54</f>
        <v>0</v>
      </c>
      <c r="UM56" s="995">
        <f t="shared" ref="UM56" si="276">UM45-UM53-UM54</f>
        <v>0</v>
      </c>
      <c r="UO56" s="995">
        <f t="shared" ref="UO56" si="277">UO45-UO53-UO54</f>
        <v>0</v>
      </c>
      <c r="UQ56" s="995">
        <f t="shared" ref="UQ56" si="278">UQ45-UQ53-UQ54</f>
        <v>0</v>
      </c>
      <c r="US56" s="995">
        <f t="shared" ref="US56" si="279">US45-US53-US54</f>
        <v>0</v>
      </c>
      <c r="UU56" s="995">
        <f t="shared" ref="UU56" si="280">UU45-UU53-UU54</f>
        <v>0</v>
      </c>
      <c r="UW56" s="995">
        <f t="shared" ref="UW56" si="281">UW45-UW53-UW54</f>
        <v>0</v>
      </c>
      <c r="UY56" s="995">
        <f t="shared" ref="UY56" si="282">UY45-UY53-UY54</f>
        <v>0</v>
      </c>
      <c r="VA56" s="995">
        <f t="shared" ref="VA56" si="283">VA45-VA53-VA54</f>
        <v>0</v>
      </c>
      <c r="VC56" s="995">
        <f t="shared" ref="VC56" si="284">VC45-VC53-VC54</f>
        <v>0</v>
      </c>
      <c r="VE56" s="995">
        <f t="shared" ref="VE56" si="285">VE45-VE53-VE54</f>
        <v>0</v>
      </c>
      <c r="VG56" s="995">
        <f t="shared" ref="VG56" si="286">VG45-VG53-VG54</f>
        <v>0</v>
      </c>
      <c r="VI56" s="995">
        <f t="shared" ref="VI56" si="287">VI45-VI53-VI54</f>
        <v>0</v>
      </c>
      <c r="VK56" s="995">
        <f t="shared" ref="VK56" si="288">VK45-VK53-VK54</f>
        <v>0</v>
      </c>
      <c r="VM56" s="995">
        <f t="shared" ref="VM56" si="289">VM45-VM53-VM54</f>
        <v>0</v>
      </c>
      <c r="VO56" s="995">
        <f t="shared" ref="VO56" si="290">VO45-VO53-VO54</f>
        <v>0</v>
      </c>
      <c r="VQ56" s="995">
        <f t="shared" ref="VQ56" si="291">VQ45-VQ53-VQ54</f>
        <v>0</v>
      </c>
      <c r="VS56" s="995">
        <f t="shared" ref="VS56" si="292">VS45-VS53-VS54</f>
        <v>0</v>
      </c>
      <c r="VU56" s="995">
        <f t="shared" ref="VU56" si="293">VU45-VU53-VU54</f>
        <v>0</v>
      </c>
      <c r="VW56" s="995">
        <f t="shared" ref="VW56" si="294">VW45-VW53-VW54</f>
        <v>0</v>
      </c>
      <c r="VY56" s="995">
        <f t="shared" ref="VY56" si="295">VY45-VY53-VY54</f>
        <v>0</v>
      </c>
      <c r="WA56" s="995">
        <f t="shared" ref="WA56" si="296">WA45-WA53-WA54</f>
        <v>0</v>
      </c>
      <c r="WC56" s="995">
        <f t="shared" ref="WC56" si="297">WC45-WC53-WC54</f>
        <v>0</v>
      </c>
      <c r="WE56" s="995">
        <f t="shared" ref="WE56" si="298">WE45-WE53-WE54</f>
        <v>0</v>
      </c>
      <c r="WG56" s="995">
        <f t="shared" ref="WG56" si="299">WG45-WG53-WG54</f>
        <v>0</v>
      </c>
      <c r="WI56" s="995">
        <f t="shared" ref="WI56" si="300">WI45-WI53-WI54</f>
        <v>0</v>
      </c>
      <c r="WK56" s="995">
        <f t="shared" ref="WK56" si="301">WK45-WK53-WK54</f>
        <v>0</v>
      </c>
      <c r="WM56" s="995">
        <f t="shared" ref="WM56" si="302">WM45-WM53-WM54</f>
        <v>0</v>
      </c>
      <c r="WO56" s="995">
        <f t="shared" ref="WO56" si="303">WO45-WO53-WO54</f>
        <v>0</v>
      </c>
      <c r="WQ56" s="995">
        <f t="shared" ref="WQ56" si="304">WQ45-WQ53-WQ54</f>
        <v>0</v>
      </c>
      <c r="WS56" s="995">
        <f t="shared" ref="WS56" si="305">WS45-WS53-WS54</f>
        <v>0</v>
      </c>
      <c r="WU56" s="995">
        <f t="shared" ref="WU56" si="306">WU45-WU53-WU54</f>
        <v>0</v>
      </c>
      <c r="WW56" s="995">
        <f t="shared" ref="WW56" si="307">WW45-WW53-WW54</f>
        <v>0</v>
      </c>
      <c r="WY56" s="995">
        <f t="shared" ref="WY56" si="308">WY45-WY53-WY54</f>
        <v>0</v>
      </c>
      <c r="XA56" s="995">
        <f t="shared" ref="XA56" si="309">XA45-XA53-XA54</f>
        <v>0</v>
      </c>
      <c r="XC56" s="995">
        <f t="shared" ref="XC56" si="310">XC45-XC53-XC54</f>
        <v>0</v>
      </c>
      <c r="XE56" s="995">
        <f t="shared" ref="XE56" si="311">XE45-XE53-XE54</f>
        <v>0</v>
      </c>
      <c r="XG56" s="995">
        <f t="shared" ref="XG56" si="312">XG45-XG53-XG54</f>
        <v>0</v>
      </c>
      <c r="XI56" s="995">
        <f t="shared" ref="XI56" si="313">XI45-XI53-XI54</f>
        <v>0</v>
      </c>
      <c r="XK56" s="995">
        <f t="shared" ref="XK56" si="314">XK45-XK53-XK54</f>
        <v>0</v>
      </c>
      <c r="XM56" s="995">
        <f t="shared" ref="XM56" si="315">XM45-XM53-XM54</f>
        <v>0</v>
      </c>
      <c r="XO56" s="995">
        <f t="shared" ref="XO56" si="316">XO45-XO53-XO54</f>
        <v>0</v>
      </c>
      <c r="XQ56" s="995">
        <f t="shared" ref="XQ56" si="317">XQ45-XQ53-XQ54</f>
        <v>0</v>
      </c>
      <c r="XS56" s="995">
        <f t="shared" ref="XS56" si="318">XS45-XS53-XS54</f>
        <v>0</v>
      </c>
      <c r="XU56" s="995">
        <f t="shared" ref="XU56" si="319">XU45-XU53-XU54</f>
        <v>0</v>
      </c>
      <c r="XW56" s="995">
        <f t="shared" ref="XW56" si="320">XW45-XW53-XW54</f>
        <v>0</v>
      </c>
      <c r="XY56" s="995">
        <f t="shared" ref="XY56" si="321">XY45-XY53-XY54</f>
        <v>0</v>
      </c>
      <c r="YA56" s="995">
        <f t="shared" ref="YA56" si="322">YA45-YA53-YA54</f>
        <v>0</v>
      </c>
      <c r="YC56" s="995">
        <f t="shared" ref="YC56" si="323">YC45-YC53-YC54</f>
        <v>0</v>
      </c>
      <c r="YE56" s="995">
        <f t="shared" ref="YE56" si="324">YE45-YE53-YE54</f>
        <v>0</v>
      </c>
      <c r="YG56" s="995">
        <f t="shared" ref="YG56" si="325">YG45-YG53-YG54</f>
        <v>0</v>
      </c>
      <c r="YI56" s="995">
        <f t="shared" ref="YI56" si="326">YI45-YI53-YI54</f>
        <v>0</v>
      </c>
      <c r="YK56" s="995">
        <f t="shared" ref="YK56" si="327">YK45-YK53-YK54</f>
        <v>0</v>
      </c>
      <c r="YM56" s="995">
        <f t="shared" ref="YM56" si="328">YM45-YM53-YM54</f>
        <v>0</v>
      </c>
      <c r="YO56" s="995">
        <f t="shared" ref="YO56" si="329">YO45-YO53-YO54</f>
        <v>0</v>
      </c>
      <c r="YQ56" s="995">
        <f t="shared" ref="YQ56" si="330">YQ45-YQ53-YQ54</f>
        <v>0</v>
      </c>
      <c r="YS56" s="995">
        <f t="shared" ref="YS56" si="331">YS45-YS53-YS54</f>
        <v>0</v>
      </c>
      <c r="YU56" s="995">
        <f t="shared" ref="YU56" si="332">YU45-YU53-YU54</f>
        <v>0</v>
      </c>
      <c r="YW56" s="995">
        <f t="shared" ref="YW56" si="333">YW45-YW53-YW54</f>
        <v>0</v>
      </c>
      <c r="YY56" s="995">
        <f t="shared" ref="YY56" si="334">YY45-YY53-YY54</f>
        <v>0</v>
      </c>
      <c r="ZA56" s="995">
        <f t="shared" ref="ZA56" si="335">ZA45-ZA53-ZA54</f>
        <v>0</v>
      </c>
      <c r="ZC56" s="995">
        <f t="shared" ref="ZC56" si="336">ZC45-ZC53-ZC54</f>
        <v>0</v>
      </c>
      <c r="ZE56" s="995">
        <f t="shared" ref="ZE56" si="337">ZE45-ZE53-ZE54</f>
        <v>0</v>
      </c>
      <c r="ZG56" s="995">
        <f t="shared" ref="ZG56" si="338">ZG45-ZG53-ZG54</f>
        <v>0</v>
      </c>
      <c r="ZI56" s="995">
        <f t="shared" ref="ZI56" si="339">ZI45-ZI53-ZI54</f>
        <v>0</v>
      </c>
      <c r="ZK56" s="995">
        <f t="shared" ref="ZK56" si="340">ZK45-ZK53-ZK54</f>
        <v>0</v>
      </c>
      <c r="ZM56" s="995">
        <f t="shared" ref="ZM56" si="341">ZM45-ZM53-ZM54</f>
        <v>0</v>
      </c>
      <c r="ZO56" s="995">
        <f t="shared" ref="ZO56" si="342">ZO45-ZO53-ZO54</f>
        <v>0</v>
      </c>
      <c r="ZQ56" s="995">
        <f t="shared" ref="ZQ56" si="343">ZQ45-ZQ53-ZQ54</f>
        <v>0</v>
      </c>
      <c r="ZS56" s="995">
        <f t="shared" ref="ZS56" si="344">ZS45-ZS53-ZS54</f>
        <v>0</v>
      </c>
      <c r="ZU56" s="995">
        <f t="shared" ref="ZU56" si="345">ZU45-ZU53-ZU54</f>
        <v>0</v>
      </c>
      <c r="ZW56" s="995">
        <f t="shared" ref="ZW56" si="346">ZW45-ZW53-ZW54</f>
        <v>0</v>
      </c>
      <c r="ZY56" s="995">
        <f t="shared" ref="ZY56" si="347">ZY45-ZY53-ZY54</f>
        <v>0</v>
      </c>
      <c r="AAA56" s="995">
        <f t="shared" ref="AAA56" si="348">AAA45-AAA53-AAA54</f>
        <v>0</v>
      </c>
      <c r="AAC56" s="995">
        <f t="shared" ref="AAC56" si="349">AAC45-AAC53-AAC54</f>
        <v>0</v>
      </c>
      <c r="AAE56" s="995">
        <f t="shared" ref="AAE56" si="350">AAE45-AAE53-AAE54</f>
        <v>0</v>
      </c>
      <c r="AAG56" s="995">
        <f t="shared" ref="AAG56" si="351">AAG45-AAG53-AAG54</f>
        <v>0</v>
      </c>
      <c r="AAI56" s="995">
        <f t="shared" ref="AAI56" si="352">AAI45-AAI53-AAI54</f>
        <v>0</v>
      </c>
      <c r="AAK56" s="995">
        <f t="shared" ref="AAK56" si="353">AAK45-AAK53-AAK54</f>
        <v>0</v>
      </c>
      <c r="AAM56" s="995">
        <f t="shared" ref="AAM56" si="354">AAM45-AAM53-AAM54</f>
        <v>0</v>
      </c>
      <c r="AAO56" s="995">
        <f t="shared" ref="AAO56" si="355">AAO45-AAO53-AAO54</f>
        <v>0</v>
      </c>
      <c r="AAQ56" s="995">
        <f t="shared" ref="AAQ56" si="356">AAQ45-AAQ53-AAQ54</f>
        <v>0</v>
      </c>
      <c r="AAS56" s="995">
        <f t="shared" ref="AAS56" si="357">AAS45-AAS53-AAS54</f>
        <v>0</v>
      </c>
      <c r="AAU56" s="995">
        <f t="shared" ref="AAU56" si="358">AAU45-AAU53-AAU54</f>
        <v>0</v>
      </c>
      <c r="AAW56" s="995">
        <f t="shared" ref="AAW56" si="359">AAW45-AAW53-AAW54</f>
        <v>0</v>
      </c>
      <c r="AAY56" s="995">
        <f t="shared" ref="AAY56" si="360">AAY45-AAY53-AAY54</f>
        <v>0</v>
      </c>
      <c r="ABA56" s="995">
        <f t="shared" ref="ABA56" si="361">ABA45-ABA53-ABA54</f>
        <v>0</v>
      </c>
      <c r="ABC56" s="995">
        <f t="shared" ref="ABC56" si="362">ABC45-ABC53-ABC54</f>
        <v>0</v>
      </c>
      <c r="ABE56" s="995">
        <f t="shared" ref="ABE56" si="363">ABE45-ABE53-ABE54</f>
        <v>0</v>
      </c>
      <c r="ABG56" s="995">
        <f t="shared" ref="ABG56" si="364">ABG45-ABG53-ABG54</f>
        <v>0</v>
      </c>
      <c r="ABI56" s="995">
        <f t="shared" ref="ABI56" si="365">ABI45-ABI53-ABI54</f>
        <v>0</v>
      </c>
      <c r="ABK56" s="995">
        <f t="shared" ref="ABK56" si="366">ABK45-ABK53-ABK54</f>
        <v>0</v>
      </c>
      <c r="ABM56" s="995">
        <f t="shared" ref="ABM56" si="367">ABM45-ABM53-ABM54</f>
        <v>0</v>
      </c>
      <c r="ABO56" s="995">
        <f t="shared" ref="ABO56" si="368">ABO45-ABO53-ABO54</f>
        <v>0</v>
      </c>
      <c r="ABQ56" s="995">
        <f t="shared" ref="ABQ56" si="369">ABQ45-ABQ53-ABQ54</f>
        <v>0</v>
      </c>
      <c r="ABS56" s="995">
        <f t="shared" ref="ABS56" si="370">ABS45-ABS53-ABS54</f>
        <v>0</v>
      </c>
      <c r="ABU56" s="995">
        <f t="shared" ref="ABU56" si="371">ABU45-ABU53-ABU54</f>
        <v>0</v>
      </c>
      <c r="ABW56" s="995">
        <f t="shared" ref="ABW56" si="372">ABW45-ABW53-ABW54</f>
        <v>0</v>
      </c>
      <c r="ABY56" s="995">
        <f t="shared" ref="ABY56" si="373">ABY45-ABY53-ABY54</f>
        <v>0</v>
      </c>
      <c r="ACA56" s="995">
        <f t="shared" ref="ACA56" si="374">ACA45-ACA53-ACA54</f>
        <v>0</v>
      </c>
      <c r="ACC56" s="995">
        <f t="shared" ref="ACC56" si="375">ACC45-ACC53-ACC54</f>
        <v>0</v>
      </c>
      <c r="ACE56" s="995">
        <f t="shared" ref="ACE56" si="376">ACE45-ACE53-ACE54</f>
        <v>0</v>
      </c>
      <c r="ACG56" s="995">
        <f t="shared" ref="ACG56" si="377">ACG45-ACG53-ACG54</f>
        <v>0</v>
      </c>
      <c r="ACI56" s="995">
        <f t="shared" ref="ACI56" si="378">ACI45-ACI53-ACI54</f>
        <v>0</v>
      </c>
      <c r="ACK56" s="995">
        <f t="shared" ref="ACK56" si="379">ACK45-ACK53-ACK54</f>
        <v>0</v>
      </c>
      <c r="ACM56" s="995">
        <f t="shared" ref="ACM56" si="380">ACM45-ACM53-ACM54</f>
        <v>0</v>
      </c>
      <c r="ACO56" s="995">
        <f t="shared" ref="ACO56" si="381">ACO45-ACO53-ACO54</f>
        <v>0</v>
      </c>
      <c r="ACQ56" s="995">
        <f t="shared" ref="ACQ56" si="382">ACQ45-ACQ53-ACQ54</f>
        <v>0</v>
      </c>
      <c r="ACS56" s="995">
        <f t="shared" ref="ACS56" si="383">ACS45-ACS53-ACS54</f>
        <v>0</v>
      </c>
      <c r="ACU56" s="995">
        <f t="shared" ref="ACU56" si="384">ACU45-ACU53-ACU54</f>
        <v>0</v>
      </c>
      <c r="ACW56" s="995">
        <f t="shared" ref="ACW56" si="385">ACW45-ACW53-ACW54</f>
        <v>0</v>
      </c>
      <c r="ACY56" s="995">
        <f t="shared" ref="ACY56" si="386">ACY45-ACY53-ACY54</f>
        <v>0</v>
      </c>
      <c r="ADA56" s="995">
        <f t="shared" ref="ADA56" si="387">ADA45-ADA53-ADA54</f>
        <v>0</v>
      </c>
      <c r="ADC56" s="995">
        <f t="shared" ref="ADC56" si="388">ADC45-ADC53-ADC54</f>
        <v>0</v>
      </c>
      <c r="ADE56" s="995">
        <f t="shared" ref="ADE56" si="389">ADE45-ADE53-ADE54</f>
        <v>0</v>
      </c>
      <c r="ADG56" s="995">
        <f t="shared" ref="ADG56" si="390">ADG45-ADG53-ADG54</f>
        <v>0</v>
      </c>
      <c r="ADI56" s="995">
        <f t="shared" ref="ADI56" si="391">ADI45-ADI53-ADI54</f>
        <v>0</v>
      </c>
      <c r="ADK56" s="995">
        <f t="shared" ref="ADK56" si="392">ADK45-ADK53-ADK54</f>
        <v>0</v>
      </c>
      <c r="ADM56" s="995">
        <f t="shared" ref="ADM56" si="393">ADM45-ADM53-ADM54</f>
        <v>0</v>
      </c>
      <c r="ADO56" s="995">
        <f t="shared" ref="ADO56" si="394">ADO45-ADO53-ADO54</f>
        <v>0</v>
      </c>
      <c r="ADQ56" s="995">
        <f t="shared" ref="ADQ56" si="395">ADQ45-ADQ53-ADQ54</f>
        <v>0</v>
      </c>
      <c r="ADS56" s="995">
        <f t="shared" ref="ADS56" si="396">ADS45-ADS53-ADS54</f>
        <v>0</v>
      </c>
      <c r="ADU56" s="995">
        <f t="shared" ref="ADU56" si="397">ADU45-ADU53-ADU54</f>
        <v>0</v>
      </c>
      <c r="ADW56" s="995">
        <f t="shared" ref="ADW56" si="398">ADW45-ADW53-ADW54</f>
        <v>0</v>
      </c>
      <c r="ADY56" s="995">
        <f t="shared" ref="ADY56" si="399">ADY45-ADY53-ADY54</f>
        <v>0</v>
      </c>
      <c r="AEA56" s="995">
        <f t="shared" ref="AEA56" si="400">AEA45-AEA53-AEA54</f>
        <v>0</v>
      </c>
      <c r="AEC56" s="995">
        <f t="shared" ref="AEC56" si="401">AEC45-AEC53-AEC54</f>
        <v>0</v>
      </c>
      <c r="AEE56" s="995">
        <f t="shared" ref="AEE56" si="402">AEE45-AEE53-AEE54</f>
        <v>0</v>
      </c>
      <c r="AEG56" s="995">
        <f t="shared" ref="AEG56" si="403">AEG45-AEG53-AEG54</f>
        <v>0</v>
      </c>
      <c r="AEI56" s="995">
        <f t="shared" ref="AEI56" si="404">AEI45-AEI53-AEI54</f>
        <v>0</v>
      </c>
      <c r="AEK56" s="995">
        <f t="shared" ref="AEK56" si="405">AEK45-AEK53-AEK54</f>
        <v>0</v>
      </c>
      <c r="AEM56" s="995">
        <f t="shared" ref="AEM56" si="406">AEM45-AEM53-AEM54</f>
        <v>0</v>
      </c>
      <c r="AEO56" s="995">
        <f t="shared" ref="AEO56" si="407">AEO45-AEO53-AEO54</f>
        <v>0</v>
      </c>
      <c r="AEQ56" s="995">
        <f t="shared" ref="AEQ56" si="408">AEQ45-AEQ53-AEQ54</f>
        <v>0</v>
      </c>
      <c r="AES56" s="995">
        <f t="shared" ref="AES56" si="409">AES45-AES53-AES54</f>
        <v>0</v>
      </c>
      <c r="AEU56" s="995">
        <f t="shared" ref="AEU56" si="410">AEU45-AEU53-AEU54</f>
        <v>0</v>
      </c>
      <c r="AEW56" s="995">
        <f t="shared" ref="AEW56" si="411">AEW45-AEW53-AEW54</f>
        <v>0</v>
      </c>
      <c r="AEY56" s="995">
        <f t="shared" ref="AEY56" si="412">AEY45-AEY53-AEY54</f>
        <v>0</v>
      </c>
      <c r="AFA56" s="995">
        <f t="shared" ref="AFA56" si="413">AFA45-AFA53-AFA54</f>
        <v>0</v>
      </c>
      <c r="AFC56" s="995">
        <f t="shared" ref="AFC56" si="414">AFC45-AFC53-AFC54</f>
        <v>0</v>
      </c>
      <c r="AFE56" s="995">
        <f t="shared" ref="AFE56" si="415">AFE45-AFE53-AFE54</f>
        <v>0</v>
      </c>
      <c r="AFG56" s="995">
        <f t="shared" ref="AFG56" si="416">AFG45-AFG53-AFG54</f>
        <v>0</v>
      </c>
      <c r="AFI56" s="995">
        <f t="shared" ref="AFI56" si="417">AFI45-AFI53-AFI54</f>
        <v>0</v>
      </c>
      <c r="AFK56" s="995">
        <f t="shared" ref="AFK56" si="418">AFK45-AFK53-AFK54</f>
        <v>0</v>
      </c>
      <c r="AFM56" s="995">
        <f t="shared" ref="AFM56" si="419">AFM45-AFM53-AFM54</f>
        <v>0</v>
      </c>
      <c r="AFO56" s="995">
        <f t="shared" ref="AFO56" si="420">AFO45-AFO53-AFO54</f>
        <v>0</v>
      </c>
      <c r="AFQ56" s="995">
        <f t="shared" ref="AFQ56" si="421">AFQ45-AFQ53-AFQ54</f>
        <v>0</v>
      </c>
      <c r="AFS56" s="995">
        <f t="shared" ref="AFS56" si="422">AFS45-AFS53-AFS54</f>
        <v>0</v>
      </c>
      <c r="AFU56" s="995">
        <f t="shared" ref="AFU56" si="423">AFU45-AFU53-AFU54</f>
        <v>0</v>
      </c>
      <c r="AFW56" s="995">
        <f t="shared" ref="AFW56" si="424">AFW45-AFW53-AFW54</f>
        <v>0</v>
      </c>
      <c r="AFY56" s="995">
        <f t="shared" ref="AFY56" si="425">AFY45-AFY53-AFY54</f>
        <v>0</v>
      </c>
      <c r="AGA56" s="995">
        <f t="shared" ref="AGA56" si="426">AGA45-AGA53-AGA54</f>
        <v>0</v>
      </c>
      <c r="AGC56" s="995">
        <f t="shared" ref="AGC56" si="427">AGC45-AGC53-AGC54</f>
        <v>0</v>
      </c>
      <c r="AGE56" s="995">
        <f t="shared" ref="AGE56" si="428">AGE45-AGE53-AGE54</f>
        <v>0</v>
      </c>
      <c r="AGG56" s="995">
        <f t="shared" ref="AGG56" si="429">AGG45-AGG53-AGG54</f>
        <v>0</v>
      </c>
      <c r="AGI56" s="995">
        <f t="shared" ref="AGI56" si="430">AGI45-AGI53-AGI54</f>
        <v>0</v>
      </c>
      <c r="AGK56" s="995">
        <f t="shared" ref="AGK56" si="431">AGK45-AGK53-AGK54</f>
        <v>0</v>
      </c>
      <c r="AGM56" s="995">
        <f t="shared" ref="AGM56" si="432">AGM45-AGM53-AGM54</f>
        <v>0</v>
      </c>
      <c r="AGO56" s="995">
        <f t="shared" ref="AGO56" si="433">AGO45-AGO53-AGO54</f>
        <v>0</v>
      </c>
      <c r="AGQ56" s="995">
        <f t="shared" ref="AGQ56" si="434">AGQ45-AGQ53-AGQ54</f>
        <v>0</v>
      </c>
      <c r="AGS56" s="995">
        <f t="shared" ref="AGS56" si="435">AGS45-AGS53-AGS54</f>
        <v>0</v>
      </c>
      <c r="AGU56" s="995">
        <f t="shared" ref="AGU56" si="436">AGU45-AGU53-AGU54</f>
        <v>0</v>
      </c>
      <c r="AGW56" s="995">
        <f t="shared" ref="AGW56" si="437">AGW45-AGW53-AGW54</f>
        <v>0</v>
      </c>
      <c r="AGY56" s="995">
        <f t="shared" ref="AGY56" si="438">AGY45-AGY53-AGY54</f>
        <v>0</v>
      </c>
      <c r="AHA56" s="995">
        <f t="shared" ref="AHA56" si="439">AHA45-AHA53-AHA54</f>
        <v>0</v>
      </c>
      <c r="AHC56" s="995">
        <f t="shared" ref="AHC56" si="440">AHC45-AHC53-AHC54</f>
        <v>0</v>
      </c>
      <c r="AHE56" s="995">
        <f t="shared" ref="AHE56" si="441">AHE45-AHE53-AHE54</f>
        <v>0</v>
      </c>
      <c r="AHG56" s="995">
        <f t="shared" ref="AHG56" si="442">AHG45-AHG53-AHG54</f>
        <v>0</v>
      </c>
      <c r="AHI56" s="995">
        <f t="shared" ref="AHI56" si="443">AHI45-AHI53-AHI54</f>
        <v>0</v>
      </c>
      <c r="AHK56" s="995">
        <f t="shared" ref="AHK56" si="444">AHK45-AHK53-AHK54</f>
        <v>0</v>
      </c>
      <c r="AHM56" s="995">
        <f t="shared" ref="AHM56" si="445">AHM45-AHM53-AHM54</f>
        <v>0</v>
      </c>
      <c r="AHO56" s="995">
        <f t="shared" ref="AHO56" si="446">AHO45-AHO53-AHO54</f>
        <v>0</v>
      </c>
      <c r="AHQ56" s="995">
        <f t="shared" ref="AHQ56" si="447">AHQ45-AHQ53-AHQ54</f>
        <v>0</v>
      </c>
      <c r="AHS56" s="995">
        <f t="shared" ref="AHS56" si="448">AHS45-AHS53-AHS54</f>
        <v>0</v>
      </c>
      <c r="AHU56" s="995">
        <f t="shared" ref="AHU56" si="449">AHU45-AHU53-AHU54</f>
        <v>0</v>
      </c>
      <c r="AHW56" s="995">
        <f t="shared" ref="AHW56" si="450">AHW45-AHW53-AHW54</f>
        <v>0</v>
      </c>
      <c r="AHY56" s="995">
        <f t="shared" ref="AHY56" si="451">AHY45-AHY53-AHY54</f>
        <v>0</v>
      </c>
      <c r="AIA56" s="995">
        <f t="shared" ref="AIA56" si="452">AIA45-AIA53-AIA54</f>
        <v>0</v>
      </c>
      <c r="AIC56" s="995">
        <f t="shared" ref="AIC56" si="453">AIC45-AIC53-AIC54</f>
        <v>0</v>
      </c>
      <c r="AIE56" s="995">
        <f t="shared" ref="AIE56" si="454">AIE45-AIE53-AIE54</f>
        <v>0</v>
      </c>
      <c r="AIG56" s="995">
        <f t="shared" ref="AIG56" si="455">AIG45-AIG53-AIG54</f>
        <v>0</v>
      </c>
      <c r="AII56" s="995">
        <f t="shared" ref="AII56" si="456">AII45-AII53-AII54</f>
        <v>0</v>
      </c>
      <c r="AIK56" s="995">
        <f t="shared" ref="AIK56" si="457">AIK45-AIK53-AIK54</f>
        <v>0</v>
      </c>
      <c r="AIM56" s="995">
        <f t="shared" ref="AIM56" si="458">AIM45-AIM53-AIM54</f>
        <v>0</v>
      </c>
      <c r="AIO56" s="995">
        <f t="shared" ref="AIO56" si="459">AIO45-AIO53-AIO54</f>
        <v>0</v>
      </c>
      <c r="AIQ56" s="995">
        <f t="shared" ref="AIQ56" si="460">AIQ45-AIQ53-AIQ54</f>
        <v>0</v>
      </c>
      <c r="AIS56" s="995">
        <f t="shared" ref="AIS56" si="461">AIS45-AIS53-AIS54</f>
        <v>0</v>
      </c>
      <c r="AIU56" s="995">
        <f t="shared" ref="AIU56" si="462">AIU45-AIU53-AIU54</f>
        <v>0</v>
      </c>
      <c r="AIW56" s="995">
        <f t="shared" ref="AIW56" si="463">AIW45-AIW53-AIW54</f>
        <v>0</v>
      </c>
      <c r="AIY56" s="995">
        <f t="shared" ref="AIY56" si="464">AIY45-AIY53-AIY54</f>
        <v>0</v>
      </c>
      <c r="AJA56" s="995">
        <f t="shared" ref="AJA56" si="465">AJA45-AJA53-AJA54</f>
        <v>0</v>
      </c>
      <c r="AJC56" s="995">
        <f t="shared" ref="AJC56" si="466">AJC45-AJC53-AJC54</f>
        <v>0</v>
      </c>
      <c r="AJE56" s="995">
        <f t="shared" ref="AJE56" si="467">AJE45-AJE53-AJE54</f>
        <v>0</v>
      </c>
      <c r="AJG56" s="995">
        <f t="shared" ref="AJG56" si="468">AJG45-AJG53-AJG54</f>
        <v>0</v>
      </c>
      <c r="AJI56" s="995">
        <f t="shared" ref="AJI56" si="469">AJI45-AJI53-AJI54</f>
        <v>0</v>
      </c>
      <c r="AJK56" s="995">
        <f t="shared" ref="AJK56" si="470">AJK45-AJK53-AJK54</f>
        <v>0</v>
      </c>
      <c r="AJM56" s="995">
        <f t="shared" ref="AJM56" si="471">AJM45-AJM53-AJM54</f>
        <v>0</v>
      </c>
      <c r="AJO56" s="995">
        <f t="shared" ref="AJO56" si="472">AJO45-AJO53-AJO54</f>
        <v>0</v>
      </c>
      <c r="AJQ56" s="995">
        <f t="shared" ref="AJQ56" si="473">AJQ45-AJQ53-AJQ54</f>
        <v>0</v>
      </c>
      <c r="AJS56" s="995">
        <f t="shared" ref="AJS56" si="474">AJS45-AJS53-AJS54</f>
        <v>0</v>
      </c>
      <c r="AJU56" s="995">
        <f t="shared" ref="AJU56" si="475">AJU45-AJU53-AJU54</f>
        <v>0</v>
      </c>
      <c r="AJW56" s="995">
        <f t="shared" ref="AJW56" si="476">AJW45-AJW53-AJW54</f>
        <v>0</v>
      </c>
      <c r="AJY56" s="995">
        <f t="shared" ref="AJY56" si="477">AJY45-AJY53-AJY54</f>
        <v>0</v>
      </c>
      <c r="AKA56" s="995">
        <f t="shared" ref="AKA56" si="478">AKA45-AKA53-AKA54</f>
        <v>0</v>
      </c>
      <c r="AKC56" s="995">
        <f t="shared" ref="AKC56" si="479">AKC45-AKC53-AKC54</f>
        <v>0</v>
      </c>
      <c r="AKE56" s="995">
        <f t="shared" ref="AKE56" si="480">AKE45-AKE53-AKE54</f>
        <v>0</v>
      </c>
      <c r="AKG56" s="995">
        <f t="shared" ref="AKG56" si="481">AKG45-AKG53-AKG54</f>
        <v>0</v>
      </c>
      <c r="AKI56" s="995">
        <f t="shared" ref="AKI56" si="482">AKI45-AKI53-AKI54</f>
        <v>0</v>
      </c>
      <c r="AKK56" s="995">
        <f t="shared" ref="AKK56" si="483">AKK45-AKK53-AKK54</f>
        <v>0</v>
      </c>
      <c r="AKM56" s="995">
        <f t="shared" ref="AKM56" si="484">AKM45-AKM53-AKM54</f>
        <v>0</v>
      </c>
      <c r="AKO56" s="995">
        <f t="shared" ref="AKO56" si="485">AKO45-AKO53-AKO54</f>
        <v>0</v>
      </c>
      <c r="AKQ56" s="995">
        <f t="shared" ref="AKQ56" si="486">AKQ45-AKQ53-AKQ54</f>
        <v>0</v>
      </c>
      <c r="AKS56" s="995">
        <f t="shared" ref="AKS56" si="487">AKS45-AKS53-AKS54</f>
        <v>0</v>
      </c>
      <c r="AKU56" s="995">
        <f t="shared" ref="AKU56" si="488">AKU45-AKU53-AKU54</f>
        <v>0</v>
      </c>
      <c r="AKW56" s="995">
        <f t="shared" ref="AKW56" si="489">AKW45-AKW53-AKW54</f>
        <v>0</v>
      </c>
      <c r="AKY56" s="995">
        <f t="shared" ref="AKY56" si="490">AKY45-AKY53-AKY54</f>
        <v>0</v>
      </c>
      <c r="ALA56" s="995">
        <f t="shared" ref="ALA56" si="491">ALA45-ALA53-ALA54</f>
        <v>0</v>
      </c>
      <c r="ALC56" s="995">
        <f t="shared" ref="ALC56" si="492">ALC45-ALC53-ALC54</f>
        <v>0</v>
      </c>
      <c r="ALE56" s="995">
        <f t="shared" ref="ALE56" si="493">ALE45-ALE53-ALE54</f>
        <v>0</v>
      </c>
      <c r="ALG56" s="995">
        <f t="shared" ref="ALG56" si="494">ALG45-ALG53-ALG54</f>
        <v>0</v>
      </c>
      <c r="ALI56" s="995">
        <f t="shared" ref="ALI56" si="495">ALI45-ALI53-ALI54</f>
        <v>0</v>
      </c>
      <c r="ALK56" s="995">
        <f t="shared" ref="ALK56" si="496">ALK45-ALK53-ALK54</f>
        <v>0</v>
      </c>
      <c r="ALM56" s="995">
        <f t="shared" ref="ALM56" si="497">ALM45-ALM53-ALM54</f>
        <v>0</v>
      </c>
      <c r="ALO56" s="995">
        <f t="shared" ref="ALO56" si="498">ALO45-ALO53-ALO54</f>
        <v>0</v>
      </c>
      <c r="ALQ56" s="995">
        <f t="shared" ref="ALQ56" si="499">ALQ45-ALQ53-ALQ54</f>
        <v>0</v>
      </c>
      <c r="ALS56" s="995">
        <f t="shared" ref="ALS56" si="500">ALS45-ALS53-ALS54</f>
        <v>0</v>
      </c>
      <c r="ALU56" s="995">
        <f t="shared" ref="ALU56" si="501">ALU45-ALU53-ALU54</f>
        <v>0</v>
      </c>
      <c r="ALW56" s="995">
        <f t="shared" ref="ALW56" si="502">ALW45-ALW53-ALW54</f>
        <v>0</v>
      </c>
      <c r="ALY56" s="995">
        <f t="shared" ref="ALY56" si="503">ALY45-ALY53-ALY54</f>
        <v>0</v>
      </c>
      <c r="AMA56" s="995">
        <f t="shared" ref="AMA56" si="504">AMA45-AMA53-AMA54</f>
        <v>0</v>
      </c>
      <c r="AMC56" s="995">
        <f t="shared" ref="AMC56" si="505">AMC45-AMC53-AMC54</f>
        <v>0</v>
      </c>
      <c r="AME56" s="995">
        <f t="shared" ref="AME56" si="506">AME45-AME53-AME54</f>
        <v>0</v>
      </c>
      <c r="AMG56" s="995">
        <f t="shared" ref="AMG56" si="507">AMG45-AMG53-AMG54</f>
        <v>0</v>
      </c>
      <c r="AMI56" s="995">
        <f t="shared" ref="AMI56" si="508">AMI45-AMI53-AMI54</f>
        <v>0</v>
      </c>
      <c r="AMK56" s="995">
        <f t="shared" ref="AMK56" si="509">AMK45-AMK53-AMK54</f>
        <v>0</v>
      </c>
      <c r="AMM56" s="995">
        <f t="shared" ref="AMM56" si="510">AMM45-AMM53-AMM54</f>
        <v>0</v>
      </c>
      <c r="AMO56" s="995">
        <f t="shared" ref="AMO56" si="511">AMO45-AMO53-AMO54</f>
        <v>0</v>
      </c>
      <c r="AMQ56" s="995">
        <f t="shared" ref="AMQ56" si="512">AMQ45-AMQ53-AMQ54</f>
        <v>0</v>
      </c>
      <c r="AMS56" s="995">
        <f t="shared" ref="AMS56" si="513">AMS45-AMS53-AMS54</f>
        <v>0</v>
      </c>
      <c r="AMU56" s="995">
        <f t="shared" ref="AMU56" si="514">AMU45-AMU53-AMU54</f>
        <v>0</v>
      </c>
      <c r="AMW56" s="995">
        <f t="shared" ref="AMW56" si="515">AMW45-AMW53-AMW54</f>
        <v>0</v>
      </c>
      <c r="AMY56" s="995">
        <f t="shared" ref="AMY56" si="516">AMY45-AMY53-AMY54</f>
        <v>0</v>
      </c>
      <c r="ANA56" s="995">
        <f t="shared" ref="ANA56" si="517">ANA45-ANA53-ANA54</f>
        <v>0</v>
      </c>
      <c r="ANC56" s="995">
        <f t="shared" ref="ANC56" si="518">ANC45-ANC53-ANC54</f>
        <v>0</v>
      </c>
      <c r="ANE56" s="995">
        <f t="shared" ref="ANE56" si="519">ANE45-ANE53-ANE54</f>
        <v>0</v>
      </c>
      <c r="ANG56" s="995">
        <f t="shared" ref="ANG56" si="520">ANG45-ANG53-ANG54</f>
        <v>0</v>
      </c>
      <c r="ANI56" s="995">
        <f t="shared" ref="ANI56" si="521">ANI45-ANI53-ANI54</f>
        <v>0</v>
      </c>
      <c r="ANK56" s="995">
        <f t="shared" ref="ANK56" si="522">ANK45-ANK53-ANK54</f>
        <v>0</v>
      </c>
      <c r="ANM56" s="995">
        <f t="shared" ref="ANM56" si="523">ANM45-ANM53-ANM54</f>
        <v>0</v>
      </c>
      <c r="ANO56" s="995">
        <f t="shared" ref="ANO56" si="524">ANO45-ANO53-ANO54</f>
        <v>0</v>
      </c>
      <c r="ANQ56" s="995">
        <f t="shared" ref="ANQ56" si="525">ANQ45-ANQ53-ANQ54</f>
        <v>0</v>
      </c>
      <c r="ANS56" s="995">
        <f t="shared" ref="ANS56" si="526">ANS45-ANS53-ANS54</f>
        <v>0</v>
      </c>
      <c r="ANU56" s="995">
        <f t="shared" ref="ANU56" si="527">ANU45-ANU53-ANU54</f>
        <v>0</v>
      </c>
      <c r="ANW56" s="995">
        <f t="shared" ref="ANW56" si="528">ANW45-ANW53-ANW54</f>
        <v>0</v>
      </c>
      <c r="ANY56" s="995">
        <f t="shared" ref="ANY56" si="529">ANY45-ANY53-ANY54</f>
        <v>0</v>
      </c>
      <c r="AOA56" s="995">
        <f t="shared" ref="AOA56" si="530">AOA45-AOA53-AOA54</f>
        <v>0</v>
      </c>
      <c r="AOC56" s="995">
        <f t="shared" ref="AOC56" si="531">AOC45-AOC53-AOC54</f>
        <v>0</v>
      </c>
      <c r="AOE56" s="995">
        <f t="shared" ref="AOE56" si="532">AOE45-AOE53-AOE54</f>
        <v>0</v>
      </c>
      <c r="AOG56" s="995">
        <f t="shared" ref="AOG56" si="533">AOG45-AOG53-AOG54</f>
        <v>0</v>
      </c>
      <c r="AOI56" s="995">
        <f t="shared" ref="AOI56" si="534">AOI45-AOI53-AOI54</f>
        <v>0</v>
      </c>
      <c r="AOK56" s="995">
        <f t="shared" ref="AOK56" si="535">AOK45-AOK53-AOK54</f>
        <v>0</v>
      </c>
      <c r="AOM56" s="995">
        <f t="shared" ref="AOM56" si="536">AOM45-AOM53-AOM54</f>
        <v>0</v>
      </c>
      <c r="AOO56" s="995">
        <f t="shared" ref="AOO56" si="537">AOO45-AOO53-AOO54</f>
        <v>0</v>
      </c>
      <c r="AOQ56" s="995">
        <f t="shared" ref="AOQ56" si="538">AOQ45-AOQ53-AOQ54</f>
        <v>0</v>
      </c>
      <c r="AOS56" s="995">
        <f t="shared" ref="AOS56" si="539">AOS45-AOS53-AOS54</f>
        <v>0</v>
      </c>
      <c r="AOU56" s="995">
        <f t="shared" ref="AOU56" si="540">AOU45-AOU53-AOU54</f>
        <v>0</v>
      </c>
      <c r="AOW56" s="995">
        <f t="shared" ref="AOW56" si="541">AOW45-AOW53-AOW54</f>
        <v>0</v>
      </c>
      <c r="AOY56" s="995">
        <f t="shared" ref="AOY56" si="542">AOY45-AOY53-AOY54</f>
        <v>0</v>
      </c>
      <c r="APA56" s="995">
        <f t="shared" ref="APA56" si="543">APA45-APA53-APA54</f>
        <v>0</v>
      </c>
      <c r="APC56" s="995">
        <f t="shared" ref="APC56" si="544">APC45-APC53-APC54</f>
        <v>0</v>
      </c>
      <c r="APE56" s="995">
        <f t="shared" ref="APE56" si="545">APE45-APE53-APE54</f>
        <v>0</v>
      </c>
      <c r="APG56" s="995">
        <f t="shared" ref="APG56" si="546">APG45-APG53-APG54</f>
        <v>0</v>
      </c>
      <c r="API56" s="995">
        <f t="shared" ref="API56" si="547">API45-API53-API54</f>
        <v>0</v>
      </c>
      <c r="APK56" s="995">
        <f t="shared" ref="APK56" si="548">APK45-APK53-APK54</f>
        <v>0</v>
      </c>
      <c r="APM56" s="995">
        <f t="shared" ref="APM56" si="549">APM45-APM53-APM54</f>
        <v>0</v>
      </c>
      <c r="APO56" s="995">
        <f t="shared" ref="APO56" si="550">APO45-APO53-APO54</f>
        <v>0</v>
      </c>
      <c r="APQ56" s="995">
        <f t="shared" ref="APQ56" si="551">APQ45-APQ53-APQ54</f>
        <v>0</v>
      </c>
      <c r="APS56" s="995">
        <f t="shared" ref="APS56" si="552">APS45-APS53-APS54</f>
        <v>0</v>
      </c>
      <c r="APU56" s="995">
        <f t="shared" ref="APU56" si="553">APU45-APU53-APU54</f>
        <v>0</v>
      </c>
      <c r="APW56" s="995">
        <f t="shared" ref="APW56" si="554">APW45-APW53-APW54</f>
        <v>0</v>
      </c>
      <c r="APY56" s="995">
        <f t="shared" ref="APY56" si="555">APY45-APY53-APY54</f>
        <v>0</v>
      </c>
      <c r="AQA56" s="995">
        <f t="shared" ref="AQA56" si="556">AQA45-AQA53-AQA54</f>
        <v>0</v>
      </c>
      <c r="AQC56" s="995">
        <f t="shared" ref="AQC56" si="557">AQC45-AQC53-AQC54</f>
        <v>0</v>
      </c>
      <c r="AQE56" s="995">
        <f t="shared" ref="AQE56" si="558">AQE45-AQE53-AQE54</f>
        <v>0</v>
      </c>
      <c r="AQG56" s="995">
        <f t="shared" ref="AQG56" si="559">AQG45-AQG53-AQG54</f>
        <v>0</v>
      </c>
      <c r="AQI56" s="995">
        <f t="shared" ref="AQI56" si="560">AQI45-AQI53-AQI54</f>
        <v>0</v>
      </c>
      <c r="AQK56" s="995">
        <f t="shared" ref="AQK56" si="561">AQK45-AQK53-AQK54</f>
        <v>0</v>
      </c>
      <c r="AQM56" s="995">
        <f t="shared" ref="AQM56" si="562">AQM45-AQM53-AQM54</f>
        <v>0</v>
      </c>
      <c r="AQO56" s="995">
        <f t="shared" ref="AQO56" si="563">AQO45-AQO53-AQO54</f>
        <v>0</v>
      </c>
      <c r="AQQ56" s="995">
        <f t="shared" ref="AQQ56" si="564">AQQ45-AQQ53-AQQ54</f>
        <v>0</v>
      </c>
      <c r="AQS56" s="995">
        <f t="shared" ref="AQS56" si="565">AQS45-AQS53-AQS54</f>
        <v>0</v>
      </c>
      <c r="AQU56" s="995">
        <f t="shared" ref="AQU56" si="566">AQU45-AQU53-AQU54</f>
        <v>0</v>
      </c>
      <c r="AQW56" s="995">
        <f t="shared" ref="AQW56" si="567">AQW45-AQW53-AQW54</f>
        <v>0</v>
      </c>
      <c r="AQY56" s="995">
        <f t="shared" ref="AQY56" si="568">AQY45-AQY53-AQY54</f>
        <v>0</v>
      </c>
      <c r="ARA56" s="995">
        <f t="shared" ref="ARA56" si="569">ARA45-ARA53-ARA54</f>
        <v>0</v>
      </c>
      <c r="ARC56" s="995">
        <f t="shared" ref="ARC56" si="570">ARC45-ARC53-ARC54</f>
        <v>0</v>
      </c>
      <c r="ARE56" s="995">
        <f t="shared" ref="ARE56" si="571">ARE45-ARE53-ARE54</f>
        <v>0</v>
      </c>
      <c r="ARG56" s="995">
        <f t="shared" ref="ARG56" si="572">ARG45-ARG53-ARG54</f>
        <v>0</v>
      </c>
      <c r="ARI56" s="995">
        <f t="shared" ref="ARI56" si="573">ARI45-ARI53-ARI54</f>
        <v>0</v>
      </c>
      <c r="ARK56" s="995">
        <f t="shared" ref="ARK56" si="574">ARK45-ARK53-ARK54</f>
        <v>0</v>
      </c>
      <c r="ARM56" s="995">
        <f t="shared" ref="ARM56" si="575">ARM45-ARM53-ARM54</f>
        <v>0</v>
      </c>
      <c r="ARO56" s="995">
        <f t="shared" ref="ARO56" si="576">ARO45-ARO53-ARO54</f>
        <v>0</v>
      </c>
      <c r="ARQ56" s="995">
        <f t="shared" ref="ARQ56" si="577">ARQ45-ARQ53-ARQ54</f>
        <v>0</v>
      </c>
      <c r="ARS56" s="995">
        <f t="shared" ref="ARS56" si="578">ARS45-ARS53-ARS54</f>
        <v>0</v>
      </c>
      <c r="ARU56" s="995">
        <f t="shared" ref="ARU56" si="579">ARU45-ARU53-ARU54</f>
        <v>0</v>
      </c>
      <c r="ARW56" s="995">
        <f t="shared" ref="ARW56" si="580">ARW45-ARW53-ARW54</f>
        <v>0</v>
      </c>
      <c r="ARY56" s="995">
        <f t="shared" ref="ARY56" si="581">ARY45-ARY53-ARY54</f>
        <v>0</v>
      </c>
      <c r="ASA56" s="995">
        <f t="shared" ref="ASA56" si="582">ASA45-ASA53-ASA54</f>
        <v>0</v>
      </c>
      <c r="ASC56" s="995">
        <f t="shared" ref="ASC56" si="583">ASC45-ASC53-ASC54</f>
        <v>0</v>
      </c>
      <c r="ASE56" s="995">
        <f t="shared" ref="ASE56" si="584">ASE45-ASE53-ASE54</f>
        <v>0</v>
      </c>
      <c r="ASG56" s="995">
        <f t="shared" ref="ASG56" si="585">ASG45-ASG53-ASG54</f>
        <v>0</v>
      </c>
      <c r="ASI56" s="995">
        <f t="shared" ref="ASI56" si="586">ASI45-ASI53-ASI54</f>
        <v>0</v>
      </c>
      <c r="ASK56" s="995">
        <f t="shared" ref="ASK56" si="587">ASK45-ASK53-ASK54</f>
        <v>0</v>
      </c>
      <c r="ASM56" s="995">
        <f t="shared" ref="ASM56" si="588">ASM45-ASM53-ASM54</f>
        <v>0</v>
      </c>
      <c r="ASO56" s="995">
        <f t="shared" ref="ASO56" si="589">ASO45-ASO53-ASO54</f>
        <v>0</v>
      </c>
      <c r="ASQ56" s="995">
        <f t="shared" ref="ASQ56" si="590">ASQ45-ASQ53-ASQ54</f>
        <v>0</v>
      </c>
      <c r="ASS56" s="995">
        <f t="shared" ref="ASS56" si="591">ASS45-ASS53-ASS54</f>
        <v>0</v>
      </c>
      <c r="ASU56" s="995">
        <f t="shared" ref="ASU56" si="592">ASU45-ASU53-ASU54</f>
        <v>0</v>
      </c>
      <c r="ASW56" s="995">
        <f t="shared" ref="ASW56" si="593">ASW45-ASW53-ASW54</f>
        <v>0</v>
      </c>
      <c r="ASY56" s="995">
        <f t="shared" ref="ASY56" si="594">ASY45-ASY53-ASY54</f>
        <v>0</v>
      </c>
      <c r="ATA56" s="995">
        <f t="shared" ref="ATA56" si="595">ATA45-ATA53-ATA54</f>
        <v>0</v>
      </c>
      <c r="ATC56" s="995">
        <f t="shared" ref="ATC56" si="596">ATC45-ATC53-ATC54</f>
        <v>0</v>
      </c>
      <c r="ATE56" s="995">
        <f t="shared" ref="ATE56" si="597">ATE45-ATE53-ATE54</f>
        <v>0</v>
      </c>
      <c r="ATG56" s="995">
        <f t="shared" ref="ATG56" si="598">ATG45-ATG53-ATG54</f>
        <v>0</v>
      </c>
      <c r="ATI56" s="995">
        <f t="shared" ref="ATI56" si="599">ATI45-ATI53-ATI54</f>
        <v>0</v>
      </c>
      <c r="ATK56" s="995">
        <f t="shared" ref="ATK56" si="600">ATK45-ATK53-ATK54</f>
        <v>0</v>
      </c>
      <c r="ATM56" s="995">
        <f t="shared" ref="ATM56" si="601">ATM45-ATM53-ATM54</f>
        <v>0</v>
      </c>
      <c r="ATO56" s="995">
        <f t="shared" ref="ATO56" si="602">ATO45-ATO53-ATO54</f>
        <v>0</v>
      </c>
      <c r="ATQ56" s="995">
        <f t="shared" ref="ATQ56" si="603">ATQ45-ATQ53-ATQ54</f>
        <v>0</v>
      </c>
      <c r="ATS56" s="995">
        <f t="shared" ref="ATS56" si="604">ATS45-ATS53-ATS54</f>
        <v>0</v>
      </c>
      <c r="ATU56" s="995">
        <f t="shared" ref="ATU56" si="605">ATU45-ATU53-ATU54</f>
        <v>0</v>
      </c>
      <c r="ATW56" s="995">
        <f t="shared" ref="ATW56" si="606">ATW45-ATW53-ATW54</f>
        <v>0</v>
      </c>
      <c r="ATY56" s="995">
        <f t="shared" ref="ATY56" si="607">ATY45-ATY53-ATY54</f>
        <v>0</v>
      </c>
      <c r="AUA56" s="995">
        <f t="shared" ref="AUA56" si="608">AUA45-AUA53-AUA54</f>
        <v>0</v>
      </c>
      <c r="AUC56" s="995">
        <f t="shared" ref="AUC56" si="609">AUC45-AUC53-AUC54</f>
        <v>0</v>
      </c>
      <c r="AUE56" s="995">
        <f t="shared" ref="AUE56" si="610">AUE45-AUE53-AUE54</f>
        <v>0</v>
      </c>
      <c r="AUG56" s="995">
        <f t="shared" ref="AUG56" si="611">AUG45-AUG53-AUG54</f>
        <v>0</v>
      </c>
      <c r="AUI56" s="995">
        <f t="shared" ref="AUI56" si="612">AUI45-AUI53-AUI54</f>
        <v>0</v>
      </c>
      <c r="AUK56" s="995">
        <f t="shared" ref="AUK56" si="613">AUK45-AUK53-AUK54</f>
        <v>0</v>
      </c>
      <c r="AUM56" s="995">
        <f t="shared" ref="AUM56" si="614">AUM45-AUM53-AUM54</f>
        <v>0</v>
      </c>
      <c r="AUO56" s="995">
        <f t="shared" ref="AUO56" si="615">AUO45-AUO53-AUO54</f>
        <v>0</v>
      </c>
      <c r="AUQ56" s="995">
        <f t="shared" ref="AUQ56" si="616">AUQ45-AUQ53-AUQ54</f>
        <v>0</v>
      </c>
      <c r="AUS56" s="995">
        <f t="shared" ref="AUS56" si="617">AUS45-AUS53-AUS54</f>
        <v>0</v>
      </c>
      <c r="AUU56" s="995">
        <f t="shared" ref="AUU56" si="618">AUU45-AUU53-AUU54</f>
        <v>0</v>
      </c>
      <c r="AUW56" s="995">
        <f t="shared" ref="AUW56" si="619">AUW45-AUW53-AUW54</f>
        <v>0</v>
      </c>
      <c r="AUY56" s="995">
        <f t="shared" ref="AUY56" si="620">AUY45-AUY53-AUY54</f>
        <v>0</v>
      </c>
      <c r="AVA56" s="995">
        <f t="shared" ref="AVA56" si="621">AVA45-AVA53-AVA54</f>
        <v>0</v>
      </c>
      <c r="AVC56" s="995">
        <f t="shared" ref="AVC56" si="622">AVC45-AVC53-AVC54</f>
        <v>0</v>
      </c>
      <c r="AVE56" s="995">
        <f t="shared" ref="AVE56" si="623">AVE45-AVE53-AVE54</f>
        <v>0</v>
      </c>
      <c r="AVG56" s="995">
        <f t="shared" ref="AVG56" si="624">AVG45-AVG53-AVG54</f>
        <v>0</v>
      </c>
      <c r="AVI56" s="995">
        <f t="shared" ref="AVI56" si="625">AVI45-AVI53-AVI54</f>
        <v>0</v>
      </c>
      <c r="AVK56" s="995">
        <f t="shared" ref="AVK56" si="626">AVK45-AVK53-AVK54</f>
        <v>0</v>
      </c>
      <c r="AVM56" s="995">
        <f t="shared" ref="AVM56" si="627">AVM45-AVM53-AVM54</f>
        <v>0</v>
      </c>
      <c r="AVO56" s="995">
        <f t="shared" ref="AVO56" si="628">AVO45-AVO53-AVO54</f>
        <v>0</v>
      </c>
      <c r="AVQ56" s="995">
        <f t="shared" ref="AVQ56" si="629">AVQ45-AVQ53-AVQ54</f>
        <v>0</v>
      </c>
      <c r="AVS56" s="995">
        <f t="shared" ref="AVS56" si="630">AVS45-AVS53-AVS54</f>
        <v>0</v>
      </c>
      <c r="AVU56" s="995">
        <f t="shared" ref="AVU56" si="631">AVU45-AVU53-AVU54</f>
        <v>0</v>
      </c>
      <c r="AVW56" s="995">
        <f t="shared" ref="AVW56" si="632">AVW45-AVW53-AVW54</f>
        <v>0</v>
      </c>
      <c r="AVY56" s="995">
        <f t="shared" ref="AVY56" si="633">AVY45-AVY53-AVY54</f>
        <v>0</v>
      </c>
      <c r="AWA56" s="995">
        <f t="shared" ref="AWA56" si="634">AWA45-AWA53-AWA54</f>
        <v>0</v>
      </c>
      <c r="AWC56" s="995">
        <f t="shared" ref="AWC56" si="635">AWC45-AWC53-AWC54</f>
        <v>0</v>
      </c>
      <c r="AWE56" s="995">
        <f t="shared" ref="AWE56" si="636">AWE45-AWE53-AWE54</f>
        <v>0</v>
      </c>
      <c r="AWG56" s="995">
        <f t="shared" ref="AWG56" si="637">AWG45-AWG53-AWG54</f>
        <v>0</v>
      </c>
      <c r="AWI56" s="995">
        <f t="shared" ref="AWI56" si="638">AWI45-AWI53-AWI54</f>
        <v>0</v>
      </c>
      <c r="AWK56" s="995">
        <f t="shared" ref="AWK56" si="639">AWK45-AWK53-AWK54</f>
        <v>0</v>
      </c>
      <c r="AWM56" s="995">
        <f t="shared" ref="AWM56" si="640">AWM45-AWM53-AWM54</f>
        <v>0</v>
      </c>
      <c r="AWO56" s="995">
        <f t="shared" ref="AWO56" si="641">AWO45-AWO53-AWO54</f>
        <v>0</v>
      </c>
      <c r="AWQ56" s="995">
        <f t="shared" ref="AWQ56" si="642">AWQ45-AWQ53-AWQ54</f>
        <v>0</v>
      </c>
      <c r="AWS56" s="995">
        <f t="shared" ref="AWS56" si="643">AWS45-AWS53-AWS54</f>
        <v>0</v>
      </c>
      <c r="AWU56" s="995">
        <f t="shared" ref="AWU56" si="644">AWU45-AWU53-AWU54</f>
        <v>0</v>
      </c>
      <c r="AWW56" s="995">
        <f t="shared" ref="AWW56" si="645">AWW45-AWW53-AWW54</f>
        <v>0</v>
      </c>
      <c r="AWY56" s="995">
        <f t="shared" ref="AWY56" si="646">AWY45-AWY53-AWY54</f>
        <v>0</v>
      </c>
      <c r="AXA56" s="995">
        <f t="shared" ref="AXA56" si="647">AXA45-AXA53-AXA54</f>
        <v>0</v>
      </c>
      <c r="AXC56" s="995">
        <f t="shared" ref="AXC56" si="648">AXC45-AXC53-AXC54</f>
        <v>0</v>
      </c>
      <c r="AXE56" s="995">
        <f t="shared" ref="AXE56" si="649">AXE45-AXE53-AXE54</f>
        <v>0</v>
      </c>
      <c r="AXG56" s="995">
        <f t="shared" ref="AXG56" si="650">AXG45-AXG53-AXG54</f>
        <v>0</v>
      </c>
      <c r="AXI56" s="995">
        <f t="shared" ref="AXI56" si="651">AXI45-AXI53-AXI54</f>
        <v>0</v>
      </c>
      <c r="AXK56" s="995">
        <f t="shared" ref="AXK56" si="652">AXK45-AXK53-AXK54</f>
        <v>0</v>
      </c>
      <c r="AXM56" s="995">
        <f t="shared" ref="AXM56" si="653">AXM45-AXM53-AXM54</f>
        <v>0</v>
      </c>
      <c r="AXO56" s="995">
        <f t="shared" ref="AXO56" si="654">AXO45-AXO53-AXO54</f>
        <v>0</v>
      </c>
      <c r="AXQ56" s="995">
        <f t="shared" ref="AXQ56" si="655">AXQ45-AXQ53-AXQ54</f>
        <v>0</v>
      </c>
      <c r="AXS56" s="995">
        <f t="shared" ref="AXS56" si="656">AXS45-AXS53-AXS54</f>
        <v>0</v>
      </c>
      <c r="AXU56" s="995">
        <f t="shared" ref="AXU56" si="657">AXU45-AXU53-AXU54</f>
        <v>0</v>
      </c>
      <c r="AXW56" s="995">
        <f t="shared" ref="AXW56" si="658">AXW45-AXW53-AXW54</f>
        <v>0</v>
      </c>
      <c r="AXY56" s="995">
        <f t="shared" ref="AXY56" si="659">AXY45-AXY53-AXY54</f>
        <v>0</v>
      </c>
      <c r="AYA56" s="995">
        <f t="shared" ref="AYA56" si="660">AYA45-AYA53-AYA54</f>
        <v>0</v>
      </c>
      <c r="AYC56" s="995">
        <f t="shared" ref="AYC56" si="661">AYC45-AYC53-AYC54</f>
        <v>0</v>
      </c>
      <c r="AYE56" s="995">
        <f t="shared" ref="AYE56" si="662">AYE45-AYE53-AYE54</f>
        <v>0</v>
      </c>
      <c r="AYG56" s="995">
        <f t="shared" ref="AYG56" si="663">AYG45-AYG53-AYG54</f>
        <v>0</v>
      </c>
      <c r="AYI56" s="995">
        <f t="shared" ref="AYI56" si="664">AYI45-AYI53-AYI54</f>
        <v>0</v>
      </c>
      <c r="AYK56" s="995">
        <f t="shared" ref="AYK56" si="665">AYK45-AYK53-AYK54</f>
        <v>0</v>
      </c>
      <c r="AYM56" s="995">
        <f t="shared" ref="AYM56" si="666">AYM45-AYM53-AYM54</f>
        <v>0</v>
      </c>
      <c r="AYO56" s="995">
        <f t="shared" ref="AYO56" si="667">AYO45-AYO53-AYO54</f>
        <v>0</v>
      </c>
      <c r="AYQ56" s="995">
        <f t="shared" ref="AYQ56" si="668">AYQ45-AYQ53-AYQ54</f>
        <v>0</v>
      </c>
      <c r="AYS56" s="995">
        <f t="shared" ref="AYS56" si="669">AYS45-AYS53-AYS54</f>
        <v>0</v>
      </c>
      <c r="AYU56" s="995">
        <f t="shared" ref="AYU56" si="670">AYU45-AYU53-AYU54</f>
        <v>0</v>
      </c>
      <c r="AYW56" s="995">
        <f t="shared" ref="AYW56" si="671">AYW45-AYW53-AYW54</f>
        <v>0</v>
      </c>
      <c r="AYY56" s="995">
        <f t="shared" ref="AYY56" si="672">AYY45-AYY53-AYY54</f>
        <v>0</v>
      </c>
      <c r="AZA56" s="995">
        <f t="shared" ref="AZA56" si="673">AZA45-AZA53-AZA54</f>
        <v>0</v>
      </c>
      <c r="AZC56" s="995">
        <f t="shared" ref="AZC56" si="674">AZC45-AZC53-AZC54</f>
        <v>0</v>
      </c>
      <c r="AZE56" s="995">
        <f t="shared" ref="AZE56" si="675">AZE45-AZE53-AZE54</f>
        <v>0</v>
      </c>
      <c r="AZG56" s="995">
        <f t="shared" ref="AZG56" si="676">AZG45-AZG53-AZG54</f>
        <v>0</v>
      </c>
      <c r="AZI56" s="995">
        <f t="shared" ref="AZI56" si="677">AZI45-AZI53-AZI54</f>
        <v>0</v>
      </c>
      <c r="AZK56" s="995">
        <f t="shared" ref="AZK56" si="678">AZK45-AZK53-AZK54</f>
        <v>0</v>
      </c>
      <c r="AZM56" s="995">
        <f t="shared" ref="AZM56" si="679">AZM45-AZM53-AZM54</f>
        <v>0</v>
      </c>
      <c r="AZO56" s="995">
        <f t="shared" ref="AZO56" si="680">AZO45-AZO53-AZO54</f>
        <v>0</v>
      </c>
      <c r="AZQ56" s="995">
        <f t="shared" ref="AZQ56" si="681">AZQ45-AZQ53-AZQ54</f>
        <v>0</v>
      </c>
      <c r="AZS56" s="995">
        <f t="shared" ref="AZS56" si="682">AZS45-AZS53-AZS54</f>
        <v>0</v>
      </c>
      <c r="AZU56" s="995">
        <f t="shared" ref="AZU56" si="683">AZU45-AZU53-AZU54</f>
        <v>0</v>
      </c>
      <c r="AZW56" s="995">
        <f t="shared" ref="AZW56" si="684">AZW45-AZW53-AZW54</f>
        <v>0</v>
      </c>
      <c r="AZY56" s="995">
        <f t="shared" ref="AZY56" si="685">AZY45-AZY53-AZY54</f>
        <v>0</v>
      </c>
      <c r="BAA56" s="995">
        <f t="shared" ref="BAA56" si="686">BAA45-BAA53-BAA54</f>
        <v>0</v>
      </c>
      <c r="BAC56" s="995">
        <f t="shared" ref="BAC56" si="687">BAC45-BAC53-BAC54</f>
        <v>0</v>
      </c>
      <c r="BAE56" s="995">
        <f t="shared" ref="BAE56" si="688">BAE45-BAE53-BAE54</f>
        <v>0</v>
      </c>
      <c r="BAG56" s="995">
        <f t="shared" ref="BAG56" si="689">BAG45-BAG53-BAG54</f>
        <v>0</v>
      </c>
      <c r="BAI56" s="995">
        <f t="shared" ref="BAI56" si="690">BAI45-BAI53-BAI54</f>
        <v>0</v>
      </c>
      <c r="BAK56" s="995">
        <f t="shared" ref="BAK56" si="691">BAK45-BAK53-BAK54</f>
        <v>0</v>
      </c>
      <c r="BAM56" s="995">
        <f t="shared" ref="BAM56" si="692">BAM45-BAM53-BAM54</f>
        <v>0</v>
      </c>
      <c r="BAO56" s="995">
        <f t="shared" ref="BAO56" si="693">BAO45-BAO53-BAO54</f>
        <v>0</v>
      </c>
      <c r="BAQ56" s="995">
        <f t="shared" ref="BAQ56" si="694">BAQ45-BAQ53-BAQ54</f>
        <v>0</v>
      </c>
      <c r="BAS56" s="995">
        <f t="shared" ref="BAS56" si="695">BAS45-BAS53-BAS54</f>
        <v>0</v>
      </c>
      <c r="BAU56" s="995">
        <f t="shared" ref="BAU56" si="696">BAU45-BAU53-BAU54</f>
        <v>0</v>
      </c>
      <c r="BAW56" s="995">
        <f t="shared" ref="BAW56" si="697">BAW45-BAW53-BAW54</f>
        <v>0</v>
      </c>
      <c r="BAY56" s="995">
        <f t="shared" ref="BAY56" si="698">BAY45-BAY53-BAY54</f>
        <v>0</v>
      </c>
      <c r="BBA56" s="995">
        <f t="shared" ref="BBA56" si="699">BBA45-BBA53-BBA54</f>
        <v>0</v>
      </c>
      <c r="BBC56" s="995">
        <f t="shared" ref="BBC56" si="700">BBC45-BBC53-BBC54</f>
        <v>0</v>
      </c>
      <c r="BBE56" s="995">
        <f t="shared" ref="BBE56" si="701">BBE45-BBE53-BBE54</f>
        <v>0</v>
      </c>
      <c r="BBG56" s="995">
        <f t="shared" ref="BBG56" si="702">BBG45-BBG53-BBG54</f>
        <v>0</v>
      </c>
      <c r="BBI56" s="995">
        <f t="shared" ref="BBI56" si="703">BBI45-BBI53-BBI54</f>
        <v>0</v>
      </c>
      <c r="BBK56" s="995">
        <f t="shared" ref="BBK56" si="704">BBK45-BBK53-BBK54</f>
        <v>0</v>
      </c>
      <c r="BBM56" s="995">
        <f t="shared" ref="BBM56" si="705">BBM45-BBM53-BBM54</f>
        <v>0</v>
      </c>
      <c r="BBO56" s="995">
        <f t="shared" ref="BBO56" si="706">BBO45-BBO53-BBO54</f>
        <v>0</v>
      </c>
      <c r="BBQ56" s="995">
        <f t="shared" ref="BBQ56" si="707">BBQ45-BBQ53-BBQ54</f>
        <v>0</v>
      </c>
      <c r="BBS56" s="995">
        <f t="shared" ref="BBS56" si="708">BBS45-BBS53-BBS54</f>
        <v>0</v>
      </c>
      <c r="BBU56" s="995">
        <f t="shared" ref="BBU56" si="709">BBU45-BBU53-BBU54</f>
        <v>0</v>
      </c>
      <c r="BBW56" s="995">
        <f t="shared" ref="BBW56" si="710">BBW45-BBW53-BBW54</f>
        <v>0</v>
      </c>
      <c r="BBY56" s="995">
        <f t="shared" ref="BBY56" si="711">BBY45-BBY53-BBY54</f>
        <v>0</v>
      </c>
      <c r="BCA56" s="995">
        <f t="shared" ref="BCA56" si="712">BCA45-BCA53-BCA54</f>
        <v>0</v>
      </c>
      <c r="BCC56" s="995">
        <f t="shared" ref="BCC56" si="713">BCC45-BCC53-BCC54</f>
        <v>0</v>
      </c>
      <c r="BCE56" s="995">
        <f t="shared" ref="BCE56" si="714">BCE45-BCE53-BCE54</f>
        <v>0</v>
      </c>
      <c r="BCG56" s="995">
        <f t="shared" ref="BCG56" si="715">BCG45-BCG53-BCG54</f>
        <v>0</v>
      </c>
      <c r="BCI56" s="995">
        <f t="shared" ref="BCI56" si="716">BCI45-BCI53-BCI54</f>
        <v>0</v>
      </c>
      <c r="BCK56" s="995">
        <f t="shared" ref="BCK56" si="717">BCK45-BCK53-BCK54</f>
        <v>0</v>
      </c>
      <c r="BCM56" s="995">
        <f t="shared" ref="BCM56" si="718">BCM45-BCM53-BCM54</f>
        <v>0</v>
      </c>
      <c r="BCO56" s="995">
        <f t="shared" ref="BCO56" si="719">BCO45-BCO53-BCO54</f>
        <v>0</v>
      </c>
      <c r="BCQ56" s="995">
        <f t="shared" ref="BCQ56" si="720">BCQ45-BCQ53-BCQ54</f>
        <v>0</v>
      </c>
      <c r="BCS56" s="995">
        <f t="shared" ref="BCS56" si="721">BCS45-BCS53-BCS54</f>
        <v>0</v>
      </c>
      <c r="BCU56" s="995">
        <f t="shared" ref="BCU56" si="722">BCU45-BCU53-BCU54</f>
        <v>0</v>
      </c>
      <c r="BCW56" s="995">
        <f t="shared" ref="BCW56" si="723">BCW45-BCW53-BCW54</f>
        <v>0</v>
      </c>
      <c r="BCY56" s="995">
        <f t="shared" ref="BCY56" si="724">BCY45-BCY53-BCY54</f>
        <v>0</v>
      </c>
      <c r="BDA56" s="995">
        <f t="shared" ref="BDA56" si="725">BDA45-BDA53-BDA54</f>
        <v>0</v>
      </c>
      <c r="BDC56" s="995">
        <f t="shared" ref="BDC56" si="726">BDC45-BDC53-BDC54</f>
        <v>0</v>
      </c>
      <c r="BDE56" s="995">
        <f t="shared" ref="BDE56" si="727">BDE45-BDE53-BDE54</f>
        <v>0</v>
      </c>
      <c r="BDG56" s="995">
        <f t="shared" ref="BDG56" si="728">BDG45-BDG53-BDG54</f>
        <v>0</v>
      </c>
      <c r="BDI56" s="995">
        <f t="shared" ref="BDI56" si="729">BDI45-BDI53-BDI54</f>
        <v>0</v>
      </c>
      <c r="BDK56" s="995">
        <f t="shared" ref="BDK56" si="730">BDK45-BDK53-BDK54</f>
        <v>0</v>
      </c>
      <c r="BDM56" s="995">
        <f t="shared" ref="BDM56" si="731">BDM45-BDM53-BDM54</f>
        <v>0</v>
      </c>
      <c r="BDO56" s="995">
        <f t="shared" ref="BDO56" si="732">BDO45-BDO53-BDO54</f>
        <v>0</v>
      </c>
      <c r="BDQ56" s="995">
        <f t="shared" ref="BDQ56" si="733">BDQ45-BDQ53-BDQ54</f>
        <v>0</v>
      </c>
      <c r="BDS56" s="995">
        <f t="shared" ref="BDS56" si="734">BDS45-BDS53-BDS54</f>
        <v>0</v>
      </c>
      <c r="BDU56" s="995">
        <f t="shared" ref="BDU56" si="735">BDU45-BDU53-BDU54</f>
        <v>0</v>
      </c>
      <c r="BDW56" s="995">
        <f t="shared" ref="BDW56" si="736">BDW45-BDW53-BDW54</f>
        <v>0</v>
      </c>
      <c r="BDY56" s="995">
        <f t="shared" ref="BDY56" si="737">BDY45-BDY53-BDY54</f>
        <v>0</v>
      </c>
      <c r="BEA56" s="995">
        <f t="shared" ref="BEA56" si="738">BEA45-BEA53-BEA54</f>
        <v>0</v>
      </c>
      <c r="BEC56" s="995">
        <f t="shared" ref="BEC56" si="739">BEC45-BEC53-BEC54</f>
        <v>0</v>
      </c>
      <c r="BEE56" s="995">
        <f t="shared" ref="BEE56" si="740">BEE45-BEE53-BEE54</f>
        <v>0</v>
      </c>
      <c r="BEG56" s="995">
        <f t="shared" ref="BEG56" si="741">BEG45-BEG53-BEG54</f>
        <v>0</v>
      </c>
      <c r="BEI56" s="995">
        <f t="shared" ref="BEI56" si="742">BEI45-BEI53-BEI54</f>
        <v>0</v>
      </c>
      <c r="BEK56" s="995">
        <f t="shared" ref="BEK56" si="743">BEK45-BEK53-BEK54</f>
        <v>0</v>
      </c>
      <c r="BEM56" s="995">
        <f t="shared" ref="BEM56" si="744">BEM45-BEM53-BEM54</f>
        <v>0</v>
      </c>
      <c r="BEO56" s="995">
        <f t="shared" ref="BEO56" si="745">BEO45-BEO53-BEO54</f>
        <v>0</v>
      </c>
      <c r="BEQ56" s="995">
        <f t="shared" ref="BEQ56" si="746">BEQ45-BEQ53-BEQ54</f>
        <v>0</v>
      </c>
      <c r="BES56" s="995">
        <f t="shared" ref="BES56" si="747">BES45-BES53-BES54</f>
        <v>0</v>
      </c>
      <c r="BEU56" s="995">
        <f t="shared" ref="BEU56" si="748">BEU45-BEU53-BEU54</f>
        <v>0</v>
      </c>
      <c r="BEW56" s="995">
        <f t="shared" ref="BEW56" si="749">BEW45-BEW53-BEW54</f>
        <v>0</v>
      </c>
      <c r="BEY56" s="995">
        <f t="shared" ref="BEY56" si="750">BEY45-BEY53-BEY54</f>
        <v>0</v>
      </c>
      <c r="BFA56" s="995">
        <f t="shared" ref="BFA56" si="751">BFA45-BFA53-BFA54</f>
        <v>0</v>
      </c>
      <c r="BFC56" s="995">
        <f t="shared" ref="BFC56" si="752">BFC45-BFC53-BFC54</f>
        <v>0</v>
      </c>
      <c r="BFE56" s="995">
        <f t="shared" ref="BFE56" si="753">BFE45-BFE53-BFE54</f>
        <v>0</v>
      </c>
      <c r="BFG56" s="995">
        <f t="shared" ref="BFG56" si="754">BFG45-BFG53-BFG54</f>
        <v>0</v>
      </c>
      <c r="BFI56" s="995">
        <f t="shared" ref="BFI56" si="755">BFI45-BFI53-BFI54</f>
        <v>0</v>
      </c>
      <c r="BFK56" s="995">
        <f t="shared" ref="BFK56" si="756">BFK45-BFK53-BFK54</f>
        <v>0</v>
      </c>
      <c r="BFM56" s="995">
        <f t="shared" ref="BFM56" si="757">BFM45-BFM53-BFM54</f>
        <v>0</v>
      </c>
      <c r="BFO56" s="995">
        <f t="shared" ref="BFO56" si="758">BFO45-BFO53-BFO54</f>
        <v>0</v>
      </c>
      <c r="BFQ56" s="995">
        <f t="shared" ref="BFQ56" si="759">BFQ45-BFQ53-BFQ54</f>
        <v>0</v>
      </c>
      <c r="BFS56" s="995">
        <f t="shared" ref="BFS56" si="760">BFS45-BFS53-BFS54</f>
        <v>0</v>
      </c>
      <c r="BFU56" s="995">
        <f t="shared" ref="BFU56" si="761">BFU45-BFU53-BFU54</f>
        <v>0</v>
      </c>
      <c r="BFW56" s="995">
        <f t="shared" ref="BFW56" si="762">BFW45-BFW53-BFW54</f>
        <v>0</v>
      </c>
      <c r="BFY56" s="995">
        <f t="shared" ref="BFY56" si="763">BFY45-BFY53-BFY54</f>
        <v>0</v>
      </c>
      <c r="BGA56" s="995">
        <f t="shared" ref="BGA56" si="764">BGA45-BGA53-BGA54</f>
        <v>0</v>
      </c>
      <c r="BGC56" s="995">
        <f t="shared" ref="BGC56" si="765">BGC45-BGC53-BGC54</f>
        <v>0</v>
      </c>
      <c r="BGE56" s="995">
        <f t="shared" ref="BGE56" si="766">BGE45-BGE53-BGE54</f>
        <v>0</v>
      </c>
      <c r="BGG56" s="995">
        <f t="shared" ref="BGG56" si="767">BGG45-BGG53-BGG54</f>
        <v>0</v>
      </c>
      <c r="BGI56" s="995">
        <f t="shared" ref="BGI56" si="768">BGI45-BGI53-BGI54</f>
        <v>0</v>
      </c>
      <c r="BGK56" s="995">
        <f t="shared" ref="BGK56" si="769">BGK45-BGK53-BGK54</f>
        <v>0</v>
      </c>
      <c r="BGM56" s="995">
        <f t="shared" ref="BGM56" si="770">BGM45-BGM53-BGM54</f>
        <v>0</v>
      </c>
      <c r="BGO56" s="995">
        <f t="shared" ref="BGO56" si="771">BGO45-BGO53-BGO54</f>
        <v>0</v>
      </c>
      <c r="BGQ56" s="995">
        <f t="shared" ref="BGQ56" si="772">BGQ45-BGQ53-BGQ54</f>
        <v>0</v>
      </c>
      <c r="BGS56" s="995">
        <f t="shared" ref="BGS56" si="773">BGS45-BGS53-BGS54</f>
        <v>0</v>
      </c>
      <c r="BGU56" s="995">
        <f t="shared" ref="BGU56" si="774">BGU45-BGU53-BGU54</f>
        <v>0</v>
      </c>
      <c r="BGW56" s="995">
        <f t="shared" ref="BGW56" si="775">BGW45-BGW53-BGW54</f>
        <v>0</v>
      </c>
      <c r="BGY56" s="995">
        <f t="shared" ref="BGY56" si="776">BGY45-BGY53-BGY54</f>
        <v>0</v>
      </c>
      <c r="BHA56" s="995">
        <f t="shared" ref="BHA56" si="777">BHA45-BHA53-BHA54</f>
        <v>0</v>
      </c>
      <c r="BHC56" s="995">
        <f t="shared" ref="BHC56" si="778">BHC45-BHC53-BHC54</f>
        <v>0</v>
      </c>
      <c r="BHE56" s="995">
        <f t="shared" ref="BHE56" si="779">BHE45-BHE53-BHE54</f>
        <v>0</v>
      </c>
      <c r="BHG56" s="995">
        <f t="shared" ref="BHG56" si="780">BHG45-BHG53-BHG54</f>
        <v>0</v>
      </c>
      <c r="BHI56" s="995">
        <f t="shared" ref="BHI56" si="781">BHI45-BHI53-BHI54</f>
        <v>0</v>
      </c>
      <c r="BHK56" s="995">
        <f t="shared" ref="BHK56" si="782">BHK45-BHK53-BHK54</f>
        <v>0</v>
      </c>
      <c r="BHM56" s="995">
        <f t="shared" ref="BHM56" si="783">BHM45-BHM53-BHM54</f>
        <v>0</v>
      </c>
      <c r="BHO56" s="995">
        <f t="shared" ref="BHO56" si="784">BHO45-BHO53-BHO54</f>
        <v>0</v>
      </c>
      <c r="BHQ56" s="995">
        <f t="shared" ref="BHQ56" si="785">BHQ45-BHQ53-BHQ54</f>
        <v>0</v>
      </c>
      <c r="BHS56" s="995">
        <f t="shared" ref="BHS56" si="786">BHS45-BHS53-BHS54</f>
        <v>0</v>
      </c>
      <c r="BHU56" s="995">
        <f t="shared" ref="BHU56" si="787">BHU45-BHU53-BHU54</f>
        <v>0</v>
      </c>
      <c r="BHW56" s="995">
        <f t="shared" ref="BHW56" si="788">BHW45-BHW53-BHW54</f>
        <v>0</v>
      </c>
      <c r="BHY56" s="995">
        <f t="shared" ref="BHY56" si="789">BHY45-BHY53-BHY54</f>
        <v>0</v>
      </c>
      <c r="BIA56" s="995">
        <f t="shared" ref="BIA56" si="790">BIA45-BIA53-BIA54</f>
        <v>0</v>
      </c>
      <c r="BIC56" s="995">
        <f t="shared" ref="BIC56" si="791">BIC45-BIC53-BIC54</f>
        <v>0</v>
      </c>
      <c r="BIE56" s="995">
        <f t="shared" ref="BIE56" si="792">BIE45-BIE53-BIE54</f>
        <v>0</v>
      </c>
      <c r="BIG56" s="995">
        <f t="shared" ref="BIG56" si="793">BIG45-BIG53-BIG54</f>
        <v>0</v>
      </c>
      <c r="BII56" s="995">
        <f t="shared" ref="BII56" si="794">BII45-BII53-BII54</f>
        <v>0</v>
      </c>
      <c r="BIK56" s="995">
        <f t="shared" ref="BIK56" si="795">BIK45-BIK53-BIK54</f>
        <v>0</v>
      </c>
      <c r="BIM56" s="995">
        <f t="shared" ref="BIM56" si="796">BIM45-BIM53-BIM54</f>
        <v>0</v>
      </c>
      <c r="BIO56" s="995">
        <f t="shared" ref="BIO56" si="797">BIO45-BIO53-BIO54</f>
        <v>0</v>
      </c>
      <c r="BIQ56" s="995">
        <f t="shared" ref="BIQ56" si="798">BIQ45-BIQ53-BIQ54</f>
        <v>0</v>
      </c>
      <c r="BIS56" s="995">
        <f t="shared" ref="BIS56" si="799">BIS45-BIS53-BIS54</f>
        <v>0</v>
      </c>
      <c r="BIU56" s="995">
        <f t="shared" ref="BIU56" si="800">BIU45-BIU53-BIU54</f>
        <v>0</v>
      </c>
      <c r="BIW56" s="995">
        <f t="shared" ref="BIW56" si="801">BIW45-BIW53-BIW54</f>
        <v>0</v>
      </c>
      <c r="BIY56" s="995">
        <f t="shared" ref="BIY56" si="802">BIY45-BIY53-BIY54</f>
        <v>0</v>
      </c>
      <c r="BJA56" s="995">
        <f t="shared" ref="BJA56" si="803">BJA45-BJA53-BJA54</f>
        <v>0</v>
      </c>
      <c r="BJC56" s="995">
        <f t="shared" ref="BJC56" si="804">BJC45-BJC53-BJC54</f>
        <v>0</v>
      </c>
      <c r="BJE56" s="995">
        <f t="shared" ref="BJE56" si="805">BJE45-BJE53-BJE54</f>
        <v>0</v>
      </c>
      <c r="BJG56" s="995">
        <f t="shared" ref="BJG56" si="806">BJG45-BJG53-BJG54</f>
        <v>0</v>
      </c>
      <c r="BJI56" s="995">
        <f t="shared" ref="BJI56" si="807">BJI45-BJI53-BJI54</f>
        <v>0</v>
      </c>
      <c r="BJK56" s="995">
        <f t="shared" ref="BJK56" si="808">BJK45-BJK53-BJK54</f>
        <v>0</v>
      </c>
      <c r="BJM56" s="995">
        <f t="shared" ref="BJM56" si="809">BJM45-BJM53-BJM54</f>
        <v>0</v>
      </c>
      <c r="BJO56" s="995">
        <f t="shared" ref="BJO56" si="810">BJO45-BJO53-BJO54</f>
        <v>0</v>
      </c>
      <c r="BJQ56" s="995">
        <f t="shared" ref="BJQ56" si="811">BJQ45-BJQ53-BJQ54</f>
        <v>0</v>
      </c>
      <c r="BJS56" s="995">
        <f t="shared" ref="BJS56" si="812">BJS45-BJS53-BJS54</f>
        <v>0</v>
      </c>
      <c r="BJU56" s="995">
        <f t="shared" ref="BJU56" si="813">BJU45-BJU53-BJU54</f>
        <v>0</v>
      </c>
      <c r="BJW56" s="995">
        <f t="shared" ref="BJW56" si="814">BJW45-BJW53-BJW54</f>
        <v>0</v>
      </c>
      <c r="BJY56" s="995">
        <f t="shared" ref="BJY56" si="815">BJY45-BJY53-BJY54</f>
        <v>0</v>
      </c>
      <c r="BKA56" s="995">
        <f t="shared" ref="BKA56" si="816">BKA45-BKA53-BKA54</f>
        <v>0</v>
      </c>
      <c r="BKC56" s="995">
        <f t="shared" ref="BKC56" si="817">BKC45-BKC53-BKC54</f>
        <v>0</v>
      </c>
      <c r="BKE56" s="995">
        <f t="shared" ref="BKE56" si="818">BKE45-BKE53-BKE54</f>
        <v>0</v>
      </c>
      <c r="BKG56" s="995">
        <f t="shared" ref="BKG56" si="819">BKG45-BKG53-BKG54</f>
        <v>0</v>
      </c>
      <c r="BKI56" s="995">
        <f t="shared" ref="BKI56" si="820">BKI45-BKI53-BKI54</f>
        <v>0</v>
      </c>
      <c r="BKK56" s="995">
        <f t="shared" ref="BKK56" si="821">BKK45-BKK53-BKK54</f>
        <v>0</v>
      </c>
      <c r="BKM56" s="995">
        <f t="shared" ref="BKM56" si="822">BKM45-BKM53-BKM54</f>
        <v>0</v>
      </c>
      <c r="BKO56" s="995">
        <f t="shared" ref="BKO56" si="823">BKO45-BKO53-BKO54</f>
        <v>0</v>
      </c>
      <c r="BKQ56" s="995">
        <f t="shared" ref="BKQ56" si="824">BKQ45-BKQ53-BKQ54</f>
        <v>0</v>
      </c>
      <c r="BKS56" s="995">
        <f t="shared" ref="BKS56" si="825">BKS45-BKS53-BKS54</f>
        <v>0</v>
      </c>
      <c r="BKU56" s="995">
        <f t="shared" ref="BKU56" si="826">BKU45-BKU53-BKU54</f>
        <v>0</v>
      </c>
      <c r="BKW56" s="995">
        <f t="shared" ref="BKW56" si="827">BKW45-BKW53-BKW54</f>
        <v>0</v>
      </c>
      <c r="BKY56" s="995">
        <f t="shared" ref="BKY56" si="828">BKY45-BKY53-BKY54</f>
        <v>0</v>
      </c>
      <c r="BLA56" s="995">
        <f t="shared" ref="BLA56" si="829">BLA45-BLA53-BLA54</f>
        <v>0</v>
      </c>
      <c r="BLC56" s="995">
        <f t="shared" ref="BLC56" si="830">BLC45-BLC53-BLC54</f>
        <v>0</v>
      </c>
      <c r="BLE56" s="995">
        <f t="shared" ref="BLE56" si="831">BLE45-BLE53-BLE54</f>
        <v>0</v>
      </c>
      <c r="BLG56" s="995">
        <f t="shared" ref="BLG56" si="832">BLG45-BLG53-BLG54</f>
        <v>0</v>
      </c>
      <c r="BLI56" s="995">
        <f t="shared" ref="BLI56" si="833">BLI45-BLI53-BLI54</f>
        <v>0</v>
      </c>
      <c r="BLK56" s="995">
        <f t="shared" ref="BLK56" si="834">BLK45-BLK53-BLK54</f>
        <v>0</v>
      </c>
      <c r="BLM56" s="995">
        <f t="shared" ref="BLM56" si="835">BLM45-BLM53-BLM54</f>
        <v>0</v>
      </c>
      <c r="BLO56" s="995">
        <f t="shared" ref="BLO56" si="836">BLO45-BLO53-BLO54</f>
        <v>0</v>
      </c>
      <c r="BLQ56" s="995">
        <f t="shared" ref="BLQ56" si="837">BLQ45-BLQ53-BLQ54</f>
        <v>0</v>
      </c>
      <c r="BLS56" s="995">
        <f t="shared" ref="BLS56" si="838">BLS45-BLS53-BLS54</f>
        <v>0</v>
      </c>
      <c r="BLU56" s="995">
        <f t="shared" ref="BLU56" si="839">BLU45-BLU53-BLU54</f>
        <v>0</v>
      </c>
      <c r="BLW56" s="995">
        <f t="shared" ref="BLW56" si="840">BLW45-BLW53-BLW54</f>
        <v>0</v>
      </c>
      <c r="BLY56" s="995">
        <f t="shared" ref="BLY56" si="841">BLY45-BLY53-BLY54</f>
        <v>0</v>
      </c>
      <c r="BMA56" s="995">
        <f t="shared" ref="BMA56" si="842">BMA45-BMA53-BMA54</f>
        <v>0</v>
      </c>
      <c r="BMC56" s="995">
        <f t="shared" ref="BMC56" si="843">BMC45-BMC53-BMC54</f>
        <v>0</v>
      </c>
      <c r="BME56" s="995">
        <f t="shared" ref="BME56" si="844">BME45-BME53-BME54</f>
        <v>0</v>
      </c>
      <c r="BMG56" s="995">
        <f t="shared" ref="BMG56" si="845">BMG45-BMG53-BMG54</f>
        <v>0</v>
      </c>
      <c r="BMI56" s="995">
        <f t="shared" ref="BMI56" si="846">BMI45-BMI53-BMI54</f>
        <v>0</v>
      </c>
      <c r="BMK56" s="995">
        <f t="shared" ref="BMK56" si="847">BMK45-BMK53-BMK54</f>
        <v>0</v>
      </c>
      <c r="BMM56" s="995">
        <f t="shared" ref="BMM56" si="848">BMM45-BMM53-BMM54</f>
        <v>0</v>
      </c>
      <c r="BMO56" s="995">
        <f t="shared" ref="BMO56" si="849">BMO45-BMO53-BMO54</f>
        <v>0</v>
      </c>
      <c r="BMQ56" s="995">
        <f t="shared" ref="BMQ56" si="850">BMQ45-BMQ53-BMQ54</f>
        <v>0</v>
      </c>
      <c r="BMS56" s="995">
        <f t="shared" ref="BMS56" si="851">BMS45-BMS53-BMS54</f>
        <v>0</v>
      </c>
      <c r="BMU56" s="995">
        <f t="shared" ref="BMU56" si="852">BMU45-BMU53-BMU54</f>
        <v>0</v>
      </c>
      <c r="BMW56" s="995">
        <f t="shared" ref="BMW56" si="853">BMW45-BMW53-BMW54</f>
        <v>0</v>
      </c>
      <c r="BMY56" s="995">
        <f t="shared" ref="BMY56" si="854">BMY45-BMY53-BMY54</f>
        <v>0</v>
      </c>
      <c r="BNA56" s="995">
        <f t="shared" ref="BNA56" si="855">BNA45-BNA53-BNA54</f>
        <v>0</v>
      </c>
      <c r="BNC56" s="995">
        <f t="shared" ref="BNC56" si="856">BNC45-BNC53-BNC54</f>
        <v>0</v>
      </c>
      <c r="BNE56" s="995">
        <f t="shared" ref="BNE56" si="857">BNE45-BNE53-BNE54</f>
        <v>0</v>
      </c>
      <c r="BNG56" s="995">
        <f t="shared" ref="BNG56" si="858">BNG45-BNG53-BNG54</f>
        <v>0</v>
      </c>
      <c r="BNI56" s="995">
        <f t="shared" ref="BNI56" si="859">BNI45-BNI53-BNI54</f>
        <v>0</v>
      </c>
      <c r="BNK56" s="995">
        <f t="shared" ref="BNK56" si="860">BNK45-BNK53-BNK54</f>
        <v>0</v>
      </c>
      <c r="BNM56" s="995">
        <f t="shared" ref="BNM56" si="861">BNM45-BNM53-BNM54</f>
        <v>0</v>
      </c>
      <c r="BNO56" s="995">
        <f t="shared" ref="BNO56" si="862">BNO45-BNO53-BNO54</f>
        <v>0</v>
      </c>
      <c r="BNQ56" s="995">
        <f t="shared" ref="BNQ56" si="863">BNQ45-BNQ53-BNQ54</f>
        <v>0</v>
      </c>
      <c r="BNS56" s="995">
        <f t="shared" ref="BNS56" si="864">BNS45-BNS53-BNS54</f>
        <v>0</v>
      </c>
      <c r="BNU56" s="995">
        <f t="shared" ref="BNU56" si="865">BNU45-BNU53-BNU54</f>
        <v>0</v>
      </c>
      <c r="BNW56" s="995">
        <f t="shared" ref="BNW56" si="866">BNW45-BNW53-BNW54</f>
        <v>0</v>
      </c>
      <c r="BNY56" s="995">
        <f t="shared" ref="BNY56" si="867">BNY45-BNY53-BNY54</f>
        <v>0</v>
      </c>
      <c r="BOA56" s="995">
        <f t="shared" ref="BOA56" si="868">BOA45-BOA53-BOA54</f>
        <v>0</v>
      </c>
      <c r="BOC56" s="995">
        <f t="shared" ref="BOC56" si="869">BOC45-BOC53-BOC54</f>
        <v>0</v>
      </c>
      <c r="BOE56" s="995">
        <f t="shared" ref="BOE56" si="870">BOE45-BOE53-BOE54</f>
        <v>0</v>
      </c>
      <c r="BOG56" s="995">
        <f t="shared" ref="BOG56" si="871">BOG45-BOG53-BOG54</f>
        <v>0</v>
      </c>
      <c r="BOI56" s="995">
        <f t="shared" ref="BOI56" si="872">BOI45-BOI53-BOI54</f>
        <v>0</v>
      </c>
      <c r="BOK56" s="995">
        <f t="shared" ref="BOK56" si="873">BOK45-BOK53-BOK54</f>
        <v>0</v>
      </c>
      <c r="BOM56" s="995">
        <f t="shared" ref="BOM56" si="874">BOM45-BOM53-BOM54</f>
        <v>0</v>
      </c>
      <c r="BOO56" s="995">
        <f t="shared" ref="BOO56" si="875">BOO45-BOO53-BOO54</f>
        <v>0</v>
      </c>
      <c r="BOQ56" s="995">
        <f t="shared" ref="BOQ56" si="876">BOQ45-BOQ53-BOQ54</f>
        <v>0</v>
      </c>
      <c r="BOS56" s="995">
        <f t="shared" ref="BOS56" si="877">BOS45-BOS53-BOS54</f>
        <v>0</v>
      </c>
      <c r="BOU56" s="995">
        <f t="shared" ref="BOU56" si="878">BOU45-BOU53-BOU54</f>
        <v>0</v>
      </c>
      <c r="BOW56" s="995">
        <f t="shared" ref="BOW56" si="879">BOW45-BOW53-BOW54</f>
        <v>0</v>
      </c>
      <c r="BOY56" s="995">
        <f t="shared" ref="BOY56" si="880">BOY45-BOY53-BOY54</f>
        <v>0</v>
      </c>
      <c r="BPA56" s="995">
        <f t="shared" ref="BPA56" si="881">BPA45-BPA53-BPA54</f>
        <v>0</v>
      </c>
      <c r="BPC56" s="995">
        <f t="shared" ref="BPC56" si="882">BPC45-BPC53-BPC54</f>
        <v>0</v>
      </c>
      <c r="BPE56" s="995">
        <f t="shared" ref="BPE56" si="883">BPE45-BPE53-BPE54</f>
        <v>0</v>
      </c>
      <c r="BPG56" s="995">
        <f t="shared" ref="BPG56" si="884">BPG45-BPG53-BPG54</f>
        <v>0</v>
      </c>
      <c r="BPI56" s="995">
        <f t="shared" ref="BPI56" si="885">BPI45-BPI53-BPI54</f>
        <v>0</v>
      </c>
      <c r="BPK56" s="995">
        <f t="shared" ref="BPK56" si="886">BPK45-BPK53-BPK54</f>
        <v>0</v>
      </c>
      <c r="BPM56" s="995">
        <f t="shared" ref="BPM56" si="887">BPM45-BPM53-BPM54</f>
        <v>0</v>
      </c>
      <c r="BPO56" s="995">
        <f t="shared" ref="BPO56" si="888">BPO45-BPO53-BPO54</f>
        <v>0</v>
      </c>
      <c r="BPQ56" s="995">
        <f t="shared" ref="BPQ56" si="889">BPQ45-BPQ53-BPQ54</f>
        <v>0</v>
      </c>
      <c r="BPS56" s="995">
        <f t="shared" ref="BPS56" si="890">BPS45-BPS53-BPS54</f>
        <v>0</v>
      </c>
      <c r="BPU56" s="995">
        <f t="shared" ref="BPU56" si="891">BPU45-BPU53-BPU54</f>
        <v>0</v>
      </c>
      <c r="BPW56" s="995">
        <f t="shared" ref="BPW56" si="892">BPW45-BPW53-BPW54</f>
        <v>0</v>
      </c>
      <c r="BPY56" s="995">
        <f t="shared" ref="BPY56" si="893">BPY45-BPY53-BPY54</f>
        <v>0</v>
      </c>
      <c r="BQA56" s="995">
        <f t="shared" ref="BQA56" si="894">BQA45-BQA53-BQA54</f>
        <v>0</v>
      </c>
      <c r="BQC56" s="995">
        <f t="shared" ref="BQC56" si="895">BQC45-BQC53-BQC54</f>
        <v>0</v>
      </c>
      <c r="BQE56" s="995">
        <f t="shared" ref="BQE56" si="896">BQE45-BQE53-BQE54</f>
        <v>0</v>
      </c>
      <c r="BQG56" s="995">
        <f t="shared" ref="BQG56" si="897">BQG45-BQG53-BQG54</f>
        <v>0</v>
      </c>
      <c r="BQI56" s="995">
        <f t="shared" ref="BQI56" si="898">BQI45-BQI53-BQI54</f>
        <v>0</v>
      </c>
      <c r="BQK56" s="995">
        <f t="shared" ref="BQK56" si="899">BQK45-BQK53-BQK54</f>
        <v>0</v>
      </c>
      <c r="BQM56" s="995">
        <f t="shared" ref="BQM56" si="900">BQM45-BQM53-BQM54</f>
        <v>0</v>
      </c>
      <c r="BQO56" s="995">
        <f t="shared" ref="BQO56" si="901">BQO45-BQO53-BQO54</f>
        <v>0</v>
      </c>
      <c r="BQQ56" s="995">
        <f t="shared" ref="BQQ56" si="902">BQQ45-BQQ53-BQQ54</f>
        <v>0</v>
      </c>
      <c r="BQS56" s="995">
        <f t="shared" ref="BQS56" si="903">BQS45-BQS53-BQS54</f>
        <v>0</v>
      </c>
      <c r="BQU56" s="995">
        <f t="shared" ref="BQU56" si="904">BQU45-BQU53-BQU54</f>
        <v>0</v>
      </c>
      <c r="BQW56" s="995">
        <f t="shared" ref="BQW56" si="905">BQW45-BQW53-BQW54</f>
        <v>0</v>
      </c>
      <c r="BQY56" s="995">
        <f t="shared" ref="BQY56" si="906">BQY45-BQY53-BQY54</f>
        <v>0</v>
      </c>
      <c r="BRA56" s="995">
        <f t="shared" ref="BRA56" si="907">BRA45-BRA53-BRA54</f>
        <v>0</v>
      </c>
      <c r="BRC56" s="995">
        <f t="shared" ref="BRC56" si="908">BRC45-BRC53-BRC54</f>
        <v>0</v>
      </c>
      <c r="BRE56" s="995">
        <f t="shared" ref="BRE56" si="909">BRE45-BRE53-BRE54</f>
        <v>0</v>
      </c>
      <c r="BRG56" s="995">
        <f t="shared" ref="BRG56" si="910">BRG45-BRG53-BRG54</f>
        <v>0</v>
      </c>
      <c r="BRI56" s="995">
        <f t="shared" ref="BRI56" si="911">BRI45-BRI53-BRI54</f>
        <v>0</v>
      </c>
      <c r="BRK56" s="995">
        <f t="shared" ref="BRK56" si="912">BRK45-BRK53-BRK54</f>
        <v>0</v>
      </c>
      <c r="BRM56" s="995">
        <f t="shared" ref="BRM56" si="913">BRM45-BRM53-BRM54</f>
        <v>0</v>
      </c>
      <c r="BRO56" s="995">
        <f t="shared" ref="BRO56" si="914">BRO45-BRO53-BRO54</f>
        <v>0</v>
      </c>
      <c r="BRQ56" s="995">
        <f t="shared" ref="BRQ56" si="915">BRQ45-BRQ53-BRQ54</f>
        <v>0</v>
      </c>
      <c r="BRS56" s="995">
        <f t="shared" ref="BRS56" si="916">BRS45-BRS53-BRS54</f>
        <v>0</v>
      </c>
      <c r="BRU56" s="995">
        <f t="shared" ref="BRU56" si="917">BRU45-BRU53-BRU54</f>
        <v>0</v>
      </c>
      <c r="BRW56" s="995">
        <f t="shared" ref="BRW56" si="918">BRW45-BRW53-BRW54</f>
        <v>0</v>
      </c>
      <c r="BRY56" s="995">
        <f t="shared" ref="BRY56" si="919">BRY45-BRY53-BRY54</f>
        <v>0</v>
      </c>
      <c r="BSA56" s="995">
        <f t="shared" ref="BSA56" si="920">BSA45-BSA53-BSA54</f>
        <v>0</v>
      </c>
      <c r="BSC56" s="995">
        <f t="shared" ref="BSC56" si="921">BSC45-BSC53-BSC54</f>
        <v>0</v>
      </c>
      <c r="BSE56" s="995">
        <f t="shared" ref="BSE56" si="922">BSE45-BSE53-BSE54</f>
        <v>0</v>
      </c>
      <c r="BSG56" s="995">
        <f t="shared" ref="BSG56" si="923">BSG45-BSG53-BSG54</f>
        <v>0</v>
      </c>
      <c r="BSI56" s="995">
        <f t="shared" ref="BSI56" si="924">BSI45-BSI53-BSI54</f>
        <v>0</v>
      </c>
      <c r="BSK56" s="995">
        <f t="shared" ref="BSK56" si="925">BSK45-BSK53-BSK54</f>
        <v>0</v>
      </c>
      <c r="BSM56" s="995">
        <f t="shared" ref="BSM56" si="926">BSM45-BSM53-BSM54</f>
        <v>0</v>
      </c>
      <c r="BSO56" s="995">
        <f t="shared" ref="BSO56" si="927">BSO45-BSO53-BSO54</f>
        <v>0</v>
      </c>
      <c r="BSQ56" s="995">
        <f t="shared" ref="BSQ56" si="928">BSQ45-BSQ53-BSQ54</f>
        <v>0</v>
      </c>
      <c r="BSS56" s="995">
        <f t="shared" ref="BSS56" si="929">BSS45-BSS53-BSS54</f>
        <v>0</v>
      </c>
      <c r="BSU56" s="995">
        <f t="shared" ref="BSU56" si="930">BSU45-BSU53-BSU54</f>
        <v>0</v>
      </c>
      <c r="BSW56" s="995">
        <f t="shared" ref="BSW56" si="931">BSW45-BSW53-BSW54</f>
        <v>0</v>
      </c>
      <c r="BSY56" s="995">
        <f t="shared" ref="BSY56" si="932">BSY45-BSY53-BSY54</f>
        <v>0</v>
      </c>
      <c r="BTA56" s="995">
        <f t="shared" ref="BTA56" si="933">BTA45-BTA53-BTA54</f>
        <v>0</v>
      </c>
      <c r="BTC56" s="995">
        <f t="shared" ref="BTC56" si="934">BTC45-BTC53-BTC54</f>
        <v>0</v>
      </c>
      <c r="BTE56" s="995">
        <f t="shared" ref="BTE56" si="935">BTE45-BTE53-BTE54</f>
        <v>0</v>
      </c>
      <c r="BTG56" s="995">
        <f t="shared" ref="BTG56" si="936">BTG45-BTG53-BTG54</f>
        <v>0</v>
      </c>
      <c r="BTI56" s="995">
        <f t="shared" ref="BTI56" si="937">BTI45-BTI53-BTI54</f>
        <v>0</v>
      </c>
      <c r="BTK56" s="995">
        <f t="shared" ref="BTK56" si="938">BTK45-BTK53-BTK54</f>
        <v>0</v>
      </c>
      <c r="BTM56" s="995">
        <f t="shared" ref="BTM56" si="939">BTM45-BTM53-BTM54</f>
        <v>0</v>
      </c>
      <c r="BTO56" s="995">
        <f t="shared" ref="BTO56" si="940">BTO45-BTO53-BTO54</f>
        <v>0</v>
      </c>
      <c r="BTQ56" s="995">
        <f t="shared" ref="BTQ56" si="941">BTQ45-BTQ53-BTQ54</f>
        <v>0</v>
      </c>
      <c r="BTS56" s="995">
        <f t="shared" ref="BTS56" si="942">BTS45-BTS53-BTS54</f>
        <v>0</v>
      </c>
      <c r="BTU56" s="995">
        <f t="shared" ref="BTU56" si="943">BTU45-BTU53-BTU54</f>
        <v>0</v>
      </c>
      <c r="BTW56" s="995">
        <f t="shared" ref="BTW56" si="944">BTW45-BTW53-BTW54</f>
        <v>0</v>
      </c>
      <c r="BTY56" s="995">
        <f t="shared" ref="BTY56" si="945">BTY45-BTY53-BTY54</f>
        <v>0</v>
      </c>
      <c r="BUA56" s="995">
        <f t="shared" ref="BUA56" si="946">BUA45-BUA53-BUA54</f>
        <v>0</v>
      </c>
      <c r="BUC56" s="995">
        <f t="shared" ref="BUC56" si="947">BUC45-BUC53-BUC54</f>
        <v>0</v>
      </c>
      <c r="BUE56" s="995">
        <f t="shared" ref="BUE56" si="948">BUE45-BUE53-BUE54</f>
        <v>0</v>
      </c>
      <c r="BUG56" s="995">
        <f t="shared" ref="BUG56" si="949">BUG45-BUG53-BUG54</f>
        <v>0</v>
      </c>
      <c r="BUI56" s="995">
        <f t="shared" ref="BUI56" si="950">BUI45-BUI53-BUI54</f>
        <v>0</v>
      </c>
      <c r="BUK56" s="995">
        <f t="shared" ref="BUK56" si="951">BUK45-BUK53-BUK54</f>
        <v>0</v>
      </c>
      <c r="BUM56" s="995">
        <f t="shared" ref="BUM56" si="952">BUM45-BUM53-BUM54</f>
        <v>0</v>
      </c>
      <c r="BUO56" s="995">
        <f t="shared" ref="BUO56" si="953">BUO45-BUO53-BUO54</f>
        <v>0</v>
      </c>
      <c r="BUQ56" s="995">
        <f t="shared" ref="BUQ56" si="954">BUQ45-BUQ53-BUQ54</f>
        <v>0</v>
      </c>
      <c r="BUS56" s="995">
        <f t="shared" ref="BUS56" si="955">BUS45-BUS53-BUS54</f>
        <v>0</v>
      </c>
      <c r="BUU56" s="995">
        <f t="shared" ref="BUU56" si="956">BUU45-BUU53-BUU54</f>
        <v>0</v>
      </c>
      <c r="BUW56" s="995">
        <f t="shared" ref="BUW56" si="957">BUW45-BUW53-BUW54</f>
        <v>0</v>
      </c>
      <c r="BUY56" s="995">
        <f t="shared" ref="BUY56" si="958">BUY45-BUY53-BUY54</f>
        <v>0</v>
      </c>
      <c r="BVA56" s="995">
        <f t="shared" ref="BVA56" si="959">BVA45-BVA53-BVA54</f>
        <v>0</v>
      </c>
      <c r="BVC56" s="995">
        <f t="shared" ref="BVC56" si="960">BVC45-BVC53-BVC54</f>
        <v>0</v>
      </c>
      <c r="BVE56" s="995">
        <f t="shared" ref="BVE56" si="961">BVE45-BVE53-BVE54</f>
        <v>0</v>
      </c>
      <c r="BVG56" s="995">
        <f t="shared" ref="BVG56" si="962">BVG45-BVG53-BVG54</f>
        <v>0</v>
      </c>
      <c r="BVI56" s="995">
        <f t="shared" ref="BVI56" si="963">BVI45-BVI53-BVI54</f>
        <v>0</v>
      </c>
      <c r="BVK56" s="995">
        <f t="shared" ref="BVK56" si="964">BVK45-BVK53-BVK54</f>
        <v>0</v>
      </c>
      <c r="BVM56" s="995">
        <f t="shared" ref="BVM56" si="965">BVM45-BVM53-BVM54</f>
        <v>0</v>
      </c>
      <c r="BVO56" s="995">
        <f t="shared" ref="BVO56" si="966">BVO45-BVO53-BVO54</f>
        <v>0</v>
      </c>
      <c r="BVQ56" s="995">
        <f t="shared" ref="BVQ56" si="967">BVQ45-BVQ53-BVQ54</f>
        <v>0</v>
      </c>
      <c r="BVS56" s="995">
        <f t="shared" ref="BVS56" si="968">BVS45-BVS53-BVS54</f>
        <v>0</v>
      </c>
      <c r="BVU56" s="995">
        <f t="shared" ref="BVU56" si="969">BVU45-BVU53-BVU54</f>
        <v>0</v>
      </c>
      <c r="BVW56" s="995">
        <f t="shared" ref="BVW56" si="970">BVW45-BVW53-BVW54</f>
        <v>0</v>
      </c>
      <c r="BVY56" s="995">
        <f t="shared" ref="BVY56" si="971">BVY45-BVY53-BVY54</f>
        <v>0</v>
      </c>
      <c r="BWA56" s="995">
        <f t="shared" ref="BWA56" si="972">BWA45-BWA53-BWA54</f>
        <v>0</v>
      </c>
      <c r="BWC56" s="995">
        <f t="shared" ref="BWC56" si="973">BWC45-BWC53-BWC54</f>
        <v>0</v>
      </c>
      <c r="BWE56" s="995">
        <f t="shared" ref="BWE56" si="974">BWE45-BWE53-BWE54</f>
        <v>0</v>
      </c>
      <c r="BWG56" s="995">
        <f t="shared" ref="BWG56" si="975">BWG45-BWG53-BWG54</f>
        <v>0</v>
      </c>
      <c r="BWI56" s="995">
        <f t="shared" ref="BWI56" si="976">BWI45-BWI53-BWI54</f>
        <v>0</v>
      </c>
      <c r="BWK56" s="995">
        <f t="shared" ref="BWK56" si="977">BWK45-BWK53-BWK54</f>
        <v>0</v>
      </c>
      <c r="BWM56" s="995">
        <f t="shared" ref="BWM56" si="978">BWM45-BWM53-BWM54</f>
        <v>0</v>
      </c>
      <c r="BWO56" s="995">
        <f t="shared" ref="BWO56" si="979">BWO45-BWO53-BWO54</f>
        <v>0</v>
      </c>
      <c r="BWQ56" s="995">
        <f t="shared" ref="BWQ56" si="980">BWQ45-BWQ53-BWQ54</f>
        <v>0</v>
      </c>
      <c r="BWS56" s="995">
        <f t="shared" ref="BWS56" si="981">BWS45-BWS53-BWS54</f>
        <v>0</v>
      </c>
      <c r="BWU56" s="995">
        <f t="shared" ref="BWU56" si="982">BWU45-BWU53-BWU54</f>
        <v>0</v>
      </c>
      <c r="BWW56" s="995">
        <f t="shared" ref="BWW56" si="983">BWW45-BWW53-BWW54</f>
        <v>0</v>
      </c>
      <c r="BWY56" s="995">
        <f t="shared" ref="BWY56" si="984">BWY45-BWY53-BWY54</f>
        <v>0</v>
      </c>
      <c r="BXA56" s="995">
        <f t="shared" ref="BXA56" si="985">BXA45-BXA53-BXA54</f>
        <v>0</v>
      </c>
      <c r="BXC56" s="995">
        <f t="shared" ref="BXC56" si="986">BXC45-BXC53-BXC54</f>
        <v>0</v>
      </c>
      <c r="BXE56" s="995">
        <f t="shared" ref="BXE56" si="987">BXE45-BXE53-BXE54</f>
        <v>0</v>
      </c>
      <c r="BXG56" s="995">
        <f t="shared" ref="BXG56" si="988">BXG45-BXG53-BXG54</f>
        <v>0</v>
      </c>
      <c r="BXI56" s="995">
        <f t="shared" ref="BXI56" si="989">BXI45-BXI53-BXI54</f>
        <v>0</v>
      </c>
      <c r="BXK56" s="995">
        <f t="shared" ref="BXK56" si="990">BXK45-BXK53-BXK54</f>
        <v>0</v>
      </c>
      <c r="BXM56" s="995">
        <f t="shared" ref="BXM56" si="991">BXM45-BXM53-BXM54</f>
        <v>0</v>
      </c>
      <c r="BXO56" s="995">
        <f t="shared" ref="BXO56" si="992">BXO45-BXO53-BXO54</f>
        <v>0</v>
      </c>
      <c r="BXQ56" s="995">
        <f t="shared" ref="BXQ56" si="993">BXQ45-BXQ53-BXQ54</f>
        <v>0</v>
      </c>
      <c r="BXS56" s="995">
        <f t="shared" ref="BXS56" si="994">BXS45-BXS53-BXS54</f>
        <v>0</v>
      </c>
      <c r="BXU56" s="995">
        <f t="shared" ref="BXU56" si="995">BXU45-BXU53-BXU54</f>
        <v>0</v>
      </c>
      <c r="BXW56" s="995">
        <f t="shared" ref="BXW56" si="996">BXW45-BXW53-BXW54</f>
        <v>0</v>
      </c>
      <c r="BXY56" s="995">
        <f t="shared" ref="BXY56" si="997">BXY45-BXY53-BXY54</f>
        <v>0</v>
      </c>
      <c r="BYA56" s="995">
        <f t="shared" ref="BYA56" si="998">BYA45-BYA53-BYA54</f>
        <v>0</v>
      </c>
      <c r="BYC56" s="995">
        <f t="shared" ref="BYC56" si="999">BYC45-BYC53-BYC54</f>
        <v>0</v>
      </c>
      <c r="BYE56" s="995">
        <f t="shared" ref="BYE56" si="1000">BYE45-BYE53-BYE54</f>
        <v>0</v>
      </c>
      <c r="BYG56" s="995">
        <f t="shared" ref="BYG56" si="1001">BYG45-BYG53-BYG54</f>
        <v>0</v>
      </c>
      <c r="BYI56" s="995">
        <f t="shared" ref="BYI56" si="1002">BYI45-BYI53-BYI54</f>
        <v>0</v>
      </c>
      <c r="BYK56" s="995">
        <f t="shared" ref="BYK56" si="1003">BYK45-BYK53-BYK54</f>
        <v>0</v>
      </c>
      <c r="BYM56" s="995">
        <f t="shared" ref="BYM56" si="1004">BYM45-BYM53-BYM54</f>
        <v>0</v>
      </c>
      <c r="BYO56" s="995">
        <f t="shared" ref="BYO56" si="1005">BYO45-BYO53-BYO54</f>
        <v>0</v>
      </c>
      <c r="BYQ56" s="995">
        <f t="shared" ref="BYQ56" si="1006">BYQ45-BYQ53-BYQ54</f>
        <v>0</v>
      </c>
      <c r="BYS56" s="995">
        <f t="shared" ref="BYS56" si="1007">BYS45-BYS53-BYS54</f>
        <v>0</v>
      </c>
      <c r="BYU56" s="995">
        <f t="shared" ref="BYU56" si="1008">BYU45-BYU53-BYU54</f>
        <v>0</v>
      </c>
      <c r="BYW56" s="995">
        <f t="shared" ref="BYW56" si="1009">BYW45-BYW53-BYW54</f>
        <v>0</v>
      </c>
      <c r="BYY56" s="995">
        <f t="shared" ref="BYY56" si="1010">BYY45-BYY53-BYY54</f>
        <v>0</v>
      </c>
      <c r="BZA56" s="995">
        <f t="shared" ref="BZA56" si="1011">BZA45-BZA53-BZA54</f>
        <v>0</v>
      </c>
      <c r="BZC56" s="995">
        <f t="shared" ref="BZC56" si="1012">BZC45-BZC53-BZC54</f>
        <v>0</v>
      </c>
      <c r="BZE56" s="995">
        <f t="shared" ref="BZE56" si="1013">BZE45-BZE53-BZE54</f>
        <v>0</v>
      </c>
      <c r="BZG56" s="995">
        <f t="shared" ref="BZG56" si="1014">BZG45-BZG53-BZG54</f>
        <v>0</v>
      </c>
      <c r="BZI56" s="995">
        <f t="shared" ref="BZI56" si="1015">BZI45-BZI53-BZI54</f>
        <v>0</v>
      </c>
      <c r="BZK56" s="995">
        <f t="shared" ref="BZK56" si="1016">BZK45-BZK53-BZK54</f>
        <v>0</v>
      </c>
      <c r="BZM56" s="995">
        <f t="shared" ref="BZM56" si="1017">BZM45-BZM53-BZM54</f>
        <v>0</v>
      </c>
      <c r="BZO56" s="995">
        <f t="shared" ref="BZO56" si="1018">BZO45-BZO53-BZO54</f>
        <v>0</v>
      </c>
      <c r="BZQ56" s="995">
        <f t="shared" ref="BZQ56" si="1019">BZQ45-BZQ53-BZQ54</f>
        <v>0</v>
      </c>
      <c r="BZS56" s="995">
        <f t="shared" ref="BZS56" si="1020">BZS45-BZS53-BZS54</f>
        <v>0</v>
      </c>
      <c r="BZU56" s="995">
        <f t="shared" ref="BZU56" si="1021">BZU45-BZU53-BZU54</f>
        <v>0</v>
      </c>
      <c r="BZW56" s="995">
        <f t="shared" ref="BZW56" si="1022">BZW45-BZW53-BZW54</f>
        <v>0</v>
      </c>
      <c r="BZY56" s="995">
        <f t="shared" ref="BZY56" si="1023">BZY45-BZY53-BZY54</f>
        <v>0</v>
      </c>
      <c r="CAA56" s="995">
        <f t="shared" ref="CAA56" si="1024">CAA45-CAA53-CAA54</f>
        <v>0</v>
      </c>
      <c r="CAC56" s="995">
        <f t="shared" ref="CAC56" si="1025">CAC45-CAC53-CAC54</f>
        <v>0</v>
      </c>
      <c r="CAE56" s="995">
        <f t="shared" ref="CAE56" si="1026">CAE45-CAE53-CAE54</f>
        <v>0</v>
      </c>
      <c r="CAG56" s="995">
        <f t="shared" ref="CAG56" si="1027">CAG45-CAG53-CAG54</f>
        <v>0</v>
      </c>
      <c r="CAI56" s="995">
        <f t="shared" ref="CAI56" si="1028">CAI45-CAI53-CAI54</f>
        <v>0</v>
      </c>
      <c r="CAK56" s="995">
        <f t="shared" ref="CAK56" si="1029">CAK45-CAK53-CAK54</f>
        <v>0</v>
      </c>
      <c r="CAM56" s="995">
        <f t="shared" ref="CAM56" si="1030">CAM45-CAM53-CAM54</f>
        <v>0</v>
      </c>
      <c r="CAO56" s="995">
        <f t="shared" ref="CAO56" si="1031">CAO45-CAO53-CAO54</f>
        <v>0</v>
      </c>
      <c r="CAQ56" s="995">
        <f t="shared" ref="CAQ56" si="1032">CAQ45-CAQ53-CAQ54</f>
        <v>0</v>
      </c>
      <c r="CAS56" s="995">
        <f t="shared" ref="CAS56" si="1033">CAS45-CAS53-CAS54</f>
        <v>0</v>
      </c>
      <c r="CAU56" s="995">
        <f t="shared" ref="CAU56" si="1034">CAU45-CAU53-CAU54</f>
        <v>0</v>
      </c>
      <c r="CAW56" s="995">
        <f t="shared" ref="CAW56" si="1035">CAW45-CAW53-CAW54</f>
        <v>0</v>
      </c>
      <c r="CAY56" s="995">
        <f t="shared" ref="CAY56" si="1036">CAY45-CAY53-CAY54</f>
        <v>0</v>
      </c>
      <c r="CBA56" s="995">
        <f t="shared" ref="CBA56" si="1037">CBA45-CBA53-CBA54</f>
        <v>0</v>
      </c>
      <c r="CBC56" s="995">
        <f t="shared" ref="CBC56" si="1038">CBC45-CBC53-CBC54</f>
        <v>0</v>
      </c>
      <c r="CBE56" s="995">
        <f t="shared" ref="CBE56" si="1039">CBE45-CBE53-CBE54</f>
        <v>0</v>
      </c>
      <c r="CBG56" s="995">
        <f t="shared" ref="CBG56" si="1040">CBG45-CBG53-CBG54</f>
        <v>0</v>
      </c>
      <c r="CBI56" s="995">
        <f t="shared" ref="CBI56" si="1041">CBI45-CBI53-CBI54</f>
        <v>0</v>
      </c>
      <c r="CBK56" s="995">
        <f t="shared" ref="CBK56" si="1042">CBK45-CBK53-CBK54</f>
        <v>0</v>
      </c>
      <c r="CBM56" s="995">
        <f t="shared" ref="CBM56" si="1043">CBM45-CBM53-CBM54</f>
        <v>0</v>
      </c>
      <c r="CBO56" s="995">
        <f t="shared" ref="CBO56" si="1044">CBO45-CBO53-CBO54</f>
        <v>0</v>
      </c>
      <c r="CBQ56" s="995">
        <f t="shared" ref="CBQ56" si="1045">CBQ45-CBQ53-CBQ54</f>
        <v>0</v>
      </c>
      <c r="CBS56" s="995">
        <f t="shared" ref="CBS56" si="1046">CBS45-CBS53-CBS54</f>
        <v>0</v>
      </c>
      <c r="CBU56" s="995">
        <f t="shared" ref="CBU56" si="1047">CBU45-CBU53-CBU54</f>
        <v>0</v>
      </c>
      <c r="CBW56" s="995">
        <f t="shared" ref="CBW56" si="1048">CBW45-CBW53-CBW54</f>
        <v>0</v>
      </c>
      <c r="CBY56" s="995">
        <f t="shared" ref="CBY56" si="1049">CBY45-CBY53-CBY54</f>
        <v>0</v>
      </c>
      <c r="CCA56" s="995">
        <f t="shared" ref="CCA56" si="1050">CCA45-CCA53-CCA54</f>
        <v>0</v>
      </c>
      <c r="CCC56" s="995">
        <f t="shared" ref="CCC56" si="1051">CCC45-CCC53-CCC54</f>
        <v>0</v>
      </c>
      <c r="CCE56" s="995">
        <f t="shared" ref="CCE56" si="1052">CCE45-CCE53-CCE54</f>
        <v>0</v>
      </c>
      <c r="CCG56" s="995">
        <f t="shared" ref="CCG56" si="1053">CCG45-CCG53-CCG54</f>
        <v>0</v>
      </c>
      <c r="CCI56" s="995">
        <f t="shared" ref="CCI56" si="1054">CCI45-CCI53-CCI54</f>
        <v>0</v>
      </c>
      <c r="CCK56" s="995">
        <f t="shared" ref="CCK56" si="1055">CCK45-CCK53-CCK54</f>
        <v>0</v>
      </c>
      <c r="CCM56" s="995">
        <f t="shared" ref="CCM56" si="1056">CCM45-CCM53-CCM54</f>
        <v>0</v>
      </c>
      <c r="CCO56" s="995">
        <f t="shared" ref="CCO56" si="1057">CCO45-CCO53-CCO54</f>
        <v>0</v>
      </c>
      <c r="CCQ56" s="995">
        <f t="shared" ref="CCQ56" si="1058">CCQ45-CCQ53-CCQ54</f>
        <v>0</v>
      </c>
      <c r="CCS56" s="995">
        <f t="shared" ref="CCS56" si="1059">CCS45-CCS53-CCS54</f>
        <v>0</v>
      </c>
      <c r="CCU56" s="995">
        <f t="shared" ref="CCU56" si="1060">CCU45-CCU53-CCU54</f>
        <v>0</v>
      </c>
      <c r="CCW56" s="995">
        <f t="shared" ref="CCW56" si="1061">CCW45-CCW53-CCW54</f>
        <v>0</v>
      </c>
      <c r="CCY56" s="995">
        <f t="shared" ref="CCY56" si="1062">CCY45-CCY53-CCY54</f>
        <v>0</v>
      </c>
      <c r="CDA56" s="995">
        <f t="shared" ref="CDA56" si="1063">CDA45-CDA53-CDA54</f>
        <v>0</v>
      </c>
      <c r="CDC56" s="995">
        <f t="shared" ref="CDC56" si="1064">CDC45-CDC53-CDC54</f>
        <v>0</v>
      </c>
      <c r="CDE56" s="995">
        <f t="shared" ref="CDE56" si="1065">CDE45-CDE53-CDE54</f>
        <v>0</v>
      </c>
      <c r="CDG56" s="995">
        <f t="shared" ref="CDG56" si="1066">CDG45-CDG53-CDG54</f>
        <v>0</v>
      </c>
      <c r="CDI56" s="995">
        <f t="shared" ref="CDI56" si="1067">CDI45-CDI53-CDI54</f>
        <v>0</v>
      </c>
      <c r="CDK56" s="995">
        <f t="shared" ref="CDK56" si="1068">CDK45-CDK53-CDK54</f>
        <v>0</v>
      </c>
      <c r="CDM56" s="995">
        <f t="shared" ref="CDM56" si="1069">CDM45-CDM53-CDM54</f>
        <v>0</v>
      </c>
      <c r="CDO56" s="995">
        <f t="shared" ref="CDO56" si="1070">CDO45-CDO53-CDO54</f>
        <v>0</v>
      </c>
      <c r="CDQ56" s="995">
        <f t="shared" ref="CDQ56" si="1071">CDQ45-CDQ53-CDQ54</f>
        <v>0</v>
      </c>
      <c r="CDS56" s="995">
        <f t="shared" ref="CDS56" si="1072">CDS45-CDS53-CDS54</f>
        <v>0</v>
      </c>
      <c r="CDU56" s="995">
        <f t="shared" ref="CDU56" si="1073">CDU45-CDU53-CDU54</f>
        <v>0</v>
      </c>
      <c r="CDW56" s="995">
        <f t="shared" ref="CDW56" si="1074">CDW45-CDW53-CDW54</f>
        <v>0</v>
      </c>
      <c r="CDY56" s="995">
        <f t="shared" ref="CDY56" si="1075">CDY45-CDY53-CDY54</f>
        <v>0</v>
      </c>
      <c r="CEA56" s="995">
        <f t="shared" ref="CEA56" si="1076">CEA45-CEA53-CEA54</f>
        <v>0</v>
      </c>
      <c r="CEC56" s="995">
        <f t="shared" ref="CEC56" si="1077">CEC45-CEC53-CEC54</f>
        <v>0</v>
      </c>
      <c r="CEE56" s="995">
        <f t="shared" ref="CEE56" si="1078">CEE45-CEE53-CEE54</f>
        <v>0</v>
      </c>
      <c r="CEG56" s="995">
        <f t="shared" ref="CEG56" si="1079">CEG45-CEG53-CEG54</f>
        <v>0</v>
      </c>
      <c r="CEI56" s="995">
        <f t="shared" ref="CEI56" si="1080">CEI45-CEI53-CEI54</f>
        <v>0</v>
      </c>
      <c r="CEK56" s="995">
        <f t="shared" ref="CEK56" si="1081">CEK45-CEK53-CEK54</f>
        <v>0</v>
      </c>
      <c r="CEM56" s="995">
        <f t="shared" ref="CEM56" si="1082">CEM45-CEM53-CEM54</f>
        <v>0</v>
      </c>
      <c r="CEO56" s="995">
        <f t="shared" ref="CEO56" si="1083">CEO45-CEO53-CEO54</f>
        <v>0</v>
      </c>
      <c r="CEQ56" s="995">
        <f t="shared" ref="CEQ56" si="1084">CEQ45-CEQ53-CEQ54</f>
        <v>0</v>
      </c>
      <c r="CES56" s="995">
        <f t="shared" ref="CES56" si="1085">CES45-CES53-CES54</f>
        <v>0</v>
      </c>
      <c r="CEU56" s="995">
        <f t="shared" ref="CEU56" si="1086">CEU45-CEU53-CEU54</f>
        <v>0</v>
      </c>
      <c r="CEW56" s="995">
        <f t="shared" ref="CEW56" si="1087">CEW45-CEW53-CEW54</f>
        <v>0</v>
      </c>
      <c r="CEY56" s="995">
        <f t="shared" ref="CEY56" si="1088">CEY45-CEY53-CEY54</f>
        <v>0</v>
      </c>
      <c r="CFA56" s="995">
        <f t="shared" ref="CFA56" si="1089">CFA45-CFA53-CFA54</f>
        <v>0</v>
      </c>
      <c r="CFC56" s="995">
        <f t="shared" ref="CFC56" si="1090">CFC45-CFC53-CFC54</f>
        <v>0</v>
      </c>
      <c r="CFE56" s="995">
        <f t="shared" ref="CFE56" si="1091">CFE45-CFE53-CFE54</f>
        <v>0</v>
      </c>
      <c r="CFG56" s="995">
        <f t="shared" ref="CFG56" si="1092">CFG45-CFG53-CFG54</f>
        <v>0</v>
      </c>
      <c r="CFI56" s="995">
        <f t="shared" ref="CFI56" si="1093">CFI45-CFI53-CFI54</f>
        <v>0</v>
      </c>
      <c r="CFK56" s="995">
        <f t="shared" ref="CFK56" si="1094">CFK45-CFK53-CFK54</f>
        <v>0</v>
      </c>
      <c r="CFM56" s="995">
        <f t="shared" ref="CFM56" si="1095">CFM45-CFM53-CFM54</f>
        <v>0</v>
      </c>
      <c r="CFO56" s="995">
        <f t="shared" ref="CFO56" si="1096">CFO45-CFO53-CFO54</f>
        <v>0</v>
      </c>
      <c r="CFQ56" s="995">
        <f t="shared" ref="CFQ56" si="1097">CFQ45-CFQ53-CFQ54</f>
        <v>0</v>
      </c>
      <c r="CFS56" s="995">
        <f t="shared" ref="CFS56" si="1098">CFS45-CFS53-CFS54</f>
        <v>0</v>
      </c>
      <c r="CFU56" s="995">
        <f t="shared" ref="CFU56" si="1099">CFU45-CFU53-CFU54</f>
        <v>0</v>
      </c>
      <c r="CFW56" s="995">
        <f t="shared" ref="CFW56" si="1100">CFW45-CFW53-CFW54</f>
        <v>0</v>
      </c>
      <c r="CFY56" s="995">
        <f t="shared" ref="CFY56" si="1101">CFY45-CFY53-CFY54</f>
        <v>0</v>
      </c>
      <c r="CGA56" s="995">
        <f t="shared" ref="CGA56" si="1102">CGA45-CGA53-CGA54</f>
        <v>0</v>
      </c>
      <c r="CGC56" s="995">
        <f t="shared" ref="CGC56" si="1103">CGC45-CGC53-CGC54</f>
        <v>0</v>
      </c>
      <c r="CGE56" s="995">
        <f t="shared" ref="CGE56" si="1104">CGE45-CGE53-CGE54</f>
        <v>0</v>
      </c>
      <c r="CGG56" s="995">
        <f t="shared" ref="CGG56" si="1105">CGG45-CGG53-CGG54</f>
        <v>0</v>
      </c>
      <c r="CGI56" s="995">
        <f t="shared" ref="CGI56" si="1106">CGI45-CGI53-CGI54</f>
        <v>0</v>
      </c>
      <c r="CGK56" s="995">
        <f t="shared" ref="CGK56" si="1107">CGK45-CGK53-CGK54</f>
        <v>0</v>
      </c>
      <c r="CGM56" s="995">
        <f t="shared" ref="CGM56" si="1108">CGM45-CGM53-CGM54</f>
        <v>0</v>
      </c>
      <c r="CGO56" s="995">
        <f t="shared" ref="CGO56" si="1109">CGO45-CGO53-CGO54</f>
        <v>0</v>
      </c>
      <c r="CGQ56" s="995">
        <f t="shared" ref="CGQ56" si="1110">CGQ45-CGQ53-CGQ54</f>
        <v>0</v>
      </c>
      <c r="CGS56" s="995">
        <f t="shared" ref="CGS56" si="1111">CGS45-CGS53-CGS54</f>
        <v>0</v>
      </c>
      <c r="CGU56" s="995">
        <f t="shared" ref="CGU56" si="1112">CGU45-CGU53-CGU54</f>
        <v>0</v>
      </c>
      <c r="CGW56" s="995">
        <f t="shared" ref="CGW56" si="1113">CGW45-CGW53-CGW54</f>
        <v>0</v>
      </c>
      <c r="CGY56" s="995">
        <f t="shared" ref="CGY56" si="1114">CGY45-CGY53-CGY54</f>
        <v>0</v>
      </c>
      <c r="CHA56" s="995">
        <f t="shared" ref="CHA56" si="1115">CHA45-CHA53-CHA54</f>
        <v>0</v>
      </c>
      <c r="CHC56" s="995">
        <f t="shared" ref="CHC56" si="1116">CHC45-CHC53-CHC54</f>
        <v>0</v>
      </c>
      <c r="CHE56" s="995">
        <f t="shared" ref="CHE56" si="1117">CHE45-CHE53-CHE54</f>
        <v>0</v>
      </c>
      <c r="CHG56" s="995">
        <f t="shared" ref="CHG56" si="1118">CHG45-CHG53-CHG54</f>
        <v>0</v>
      </c>
      <c r="CHI56" s="995">
        <f t="shared" ref="CHI56" si="1119">CHI45-CHI53-CHI54</f>
        <v>0</v>
      </c>
      <c r="CHK56" s="995">
        <f t="shared" ref="CHK56" si="1120">CHK45-CHK53-CHK54</f>
        <v>0</v>
      </c>
      <c r="CHM56" s="995">
        <f t="shared" ref="CHM56" si="1121">CHM45-CHM53-CHM54</f>
        <v>0</v>
      </c>
      <c r="CHO56" s="995">
        <f t="shared" ref="CHO56" si="1122">CHO45-CHO53-CHO54</f>
        <v>0</v>
      </c>
      <c r="CHQ56" s="995">
        <f t="shared" ref="CHQ56" si="1123">CHQ45-CHQ53-CHQ54</f>
        <v>0</v>
      </c>
      <c r="CHS56" s="995">
        <f t="shared" ref="CHS56" si="1124">CHS45-CHS53-CHS54</f>
        <v>0</v>
      </c>
      <c r="CHU56" s="995">
        <f t="shared" ref="CHU56" si="1125">CHU45-CHU53-CHU54</f>
        <v>0</v>
      </c>
      <c r="CHW56" s="995">
        <f t="shared" ref="CHW56" si="1126">CHW45-CHW53-CHW54</f>
        <v>0</v>
      </c>
      <c r="CHY56" s="995">
        <f t="shared" ref="CHY56" si="1127">CHY45-CHY53-CHY54</f>
        <v>0</v>
      </c>
      <c r="CIA56" s="995">
        <f t="shared" ref="CIA56" si="1128">CIA45-CIA53-CIA54</f>
        <v>0</v>
      </c>
      <c r="CIC56" s="995">
        <f t="shared" ref="CIC56" si="1129">CIC45-CIC53-CIC54</f>
        <v>0</v>
      </c>
      <c r="CIE56" s="995">
        <f t="shared" ref="CIE56" si="1130">CIE45-CIE53-CIE54</f>
        <v>0</v>
      </c>
      <c r="CIG56" s="995">
        <f t="shared" ref="CIG56" si="1131">CIG45-CIG53-CIG54</f>
        <v>0</v>
      </c>
      <c r="CII56" s="995">
        <f t="shared" ref="CII56" si="1132">CII45-CII53-CII54</f>
        <v>0</v>
      </c>
      <c r="CIK56" s="995">
        <f t="shared" ref="CIK56" si="1133">CIK45-CIK53-CIK54</f>
        <v>0</v>
      </c>
      <c r="CIM56" s="995">
        <f t="shared" ref="CIM56" si="1134">CIM45-CIM53-CIM54</f>
        <v>0</v>
      </c>
      <c r="CIO56" s="995">
        <f t="shared" ref="CIO56" si="1135">CIO45-CIO53-CIO54</f>
        <v>0</v>
      </c>
      <c r="CIQ56" s="995">
        <f t="shared" ref="CIQ56" si="1136">CIQ45-CIQ53-CIQ54</f>
        <v>0</v>
      </c>
      <c r="CIS56" s="995">
        <f t="shared" ref="CIS56" si="1137">CIS45-CIS53-CIS54</f>
        <v>0</v>
      </c>
      <c r="CIU56" s="995">
        <f t="shared" ref="CIU56" si="1138">CIU45-CIU53-CIU54</f>
        <v>0</v>
      </c>
      <c r="CIW56" s="995">
        <f t="shared" ref="CIW56" si="1139">CIW45-CIW53-CIW54</f>
        <v>0</v>
      </c>
      <c r="CIY56" s="995">
        <f t="shared" ref="CIY56" si="1140">CIY45-CIY53-CIY54</f>
        <v>0</v>
      </c>
      <c r="CJA56" s="995">
        <f t="shared" ref="CJA56" si="1141">CJA45-CJA53-CJA54</f>
        <v>0</v>
      </c>
      <c r="CJC56" s="995">
        <f t="shared" ref="CJC56" si="1142">CJC45-CJC53-CJC54</f>
        <v>0</v>
      </c>
      <c r="CJE56" s="995">
        <f t="shared" ref="CJE56" si="1143">CJE45-CJE53-CJE54</f>
        <v>0</v>
      </c>
      <c r="CJG56" s="995">
        <f t="shared" ref="CJG56" si="1144">CJG45-CJG53-CJG54</f>
        <v>0</v>
      </c>
      <c r="CJI56" s="995">
        <f t="shared" ref="CJI56" si="1145">CJI45-CJI53-CJI54</f>
        <v>0</v>
      </c>
      <c r="CJK56" s="995">
        <f t="shared" ref="CJK56" si="1146">CJK45-CJK53-CJK54</f>
        <v>0</v>
      </c>
      <c r="CJM56" s="995">
        <f t="shared" ref="CJM56" si="1147">CJM45-CJM53-CJM54</f>
        <v>0</v>
      </c>
      <c r="CJO56" s="995">
        <f t="shared" ref="CJO56" si="1148">CJO45-CJO53-CJO54</f>
        <v>0</v>
      </c>
      <c r="CJQ56" s="995">
        <f t="shared" ref="CJQ56" si="1149">CJQ45-CJQ53-CJQ54</f>
        <v>0</v>
      </c>
      <c r="CJS56" s="995">
        <f t="shared" ref="CJS56" si="1150">CJS45-CJS53-CJS54</f>
        <v>0</v>
      </c>
      <c r="CJU56" s="995">
        <f t="shared" ref="CJU56" si="1151">CJU45-CJU53-CJU54</f>
        <v>0</v>
      </c>
      <c r="CJW56" s="995">
        <f t="shared" ref="CJW56" si="1152">CJW45-CJW53-CJW54</f>
        <v>0</v>
      </c>
      <c r="CJY56" s="995">
        <f t="shared" ref="CJY56" si="1153">CJY45-CJY53-CJY54</f>
        <v>0</v>
      </c>
      <c r="CKA56" s="995">
        <f t="shared" ref="CKA56" si="1154">CKA45-CKA53-CKA54</f>
        <v>0</v>
      </c>
      <c r="CKC56" s="995">
        <f t="shared" ref="CKC56" si="1155">CKC45-CKC53-CKC54</f>
        <v>0</v>
      </c>
      <c r="CKE56" s="995">
        <f t="shared" ref="CKE56" si="1156">CKE45-CKE53-CKE54</f>
        <v>0</v>
      </c>
      <c r="CKG56" s="995">
        <f t="shared" ref="CKG56" si="1157">CKG45-CKG53-CKG54</f>
        <v>0</v>
      </c>
      <c r="CKI56" s="995">
        <f t="shared" ref="CKI56" si="1158">CKI45-CKI53-CKI54</f>
        <v>0</v>
      </c>
      <c r="CKK56" s="995">
        <f t="shared" ref="CKK56" si="1159">CKK45-CKK53-CKK54</f>
        <v>0</v>
      </c>
      <c r="CKM56" s="995">
        <f t="shared" ref="CKM56" si="1160">CKM45-CKM53-CKM54</f>
        <v>0</v>
      </c>
      <c r="CKO56" s="995">
        <f t="shared" ref="CKO56" si="1161">CKO45-CKO53-CKO54</f>
        <v>0</v>
      </c>
      <c r="CKQ56" s="995">
        <f t="shared" ref="CKQ56" si="1162">CKQ45-CKQ53-CKQ54</f>
        <v>0</v>
      </c>
      <c r="CKS56" s="995">
        <f t="shared" ref="CKS56" si="1163">CKS45-CKS53-CKS54</f>
        <v>0</v>
      </c>
      <c r="CKU56" s="995">
        <f t="shared" ref="CKU56" si="1164">CKU45-CKU53-CKU54</f>
        <v>0</v>
      </c>
      <c r="CKW56" s="995">
        <f t="shared" ref="CKW56" si="1165">CKW45-CKW53-CKW54</f>
        <v>0</v>
      </c>
      <c r="CKY56" s="995">
        <f t="shared" ref="CKY56" si="1166">CKY45-CKY53-CKY54</f>
        <v>0</v>
      </c>
      <c r="CLA56" s="995">
        <f t="shared" ref="CLA56" si="1167">CLA45-CLA53-CLA54</f>
        <v>0</v>
      </c>
      <c r="CLC56" s="995">
        <f t="shared" ref="CLC56" si="1168">CLC45-CLC53-CLC54</f>
        <v>0</v>
      </c>
      <c r="CLE56" s="995">
        <f t="shared" ref="CLE56" si="1169">CLE45-CLE53-CLE54</f>
        <v>0</v>
      </c>
      <c r="CLG56" s="995">
        <f t="shared" ref="CLG56" si="1170">CLG45-CLG53-CLG54</f>
        <v>0</v>
      </c>
      <c r="CLI56" s="995">
        <f t="shared" ref="CLI56" si="1171">CLI45-CLI53-CLI54</f>
        <v>0</v>
      </c>
      <c r="CLK56" s="995">
        <f t="shared" ref="CLK56" si="1172">CLK45-CLK53-CLK54</f>
        <v>0</v>
      </c>
      <c r="CLM56" s="995">
        <f t="shared" ref="CLM56" si="1173">CLM45-CLM53-CLM54</f>
        <v>0</v>
      </c>
      <c r="CLO56" s="995">
        <f t="shared" ref="CLO56" si="1174">CLO45-CLO53-CLO54</f>
        <v>0</v>
      </c>
      <c r="CLQ56" s="995">
        <f t="shared" ref="CLQ56" si="1175">CLQ45-CLQ53-CLQ54</f>
        <v>0</v>
      </c>
      <c r="CLS56" s="995">
        <f t="shared" ref="CLS56" si="1176">CLS45-CLS53-CLS54</f>
        <v>0</v>
      </c>
      <c r="CLU56" s="995">
        <f t="shared" ref="CLU56" si="1177">CLU45-CLU53-CLU54</f>
        <v>0</v>
      </c>
      <c r="CLW56" s="995">
        <f t="shared" ref="CLW56" si="1178">CLW45-CLW53-CLW54</f>
        <v>0</v>
      </c>
      <c r="CLY56" s="995">
        <f t="shared" ref="CLY56" si="1179">CLY45-CLY53-CLY54</f>
        <v>0</v>
      </c>
      <c r="CMA56" s="995">
        <f t="shared" ref="CMA56" si="1180">CMA45-CMA53-CMA54</f>
        <v>0</v>
      </c>
      <c r="CMC56" s="995">
        <f t="shared" ref="CMC56" si="1181">CMC45-CMC53-CMC54</f>
        <v>0</v>
      </c>
      <c r="CME56" s="995">
        <f t="shared" ref="CME56" si="1182">CME45-CME53-CME54</f>
        <v>0</v>
      </c>
      <c r="CMG56" s="995">
        <f t="shared" ref="CMG56" si="1183">CMG45-CMG53-CMG54</f>
        <v>0</v>
      </c>
      <c r="CMI56" s="995">
        <f t="shared" ref="CMI56" si="1184">CMI45-CMI53-CMI54</f>
        <v>0</v>
      </c>
      <c r="CMK56" s="995">
        <f t="shared" ref="CMK56" si="1185">CMK45-CMK53-CMK54</f>
        <v>0</v>
      </c>
      <c r="CMM56" s="995">
        <f t="shared" ref="CMM56" si="1186">CMM45-CMM53-CMM54</f>
        <v>0</v>
      </c>
      <c r="CMO56" s="995">
        <f t="shared" ref="CMO56" si="1187">CMO45-CMO53-CMO54</f>
        <v>0</v>
      </c>
      <c r="CMQ56" s="995">
        <f t="shared" ref="CMQ56" si="1188">CMQ45-CMQ53-CMQ54</f>
        <v>0</v>
      </c>
      <c r="CMS56" s="995">
        <f t="shared" ref="CMS56" si="1189">CMS45-CMS53-CMS54</f>
        <v>0</v>
      </c>
      <c r="CMU56" s="995">
        <f t="shared" ref="CMU56" si="1190">CMU45-CMU53-CMU54</f>
        <v>0</v>
      </c>
      <c r="CMW56" s="995">
        <f t="shared" ref="CMW56" si="1191">CMW45-CMW53-CMW54</f>
        <v>0</v>
      </c>
      <c r="CMY56" s="995">
        <f t="shared" ref="CMY56" si="1192">CMY45-CMY53-CMY54</f>
        <v>0</v>
      </c>
      <c r="CNA56" s="995">
        <f t="shared" ref="CNA56" si="1193">CNA45-CNA53-CNA54</f>
        <v>0</v>
      </c>
      <c r="CNC56" s="995">
        <f t="shared" ref="CNC56" si="1194">CNC45-CNC53-CNC54</f>
        <v>0</v>
      </c>
      <c r="CNE56" s="995">
        <f t="shared" ref="CNE56" si="1195">CNE45-CNE53-CNE54</f>
        <v>0</v>
      </c>
      <c r="CNG56" s="995">
        <f t="shared" ref="CNG56" si="1196">CNG45-CNG53-CNG54</f>
        <v>0</v>
      </c>
      <c r="CNI56" s="995">
        <f t="shared" ref="CNI56" si="1197">CNI45-CNI53-CNI54</f>
        <v>0</v>
      </c>
      <c r="CNK56" s="995">
        <f t="shared" ref="CNK56" si="1198">CNK45-CNK53-CNK54</f>
        <v>0</v>
      </c>
      <c r="CNM56" s="995">
        <f t="shared" ref="CNM56" si="1199">CNM45-CNM53-CNM54</f>
        <v>0</v>
      </c>
      <c r="CNO56" s="995">
        <f t="shared" ref="CNO56" si="1200">CNO45-CNO53-CNO54</f>
        <v>0</v>
      </c>
      <c r="CNQ56" s="995">
        <f t="shared" ref="CNQ56" si="1201">CNQ45-CNQ53-CNQ54</f>
        <v>0</v>
      </c>
      <c r="CNS56" s="995">
        <f t="shared" ref="CNS56" si="1202">CNS45-CNS53-CNS54</f>
        <v>0</v>
      </c>
      <c r="CNU56" s="995">
        <f t="shared" ref="CNU56" si="1203">CNU45-CNU53-CNU54</f>
        <v>0</v>
      </c>
      <c r="CNW56" s="995">
        <f t="shared" ref="CNW56" si="1204">CNW45-CNW53-CNW54</f>
        <v>0</v>
      </c>
      <c r="CNY56" s="995">
        <f t="shared" ref="CNY56" si="1205">CNY45-CNY53-CNY54</f>
        <v>0</v>
      </c>
      <c r="COA56" s="995">
        <f t="shared" ref="COA56" si="1206">COA45-COA53-COA54</f>
        <v>0</v>
      </c>
      <c r="COC56" s="995">
        <f t="shared" ref="COC56" si="1207">COC45-COC53-COC54</f>
        <v>0</v>
      </c>
      <c r="COE56" s="995">
        <f t="shared" ref="COE56" si="1208">COE45-COE53-COE54</f>
        <v>0</v>
      </c>
      <c r="COG56" s="995">
        <f t="shared" ref="COG56" si="1209">COG45-COG53-COG54</f>
        <v>0</v>
      </c>
      <c r="COI56" s="995">
        <f t="shared" ref="COI56" si="1210">COI45-COI53-COI54</f>
        <v>0</v>
      </c>
      <c r="COK56" s="995">
        <f t="shared" ref="COK56" si="1211">COK45-COK53-COK54</f>
        <v>0</v>
      </c>
      <c r="COM56" s="995">
        <f t="shared" ref="COM56" si="1212">COM45-COM53-COM54</f>
        <v>0</v>
      </c>
      <c r="COO56" s="995">
        <f t="shared" ref="COO56" si="1213">COO45-COO53-COO54</f>
        <v>0</v>
      </c>
      <c r="COQ56" s="995">
        <f t="shared" ref="COQ56" si="1214">COQ45-COQ53-COQ54</f>
        <v>0</v>
      </c>
      <c r="COS56" s="995">
        <f t="shared" ref="COS56" si="1215">COS45-COS53-COS54</f>
        <v>0</v>
      </c>
      <c r="COU56" s="995">
        <f t="shared" ref="COU56" si="1216">COU45-COU53-COU54</f>
        <v>0</v>
      </c>
      <c r="COW56" s="995">
        <f t="shared" ref="COW56" si="1217">COW45-COW53-COW54</f>
        <v>0</v>
      </c>
      <c r="COY56" s="995">
        <f t="shared" ref="COY56" si="1218">COY45-COY53-COY54</f>
        <v>0</v>
      </c>
      <c r="CPA56" s="995">
        <f t="shared" ref="CPA56" si="1219">CPA45-CPA53-CPA54</f>
        <v>0</v>
      </c>
      <c r="CPC56" s="995">
        <f t="shared" ref="CPC56" si="1220">CPC45-CPC53-CPC54</f>
        <v>0</v>
      </c>
      <c r="CPE56" s="995">
        <f t="shared" ref="CPE56" si="1221">CPE45-CPE53-CPE54</f>
        <v>0</v>
      </c>
      <c r="CPG56" s="995">
        <f t="shared" ref="CPG56" si="1222">CPG45-CPG53-CPG54</f>
        <v>0</v>
      </c>
      <c r="CPI56" s="995">
        <f t="shared" ref="CPI56" si="1223">CPI45-CPI53-CPI54</f>
        <v>0</v>
      </c>
      <c r="CPK56" s="995">
        <f t="shared" ref="CPK56" si="1224">CPK45-CPK53-CPK54</f>
        <v>0</v>
      </c>
      <c r="CPM56" s="995">
        <f t="shared" ref="CPM56" si="1225">CPM45-CPM53-CPM54</f>
        <v>0</v>
      </c>
      <c r="CPO56" s="995">
        <f t="shared" ref="CPO56" si="1226">CPO45-CPO53-CPO54</f>
        <v>0</v>
      </c>
      <c r="CPQ56" s="995">
        <f t="shared" ref="CPQ56" si="1227">CPQ45-CPQ53-CPQ54</f>
        <v>0</v>
      </c>
      <c r="CPS56" s="995">
        <f t="shared" ref="CPS56" si="1228">CPS45-CPS53-CPS54</f>
        <v>0</v>
      </c>
      <c r="CPU56" s="995">
        <f t="shared" ref="CPU56" si="1229">CPU45-CPU53-CPU54</f>
        <v>0</v>
      </c>
      <c r="CPW56" s="995">
        <f t="shared" ref="CPW56" si="1230">CPW45-CPW53-CPW54</f>
        <v>0</v>
      </c>
      <c r="CPY56" s="995">
        <f t="shared" ref="CPY56" si="1231">CPY45-CPY53-CPY54</f>
        <v>0</v>
      </c>
      <c r="CQA56" s="995">
        <f t="shared" ref="CQA56" si="1232">CQA45-CQA53-CQA54</f>
        <v>0</v>
      </c>
      <c r="CQC56" s="995">
        <f t="shared" ref="CQC56" si="1233">CQC45-CQC53-CQC54</f>
        <v>0</v>
      </c>
      <c r="CQE56" s="995">
        <f t="shared" ref="CQE56" si="1234">CQE45-CQE53-CQE54</f>
        <v>0</v>
      </c>
      <c r="CQG56" s="995">
        <f t="shared" ref="CQG56" si="1235">CQG45-CQG53-CQG54</f>
        <v>0</v>
      </c>
      <c r="CQI56" s="995">
        <f t="shared" ref="CQI56" si="1236">CQI45-CQI53-CQI54</f>
        <v>0</v>
      </c>
      <c r="CQK56" s="995">
        <f t="shared" ref="CQK56" si="1237">CQK45-CQK53-CQK54</f>
        <v>0</v>
      </c>
      <c r="CQM56" s="995">
        <f t="shared" ref="CQM56" si="1238">CQM45-CQM53-CQM54</f>
        <v>0</v>
      </c>
      <c r="CQO56" s="995">
        <f t="shared" ref="CQO56" si="1239">CQO45-CQO53-CQO54</f>
        <v>0</v>
      </c>
      <c r="CQQ56" s="995">
        <f t="shared" ref="CQQ56" si="1240">CQQ45-CQQ53-CQQ54</f>
        <v>0</v>
      </c>
      <c r="CQS56" s="995">
        <f t="shared" ref="CQS56" si="1241">CQS45-CQS53-CQS54</f>
        <v>0</v>
      </c>
      <c r="CQU56" s="995">
        <f t="shared" ref="CQU56" si="1242">CQU45-CQU53-CQU54</f>
        <v>0</v>
      </c>
      <c r="CQW56" s="995">
        <f t="shared" ref="CQW56" si="1243">CQW45-CQW53-CQW54</f>
        <v>0</v>
      </c>
      <c r="CQY56" s="995">
        <f t="shared" ref="CQY56" si="1244">CQY45-CQY53-CQY54</f>
        <v>0</v>
      </c>
      <c r="CRA56" s="995">
        <f t="shared" ref="CRA56" si="1245">CRA45-CRA53-CRA54</f>
        <v>0</v>
      </c>
      <c r="CRC56" s="995">
        <f t="shared" ref="CRC56" si="1246">CRC45-CRC53-CRC54</f>
        <v>0</v>
      </c>
      <c r="CRE56" s="995">
        <f t="shared" ref="CRE56" si="1247">CRE45-CRE53-CRE54</f>
        <v>0</v>
      </c>
      <c r="CRG56" s="995">
        <f t="shared" ref="CRG56" si="1248">CRG45-CRG53-CRG54</f>
        <v>0</v>
      </c>
      <c r="CRI56" s="995">
        <f t="shared" ref="CRI56" si="1249">CRI45-CRI53-CRI54</f>
        <v>0</v>
      </c>
      <c r="CRK56" s="995">
        <f t="shared" ref="CRK56" si="1250">CRK45-CRK53-CRK54</f>
        <v>0</v>
      </c>
      <c r="CRM56" s="995">
        <f t="shared" ref="CRM56" si="1251">CRM45-CRM53-CRM54</f>
        <v>0</v>
      </c>
      <c r="CRO56" s="995">
        <f t="shared" ref="CRO56" si="1252">CRO45-CRO53-CRO54</f>
        <v>0</v>
      </c>
      <c r="CRQ56" s="995">
        <f t="shared" ref="CRQ56" si="1253">CRQ45-CRQ53-CRQ54</f>
        <v>0</v>
      </c>
      <c r="CRS56" s="995">
        <f t="shared" ref="CRS56" si="1254">CRS45-CRS53-CRS54</f>
        <v>0</v>
      </c>
      <c r="CRU56" s="995">
        <f t="shared" ref="CRU56" si="1255">CRU45-CRU53-CRU54</f>
        <v>0</v>
      </c>
      <c r="CRW56" s="995">
        <f t="shared" ref="CRW56" si="1256">CRW45-CRW53-CRW54</f>
        <v>0</v>
      </c>
      <c r="CRY56" s="995">
        <f t="shared" ref="CRY56" si="1257">CRY45-CRY53-CRY54</f>
        <v>0</v>
      </c>
      <c r="CSA56" s="995">
        <f t="shared" ref="CSA56" si="1258">CSA45-CSA53-CSA54</f>
        <v>0</v>
      </c>
      <c r="CSC56" s="995">
        <f t="shared" ref="CSC56" si="1259">CSC45-CSC53-CSC54</f>
        <v>0</v>
      </c>
      <c r="CSE56" s="995">
        <f t="shared" ref="CSE56" si="1260">CSE45-CSE53-CSE54</f>
        <v>0</v>
      </c>
      <c r="CSG56" s="995">
        <f t="shared" ref="CSG56" si="1261">CSG45-CSG53-CSG54</f>
        <v>0</v>
      </c>
      <c r="CSI56" s="995">
        <f t="shared" ref="CSI56" si="1262">CSI45-CSI53-CSI54</f>
        <v>0</v>
      </c>
      <c r="CSK56" s="995">
        <f t="shared" ref="CSK56" si="1263">CSK45-CSK53-CSK54</f>
        <v>0</v>
      </c>
      <c r="CSM56" s="995">
        <f t="shared" ref="CSM56" si="1264">CSM45-CSM53-CSM54</f>
        <v>0</v>
      </c>
      <c r="CSO56" s="995">
        <f t="shared" ref="CSO56" si="1265">CSO45-CSO53-CSO54</f>
        <v>0</v>
      </c>
      <c r="CSQ56" s="995">
        <f t="shared" ref="CSQ56" si="1266">CSQ45-CSQ53-CSQ54</f>
        <v>0</v>
      </c>
      <c r="CSS56" s="995">
        <f t="shared" ref="CSS56" si="1267">CSS45-CSS53-CSS54</f>
        <v>0</v>
      </c>
      <c r="CSU56" s="995">
        <f t="shared" ref="CSU56" si="1268">CSU45-CSU53-CSU54</f>
        <v>0</v>
      </c>
      <c r="CSW56" s="995">
        <f t="shared" ref="CSW56" si="1269">CSW45-CSW53-CSW54</f>
        <v>0</v>
      </c>
      <c r="CSY56" s="995">
        <f t="shared" ref="CSY56" si="1270">CSY45-CSY53-CSY54</f>
        <v>0</v>
      </c>
      <c r="CTA56" s="995">
        <f t="shared" ref="CTA56" si="1271">CTA45-CTA53-CTA54</f>
        <v>0</v>
      </c>
      <c r="CTC56" s="995">
        <f t="shared" ref="CTC56" si="1272">CTC45-CTC53-CTC54</f>
        <v>0</v>
      </c>
      <c r="CTE56" s="995">
        <f t="shared" ref="CTE56" si="1273">CTE45-CTE53-CTE54</f>
        <v>0</v>
      </c>
      <c r="CTG56" s="995">
        <f t="shared" ref="CTG56" si="1274">CTG45-CTG53-CTG54</f>
        <v>0</v>
      </c>
      <c r="CTI56" s="995">
        <f t="shared" ref="CTI56" si="1275">CTI45-CTI53-CTI54</f>
        <v>0</v>
      </c>
      <c r="CTK56" s="995">
        <f t="shared" ref="CTK56" si="1276">CTK45-CTK53-CTK54</f>
        <v>0</v>
      </c>
      <c r="CTM56" s="995">
        <f t="shared" ref="CTM56" si="1277">CTM45-CTM53-CTM54</f>
        <v>0</v>
      </c>
      <c r="CTO56" s="995">
        <f t="shared" ref="CTO56" si="1278">CTO45-CTO53-CTO54</f>
        <v>0</v>
      </c>
      <c r="CTQ56" s="995">
        <f t="shared" ref="CTQ56" si="1279">CTQ45-CTQ53-CTQ54</f>
        <v>0</v>
      </c>
      <c r="CTS56" s="995">
        <f t="shared" ref="CTS56" si="1280">CTS45-CTS53-CTS54</f>
        <v>0</v>
      </c>
      <c r="CTU56" s="995">
        <f t="shared" ref="CTU56" si="1281">CTU45-CTU53-CTU54</f>
        <v>0</v>
      </c>
      <c r="CTW56" s="995">
        <f t="shared" ref="CTW56" si="1282">CTW45-CTW53-CTW54</f>
        <v>0</v>
      </c>
      <c r="CTY56" s="995">
        <f t="shared" ref="CTY56" si="1283">CTY45-CTY53-CTY54</f>
        <v>0</v>
      </c>
      <c r="CUA56" s="995">
        <f t="shared" ref="CUA56" si="1284">CUA45-CUA53-CUA54</f>
        <v>0</v>
      </c>
      <c r="CUC56" s="995">
        <f t="shared" ref="CUC56" si="1285">CUC45-CUC53-CUC54</f>
        <v>0</v>
      </c>
      <c r="CUE56" s="995">
        <f t="shared" ref="CUE56" si="1286">CUE45-CUE53-CUE54</f>
        <v>0</v>
      </c>
      <c r="CUG56" s="995">
        <f t="shared" ref="CUG56" si="1287">CUG45-CUG53-CUG54</f>
        <v>0</v>
      </c>
      <c r="CUI56" s="995">
        <f t="shared" ref="CUI56" si="1288">CUI45-CUI53-CUI54</f>
        <v>0</v>
      </c>
      <c r="CUK56" s="995">
        <f t="shared" ref="CUK56" si="1289">CUK45-CUK53-CUK54</f>
        <v>0</v>
      </c>
      <c r="CUM56" s="995">
        <f t="shared" ref="CUM56" si="1290">CUM45-CUM53-CUM54</f>
        <v>0</v>
      </c>
      <c r="CUO56" s="995">
        <f t="shared" ref="CUO56" si="1291">CUO45-CUO53-CUO54</f>
        <v>0</v>
      </c>
      <c r="CUQ56" s="995">
        <f t="shared" ref="CUQ56" si="1292">CUQ45-CUQ53-CUQ54</f>
        <v>0</v>
      </c>
      <c r="CUS56" s="995">
        <f t="shared" ref="CUS56" si="1293">CUS45-CUS53-CUS54</f>
        <v>0</v>
      </c>
      <c r="CUU56" s="995">
        <f t="shared" ref="CUU56" si="1294">CUU45-CUU53-CUU54</f>
        <v>0</v>
      </c>
      <c r="CUW56" s="995">
        <f t="shared" ref="CUW56" si="1295">CUW45-CUW53-CUW54</f>
        <v>0</v>
      </c>
      <c r="CUY56" s="995">
        <f t="shared" ref="CUY56" si="1296">CUY45-CUY53-CUY54</f>
        <v>0</v>
      </c>
      <c r="CVA56" s="995">
        <f t="shared" ref="CVA56" si="1297">CVA45-CVA53-CVA54</f>
        <v>0</v>
      </c>
      <c r="CVC56" s="995">
        <f t="shared" ref="CVC56" si="1298">CVC45-CVC53-CVC54</f>
        <v>0</v>
      </c>
      <c r="CVE56" s="995">
        <f t="shared" ref="CVE56" si="1299">CVE45-CVE53-CVE54</f>
        <v>0</v>
      </c>
      <c r="CVG56" s="995">
        <f t="shared" ref="CVG56" si="1300">CVG45-CVG53-CVG54</f>
        <v>0</v>
      </c>
      <c r="CVI56" s="995">
        <f t="shared" ref="CVI56" si="1301">CVI45-CVI53-CVI54</f>
        <v>0</v>
      </c>
      <c r="CVK56" s="995">
        <f t="shared" ref="CVK56" si="1302">CVK45-CVK53-CVK54</f>
        <v>0</v>
      </c>
      <c r="CVM56" s="995">
        <f t="shared" ref="CVM56" si="1303">CVM45-CVM53-CVM54</f>
        <v>0</v>
      </c>
      <c r="CVO56" s="995">
        <f t="shared" ref="CVO56" si="1304">CVO45-CVO53-CVO54</f>
        <v>0</v>
      </c>
      <c r="CVQ56" s="995">
        <f t="shared" ref="CVQ56" si="1305">CVQ45-CVQ53-CVQ54</f>
        <v>0</v>
      </c>
      <c r="CVS56" s="995">
        <f t="shared" ref="CVS56" si="1306">CVS45-CVS53-CVS54</f>
        <v>0</v>
      </c>
      <c r="CVU56" s="995">
        <f t="shared" ref="CVU56" si="1307">CVU45-CVU53-CVU54</f>
        <v>0</v>
      </c>
      <c r="CVW56" s="995">
        <f t="shared" ref="CVW56" si="1308">CVW45-CVW53-CVW54</f>
        <v>0</v>
      </c>
      <c r="CVY56" s="995">
        <f t="shared" ref="CVY56" si="1309">CVY45-CVY53-CVY54</f>
        <v>0</v>
      </c>
      <c r="CWA56" s="995">
        <f t="shared" ref="CWA56" si="1310">CWA45-CWA53-CWA54</f>
        <v>0</v>
      </c>
      <c r="CWC56" s="995">
        <f t="shared" ref="CWC56" si="1311">CWC45-CWC53-CWC54</f>
        <v>0</v>
      </c>
      <c r="CWE56" s="995">
        <f t="shared" ref="CWE56" si="1312">CWE45-CWE53-CWE54</f>
        <v>0</v>
      </c>
      <c r="CWG56" s="995">
        <f t="shared" ref="CWG56" si="1313">CWG45-CWG53-CWG54</f>
        <v>0</v>
      </c>
      <c r="CWI56" s="995">
        <f t="shared" ref="CWI56" si="1314">CWI45-CWI53-CWI54</f>
        <v>0</v>
      </c>
      <c r="CWK56" s="995">
        <f t="shared" ref="CWK56" si="1315">CWK45-CWK53-CWK54</f>
        <v>0</v>
      </c>
      <c r="CWM56" s="995">
        <f t="shared" ref="CWM56" si="1316">CWM45-CWM53-CWM54</f>
        <v>0</v>
      </c>
      <c r="CWO56" s="995">
        <f t="shared" ref="CWO56" si="1317">CWO45-CWO53-CWO54</f>
        <v>0</v>
      </c>
      <c r="CWQ56" s="995">
        <f t="shared" ref="CWQ56" si="1318">CWQ45-CWQ53-CWQ54</f>
        <v>0</v>
      </c>
      <c r="CWS56" s="995">
        <f t="shared" ref="CWS56" si="1319">CWS45-CWS53-CWS54</f>
        <v>0</v>
      </c>
      <c r="CWU56" s="995">
        <f t="shared" ref="CWU56" si="1320">CWU45-CWU53-CWU54</f>
        <v>0</v>
      </c>
      <c r="CWW56" s="995">
        <f t="shared" ref="CWW56" si="1321">CWW45-CWW53-CWW54</f>
        <v>0</v>
      </c>
      <c r="CWY56" s="995">
        <f t="shared" ref="CWY56" si="1322">CWY45-CWY53-CWY54</f>
        <v>0</v>
      </c>
      <c r="CXA56" s="995">
        <f t="shared" ref="CXA56" si="1323">CXA45-CXA53-CXA54</f>
        <v>0</v>
      </c>
      <c r="CXC56" s="995">
        <f t="shared" ref="CXC56" si="1324">CXC45-CXC53-CXC54</f>
        <v>0</v>
      </c>
      <c r="CXE56" s="995">
        <f t="shared" ref="CXE56" si="1325">CXE45-CXE53-CXE54</f>
        <v>0</v>
      </c>
      <c r="CXG56" s="995">
        <f t="shared" ref="CXG56" si="1326">CXG45-CXG53-CXG54</f>
        <v>0</v>
      </c>
      <c r="CXI56" s="995">
        <f t="shared" ref="CXI56" si="1327">CXI45-CXI53-CXI54</f>
        <v>0</v>
      </c>
      <c r="CXK56" s="995">
        <f t="shared" ref="CXK56" si="1328">CXK45-CXK53-CXK54</f>
        <v>0</v>
      </c>
      <c r="CXM56" s="995">
        <f t="shared" ref="CXM56" si="1329">CXM45-CXM53-CXM54</f>
        <v>0</v>
      </c>
      <c r="CXO56" s="995">
        <f t="shared" ref="CXO56" si="1330">CXO45-CXO53-CXO54</f>
        <v>0</v>
      </c>
      <c r="CXQ56" s="995">
        <f t="shared" ref="CXQ56" si="1331">CXQ45-CXQ53-CXQ54</f>
        <v>0</v>
      </c>
      <c r="CXS56" s="995">
        <f t="shared" ref="CXS56" si="1332">CXS45-CXS53-CXS54</f>
        <v>0</v>
      </c>
      <c r="CXU56" s="995">
        <f t="shared" ref="CXU56" si="1333">CXU45-CXU53-CXU54</f>
        <v>0</v>
      </c>
      <c r="CXW56" s="995">
        <f t="shared" ref="CXW56" si="1334">CXW45-CXW53-CXW54</f>
        <v>0</v>
      </c>
      <c r="CXY56" s="995">
        <f t="shared" ref="CXY56" si="1335">CXY45-CXY53-CXY54</f>
        <v>0</v>
      </c>
      <c r="CYA56" s="995">
        <f t="shared" ref="CYA56" si="1336">CYA45-CYA53-CYA54</f>
        <v>0</v>
      </c>
      <c r="CYC56" s="995">
        <f t="shared" ref="CYC56" si="1337">CYC45-CYC53-CYC54</f>
        <v>0</v>
      </c>
      <c r="CYE56" s="995">
        <f t="shared" ref="CYE56" si="1338">CYE45-CYE53-CYE54</f>
        <v>0</v>
      </c>
      <c r="CYG56" s="995">
        <f t="shared" ref="CYG56" si="1339">CYG45-CYG53-CYG54</f>
        <v>0</v>
      </c>
      <c r="CYI56" s="995">
        <f t="shared" ref="CYI56" si="1340">CYI45-CYI53-CYI54</f>
        <v>0</v>
      </c>
      <c r="CYK56" s="995">
        <f t="shared" ref="CYK56" si="1341">CYK45-CYK53-CYK54</f>
        <v>0</v>
      </c>
      <c r="CYM56" s="995">
        <f t="shared" ref="CYM56" si="1342">CYM45-CYM53-CYM54</f>
        <v>0</v>
      </c>
      <c r="CYO56" s="995">
        <f t="shared" ref="CYO56" si="1343">CYO45-CYO53-CYO54</f>
        <v>0</v>
      </c>
      <c r="CYQ56" s="995">
        <f t="shared" ref="CYQ56" si="1344">CYQ45-CYQ53-CYQ54</f>
        <v>0</v>
      </c>
      <c r="CYS56" s="995">
        <f t="shared" ref="CYS56" si="1345">CYS45-CYS53-CYS54</f>
        <v>0</v>
      </c>
      <c r="CYU56" s="995">
        <f t="shared" ref="CYU56" si="1346">CYU45-CYU53-CYU54</f>
        <v>0</v>
      </c>
      <c r="CYW56" s="995">
        <f t="shared" ref="CYW56" si="1347">CYW45-CYW53-CYW54</f>
        <v>0</v>
      </c>
      <c r="CYY56" s="995">
        <f t="shared" ref="CYY56" si="1348">CYY45-CYY53-CYY54</f>
        <v>0</v>
      </c>
      <c r="CZA56" s="995">
        <f t="shared" ref="CZA56" si="1349">CZA45-CZA53-CZA54</f>
        <v>0</v>
      </c>
      <c r="CZC56" s="995">
        <f t="shared" ref="CZC56" si="1350">CZC45-CZC53-CZC54</f>
        <v>0</v>
      </c>
      <c r="CZE56" s="995">
        <f t="shared" ref="CZE56" si="1351">CZE45-CZE53-CZE54</f>
        <v>0</v>
      </c>
      <c r="CZG56" s="995">
        <f t="shared" ref="CZG56" si="1352">CZG45-CZG53-CZG54</f>
        <v>0</v>
      </c>
      <c r="CZI56" s="995">
        <f t="shared" ref="CZI56" si="1353">CZI45-CZI53-CZI54</f>
        <v>0</v>
      </c>
      <c r="CZK56" s="995">
        <f t="shared" ref="CZK56" si="1354">CZK45-CZK53-CZK54</f>
        <v>0</v>
      </c>
      <c r="CZM56" s="995">
        <f t="shared" ref="CZM56" si="1355">CZM45-CZM53-CZM54</f>
        <v>0</v>
      </c>
      <c r="CZO56" s="995">
        <f t="shared" ref="CZO56" si="1356">CZO45-CZO53-CZO54</f>
        <v>0</v>
      </c>
      <c r="CZQ56" s="995">
        <f t="shared" ref="CZQ56" si="1357">CZQ45-CZQ53-CZQ54</f>
        <v>0</v>
      </c>
      <c r="CZS56" s="995">
        <f t="shared" ref="CZS56" si="1358">CZS45-CZS53-CZS54</f>
        <v>0</v>
      </c>
      <c r="CZU56" s="995">
        <f t="shared" ref="CZU56" si="1359">CZU45-CZU53-CZU54</f>
        <v>0</v>
      </c>
      <c r="CZW56" s="995">
        <f t="shared" ref="CZW56" si="1360">CZW45-CZW53-CZW54</f>
        <v>0</v>
      </c>
      <c r="CZY56" s="995">
        <f t="shared" ref="CZY56" si="1361">CZY45-CZY53-CZY54</f>
        <v>0</v>
      </c>
      <c r="DAA56" s="995">
        <f t="shared" ref="DAA56" si="1362">DAA45-DAA53-DAA54</f>
        <v>0</v>
      </c>
      <c r="DAC56" s="995">
        <f t="shared" ref="DAC56" si="1363">DAC45-DAC53-DAC54</f>
        <v>0</v>
      </c>
      <c r="DAE56" s="995">
        <f t="shared" ref="DAE56" si="1364">DAE45-DAE53-DAE54</f>
        <v>0</v>
      </c>
      <c r="DAG56" s="995">
        <f t="shared" ref="DAG56" si="1365">DAG45-DAG53-DAG54</f>
        <v>0</v>
      </c>
      <c r="DAI56" s="995">
        <f t="shared" ref="DAI56" si="1366">DAI45-DAI53-DAI54</f>
        <v>0</v>
      </c>
      <c r="DAK56" s="995">
        <f t="shared" ref="DAK56" si="1367">DAK45-DAK53-DAK54</f>
        <v>0</v>
      </c>
      <c r="DAM56" s="995">
        <f t="shared" ref="DAM56" si="1368">DAM45-DAM53-DAM54</f>
        <v>0</v>
      </c>
      <c r="DAO56" s="995">
        <f t="shared" ref="DAO56" si="1369">DAO45-DAO53-DAO54</f>
        <v>0</v>
      </c>
      <c r="DAQ56" s="995">
        <f t="shared" ref="DAQ56" si="1370">DAQ45-DAQ53-DAQ54</f>
        <v>0</v>
      </c>
      <c r="DAS56" s="995">
        <f t="shared" ref="DAS56" si="1371">DAS45-DAS53-DAS54</f>
        <v>0</v>
      </c>
      <c r="DAU56" s="995">
        <f t="shared" ref="DAU56" si="1372">DAU45-DAU53-DAU54</f>
        <v>0</v>
      </c>
      <c r="DAW56" s="995">
        <f t="shared" ref="DAW56" si="1373">DAW45-DAW53-DAW54</f>
        <v>0</v>
      </c>
      <c r="DAY56" s="995">
        <f t="shared" ref="DAY56" si="1374">DAY45-DAY53-DAY54</f>
        <v>0</v>
      </c>
      <c r="DBA56" s="995">
        <f t="shared" ref="DBA56" si="1375">DBA45-DBA53-DBA54</f>
        <v>0</v>
      </c>
      <c r="DBC56" s="995">
        <f t="shared" ref="DBC56" si="1376">DBC45-DBC53-DBC54</f>
        <v>0</v>
      </c>
      <c r="DBE56" s="995">
        <f t="shared" ref="DBE56" si="1377">DBE45-DBE53-DBE54</f>
        <v>0</v>
      </c>
      <c r="DBG56" s="995">
        <f t="shared" ref="DBG56" si="1378">DBG45-DBG53-DBG54</f>
        <v>0</v>
      </c>
      <c r="DBI56" s="995">
        <f t="shared" ref="DBI56" si="1379">DBI45-DBI53-DBI54</f>
        <v>0</v>
      </c>
      <c r="DBK56" s="995">
        <f t="shared" ref="DBK56" si="1380">DBK45-DBK53-DBK54</f>
        <v>0</v>
      </c>
      <c r="DBM56" s="995">
        <f t="shared" ref="DBM56" si="1381">DBM45-DBM53-DBM54</f>
        <v>0</v>
      </c>
      <c r="DBO56" s="995">
        <f t="shared" ref="DBO56" si="1382">DBO45-DBO53-DBO54</f>
        <v>0</v>
      </c>
      <c r="DBQ56" s="995">
        <f t="shared" ref="DBQ56" si="1383">DBQ45-DBQ53-DBQ54</f>
        <v>0</v>
      </c>
      <c r="DBS56" s="995">
        <f t="shared" ref="DBS56" si="1384">DBS45-DBS53-DBS54</f>
        <v>0</v>
      </c>
      <c r="DBU56" s="995">
        <f t="shared" ref="DBU56" si="1385">DBU45-DBU53-DBU54</f>
        <v>0</v>
      </c>
      <c r="DBW56" s="995">
        <f t="shared" ref="DBW56" si="1386">DBW45-DBW53-DBW54</f>
        <v>0</v>
      </c>
      <c r="DBY56" s="995">
        <f t="shared" ref="DBY56" si="1387">DBY45-DBY53-DBY54</f>
        <v>0</v>
      </c>
      <c r="DCA56" s="995">
        <f t="shared" ref="DCA56" si="1388">DCA45-DCA53-DCA54</f>
        <v>0</v>
      </c>
      <c r="DCC56" s="995">
        <f t="shared" ref="DCC56" si="1389">DCC45-DCC53-DCC54</f>
        <v>0</v>
      </c>
      <c r="DCE56" s="995">
        <f t="shared" ref="DCE56" si="1390">DCE45-DCE53-DCE54</f>
        <v>0</v>
      </c>
      <c r="DCG56" s="995">
        <f t="shared" ref="DCG56" si="1391">DCG45-DCG53-DCG54</f>
        <v>0</v>
      </c>
      <c r="DCI56" s="995">
        <f t="shared" ref="DCI56" si="1392">DCI45-DCI53-DCI54</f>
        <v>0</v>
      </c>
      <c r="DCK56" s="995">
        <f t="shared" ref="DCK56" si="1393">DCK45-DCK53-DCK54</f>
        <v>0</v>
      </c>
      <c r="DCM56" s="995">
        <f t="shared" ref="DCM56" si="1394">DCM45-DCM53-DCM54</f>
        <v>0</v>
      </c>
      <c r="DCO56" s="995">
        <f t="shared" ref="DCO56" si="1395">DCO45-DCO53-DCO54</f>
        <v>0</v>
      </c>
      <c r="DCQ56" s="995">
        <f t="shared" ref="DCQ56" si="1396">DCQ45-DCQ53-DCQ54</f>
        <v>0</v>
      </c>
      <c r="DCS56" s="995">
        <f t="shared" ref="DCS56" si="1397">DCS45-DCS53-DCS54</f>
        <v>0</v>
      </c>
      <c r="DCU56" s="995">
        <f t="shared" ref="DCU56" si="1398">DCU45-DCU53-DCU54</f>
        <v>0</v>
      </c>
      <c r="DCW56" s="995">
        <f t="shared" ref="DCW56" si="1399">DCW45-DCW53-DCW54</f>
        <v>0</v>
      </c>
      <c r="DCY56" s="995">
        <f t="shared" ref="DCY56" si="1400">DCY45-DCY53-DCY54</f>
        <v>0</v>
      </c>
      <c r="DDA56" s="995">
        <f t="shared" ref="DDA56" si="1401">DDA45-DDA53-DDA54</f>
        <v>0</v>
      </c>
      <c r="DDC56" s="995">
        <f t="shared" ref="DDC56" si="1402">DDC45-DDC53-DDC54</f>
        <v>0</v>
      </c>
      <c r="DDE56" s="995">
        <f t="shared" ref="DDE56" si="1403">DDE45-DDE53-DDE54</f>
        <v>0</v>
      </c>
      <c r="DDG56" s="995">
        <f t="shared" ref="DDG56" si="1404">DDG45-DDG53-DDG54</f>
        <v>0</v>
      </c>
      <c r="DDI56" s="995">
        <f t="shared" ref="DDI56" si="1405">DDI45-DDI53-DDI54</f>
        <v>0</v>
      </c>
      <c r="DDK56" s="995">
        <f t="shared" ref="DDK56" si="1406">DDK45-DDK53-DDK54</f>
        <v>0</v>
      </c>
      <c r="DDM56" s="995">
        <f t="shared" ref="DDM56" si="1407">DDM45-DDM53-DDM54</f>
        <v>0</v>
      </c>
      <c r="DDO56" s="995">
        <f t="shared" ref="DDO56" si="1408">DDO45-DDO53-DDO54</f>
        <v>0</v>
      </c>
      <c r="DDQ56" s="995">
        <f t="shared" ref="DDQ56" si="1409">DDQ45-DDQ53-DDQ54</f>
        <v>0</v>
      </c>
      <c r="DDS56" s="995">
        <f t="shared" ref="DDS56" si="1410">DDS45-DDS53-DDS54</f>
        <v>0</v>
      </c>
      <c r="DDU56" s="995">
        <f t="shared" ref="DDU56" si="1411">DDU45-DDU53-DDU54</f>
        <v>0</v>
      </c>
      <c r="DDW56" s="995">
        <f t="shared" ref="DDW56" si="1412">DDW45-DDW53-DDW54</f>
        <v>0</v>
      </c>
      <c r="DDY56" s="995">
        <f t="shared" ref="DDY56" si="1413">DDY45-DDY53-DDY54</f>
        <v>0</v>
      </c>
      <c r="DEA56" s="995">
        <f t="shared" ref="DEA56" si="1414">DEA45-DEA53-DEA54</f>
        <v>0</v>
      </c>
      <c r="DEC56" s="995">
        <f t="shared" ref="DEC56" si="1415">DEC45-DEC53-DEC54</f>
        <v>0</v>
      </c>
      <c r="DEE56" s="995">
        <f t="shared" ref="DEE56" si="1416">DEE45-DEE53-DEE54</f>
        <v>0</v>
      </c>
      <c r="DEG56" s="995">
        <f t="shared" ref="DEG56" si="1417">DEG45-DEG53-DEG54</f>
        <v>0</v>
      </c>
      <c r="DEI56" s="995">
        <f t="shared" ref="DEI56" si="1418">DEI45-DEI53-DEI54</f>
        <v>0</v>
      </c>
      <c r="DEK56" s="995">
        <f t="shared" ref="DEK56" si="1419">DEK45-DEK53-DEK54</f>
        <v>0</v>
      </c>
      <c r="DEM56" s="995">
        <f t="shared" ref="DEM56" si="1420">DEM45-DEM53-DEM54</f>
        <v>0</v>
      </c>
      <c r="DEO56" s="995">
        <f t="shared" ref="DEO56" si="1421">DEO45-DEO53-DEO54</f>
        <v>0</v>
      </c>
      <c r="DEQ56" s="995">
        <f t="shared" ref="DEQ56" si="1422">DEQ45-DEQ53-DEQ54</f>
        <v>0</v>
      </c>
      <c r="DES56" s="995">
        <f t="shared" ref="DES56" si="1423">DES45-DES53-DES54</f>
        <v>0</v>
      </c>
      <c r="DEU56" s="995">
        <f t="shared" ref="DEU56" si="1424">DEU45-DEU53-DEU54</f>
        <v>0</v>
      </c>
      <c r="DEW56" s="995">
        <f t="shared" ref="DEW56" si="1425">DEW45-DEW53-DEW54</f>
        <v>0</v>
      </c>
      <c r="DEY56" s="995">
        <f t="shared" ref="DEY56" si="1426">DEY45-DEY53-DEY54</f>
        <v>0</v>
      </c>
      <c r="DFA56" s="995">
        <f t="shared" ref="DFA56" si="1427">DFA45-DFA53-DFA54</f>
        <v>0</v>
      </c>
      <c r="DFC56" s="995">
        <f t="shared" ref="DFC56" si="1428">DFC45-DFC53-DFC54</f>
        <v>0</v>
      </c>
      <c r="DFE56" s="995">
        <f t="shared" ref="DFE56" si="1429">DFE45-DFE53-DFE54</f>
        <v>0</v>
      </c>
      <c r="DFG56" s="995">
        <f t="shared" ref="DFG56" si="1430">DFG45-DFG53-DFG54</f>
        <v>0</v>
      </c>
      <c r="DFI56" s="995">
        <f t="shared" ref="DFI56" si="1431">DFI45-DFI53-DFI54</f>
        <v>0</v>
      </c>
      <c r="DFK56" s="995">
        <f t="shared" ref="DFK56" si="1432">DFK45-DFK53-DFK54</f>
        <v>0</v>
      </c>
      <c r="DFM56" s="995">
        <f t="shared" ref="DFM56" si="1433">DFM45-DFM53-DFM54</f>
        <v>0</v>
      </c>
      <c r="DFO56" s="995">
        <f t="shared" ref="DFO56" si="1434">DFO45-DFO53-DFO54</f>
        <v>0</v>
      </c>
      <c r="DFQ56" s="995">
        <f t="shared" ref="DFQ56" si="1435">DFQ45-DFQ53-DFQ54</f>
        <v>0</v>
      </c>
      <c r="DFS56" s="995">
        <f t="shared" ref="DFS56" si="1436">DFS45-DFS53-DFS54</f>
        <v>0</v>
      </c>
      <c r="DFU56" s="995">
        <f t="shared" ref="DFU56" si="1437">DFU45-DFU53-DFU54</f>
        <v>0</v>
      </c>
      <c r="DFW56" s="995">
        <f t="shared" ref="DFW56" si="1438">DFW45-DFW53-DFW54</f>
        <v>0</v>
      </c>
      <c r="DFY56" s="995">
        <f t="shared" ref="DFY56" si="1439">DFY45-DFY53-DFY54</f>
        <v>0</v>
      </c>
      <c r="DGA56" s="995">
        <f t="shared" ref="DGA56" si="1440">DGA45-DGA53-DGA54</f>
        <v>0</v>
      </c>
      <c r="DGC56" s="995">
        <f t="shared" ref="DGC56" si="1441">DGC45-DGC53-DGC54</f>
        <v>0</v>
      </c>
      <c r="DGE56" s="995">
        <f t="shared" ref="DGE56" si="1442">DGE45-DGE53-DGE54</f>
        <v>0</v>
      </c>
      <c r="DGG56" s="995">
        <f t="shared" ref="DGG56" si="1443">DGG45-DGG53-DGG54</f>
        <v>0</v>
      </c>
      <c r="DGI56" s="995">
        <f t="shared" ref="DGI56" si="1444">DGI45-DGI53-DGI54</f>
        <v>0</v>
      </c>
      <c r="DGK56" s="995">
        <f t="shared" ref="DGK56" si="1445">DGK45-DGK53-DGK54</f>
        <v>0</v>
      </c>
      <c r="DGM56" s="995">
        <f t="shared" ref="DGM56" si="1446">DGM45-DGM53-DGM54</f>
        <v>0</v>
      </c>
      <c r="DGO56" s="995">
        <f t="shared" ref="DGO56" si="1447">DGO45-DGO53-DGO54</f>
        <v>0</v>
      </c>
      <c r="DGQ56" s="995">
        <f t="shared" ref="DGQ56" si="1448">DGQ45-DGQ53-DGQ54</f>
        <v>0</v>
      </c>
      <c r="DGS56" s="995">
        <f t="shared" ref="DGS56" si="1449">DGS45-DGS53-DGS54</f>
        <v>0</v>
      </c>
      <c r="DGU56" s="995">
        <f t="shared" ref="DGU56" si="1450">DGU45-DGU53-DGU54</f>
        <v>0</v>
      </c>
      <c r="DGW56" s="995">
        <f t="shared" ref="DGW56" si="1451">DGW45-DGW53-DGW54</f>
        <v>0</v>
      </c>
      <c r="DGY56" s="995">
        <f t="shared" ref="DGY56" si="1452">DGY45-DGY53-DGY54</f>
        <v>0</v>
      </c>
      <c r="DHA56" s="995">
        <f t="shared" ref="DHA56" si="1453">DHA45-DHA53-DHA54</f>
        <v>0</v>
      </c>
      <c r="DHC56" s="995">
        <f t="shared" ref="DHC56" si="1454">DHC45-DHC53-DHC54</f>
        <v>0</v>
      </c>
      <c r="DHE56" s="995">
        <f t="shared" ref="DHE56" si="1455">DHE45-DHE53-DHE54</f>
        <v>0</v>
      </c>
      <c r="DHG56" s="995">
        <f t="shared" ref="DHG56" si="1456">DHG45-DHG53-DHG54</f>
        <v>0</v>
      </c>
      <c r="DHI56" s="995">
        <f t="shared" ref="DHI56" si="1457">DHI45-DHI53-DHI54</f>
        <v>0</v>
      </c>
      <c r="DHK56" s="995">
        <f t="shared" ref="DHK56" si="1458">DHK45-DHK53-DHK54</f>
        <v>0</v>
      </c>
      <c r="DHM56" s="995">
        <f t="shared" ref="DHM56" si="1459">DHM45-DHM53-DHM54</f>
        <v>0</v>
      </c>
      <c r="DHO56" s="995">
        <f t="shared" ref="DHO56" si="1460">DHO45-DHO53-DHO54</f>
        <v>0</v>
      </c>
      <c r="DHQ56" s="995">
        <f t="shared" ref="DHQ56" si="1461">DHQ45-DHQ53-DHQ54</f>
        <v>0</v>
      </c>
      <c r="DHS56" s="995">
        <f t="shared" ref="DHS56" si="1462">DHS45-DHS53-DHS54</f>
        <v>0</v>
      </c>
      <c r="DHU56" s="995">
        <f t="shared" ref="DHU56" si="1463">DHU45-DHU53-DHU54</f>
        <v>0</v>
      </c>
      <c r="DHW56" s="995">
        <f t="shared" ref="DHW56" si="1464">DHW45-DHW53-DHW54</f>
        <v>0</v>
      </c>
      <c r="DHY56" s="995">
        <f t="shared" ref="DHY56" si="1465">DHY45-DHY53-DHY54</f>
        <v>0</v>
      </c>
      <c r="DIA56" s="995">
        <f t="shared" ref="DIA56" si="1466">DIA45-DIA53-DIA54</f>
        <v>0</v>
      </c>
      <c r="DIC56" s="995">
        <f t="shared" ref="DIC56" si="1467">DIC45-DIC53-DIC54</f>
        <v>0</v>
      </c>
      <c r="DIE56" s="995">
        <f t="shared" ref="DIE56" si="1468">DIE45-DIE53-DIE54</f>
        <v>0</v>
      </c>
      <c r="DIG56" s="995">
        <f t="shared" ref="DIG56" si="1469">DIG45-DIG53-DIG54</f>
        <v>0</v>
      </c>
      <c r="DII56" s="995">
        <f t="shared" ref="DII56" si="1470">DII45-DII53-DII54</f>
        <v>0</v>
      </c>
      <c r="DIK56" s="995">
        <f t="shared" ref="DIK56" si="1471">DIK45-DIK53-DIK54</f>
        <v>0</v>
      </c>
      <c r="DIM56" s="995">
        <f t="shared" ref="DIM56" si="1472">DIM45-DIM53-DIM54</f>
        <v>0</v>
      </c>
      <c r="DIO56" s="995">
        <f t="shared" ref="DIO56" si="1473">DIO45-DIO53-DIO54</f>
        <v>0</v>
      </c>
      <c r="DIQ56" s="995">
        <f t="shared" ref="DIQ56" si="1474">DIQ45-DIQ53-DIQ54</f>
        <v>0</v>
      </c>
      <c r="DIS56" s="995">
        <f t="shared" ref="DIS56" si="1475">DIS45-DIS53-DIS54</f>
        <v>0</v>
      </c>
      <c r="DIU56" s="995">
        <f t="shared" ref="DIU56" si="1476">DIU45-DIU53-DIU54</f>
        <v>0</v>
      </c>
      <c r="DIW56" s="995">
        <f t="shared" ref="DIW56" si="1477">DIW45-DIW53-DIW54</f>
        <v>0</v>
      </c>
      <c r="DIY56" s="995">
        <f t="shared" ref="DIY56" si="1478">DIY45-DIY53-DIY54</f>
        <v>0</v>
      </c>
      <c r="DJA56" s="995">
        <f t="shared" ref="DJA56" si="1479">DJA45-DJA53-DJA54</f>
        <v>0</v>
      </c>
      <c r="DJC56" s="995">
        <f t="shared" ref="DJC56" si="1480">DJC45-DJC53-DJC54</f>
        <v>0</v>
      </c>
      <c r="DJE56" s="995">
        <f t="shared" ref="DJE56" si="1481">DJE45-DJE53-DJE54</f>
        <v>0</v>
      </c>
      <c r="DJG56" s="995">
        <f t="shared" ref="DJG56" si="1482">DJG45-DJG53-DJG54</f>
        <v>0</v>
      </c>
      <c r="DJI56" s="995">
        <f t="shared" ref="DJI56" si="1483">DJI45-DJI53-DJI54</f>
        <v>0</v>
      </c>
      <c r="DJK56" s="995">
        <f t="shared" ref="DJK56" si="1484">DJK45-DJK53-DJK54</f>
        <v>0</v>
      </c>
      <c r="DJM56" s="995">
        <f t="shared" ref="DJM56" si="1485">DJM45-DJM53-DJM54</f>
        <v>0</v>
      </c>
      <c r="DJO56" s="995">
        <f t="shared" ref="DJO56" si="1486">DJO45-DJO53-DJO54</f>
        <v>0</v>
      </c>
      <c r="DJQ56" s="995">
        <f t="shared" ref="DJQ56" si="1487">DJQ45-DJQ53-DJQ54</f>
        <v>0</v>
      </c>
      <c r="DJS56" s="995">
        <f t="shared" ref="DJS56" si="1488">DJS45-DJS53-DJS54</f>
        <v>0</v>
      </c>
      <c r="DJU56" s="995">
        <f t="shared" ref="DJU56" si="1489">DJU45-DJU53-DJU54</f>
        <v>0</v>
      </c>
      <c r="DJW56" s="995">
        <f t="shared" ref="DJW56" si="1490">DJW45-DJW53-DJW54</f>
        <v>0</v>
      </c>
      <c r="DJY56" s="995">
        <f t="shared" ref="DJY56" si="1491">DJY45-DJY53-DJY54</f>
        <v>0</v>
      </c>
      <c r="DKA56" s="995">
        <f t="shared" ref="DKA56" si="1492">DKA45-DKA53-DKA54</f>
        <v>0</v>
      </c>
      <c r="DKC56" s="995">
        <f t="shared" ref="DKC56" si="1493">DKC45-DKC53-DKC54</f>
        <v>0</v>
      </c>
      <c r="DKE56" s="995">
        <f t="shared" ref="DKE56" si="1494">DKE45-DKE53-DKE54</f>
        <v>0</v>
      </c>
      <c r="DKG56" s="995">
        <f t="shared" ref="DKG56" si="1495">DKG45-DKG53-DKG54</f>
        <v>0</v>
      </c>
      <c r="DKI56" s="995">
        <f t="shared" ref="DKI56" si="1496">DKI45-DKI53-DKI54</f>
        <v>0</v>
      </c>
      <c r="DKK56" s="995">
        <f t="shared" ref="DKK56" si="1497">DKK45-DKK53-DKK54</f>
        <v>0</v>
      </c>
      <c r="DKM56" s="995">
        <f t="shared" ref="DKM56" si="1498">DKM45-DKM53-DKM54</f>
        <v>0</v>
      </c>
      <c r="DKO56" s="995">
        <f t="shared" ref="DKO56" si="1499">DKO45-DKO53-DKO54</f>
        <v>0</v>
      </c>
      <c r="DKQ56" s="995">
        <f t="shared" ref="DKQ56" si="1500">DKQ45-DKQ53-DKQ54</f>
        <v>0</v>
      </c>
      <c r="DKS56" s="995">
        <f t="shared" ref="DKS56" si="1501">DKS45-DKS53-DKS54</f>
        <v>0</v>
      </c>
      <c r="DKU56" s="995">
        <f t="shared" ref="DKU56" si="1502">DKU45-DKU53-DKU54</f>
        <v>0</v>
      </c>
      <c r="DKW56" s="995">
        <f t="shared" ref="DKW56" si="1503">DKW45-DKW53-DKW54</f>
        <v>0</v>
      </c>
      <c r="DKY56" s="995">
        <f t="shared" ref="DKY56" si="1504">DKY45-DKY53-DKY54</f>
        <v>0</v>
      </c>
      <c r="DLA56" s="995">
        <f t="shared" ref="DLA56" si="1505">DLA45-DLA53-DLA54</f>
        <v>0</v>
      </c>
      <c r="DLC56" s="995">
        <f t="shared" ref="DLC56" si="1506">DLC45-DLC53-DLC54</f>
        <v>0</v>
      </c>
      <c r="DLE56" s="995">
        <f t="shared" ref="DLE56" si="1507">DLE45-DLE53-DLE54</f>
        <v>0</v>
      </c>
      <c r="DLG56" s="995">
        <f t="shared" ref="DLG56" si="1508">DLG45-DLG53-DLG54</f>
        <v>0</v>
      </c>
      <c r="DLI56" s="995">
        <f t="shared" ref="DLI56" si="1509">DLI45-DLI53-DLI54</f>
        <v>0</v>
      </c>
      <c r="DLK56" s="995">
        <f t="shared" ref="DLK56" si="1510">DLK45-DLK53-DLK54</f>
        <v>0</v>
      </c>
      <c r="DLM56" s="995">
        <f t="shared" ref="DLM56" si="1511">DLM45-DLM53-DLM54</f>
        <v>0</v>
      </c>
      <c r="DLO56" s="995">
        <f t="shared" ref="DLO56" si="1512">DLO45-DLO53-DLO54</f>
        <v>0</v>
      </c>
      <c r="DLQ56" s="995">
        <f t="shared" ref="DLQ56" si="1513">DLQ45-DLQ53-DLQ54</f>
        <v>0</v>
      </c>
      <c r="DLS56" s="995">
        <f t="shared" ref="DLS56" si="1514">DLS45-DLS53-DLS54</f>
        <v>0</v>
      </c>
      <c r="DLU56" s="995">
        <f t="shared" ref="DLU56" si="1515">DLU45-DLU53-DLU54</f>
        <v>0</v>
      </c>
      <c r="DLW56" s="995">
        <f t="shared" ref="DLW56" si="1516">DLW45-DLW53-DLW54</f>
        <v>0</v>
      </c>
      <c r="DLY56" s="995">
        <f t="shared" ref="DLY56" si="1517">DLY45-DLY53-DLY54</f>
        <v>0</v>
      </c>
      <c r="DMA56" s="995">
        <f t="shared" ref="DMA56" si="1518">DMA45-DMA53-DMA54</f>
        <v>0</v>
      </c>
      <c r="DMC56" s="995">
        <f t="shared" ref="DMC56" si="1519">DMC45-DMC53-DMC54</f>
        <v>0</v>
      </c>
      <c r="DME56" s="995">
        <f t="shared" ref="DME56" si="1520">DME45-DME53-DME54</f>
        <v>0</v>
      </c>
      <c r="DMG56" s="995">
        <f t="shared" ref="DMG56" si="1521">DMG45-DMG53-DMG54</f>
        <v>0</v>
      </c>
      <c r="DMI56" s="995">
        <f t="shared" ref="DMI56" si="1522">DMI45-DMI53-DMI54</f>
        <v>0</v>
      </c>
      <c r="DMK56" s="995">
        <f t="shared" ref="DMK56" si="1523">DMK45-DMK53-DMK54</f>
        <v>0</v>
      </c>
      <c r="DMM56" s="995">
        <f t="shared" ref="DMM56" si="1524">DMM45-DMM53-DMM54</f>
        <v>0</v>
      </c>
      <c r="DMO56" s="995">
        <f t="shared" ref="DMO56" si="1525">DMO45-DMO53-DMO54</f>
        <v>0</v>
      </c>
      <c r="DMQ56" s="995">
        <f t="shared" ref="DMQ56" si="1526">DMQ45-DMQ53-DMQ54</f>
        <v>0</v>
      </c>
      <c r="DMS56" s="995">
        <f t="shared" ref="DMS56" si="1527">DMS45-DMS53-DMS54</f>
        <v>0</v>
      </c>
      <c r="DMU56" s="995">
        <f t="shared" ref="DMU56" si="1528">DMU45-DMU53-DMU54</f>
        <v>0</v>
      </c>
      <c r="DMW56" s="995">
        <f t="shared" ref="DMW56" si="1529">DMW45-DMW53-DMW54</f>
        <v>0</v>
      </c>
      <c r="DMY56" s="995">
        <f t="shared" ref="DMY56" si="1530">DMY45-DMY53-DMY54</f>
        <v>0</v>
      </c>
      <c r="DNA56" s="995">
        <f t="shared" ref="DNA56" si="1531">DNA45-DNA53-DNA54</f>
        <v>0</v>
      </c>
      <c r="DNC56" s="995">
        <f t="shared" ref="DNC56" si="1532">DNC45-DNC53-DNC54</f>
        <v>0</v>
      </c>
      <c r="DNE56" s="995">
        <f t="shared" ref="DNE56" si="1533">DNE45-DNE53-DNE54</f>
        <v>0</v>
      </c>
      <c r="DNG56" s="995">
        <f t="shared" ref="DNG56" si="1534">DNG45-DNG53-DNG54</f>
        <v>0</v>
      </c>
      <c r="DNI56" s="995">
        <f t="shared" ref="DNI56" si="1535">DNI45-DNI53-DNI54</f>
        <v>0</v>
      </c>
      <c r="DNK56" s="995">
        <f t="shared" ref="DNK56" si="1536">DNK45-DNK53-DNK54</f>
        <v>0</v>
      </c>
      <c r="DNM56" s="995">
        <f t="shared" ref="DNM56" si="1537">DNM45-DNM53-DNM54</f>
        <v>0</v>
      </c>
      <c r="DNO56" s="995">
        <f t="shared" ref="DNO56" si="1538">DNO45-DNO53-DNO54</f>
        <v>0</v>
      </c>
      <c r="DNQ56" s="995">
        <f t="shared" ref="DNQ56" si="1539">DNQ45-DNQ53-DNQ54</f>
        <v>0</v>
      </c>
      <c r="DNS56" s="995">
        <f t="shared" ref="DNS56" si="1540">DNS45-DNS53-DNS54</f>
        <v>0</v>
      </c>
      <c r="DNU56" s="995">
        <f t="shared" ref="DNU56" si="1541">DNU45-DNU53-DNU54</f>
        <v>0</v>
      </c>
      <c r="DNW56" s="995">
        <f t="shared" ref="DNW56" si="1542">DNW45-DNW53-DNW54</f>
        <v>0</v>
      </c>
      <c r="DNY56" s="995">
        <f t="shared" ref="DNY56" si="1543">DNY45-DNY53-DNY54</f>
        <v>0</v>
      </c>
      <c r="DOA56" s="995">
        <f t="shared" ref="DOA56" si="1544">DOA45-DOA53-DOA54</f>
        <v>0</v>
      </c>
      <c r="DOC56" s="995">
        <f t="shared" ref="DOC56" si="1545">DOC45-DOC53-DOC54</f>
        <v>0</v>
      </c>
      <c r="DOE56" s="995">
        <f t="shared" ref="DOE56" si="1546">DOE45-DOE53-DOE54</f>
        <v>0</v>
      </c>
      <c r="DOG56" s="995">
        <f t="shared" ref="DOG56" si="1547">DOG45-DOG53-DOG54</f>
        <v>0</v>
      </c>
      <c r="DOI56" s="995">
        <f t="shared" ref="DOI56" si="1548">DOI45-DOI53-DOI54</f>
        <v>0</v>
      </c>
      <c r="DOK56" s="995">
        <f t="shared" ref="DOK56" si="1549">DOK45-DOK53-DOK54</f>
        <v>0</v>
      </c>
      <c r="DOM56" s="995">
        <f t="shared" ref="DOM56" si="1550">DOM45-DOM53-DOM54</f>
        <v>0</v>
      </c>
      <c r="DOO56" s="995">
        <f t="shared" ref="DOO56" si="1551">DOO45-DOO53-DOO54</f>
        <v>0</v>
      </c>
      <c r="DOQ56" s="995">
        <f t="shared" ref="DOQ56" si="1552">DOQ45-DOQ53-DOQ54</f>
        <v>0</v>
      </c>
      <c r="DOS56" s="995">
        <f t="shared" ref="DOS56" si="1553">DOS45-DOS53-DOS54</f>
        <v>0</v>
      </c>
      <c r="DOU56" s="995">
        <f t="shared" ref="DOU56" si="1554">DOU45-DOU53-DOU54</f>
        <v>0</v>
      </c>
      <c r="DOW56" s="995">
        <f t="shared" ref="DOW56" si="1555">DOW45-DOW53-DOW54</f>
        <v>0</v>
      </c>
      <c r="DOY56" s="995">
        <f t="shared" ref="DOY56" si="1556">DOY45-DOY53-DOY54</f>
        <v>0</v>
      </c>
      <c r="DPA56" s="995">
        <f t="shared" ref="DPA56" si="1557">DPA45-DPA53-DPA54</f>
        <v>0</v>
      </c>
      <c r="DPC56" s="995">
        <f t="shared" ref="DPC56" si="1558">DPC45-DPC53-DPC54</f>
        <v>0</v>
      </c>
      <c r="DPE56" s="995">
        <f t="shared" ref="DPE56" si="1559">DPE45-DPE53-DPE54</f>
        <v>0</v>
      </c>
      <c r="DPG56" s="995">
        <f t="shared" ref="DPG56" si="1560">DPG45-DPG53-DPG54</f>
        <v>0</v>
      </c>
      <c r="DPI56" s="995">
        <f t="shared" ref="DPI56" si="1561">DPI45-DPI53-DPI54</f>
        <v>0</v>
      </c>
      <c r="DPK56" s="995">
        <f t="shared" ref="DPK56" si="1562">DPK45-DPK53-DPK54</f>
        <v>0</v>
      </c>
      <c r="DPM56" s="995">
        <f t="shared" ref="DPM56" si="1563">DPM45-DPM53-DPM54</f>
        <v>0</v>
      </c>
      <c r="DPO56" s="995">
        <f t="shared" ref="DPO56" si="1564">DPO45-DPO53-DPO54</f>
        <v>0</v>
      </c>
      <c r="DPQ56" s="995">
        <f t="shared" ref="DPQ56" si="1565">DPQ45-DPQ53-DPQ54</f>
        <v>0</v>
      </c>
      <c r="DPS56" s="995">
        <f t="shared" ref="DPS56" si="1566">DPS45-DPS53-DPS54</f>
        <v>0</v>
      </c>
      <c r="DPU56" s="995">
        <f t="shared" ref="DPU56" si="1567">DPU45-DPU53-DPU54</f>
        <v>0</v>
      </c>
      <c r="DPW56" s="995">
        <f t="shared" ref="DPW56" si="1568">DPW45-DPW53-DPW54</f>
        <v>0</v>
      </c>
      <c r="DPY56" s="995">
        <f t="shared" ref="DPY56" si="1569">DPY45-DPY53-DPY54</f>
        <v>0</v>
      </c>
      <c r="DQA56" s="995">
        <f t="shared" ref="DQA56" si="1570">DQA45-DQA53-DQA54</f>
        <v>0</v>
      </c>
      <c r="DQC56" s="995">
        <f t="shared" ref="DQC56" si="1571">DQC45-DQC53-DQC54</f>
        <v>0</v>
      </c>
      <c r="DQE56" s="995">
        <f t="shared" ref="DQE56" si="1572">DQE45-DQE53-DQE54</f>
        <v>0</v>
      </c>
      <c r="DQG56" s="995">
        <f t="shared" ref="DQG56" si="1573">DQG45-DQG53-DQG54</f>
        <v>0</v>
      </c>
      <c r="DQI56" s="995">
        <f t="shared" ref="DQI56" si="1574">DQI45-DQI53-DQI54</f>
        <v>0</v>
      </c>
      <c r="DQK56" s="995">
        <f t="shared" ref="DQK56" si="1575">DQK45-DQK53-DQK54</f>
        <v>0</v>
      </c>
      <c r="DQM56" s="995">
        <f t="shared" ref="DQM56" si="1576">DQM45-DQM53-DQM54</f>
        <v>0</v>
      </c>
      <c r="DQO56" s="995">
        <f t="shared" ref="DQO56" si="1577">DQO45-DQO53-DQO54</f>
        <v>0</v>
      </c>
      <c r="DQQ56" s="995">
        <f t="shared" ref="DQQ56" si="1578">DQQ45-DQQ53-DQQ54</f>
        <v>0</v>
      </c>
      <c r="DQS56" s="995">
        <f t="shared" ref="DQS56" si="1579">DQS45-DQS53-DQS54</f>
        <v>0</v>
      </c>
      <c r="DQU56" s="995">
        <f t="shared" ref="DQU56" si="1580">DQU45-DQU53-DQU54</f>
        <v>0</v>
      </c>
      <c r="DQW56" s="995">
        <f t="shared" ref="DQW56" si="1581">DQW45-DQW53-DQW54</f>
        <v>0</v>
      </c>
      <c r="DQY56" s="995">
        <f t="shared" ref="DQY56" si="1582">DQY45-DQY53-DQY54</f>
        <v>0</v>
      </c>
      <c r="DRA56" s="995">
        <f t="shared" ref="DRA56" si="1583">DRA45-DRA53-DRA54</f>
        <v>0</v>
      </c>
      <c r="DRC56" s="995">
        <f t="shared" ref="DRC56" si="1584">DRC45-DRC53-DRC54</f>
        <v>0</v>
      </c>
      <c r="DRE56" s="995">
        <f t="shared" ref="DRE56" si="1585">DRE45-DRE53-DRE54</f>
        <v>0</v>
      </c>
      <c r="DRG56" s="995">
        <f t="shared" ref="DRG56" si="1586">DRG45-DRG53-DRG54</f>
        <v>0</v>
      </c>
      <c r="DRI56" s="995">
        <f t="shared" ref="DRI56" si="1587">DRI45-DRI53-DRI54</f>
        <v>0</v>
      </c>
      <c r="DRK56" s="995">
        <f t="shared" ref="DRK56" si="1588">DRK45-DRK53-DRK54</f>
        <v>0</v>
      </c>
      <c r="DRM56" s="995">
        <f t="shared" ref="DRM56" si="1589">DRM45-DRM53-DRM54</f>
        <v>0</v>
      </c>
      <c r="DRO56" s="995">
        <f t="shared" ref="DRO56" si="1590">DRO45-DRO53-DRO54</f>
        <v>0</v>
      </c>
      <c r="DRQ56" s="995">
        <f t="shared" ref="DRQ56" si="1591">DRQ45-DRQ53-DRQ54</f>
        <v>0</v>
      </c>
      <c r="DRS56" s="995">
        <f t="shared" ref="DRS56" si="1592">DRS45-DRS53-DRS54</f>
        <v>0</v>
      </c>
      <c r="DRU56" s="995">
        <f t="shared" ref="DRU56" si="1593">DRU45-DRU53-DRU54</f>
        <v>0</v>
      </c>
      <c r="DRW56" s="995">
        <f t="shared" ref="DRW56" si="1594">DRW45-DRW53-DRW54</f>
        <v>0</v>
      </c>
      <c r="DRY56" s="995">
        <f t="shared" ref="DRY56" si="1595">DRY45-DRY53-DRY54</f>
        <v>0</v>
      </c>
      <c r="DSA56" s="995">
        <f t="shared" ref="DSA56" si="1596">DSA45-DSA53-DSA54</f>
        <v>0</v>
      </c>
      <c r="DSC56" s="995">
        <f t="shared" ref="DSC56" si="1597">DSC45-DSC53-DSC54</f>
        <v>0</v>
      </c>
      <c r="DSE56" s="995">
        <f t="shared" ref="DSE56" si="1598">DSE45-DSE53-DSE54</f>
        <v>0</v>
      </c>
      <c r="DSG56" s="995">
        <f t="shared" ref="DSG56" si="1599">DSG45-DSG53-DSG54</f>
        <v>0</v>
      </c>
      <c r="DSI56" s="995">
        <f t="shared" ref="DSI56" si="1600">DSI45-DSI53-DSI54</f>
        <v>0</v>
      </c>
      <c r="DSK56" s="995">
        <f t="shared" ref="DSK56" si="1601">DSK45-DSK53-DSK54</f>
        <v>0</v>
      </c>
      <c r="DSM56" s="995">
        <f t="shared" ref="DSM56" si="1602">DSM45-DSM53-DSM54</f>
        <v>0</v>
      </c>
      <c r="DSO56" s="995">
        <f t="shared" ref="DSO56" si="1603">DSO45-DSO53-DSO54</f>
        <v>0</v>
      </c>
      <c r="DSQ56" s="995">
        <f t="shared" ref="DSQ56" si="1604">DSQ45-DSQ53-DSQ54</f>
        <v>0</v>
      </c>
      <c r="DSS56" s="995">
        <f t="shared" ref="DSS56" si="1605">DSS45-DSS53-DSS54</f>
        <v>0</v>
      </c>
      <c r="DSU56" s="995">
        <f t="shared" ref="DSU56" si="1606">DSU45-DSU53-DSU54</f>
        <v>0</v>
      </c>
      <c r="DSW56" s="995">
        <f t="shared" ref="DSW56" si="1607">DSW45-DSW53-DSW54</f>
        <v>0</v>
      </c>
      <c r="DSY56" s="995">
        <f t="shared" ref="DSY56" si="1608">DSY45-DSY53-DSY54</f>
        <v>0</v>
      </c>
      <c r="DTA56" s="995">
        <f t="shared" ref="DTA56" si="1609">DTA45-DTA53-DTA54</f>
        <v>0</v>
      </c>
      <c r="DTC56" s="995">
        <f t="shared" ref="DTC56" si="1610">DTC45-DTC53-DTC54</f>
        <v>0</v>
      </c>
      <c r="DTE56" s="995">
        <f t="shared" ref="DTE56" si="1611">DTE45-DTE53-DTE54</f>
        <v>0</v>
      </c>
      <c r="DTG56" s="995">
        <f t="shared" ref="DTG56" si="1612">DTG45-DTG53-DTG54</f>
        <v>0</v>
      </c>
      <c r="DTI56" s="995">
        <f t="shared" ref="DTI56" si="1613">DTI45-DTI53-DTI54</f>
        <v>0</v>
      </c>
      <c r="DTK56" s="995">
        <f t="shared" ref="DTK56" si="1614">DTK45-DTK53-DTK54</f>
        <v>0</v>
      </c>
      <c r="DTM56" s="995">
        <f t="shared" ref="DTM56" si="1615">DTM45-DTM53-DTM54</f>
        <v>0</v>
      </c>
      <c r="DTO56" s="995">
        <f t="shared" ref="DTO56" si="1616">DTO45-DTO53-DTO54</f>
        <v>0</v>
      </c>
      <c r="DTQ56" s="995">
        <f t="shared" ref="DTQ56" si="1617">DTQ45-DTQ53-DTQ54</f>
        <v>0</v>
      </c>
      <c r="DTS56" s="995">
        <f t="shared" ref="DTS56" si="1618">DTS45-DTS53-DTS54</f>
        <v>0</v>
      </c>
      <c r="DTU56" s="995">
        <f t="shared" ref="DTU56" si="1619">DTU45-DTU53-DTU54</f>
        <v>0</v>
      </c>
      <c r="DTW56" s="995">
        <f t="shared" ref="DTW56" si="1620">DTW45-DTW53-DTW54</f>
        <v>0</v>
      </c>
      <c r="DTY56" s="995">
        <f t="shared" ref="DTY56" si="1621">DTY45-DTY53-DTY54</f>
        <v>0</v>
      </c>
      <c r="DUA56" s="995">
        <f t="shared" ref="DUA56" si="1622">DUA45-DUA53-DUA54</f>
        <v>0</v>
      </c>
      <c r="DUC56" s="995">
        <f t="shared" ref="DUC56" si="1623">DUC45-DUC53-DUC54</f>
        <v>0</v>
      </c>
      <c r="DUE56" s="995">
        <f t="shared" ref="DUE56" si="1624">DUE45-DUE53-DUE54</f>
        <v>0</v>
      </c>
      <c r="DUG56" s="995">
        <f t="shared" ref="DUG56" si="1625">DUG45-DUG53-DUG54</f>
        <v>0</v>
      </c>
      <c r="DUI56" s="995">
        <f t="shared" ref="DUI56" si="1626">DUI45-DUI53-DUI54</f>
        <v>0</v>
      </c>
      <c r="DUK56" s="995">
        <f t="shared" ref="DUK56" si="1627">DUK45-DUK53-DUK54</f>
        <v>0</v>
      </c>
      <c r="DUM56" s="995">
        <f t="shared" ref="DUM56" si="1628">DUM45-DUM53-DUM54</f>
        <v>0</v>
      </c>
      <c r="DUO56" s="995">
        <f t="shared" ref="DUO56" si="1629">DUO45-DUO53-DUO54</f>
        <v>0</v>
      </c>
      <c r="DUQ56" s="995">
        <f t="shared" ref="DUQ56" si="1630">DUQ45-DUQ53-DUQ54</f>
        <v>0</v>
      </c>
      <c r="DUS56" s="995">
        <f t="shared" ref="DUS56" si="1631">DUS45-DUS53-DUS54</f>
        <v>0</v>
      </c>
      <c r="DUU56" s="995">
        <f t="shared" ref="DUU56" si="1632">DUU45-DUU53-DUU54</f>
        <v>0</v>
      </c>
      <c r="DUW56" s="995">
        <f t="shared" ref="DUW56" si="1633">DUW45-DUW53-DUW54</f>
        <v>0</v>
      </c>
      <c r="DUY56" s="995">
        <f t="shared" ref="DUY56" si="1634">DUY45-DUY53-DUY54</f>
        <v>0</v>
      </c>
      <c r="DVA56" s="995">
        <f t="shared" ref="DVA56" si="1635">DVA45-DVA53-DVA54</f>
        <v>0</v>
      </c>
      <c r="DVC56" s="995">
        <f t="shared" ref="DVC56" si="1636">DVC45-DVC53-DVC54</f>
        <v>0</v>
      </c>
      <c r="DVE56" s="995">
        <f t="shared" ref="DVE56" si="1637">DVE45-DVE53-DVE54</f>
        <v>0</v>
      </c>
      <c r="DVG56" s="995">
        <f t="shared" ref="DVG56" si="1638">DVG45-DVG53-DVG54</f>
        <v>0</v>
      </c>
      <c r="DVI56" s="995">
        <f t="shared" ref="DVI56" si="1639">DVI45-DVI53-DVI54</f>
        <v>0</v>
      </c>
      <c r="DVK56" s="995">
        <f t="shared" ref="DVK56" si="1640">DVK45-DVK53-DVK54</f>
        <v>0</v>
      </c>
      <c r="DVM56" s="995">
        <f t="shared" ref="DVM56" si="1641">DVM45-DVM53-DVM54</f>
        <v>0</v>
      </c>
      <c r="DVO56" s="995">
        <f t="shared" ref="DVO56" si="1642">DVO45-DVO53-DVO54</f>
        <v>0</v>
      </c>
      <c r="DVQ56" s="995">
        <f t="shared" ref="DVQ56" si="1643">DVQ45-DVQ53-DVQ54</f>
        <v>0</v>
      </c>
      <c r="DVS56" s="995">
        <f t="shared" ref="DVS56" si="1644">DVS45-DVS53-DVS54</f>
        <v>0</v>
      </c>
      <c r="DVU56" s="995">
        <f t="shared" ref="DVU56" si="1645">DVU45-DVU53-DVU54</f>
        <v>0</v>
      </c>
      <c r="DVW56" s="995">
        <f t="shared" ref="DVW56" si="1646">DVW45-DVW53-DVW54</f>
        <v>0</v>
      </c>
      <c r="DVY56" s="995">
        <f t="shared" ref="DVY56" si="1647">DVY45-DVY53-DVY54</f>
        <v>0</v>
      </c>
      <c r="DWA56" s="995">
        <f t="shared" ref="DWA56" si="1648">DWA45-DWA53-DWA54</f>
        <v>0</v>
      </c>
      <c r="DWC56" s="995">
        <f t="shared" ref="DWC56" si="1649">DWC45-DWC53-DWC54</f>
        <v>0</v>
      </c>
      <c r="DWE56" s="995">
        <f t="shared" ref="DWE56" si="1650">DWE45-DWE53-DWE54</f>
        <v>0</v>
      </c>
      <c r="DWG56" s="995">
        <f t="shared" ref="DWG56" si="1651">DWG45-DWG53-DWG54</f>
        <v>0</v>
      </c>
      <c r="DWI56" s="995">
        <f t="shared" ref="DWI56" si="1652">DWI45-DWI53-DWI54</f>
        <v>0</v>
      </c>
      <c r="DWK56" s="995">
        <f t="shared" ref="DWK56" si="1653">DWK45-DWK53-DWK54</f>
        <v>0</v>
      </c>
      <c r="DWM56" s="995">
        <f t="shared" ref="DWM56" si="1654">DWM45-DWM53-DWM54</f>
        <v>0</v>
      </c>
      <c r="DWO56" s="995">
        <f t="shared" ref="DWO56" si="1655">DWO45-DWO53-DWO54</f>
        <v>0</v>
      </c>
      <c r="DWQ56" s="995">
        <f t="shared" ref="DWQ56" si="1656">DWQ45-DWQ53-DWQ54</f>
        <v>0</v>
      </c>
      <c r="DWS56" s="995">
        <f t="shared" ref="DWS56" si="1657">DWS45-DWS53-DWS54</f>
        <v>0</v>
      </c>
      <c r="DWU56" s="995">
        <f t="shared" ref="DWU56" si="1658">DWU45-DWU53-DWU54</f>
        <v>0</v>
      </c>
      <c r="DWW56" s="995">
        <f t="shared" ref="DWW56" si="1659">DWW45-DWW53-DWW54</f>
        <v>0</v>
      </c>
      <c r="DWY56" s="995">
        <f t="shared" ref="DWY56" si="1660">DWY45-DWY53-DWY54</f>
        <v>0</v>
      </c>
      <c r="DXA56" s="995">
        <f t="shared" ref="DXA56" si="1661">DXA45-DXA53-DXA54</f>
        <v>0</v>
      </c>
      <c r="DXC56" s="995">
        <f t="shared" ref="DXC56" si="1662">DXC45-DXC53-DXC54</f>
        <v>0</v>
      </c>
      <c r="DXE56" s="995">
        <f t="shared" ref="DXE56" si="1663">DXE45-DXE53-DXE54</f>
        <v>0</v>
      </c>
      <c r="DXG56" s="995">
        <f t="shared" ref="DXG56" si="1664">DXG45-DXG53-DXG54</f>
        <v>0</v>
      </c>
      <c r="DXI56" s="995">
        <f t="shared" ref="DXI56" si="1665">DXI45-DXI53-DXI54</f>
        <v>0</v>
      </c>
      <c r="DXK56" s="995">
        <f t="shared" ref="DXK56" si="1666">DXK45-DXK53-DXK54</f>
        <v>0</v>
      </c>
      <c r="DXM56" s="995">
        <f t="shared" ref="DXM56" si="1667">DXM45-DXM53-DXM54</f>
        <v>0</v>
      </c>
      <c r="DXO56" s="995">
        <f t="shared" ref="DXO56" si="1668">DXO45-DXO53-DXO54</f>
        <v>0</v>
      </c>
      <c r="DXQ56" s="995">
        <f t="shared" ref="DXQ56" si="1669">DXQ45-DXQ53-DXQ54</f>
        <v>0</v>
      </c>
      <c r="DXS56" s="995">
        <f t="shared" ref="DXS56" si="1670">DXS45-DXS53-DXS54</f>
        <v>0</v>
      </c>
      <c r="DXU56" s="995">
        <f t="shared" ref="DXU56" si="1671">DXU45-DXU53-DXU54</f>
        <v>0</v>
      </c>
      <c r="DXW56" s="995">
        <f t="shared" ref="DXW56" si="1672">DXW45-DXW53-DXW54</f>
        <v>0</v>
      </c>
      <c r="DXY56" s="995">
        <f t="shared" ref="DXY56" si="1673">DXY45-DXY53-DXY54</f>
        <v>0</v>
      </c>
      <c r="DYA56" s="995">
        <f t="shared" ref="DYA56" si="1674">DYA45-DYA53-DYA54</f>
        <v>0</v>
      </c>
      <c r="DYC56" s="995">
        <f t="shared" ref="DYC56" si="1675">DYC45-DYC53-DYC54</f>
        <v>0</v>
      </c>
      <c r="DYE56" s="995">
        <f t="shared" ref="DYE56" si="1676">DYE45-DYE53-DYE54</f>
        <v>0</v>
      </c>
      <c r="DYG56" s="995">
        <f t="shared" ref="DYG56" si="1677">DYG45-DYG53-DYG54</f>
        <v>0</v>
      </c>
      <c r="DYI56" s="995">
        <f t="shared" ref="DYI56" si="1678">DYI45-DYI53-DYI54</f>
        <v>0</v>
      </c>
      <c r="DYK56" s="995">
        <f t="shared" ref="DYK56" si="1679">DYK45-DYK53-DYK54</f>
        <v>0</v>
      </c>
      <c r="DYM56" s="995">
        <f t="shared" ref="DYM56" si="1680">DYM45-DYM53-DYM54</f>
        <v>0</v>
      </c>
      <c r="DYO56" s="995">
        <f t="shared" ref="DYO56" si="1681">DYO45-DYO53-DYO54</f>
        <v>0</v>
      </c>
      <c r="DYQ56" s="995">
        <f t="shared" ref="DYQ56" si="1682">DYQ45-DYQ53-DYQ54</f>
        <v>0</v>
      </c>
      <c r="DYS56" s="995">
        <f t="shared" ref="DYS56" si="1683">DYS45-DYS53-DYS54</f>
        <v>0</v>
      </c>
      <c r="DYU56" s="995">
        <f t="shared" ref="DYU56" si="1684">DYU45-DYU53-DYU54</f>
        <v>0</v>
      </c>
      <c r="DYW56" s="995">
        <f t="shared" ref="DYW56" si="1685">DYW45-DYW53-DYW54</f>
        <v>0</v>
      </c>
      <c r="DYY56" s="995">
        <f t="shared" ref="DYY56" si="1686">DYY45-DYY53-DYY54</f>
        <v>0</v>
      </c>
      <c r="DZA56" s="995">
        <f t="shared" ref="DZA56" si="1687">DZA45-DZA53-DZA54</f>
        <v>0</v>
      </c>
      <c r="DZC56" s="995">
        <f t="shared" ref="DZC56" si="1688">DZC45-DZC53-DZC54</f>
        <v>0</v>
      </c>
      <c r="DZE56" s="995">
        <f t="shared" ref="DZE56" si="1689">DZE45-DZE53-DZE54</f>
        <v>0</v>
      </c>
      <c r="DZG56" s="995">
        <f t="shared" ref="DZG56" si="1690">DZG45-DZG53-DZG54</f>
        <v>0</v>
      </c>
      <c r="DZI56" s="995">
        <f t="shared" ref="DZI56" si="1691">DZI45-DZI53-DZI54</f>
        <v>0</v>
      </c>
      <c r="DZK56" s="995">
        <f t="shared" ref="DZK56" si="1692">DZK45-DZK53-DZK54</f>
        <v>0</v>
      </c>
      <c r="DZM56" s="995">
        <f t="shared" ref="DZM56" si="1693">DZM45-DZM53-DZM54</f>
        <v>0</v>
      </c>
      <c r="DZO56" s="995">
        <f t="shared" ref="DZO56" si="1694">DZO45-DZO53-DZO54</f>
        <v>0</v>
      </c>
      <c r="DZQ56" s="995">
        <f t="shared" ref="DZQ56" si="1695">DZQ45-DZQ53-DZQ54</f>
        <v>0</v>
      </c>
      <c r="DZS56" s="995">
        <f t="shared" ref="DZS56" si="1696">DZS45-DZS53-DZS54</f>
        <v>0</v>
      </c>
      <c r="DZU56" s="995">
        <f t="shared" ref="DZU56" si="1697">DZU45-DZU53-DZU54</f>
        <v>0</v>
      </c>
      <c r="DZW56" s="995">
        <f t="shared" ref="DZW56" si="1698">DZW45-DZW53-DZW54</f>
        <v>0</v>
      </c>
      <c r="DZY56" s="995">
        <f t="shared" ref="DZY56" si="1699">DZY45-DZY53-DZY54</f>
        <v>0</v>
      </c>
      <c r="EAA56" s="995">
        <f t="shared" ref="EAA56" si="1700">EAA45-EAA53-EAA54</f>
        <v>0</v>
      </c>
      <c r="EAC56" s="995">
        <f t="shared" ref="EAC56" si="1701">EAC45-EAC53-EAC54</f>
        <v>0</v>
      </c>
      <c r="EAE56" s="995">
        <f t="shared" ref="EAE56" si="1702">EAE45-EAE53-EAE54</f>
        <v>0</v>
      </c>
      <c r="EAG56" s="995">
        <f t="shared" ref="EAG56" si="1703">EAG45-EAG53-EAG54</f>
        <v>0</v>
      </c>
      <c r="EAI56" s="995">
        <f t="shared" ref="EAI56" si="1704">EAI45-EAI53-EAI54</f>
        <v>0</v>
      </c>
      <c r="EAK56" s="995">
        <f t="shared" ref="EAK56" si="1705">EAK45-EAK53-EAK54</f>
        <v>0</v>
      </c>
      <c r="EAM56" s="995">
        <f t="shared" ref="EAM56" si="1706">EAM45-EAM53-EAM54</f>
        <v>0</v>
      </c>
      <c r="EAO56" s="995">
        <f t="shared" ref="EAO56" si="1707">EAO45-EAO53-EAO54</f>
        <v>0</v>
      </c>
      <c r="EAQ56" s="995">
        <f t="shared" ref="EAQ56" si="1708">EAQ45-EAQ53-EAQ54</f>
        <v>0</v>
      </c>
      <c r="EAS56" s="995">
        <f t="shared" ref="EAS56" si="1709">EAS45-EAS53-EAS54</f>
        <v>0</v>
      </c>
      <c r="EAU56" s="995">
        <f t="shared" ref="EAU56" si="1710">EAU45-EAU53-EAU54</f>
        <v>0</v>
      </c>
      <c r="EAW56" s="995">
        <f t="shared" ref="EAW56" si="1711">EAW45-EAW53-EAW54</f>
        <v>0</v>
      </c>
      <c r="EAY56" s="995">
        <f t="shared" ref="EAY56" si="1712">EAY45-EAY53-EAY54</f>
        <v>0</v>
      </c>
      <c r="EBA56" s="995">
        <f t="shared" ref="EBA56" si="1713">EBA45-EBA53-EBA54</f>
        <v>0</v>
      </c>
      <c r="EBC56" s="995">
        <f t="shared" ref="EBC56" si="1714">EBC45-EBC53-EBC54</f>
        <v>0</v>
      </c>
      <c r="EBE56" s="995">
        <f t="shared" ref="EBE56" si="1715">EBE45-EBE53-EBE54</f>
        <v>0</v>
      </c>
      <c r="EBG56" s="995">
        <f t="shared" ref="EBG56" si="1716">EBG45-EBG53-EBG54</f>
        <v>0</v>
      </c>
      <c r="EBI56" s="995">
        <f t="shared" ref="EBI56" si="1717">EBI45-EBI53-EBI54</f>
        <v>0</v>
      </c>
      <c r="EBK56" s="995">
        <f t="shared" ref="EBK56" si="1718">EBK45-EBK53-EBK54</f>
        <v>0</v>
      </c>
      <c r="EBM56" s="995">
        <f t="shared" ref="EBM56" si="1719">EBM45-EBM53-EBM54</f>
        <v>0</v>
      </c>
      <c r="EBO56" s="995">
        <f t="shared" ref="EBO56" si="1720">EBO45-EBO53-EBO54</f>
        <v>0</v>
      </c>
      <c r="EBQ56" s="995">
        <f t="shared" ref="EBQ56" si="1721">EBQ45-EBQ53-EBQ54</f>
        <v>0</v>
      </c>
      <c r="EBS56" s="995">
        <f t="shared" ref="EBS56" si="1722">EBS45-EBS53-EBS54</f>
        <v>0</v>
      </c>
      <c r="EBU56" s="995">
        <f t="shared" ref="EBU56" si="1723">EBU45-EBU53-EBU54</f>
        <v>0</v>
      </c>
      <c r="EBW56" s="995">
        <f t="shared" ref="EBW56" si="1724">EBW45-EBW53-EBW54</f>
        <v>0</v>
      </c>
      <c r="EBY56" s="995">
        <f t="shared" ref="EBY56" si="1725">EBY45-EBY53-EBY54</f>
        <v>0</v>
      </c>
      <c r="ECA56" s="995">
        <f t="shared" ref="ECA56" si="1726">ECA45-ECA53-ECA54</f>
        <v>0</v>
      </c>
      <c r="ECC56" s="995">
        <f t="shared" ref="ECC56" si="1727">ECC45-ECC53-ECC54</f>
        <v>0</v>
      </c>
      <c r="ECE56" s="995">
        <f t="shared" ref="ECE56" si="1728">ECE45-ECE53-ECE54</f>
        <v>0</v>
      </c>
      <c r="ECG56" s="995">
        <f t="shared" ref="ECG56" si="1729">ECG45-ECG53-ECG54</f>
        <v>0</v>
      </c>
      <c r="ECI56" s="995">
        <f t="shared" ref="ECI56" si="1730">ECI45-ECI53-ECI54</f>
        <v>0</v>
      </c>
      <c r="ECK56" s="995">
        <f t="shared" ref="ECK56" si="1731">ECK45-ECK53-ECK54</f>
        <v>0</v>
      </c>
      <c r="ECM56" s="995">
        <f t="shared" ref="ECM56" si="1732">ECM45-ECM53-ECM54</f>
        <v>0</v>
      </c>
      <c r="ECO56" s="995">
        <f t="shared" ref="ECO56" si="1733">ECO45-ECO53-ECO54</f>
        <v>0</v>
      </c>
      <c r="ECQ56" s="995">
        <f t="shared" ref="ECQ56" si="1734">ECQ45-ECQ53-ECQ54</f>
        <v>0</v>
      </c>
      <c r="ECS56" s="995">
        <f t="shared" ref="ECS56" si="1735">ECS45-ECS53-ECS54</f>
        <v>0</v>
      </c>
      <c r="ECU56" s="995">
        <f t="shared" ref="ECU56" si="1736">ECU45-ECU53-ECU54</f>
        <v>0</v>
      </c>
      <c r="ECW56" s="995">
        <f t="shared" ref="ECW56" si="1737">ECW45-ECW53-ECW54</f>
        <v>0</v>
      </c>
      <c r="ECY56" s="995">
        <f t="shared" ref="ECY56" si="1738">ECY45-ECY53-ECY54</f>
        <v>0</v>
      </c>
      <c r="EDA56" s="995">
        <f t="shared" ref="EDA56" si="1739">EDA45-EDA53-EDA54</f>
        <v>0</v>
      </c>
      <c r="EDC56" s="995">
        <f t="shared" ref="EDC56" si="1740">EDC45-EDC53-EDC54</f>
        <v>0</v>
      </c>
      <c r="EDE56" s="995">
        <f t="shared" ref="EDE56" si="1741">EDE45-EDE53-EDE54</f>
        <v>0</v>
      </c>
      <c r="EDG56" s="995">
        <f t="shared" ref="EDG56" si="1742">EDG45-EDG53-EDG54</f>
        <v>0</v>
      </c>
      <c r="EDI56" s="995">
        <f t="shared" ref="EDI56" si="1743">EDI45-EDI53-EDI54</f>
        <v>0</v>
      </c>
      <c r="EDK56" s="995">
        <f t="shared" ref="EDK56" si="1744">EDK45-EDK53-EDK54</f>
        <v>0</v>
      </c>
      <c r="EDM56" s="995">
        <f t="shared" ref="EDM56" si="1745">EDM45-EDM53-EDM54</f>
        <v>0</v>
      </c>
      <c r="EDO56" s="995">
        <f t="shared" ref="EDO56" si="1746">EDO45-EDO53-EDO54</f>
        <v>0</v>
      </c>
      <c r="EDQ56" s="995">
        <f t="shared" ref="EDQ56" si="1747">EDQ45-EDQ53-EDQ54</f>
        <v>0</v>
      </c>
      <c r="EDS56" s="995">
        <f t="shared" ref="EDS56" si="1748">EDS45-EDS53-EDS54</f>
        <v>0</v>
      </c>
      <c r="EDU56" s="995">
        <f t="shared" ref="EDU56" si="1749">EDU45-EDU53-EDU54</f>
        <v>0</v>
      </c>
      <c r="EDW56" s="995">
        <f t="shared" ref="EDW56" si="1750">EDW45-EDW53-EDW54</f>
        <v>0</v>
      </c>
      <c r="EDY56" s="995">
        <f t="shared" ref="EDY56" si="1751">EDY45-EDY53-EDY54</f>
        <v>0</v>
      </c>
      <c r="EEA56" s="995">
        <f t="shared" ref="EEA56" si="1752">EEA45-EEA53-EEA54</f>
        <v>0</v>
      </c>
      <c r="EEC56" s="995">
        <f t="shared" ref="EEC56" si="1753">EEC45-EEC53-EEC54</f>
        <v>0</v>
      </c>
      <c r="EEE56" s="995">
        <f t="shared" ref="EEE56" si="1754">EEE45-EEE53-EEE54</f>
        <v>0</v>
      </c>
      <c r="EEG56" s="995">
        <f t="shared" ref="EEG56" si="1755">EEG45-EEG53-EEG54</f>
        <v>0</v>
      </c>
      <c r="EEI56" s="995">
        <f t="shared" ref="EEI56" si="1756">EEI45-EEI53-EEI54</f>
        <v>0</v>
      </c>
      <c r="EEK56" s="995">
        <f t="shared" ref="EEK56" si="1757">EEK45-EEK53-EEK54</f>
        <v>0</v>
      </c>
      <c r="EEM56" s="995">
        <f t="shared" ref="EEM56" si="1758">EEM45-EEM53-EEM54</f>
        <v>0</v>
      </c>
      <c r="EEO56" s="995">
        <f t="shared" ref="EEO56" si="1759">EEO45-EEO53-EEO54</f>
        <v>0</v>
      </c>
      <c r="EEQ56" s="995">
        <f t="shared" ref="EEQ56" si="1760">EEQ45-EEQ53-EEQ54</f>
        <v>0</v>
      </c>
      <c r="EES56" s="995">
        <f t="shared" ref="EES56" si="1761">EES45-EES53-EES54</f>
        <v>0</v>
      </c>
      <c r="EEU56" s="995">
        <f t="shared" ref="EEU56" si="1762">EEU45-EEU53-EEU54</f>
        <v>0</v>
      </c>
      <c r="EEW56" s="995">
        <f t="shared" ref="EEW56" si="1763">EEW45-EEW53-EEW54</f>
        <v>0</v>
      </c>
      <c r="EEY56" s="995">
        <f t="shared" ref="EEY56" si="1764">EEY45-EEY53-EEY54</f>
        <v>0</v>
      </c>
      <c r="EFA56" s="995">
        <f t="shared" ref="EFA56" si="1765">EFA45-EFA53-EFA54</f>
        <v>0</v>
      </c>
      <c r="EFC56" s="995">
        <f t="shared" ref="EFC56" si="1766">EFC45-EFC53-EFC54</f>
        <v>0</v>
      </c>
      <c r="EFE56" s="995">
        <f t="shared" ref="EFE56" si="1767">EFE45-EFE53-EFE54</f>
        <v>0</v>
      </c>
      <c r="EFG56" s="995">
        <f t="shared" ref="EFG56" si="1768">EFG45-EFG53-EFG54</f>
        <v>0</v>
      </c>
      <c r="EFI56" s="995">
        <f t="shared" ref="EFI56" si="1769">EFI45-EFI53-EFI54</f>
        <v>0</v>
      </c>
      <c r="EFK56" s="995">
        <f t="shared" ref="EFK56" si="1770">EFK45-EFK53-EFK54</f>
        <v>0</v>
      </c>
      <c r="EFM56" s="995">
        <f t="shared" ref="EFM56" si="1771">EFM45-EFM53-EFM54</f>
        <v>0</v>
      </c>
      <c r="EFO56" s="995">
        <f t="shared" ref="EFO56" si="1772">EFO45-EFO53-EFO54</f>
        <v>0</v>
      </c>
      <c r="EFQ56" s="995">
        <f t="shared" ref="EFQ56" si="1773">EFQ45-EFQ53-EFQ54</f>
        <v>0</v>
      </c>
      <c r="EFS56" s="995">
        <f t="shared" ref="EFS56" si="1774">EFS45-EFS53-EFS54</f>
        <v>0</v>
      </c>
      <c r="EFU56" s="995">
        <f t="shared" ref="EFU56" si="1775">EFU45-EFU53-EFU54</f>
        <v>0</v>
      </c>
      <c r="EFW56" s="995">
        <f t="shared" ref="EFW56" si="1776">EFW45-EFW53-EFW54</f>
        <v>0</v>
      </c>
      <c r="EFY56" s="995">
        <f t="shared" ref="EFY56" si="1777">EFY45-EFY53-EFY54</f>
        <v>0</v>
      </c>
      <c r="EGA56" s="995">
        <f t="shared" ref="EGA56" si="1778">EGA45-EGA53-EGA54</f>
        <v>0</v>
      </c>
      <c r="EGC56" s="995">
        <f t="shared" ref="EGC56" si="1779">EGC45-EGC53-EGC54</f>
        <v>0</v>
      </c>
      <c r="EGE56" s="995">
        <f t="shared" ref="EGE56" si="1780">EGE45-EGE53-EGE54</f>
        <v>0</v>
      </c>
      <c r="EGG56" s="995">
        <f t="shared" ref="EGG56" si="1781">EGG45-EGG53-EGG54</f>
        <v>0</v>
      </c>
      <c r="EGI56" s="995">
        <f t="shared" ref="EGI56" si="1782">EGI45-EGI53-EGI54</f>
        <v>0</v>
      </c>
      <c r="EGK56" s="995">
        <f t="shared" ref="EGK56" si="1783">EGK45-EGK53-EGK54</f>
        <v>0</v>
      </c>
      <c r="EGM56" s="995">
        <f t="shared" ref="EGM56" si="1784">EGM45-EGM53-EGM54</f>
        <v>0</v>
      </c>
      <c r="EGO56" s="995">
        <f t="shared" ref="EGO56" si="1785">EGO45-EGO53-EGO54</f>
        <v>0</v>
      </c>
      <c r="EGQ56" s="995">
        <f t="shared" ref="EGQ56" si="1786">EGQ45-EGQ53-EGQ54</f>
        <v>0</v>
      </c>
      <c r="EGS56" s="995">
        <f t="shared" ref="EGS56" si="1787">EGS45-EGS53-EGS54</f>
        <v>0</v>
      </c>
      <c r="EGU56" s="995">
        <f t="shared" ref="EGU56" si="1788">EGU45-EGU53-EGU54</f>
        <v>0</v>
      </c>
      <c r="EGW56" s="995">
        <f t="shared" ref="EGW56" si="1789">EGW45-EGW53-EGW54</f>
        <v>0</v>
      </c>
      <c r="EGY56" s="995">
        <f t="shared" ref="EGY56" si="1790">EGY45-EGY53-EGY54</f>
        <v>0</v>
      </c>
      <c r="EHA56" s="995">
        <f t="shared" ref="EHA56" si="1791">EHA45-EHA53-EHA54</f>
        <v>0</v>
      </c>
      <c r="EHC56" s="995">
        <f t="shared" ref="EHC56" si="1792">EHC45-EHC53-EHC54</f>
        <v>0</v>
      </c>
      <c r="EHE56" s="995">
        <f t="shared" ref="EHE56" si="1793">EHE45-EHE53-EHE54</f>
        <v>0</v>
      </c>
      <c r="EHG56" s="995">
        <f t="shared" ref="EHG56" si="1794">EHG45-EHG53-EHG54</f>
        <v>0</v>
      </c>
      <c r="EHI56" s="995">
        <f t="shared" ref="EHI56" si="1795">EHI45-EHI53-EHI54</f>
        <v>0</v>
      </c>
      <c r="EHK56" s="995">
        <f t="shared" ref="EHK56" si="1796">EHK45-EHK53-EHK54</f>
        <v>0</v>
      </c>
      <c r="EHM56" s="995">
        <f t="shared" ref="EHM56" si="1797">EHM45-EHM53-EHM54</f>
        <v>0</v>
      </c>
      <c r="EHO56" s="995">
        <f t="shared" ref="EHO56" si="1798">EHO45-EHO53-EHO54</f>
        <v>0</v>
      </c>
      <c r="EHQ56" s="995">
        <f t="shared" ref="EHQ56" si="1799">EHQ45-EHQ53-EHQ54</f>
        <v>0</v>
      </c>
      <c r="EHS56" s="995">
        <f t="shared" ref="EHS56" si="1800">EHS45-EHS53-EHS54</f>
        <v>0</v>
      </c>
      <c r="EHU56" s="995">
        <f t="shared" ref="EHU56" si="1801">EHU45-EHU53-EHU54</f>
        <v>0</v>
      </c>
      <c r="EHW56" s="995">
        <f t="shared" ref="EHW56" si="1802">EHW45-EHW53-EHW54</f>
        <v>0</v>
      </c>
      <c r="EHY56" s="995">
        <f t="shared" ref="EHY56" si="1803">EHY45-EHY53-EHY54</f>
        <v>0</v>
      </c>
      <c r="EIA56" s="995">
        <f t="shared" ref="EIA56" si="1804">EIA45-EIA53-EIA54</f>
        <v>0</v>
      </c>
      <c r="EIC56" s="995">
        <f t="shared" ref="EIC56" si="1805">EIC45-EIC53-EIC54</f>
        <v>0</v>
      </c>
      <c r="EIE56" s="995">
        <f t="shared" ref="EIE56" si="1806">EIE45-EIE53-EIE54</f>
        <v>0</v>
      </c>
      <c r="EIG56" s="995">
        <f t="shared" ref="EIG56" si="1807">EIG45-EIG53-EIG54</f>
        <v>0</v>
      </c>
      <c r="EII56" s="995">
        <f t="shared" ref="EII56" si="1808">EII45-EII53-EII54</f>
        <v>0</v>
      </c>
      <c r="EIK56" s="995">
        <f t="shared" ref="EIK56" si="1809">EIK45-EIK53-EIK54</f>
        <v>0</v>
      </c>
      <c r="EIM56" s="995">
        <f t="shared" ref="EIM56" si="1810">EIM45-EIM53-EIM54</f>
        <v>0</v>
      </c>
      <c r="EIO56" s="995">
        <f t="shared" ref="EIO56" si="1811">EIO45-EIO53-EIO54</f>
        <v>0</v>
      </c>
      <c r="EIQ56" s="995">
        <f t="shared" ref="EIQ56" si="1812">EIQ45-EIQ53-EIQ54</f>
        <v>0</v>
      </c>
      <c r="EIS56" s="995">
        <f t="shared" ref="EIS56" si="1813">EIS45-EIS53-EIS54</f>
        <v>0</v>
      </c>
      <c r="EIU56" s="995">
        <f t="shared" ref="EIU56" si="1814">EIU45-EIU53-EIU54</f>
        <v>0</v>
      </c>
      <c r="EIW56" s="995">
        <f t="shared" ref="EIW56" si="1815">EIW45-EIW53-EIW54</f>
        <v>0</v>
      </c>
      <c r="EIY56" s="995">
        <f t="shared" ref="EIY56" si="1816">EIY45-EIY53-EIY54</f>
        <v>0</v>
      </c>
      <c r="EJA56" s="995">
        <f t="shared" ref="EJA56" si="1817">EJA45-EJA53-EJA54</f>
        <v>0</v>
      </c>
      <c r="EJC56" s="995">
        <f t="shared" ref="EJC56" si="1818">EJC45-EJC53-EJC54</f>
        <v>0</v>
      </c>
      <c r="EJE56" s="995">
        <f t="shared" ref="EJE56" si="1819">EJE45-EJE53-EJE54</f>
        <v>0</v>
      </c>
      <c r="EJG56" s="995">
        <f t="shared" ref="EJG56" si="1820">EJG45-EJG53-EJG54</f>
        <v>0</v>
      </c>
      <c r="EJI56" s="995">
        <f t="shared" ref="EJI56" si="1821">EJI45-EJI53-EJI54</f>
        <v>0</v>
      </c>
      <c r="EJK56" s="995">
        <f t="shared" ref="EJK56" si="1822">EJK45-EJK53-EJK54</f>
        <v>0</v>
      </c>
      <c r="EJM56" s="995">
        <f t="shared" ref="EJM56" si="1823">EJM45-EJM53-EJM54</f>
        <v>0</v>
      </c>
      <c r="EJO56" s="995">
        <f t="shared" ref="EJO56" si="1824">EJO45-EJO53-EJO54</f>
        <v>0</v>
      </c>
      <c r="EJQ56" s="995">
        <f t="shared" ref="EJQ56" si="1825">EJQ45-EJQ53-EJQ54</f>
        <v>0</v>
      </c>
      <c r="EJS56" s="995">
        <f t="shared" ref="EJS56" si="1826">EJS45-EJS53-EJS54</f>
        <v>0</v>
      </c>
      <c r="EJU56" s="995">
        <f t="shared" ref="EJU56" si="1827">EJU45-EJU53-EJU54</f>
        <v>0</v>
      </c>
      <c r="EJW56" s="995">
        <f t="shared" ref="EJW56" si="1828">EJW45-EJW53-EJW54</f>
        <v>0</v>
      </c>
      <c r="EJY56" s="995">
        <f t="shared" ref="EJY56" si="1829">EJY45-EJY53-EJY54</f>
        <v>0</v>
      </c>
      <c r="EKA56" s="995">
        <f t="shared" ref="EKA56" si="1830">EKA45-EKA53-EKA54</f>
        <v>0</v>
      </c>
      <c r="EKC56" s="995">
        <f t="shared" ref="EKC56" si="1831">EKC45-EKC53-EKC54</f>
        <v>0</v>
      </c>
      <c r="EKE56" s="995">
        <f t="shared" ref="EKE56" si="1832">EKE45-EKE53-EKE54</f>
        <v>0</v>
      </c>
      <c r="EKG56" s="995">
        <f t="shared" ref="EKG56" si="1833">EKG45-EKG53-EKG54</f>
        <v>0</v>
      </c>
      <c r="EKI56" s="995">
        <f t="shared" ref="EKI56" si="1834">EKI45-EKI53-EKI54</f>
        <v>0</v>
      </c>
      <c r="EKK56" s="995">
        <f t="shared" ref="EKK56" si="1835">EKK45-EKK53-EKK54</f>
        <v>0</v>
      </c>
      <c r="EKM56" s="995">
        <f t="shared" ref="EKM56" si="1836">EKM45-EKM53-EKM54</f>
        <v>0</v>
      </c>
      <c r="EKO56" s="995">
        <f t="shared" ref="EKO56" si="1837">EKO45-EKO53-EKO54</f>
        <v>0</v>
      </c>
      <c r="EKQ56" s="995">
        <f t="shared" ref="EKQ56" si="1838">EKQ45-EKQ53-EKQ54</f>
        <v>0</v>
      </c>
      <c r="EKS56" s="995">
        <f t="shared" ref="EKS56" si="1839">EKS45-EKS53-EKS54</f>
        <v>0</v>
      </c>
      <c r="EKU56" s="995">
        <f t="shared" ref="EKU56" si="1840">EKU45-EKU53-EKU54</f>
        <v>0</v>
      </c>
      <c r="EKW56" s="995">
        <f t="shared" ref="EKW56" si="1841">EKW45-EKW53-EKW54</f>
        <v>0</v>
      </c>
      <c r="EKY56" s="995">
        <f t="shared" ref="EKY56" si="1842">EKY45-EKY53-EKY54</f>
        <v>0</v>
      </c>
      <c r="ELA56" s="995">
        <f t="shared" ref="ELA56" si="1843">ELA45-ELA53-ELA54</f>
        <v>0</v>
      </c>
      <c r="ELC56" s="995">
        <f t="shared" ref="ELC56" si="1844">ELC45-ELC53-ELC54</f>
        <v>0</v>
      </c>
      <c r="ELE56" s="995">
        <f t="shared" ref="ELE56" si="1845">ELE45-ELE53-ELE54</f>
        <v>0</v>
      </c>
      <c r="ELG56" s="995">
        <f t="shared" ref="ELG56" si="1846">ELG45-ELG53-ELG54</f>
        <v>0</v>
      </c>
      <c r="ELI56" s="995">
        <f t="shared" ref="ELI56" si="1847">ELI45-ELI53-ELI54</f>
        <v>0</v>
      </c>
      <c r="ELK56" s="995">
        <f t="shared" ref="ELK56" si="1848">ELK45-ELK53-ELK54</f>
        <v>0</v>
      </c>
      <c r="ELM56" s="995">
        <f t="shared" ref="ELM56" si="1849">ELM45-ELM53-ELM54</f>
        <v>0</v>
      </c>
      <c r="ELO56" s="995">
        <f t="shared" ref="ELO56" si="1850">ELO45-ELO53-ELO54</f>
        <v>0</v>
      </c>
      <c r="ELQ56" s="995">
        <f t="shared" ref="ELQ56" si="1851">ELQ45-ELQ53-ELQ54</f>
        <v>0</v>
      </c>
      <c r="ELS56" s="995">
        <f t="shared" ref="ELS56" si="1852">ELS45-ELS53-ELS54</f>
        <v>0</v>
      </c>
      <c r="ELU56" s="995">
        <f t="shared" ref="ELU56" si="1853">ELU45-ELU53-ELU54</f>
        <v>0</v>
      </c>
      <c r="ELW56" s="995">
        <f t="shared" ref="ELW56" si="1854">ELW45-ELW53-ELW54</f>
        <v>0</v>
      </c>
      <c r="ELY56" s="995">
        <f t="shared" ref="ELY56" si="1855">ELY45-ELY53-ELY54</f>
        <v>0</v>
      </c>
      <c r="EMA56" s="995">
        <f t="shared" ref="EMA56" si="1856">EMA45-EMA53-EMA54</f>
        <v>0</v>
      </c>
      <c r="EMC56" s="995">
        <f t="shared" ref="EMC56" si="1857">EMC45-EMC53-EMC54</f>
        <v>0</v>
      </c>
      <c r="EME56" s="995">
        <f t="shared" ref="EME56" si="1858">EME45-EME53-EME54</f>
        <v>0</v>
      </c>
      <c r="EMG56" s="995">
        <f t="shared" ref="EMG56" si="1859">EMG45-EMG53-EMG54</f>
        <v>0</v>
      </c>
      <c r="EMI56" s="995">
        <f t="shared" ref="EMI56" si="1860">EMI45-EMI53-EMI54</f>
        <v>0</v>
      </c>
      <c r="EMK56" s="995">
        <f t="shared" ref="EMK56" si="1861">EMK45-EMK53-EMK54</f>
        <v>0</v>
      </c>
      <c r="EMM56" s="995">
        <f t="shared" ref="EMM56" si="1862">EMM45-EMM53-EMM54</f>
        <v>0</v>
      </c>
      <c r="EMO56" s="995">
        <f t="shared" ref="EMO56" si="1863">EMO45-EMO53-EMO54</f>
        <v>0</v>
      </c>
      <c r="EMQ56" s="995">
        <f t="shared" ref="EMQ56" si="1864">EMQ45-EMQ53-EMQ54</f>
        <v>0</v>
      </c>
      <c r="EMS56" s="995">
        <f t="shared" ref="EMS56" si="1865">EMS45-EMS53-EMS54</f>
        <v>0</v>
      </c>
      <c r="EMU56" s="995">
        <f t="shared" ref="EMU56" si="1866">EMU45-EMU53-EMU54</f>
        <v>0</v>
      </c>
      <c r="EMW56" s="995">
        <f t="shared" ref="EMW56" si="1867">EMW45-EMW53-EMW54</f>
        <v>0</v>
      </c>
      <c r="EMY56" s="995">
        <f t="shared" ref="EMY56" si="1868">EMY45-EMY53-EMY54</f>
        <v>0</v>
      </c>
      <c r="ENA56" s="995">
        <f t="shared" ref="ENA56" si="1869">ENA45-ENA53-ENA54</f>
        <v>0</v>
      </c>
      <c r="ENC56" s="995">
        <f t="shared" ref="ENC56" si="1870">ENC45-ENC53-ENC54</f>
        <v>0</v>
      </c>
      <c r="ENE56" s="995">
        <f t="shared" ref="ENE56" si="1871">ENE45-ENE53-ENE54</f>
        <v>0</v>
      </c>
      <c r="ENG56" s="995">
        <f t="shared" ref="ENG56" si="1872">ENG45-ENG53-ENG54</f>
        <v>0</v>
      </c>
      <c r="ENI56" s="995">
        <f t="shared" ref="ENI56" si="1873">ENI45-ENI53-ENI54</f>
        <v>0</v>
      </c>
      <c r="ENK56" s="995">
        <f t="shared" ref="ENK56" si="1874">ENK45-ENK53-ENK54</f>
        <v>0</v>
      </c>
      <c r="ENM56" s="995">
        <f t="shared" ref="ENM56" si="1875">ENM45-ENM53-ENM54</f>
        <v>0</v>
      </c>
      <c r="ENO56" s="995">
        <f t="shared" ref="ENO56" si="1876">ENO45-ENO53-ENO54</f>
        <v>0</v>
      </c>
      <c r="ENQ56" s="995">
        <f t="shared" ref="ENQ56" si="1877">ENQ45-ENQ53-ENQ54</f>
        <v>0</v>
      </c>
      <c r="ENS56" s="995">
        <f t="shared" ref="ENS56" si="1878">ENS45-ENS53-ENS54</f>
        <v>0</v>
      </c>
      <c r="ENU56" s="995">
        <f t="shared" ref="ENU56" si="1879">ENU45-ENU53-ENU54</f>
        <v>0</v>
      </c>
      <c r="ENW56" s="995">
        <f t="shared" ref="ENW56" si="1880">ENW45-ENW53-ENW54</f>
        <v>0</v>
      </c>
      <c r="ENY56" s="995">
        <f t="shared" ref="ENY56" si="1881">ENY45-ENY53-ENY54</f>
        <v>0</v>
      </c>
      <c r="EOA56" s="995">
        <f t="shared" ref="EOA56" si="1882">EOA45-EOA53-EOA54</f>
        <v>0</v>
      </c>
      <c r="EOC56" s="995">
        <f t="shared" ref="EOC56" si="1883">EOC45-EOC53-EOC54</f>
        <v>0</v>
      </c>
      <c r="EOE56" s="995">
        <f t="shared" ref="EOE56" si="1884">EOE45-EOE53-EOE54</f>
        <v>0</v>
      </c>
      <c r="EOG56" s="995">
        <f t="shared" ref="EOG56" si="1885">EOG45-EOG53-EOG54</f>
        <v>0</v>
      </c>
      <c r="EOI56" s="995">
        <f t="shared" ref="EOI56" si="1886">EOI45-EOI53-EOI54</f>
        <v>0</v>
      </c>
      <c r="EOK56" s="995">
        <f t="shared" ref="EOK56" si="1887">EOK45-EOK53-EOK54</f>
        <v>0</v>
      </c>
      <c r="EOM56" s="995">
        <f t="shared" ref="EOM56" si="1888">EOM45-EOM53-EOM54</f>
        <v>0</v>
      </c>
      <c r="EOO56" s="995">
        <f t="shared" ref="EOO56" si="1889">EOO45-EOO53-EOO54</f>
        <v>0</v>
      </c>
      <c r="EOQ56" s="995">
        <f t="shared" ref="EOQ56" si="1890">EOQ45-EOQ53-EOQ54</f>
        <v>0</v>
      </c>
      <c r="EOS56" s="995">
        <f t="shared" ref="EOS56" si="1891">EOS45-EOS53-EOS54</f>
        <v>0</v>
      </c>
      <c r="EOU56" s="995">
        <f t="shared" ref="EOU56" si="1892">EOU45-EOU53-EOU54</f>
        <v>0</v>
      </c>
      <c r="EOW56" s="995">
        <f t="shared" ref="EOW56" si="1893">EOW45-EOW53-EOW54</f>
        <v>0</v>
      </c>
      <c r="EOY56" s="995">
        <f t="shared" ref="EOY56" si="1894">EOY45-EOY53-EOY54</f>
        <v>0</v>
      </c>
      <c r="EPA56" s="995">
        <f t="shared" ref="EPA56" si="1895">EPA45-EPA53-EPA54</f>
        <v>0</v>
      </c>
      <c r="EPC56" s="995">
        <f t="shared" ref="EPC56" si="1896">EPC45-EPC53-EPC54</f>
        <v>0</v>
      </c>
      <c r="EPE56" s="995">
        <f t="shared" ref="EPE56" si="1897">EPE45-EPE53-EPE54</f>
        <v>0</v>
      </c>
      <c r="EPG56" s="995">
        <f t="shared" ref="EPG56" si="1898">EPG45-EPG53-EPG54</f>
        <v>0</v>
      </c>
      <c r="EPI56" s="995">
        <f t="shared" ref="EPI56" si="1899">EPI45-EPI53-EPI54</f>
        <v>0</v>
      </c>
      <c r="EPK56" s="995">
        <f t="shared" ref="EPK56" si="1900">EPK45-EPK53-EPK54</f>
        <v>0</v>
      </c>
      <c r="EPM56" s="995">
        <f t="shared" ref="EPM56" si="1901">EPM45-EPM53-EPM54</f>
        <v>0</v>
      </c>
      <c r="EPO56" s="995">
        <f t="shared" ref="EPO56" si="1902">EPO45-EPO53-EPO54</f>
        <v>0</v>
      </c>
      <c r="EPQ56" s="995">
        <f t="shared" ref="EPQ56" si="1903">EPQ45-EPQ53-EPQ54</f>
        <v>0</v>
      </c>
      <c r="EPS56" s="995">
        <f t="shared" ref="EPS56" si="1904">EPS45-EPS53-EPS54</f>
        <v>0</v>
      </c>
      <c r="EPU56" s="995">
        <f t="shared" ref="EPU56" si="1905">EPU45-EPU53-EPU54</f>
        <v>0</v>
      </c>
      <c r="EPW56" s="995">
        <f t="shared" ref="EPW56" si="1906">EPW45-EPW53-EPW54</f>
        <v>0</v>
      </c>
      <c r="EPY56" s="995">
        <f t="shared" ref="EPY56" si="1907">EPY45-EPY53-EPY54</f>
        <v>0</v>
      </c>
      <c r="EQA56" s="995">
        <f t="shared" ref="EQA56" si="1908">EQA45-EQA53-EQA54</f>
        <v>0</v>
      </c>
      <c r="EQC56" s="995">
        <f t="shared" ref="EQC56" si="1909">EQC45-EQC53-EQC54</f>
        <v>0</v>
      </c>
      <c r="EQE56" s="995">
        <f t="shared" ref="EQE56" si="1910">EQE45-EQE53-EQE54</f>
        <v>0</v>
      </c>
      <c r="EQG56" s="995">
        <f t="shared" ref="EQG56" si="1911">EQG45-EQG53-EQG54</f>
        <v>0</v>
      </c>
      <c r="EQI56" s="995">
        <f t="shared" ref="EQI56" si="1912">EQI45-EQI53-EQI54</f>
        <v>0</v>
      </c>
      <c r="EQK56" s="995">
        <f t="shared" ref="EQK56" si="1913">EQK45-EQK53-EQK54</f>
        <v>0</v>
      </c>
      <c r="EQM56" s="995">
        <f t="shared" ref="EQM56" si="1914">EQM45-EQM53-EQM54</f>
        <v>0</v>
      </c>
      <c r="EQO56" s="995">
        <f t="shared" ref="EQO56" si="1915">EQO45-EQO53-EQO54</f>
        <v>0</v>
      </c>
      <c r="EQQ56" s="995">
        <f t="shared" ref="EQQ56" si="1916">EQQ45-EQQ53-EQQ54</f>
        <v>0</v>
      </c>
      <c r="EQS56" s="995">
        <f t="shared" ref="EQS56" si="1917">EQS45-EQS53-EQS54</f>
        <v>0</v>
      </c>
      <c r="EQU56" s="995">
        <f t="shared" ref="EQU56" si="1918">EQU45-EQU53-EQU54</f>
        <v>0</v>
      </c>
      <c r="EQW56" s="995">
        <f t="shared" ref="EQW56" si="1919">EQW45-EQW53-EQW54</f>
        <v>0</v>
      </c>
      <c r="EQY56" s="995">
        <f t="shared" ref="EQY56" si="1920">EQY45-EQY53-EQY54</f>
        <v>0</v>
      </c>
      <c r="ERA56" s="995">
        <f t="shared" ref="ERA56" si="1921">ERA45-ERA53-ERA54</f>
        <v>0</v>
      </c>
      <c r="ERC56" s="995">
        <f t="shared" ref="ERC56" si="1922">ERC45-ERC53-ERC54</f>
        <v>0</v>
      </c>
      <c r="ERE56" s="995">
        <f t="shared" ref="ERE56" si="1923">ERE45-ERE53-ERE54</f>
        <v>0</v>
      </c>
      <c r="ERG56" s="995">
        <f t="shared" ref="ERG56" si="1924">ERG45-ERG53-ERG54</f>
        <v>0</v>
      </c>
      <c r="ERI56" s="995">
        <f t="shared" ref="ERI56" si="1925">ERI45-ERI53-ERI54</f>
        <v>0</v>
      </c>
      <c r="ERK56" s="995">
        <f t="shared" ref="ERK56" si="1926">ERK45-ERK53-ERK54</f>
        <v>0</v>
      </c>
      <c r="ERM56" s="995">
        <f t="shared" ref="ERM56" si="1927">ERM45-ERM53-ERM54</f>
        <v>0</v>
      </c>
      <c r="ERO56" s="995">
        <f t="shared" ref="ERO56" si="1928">ERO45-ERO53-ERO54</f>
        <v>0</v>
      </c>
      <c r="ERQ56" s="995">
        <f t="shared" ref="ERQ56" si="1929">ERQ45-ERQ53-ERQ54</f>
        <v>0</v>
      </c>
      <c r="ERS56" s="995">
        <f t="shared" ref="ERS56" si="1930">ERS45-ERS53-ERS54</f>
        <v>0</v>
      </c>
      <c r="ERU56" s="995">
        <f t="shared" ref="ERU56" si="1931">ERU45-ERU53-ERU54</f>
        <v>0</v>
      </c>
      <c r="ERW56" s="995">
        <f t="shared" ref="ERW56" si="1932">ERW45-ERW53-ERW54</f>
        <v>0</v>
      </c>
      <c r="ERY56" s="995">
        <f t="shared" ref="ERY56" si="1933">ERY45-ERY53-ERY54</f>
        <v>0</v>
      </c>
      <c r="ESA56" s="995">
        <f t="shared" ref="ESA56" si="1934">ESA45-ESA53-ESA54</f>
        <v>0</v>
      </c>
      <c r="ESC56" s="995">
        <f t="shared" ref="ESC56" si="1935">ESC45-ESC53-ESC54</f>
        <v>0</v>
      </c>
      <c r="ESE56" s="995">
        <f t="shared" ref="ESE56" si="1936">ESE45-ESE53-ESE54</f>
        <v>0</v>
      </c>
      <c r="ESG56" s="995">
        <f t="shared" ref="ESG56" si="1937">ESG45-ESG53-ESG54</f>
        <v>0</v>
      </c>
      <c r="ESI56" s="995">
        <f t="shared" ref="ESI56" si="1938">ESI45-ESI53-ESI54</f>
        <v>0</v>
      </c>
      <c r="ESK56" s="995">
        <f t="shared" ref="ESK56" si="1939">ESK45-ESK53-ESK54</f>
        <v>0</v>
      </c>
      <c r="ESM56" s="995">
        <f t="shared" ref="ESM56" si="1940">ESM45-ESM53-ESM54</f>
        <v>0</v>
      </c>
      <c r="ESO56" s="995">
        <f t="shared" ref="ESO56" si="1941">ESO45-ESO53-ESO54</f>
        <v>0</v>
      </c>
      <c r="ESQ56" s="995">
        <f t="shared" ref="ESQ56" si="1942">ESQ45-ESQ53-ESQ54</f>
        <v>0</v>
      </c>
      <c r="ESS56" s="995">
        <f t="shared" ref="ESS56" si="1943">ESS45-ESS53-ESS54</f>
        <v>0</v>
      </c>
      <c r="ESU56" s="995">
        <f t="shared" ref="ESU56" si="1944">ESU45-ESU53-ESU54</f>
        <v>0</v>
      </c>
      <c r="ESW56" s="995">
        <f t="shared" ref="ESW56" si="1945">ESW45-ESW53-ESW54</f>
        <v>0</v>
      </c>
      <c r="ESY56" s="995">
        <f t="shared" ref="ESY56" si="1946">ESY45-ESY53-ESY54</f>
        <v>0</v>
      </c>
      <c r="ETA56" s="995">
        <f t="shared" ref="ETA56" si="1947">ETA45-ETA53-ETA54</f>
        <v>0</v>
      </c>
      <c r="ETC56" s="995">
        <f t="shared" ref="ETC56" si="1948">ETC45-ETC53-ETC54</f>
        <v>0</v>
      </c>
      <c r="ETE56" s="995">
        <f t="shared" ref="ETE56" si="1949">ETE45-ETE53-ETE54</f>
        <v>0</v>
      </c>
      <c r="ETG56" s="995">
        <f t="shared" ref="ETG56" si="1950">ETG45-ETG53-ETG54</f>
        <v>0</v>
      </c>
      <c r="ETI56" s="995">
        <f t="shared" ref="ETI56" si="1951">ETI45-ETI53-ETI54</f>
        <v>0</v>
      </c>
      <c r="ETK56" s="995">
        <f t="shared" ref="ETK56" si="1952">ETK45-ETK53-ETK54</f>
        <v>0</v>
      </c>
      <c r="ETM56" s="995">
        <f t="shared" ref="ETM56" si="1953">ETM45-ETM53-ETM54</f>
        <v>0</v>
      </c>
      <c r="ETO56" s="995">
        <f t="shared" ref="ETO56" si="1954">ETO45-ETO53-ETO54</f>
        <v>0</v>
      </c>
      <c r="ETQ56" s="995">
        <f t="shared" ref="ETQ56" si="1955">ETQ45-ETQ53-ETQ54</f>
        <v>0</v>
      </c>
      <c r="ETS56" s="995">
        <f t="shared" ref="ETS56" si="1956">ETS45-ETS53-ETS54</f>
        <v>0</v>
      </c>
      <c r="ETU56" s="995">
        <f t="shared" ref="ETU56" si="1957">ETU45-ETU53-ETU54</f>
        <v>0</v>
      </c>
      <c r="ETW56" s="995">
        <f t="shared" ref="ETW56" si="1958">ETW45-ETW53-ETW54</f>
        <v>0</v>
      </c>
      <c r="ETY56" s="995">
        <f t="shared" ref="ETY56" si="1959">ETY45-ETY53-ETY54</f>
        <v>0</v>
      </c>
      <c r="EUA56" s="995">
        <f t="shared" ref="EUA56" si="1960">EUA45-EUA53-EUA54</f>
        <v>0</v>
      </c>
      <c r="EUC56" s="995">
        <f t="shared" ref="EUC56" si="1961">EUC45-EUC53-EUC54</f>
        <v>0</v>
      </c>
      <c r="EUE56" s="995">
        <f t="shared" ref="EUE56" si="1962">EUE45-EUE53-EUE54</f>
        <v>0</v>
      </c>
      <c r="EUG56" s="995">
        <f t="shared" ref="EUG56" si="1963">EUG45-EUG53-EUG54</f>
        <v>0</v>
      </c>
      <c r="EUI56" s="995">
        <f t="shared" ref="EUI56" si="1964">EUI45-EUI53-EUI54</f>
        <v>0</v>
      </c>
      <c r="EUK56" s="995">
        <f t="shared" ref="EUK56" si="1965">EUK45-EUK53-EUK54</f>
        <v>0</v>
      </c>
      <c r="EUM56" s="995">
        <f t="shared" ref="EUM56" si="1966">EUM45-EUM53-EUM54</f>
        <v>0</v>
      </c>
      <c r="EUO56" s="995">
        <f t="shared" ref="EUO56" si="1967">EUO45-EUO53-EUO54</f>
        <v>0</v>
      </c>
      <c r="EUQ56" s="995">
        <f t="shared" ref="EUQ56" si="1968">EUQ45-EUQ53-EUQ54</f>
        <v>0</v>
      </c>
      <c r="EUS56" s="995">
        <f t="shared" ref="EUS56" si="1969">EUS45-EUS53-EUS54</f>
        <v>0</v>
      </c>
      <c r="EUU56" s="995">
        <f t="shared" ref="EUU56" si="1970">EUU45-EUU53-EUU54</f>
        <v>0</v>
      </c>
      <c r="EUW56" s="995">
        <f t="shared" ref="EUW56" si="1971">EUW45-EUW53-EUW54</f>
        <v>0</v>
      </c>
      <c r="EUY56" s="995">
        <f t="shared" ref="EUY56" si="1972">EUY45-EUY53-EUY54</f>
        <v>0</v>
      </c>
      <c r="EVA56" s="995">
        <f t="shared" ref="EVA56" si="1973">EVA45-EVA53-EVA54</f>
        <v>0</v>
      </c>
      <c r="EVC56" s="995">
        <f t="shared" ref="EVC56" si="1974">EVC45-EVC53-EVC54</f>
        <v>0</v>
      </c>
      <c r="EVE56" s="995">
        <f t="shared" ref="EVE56" si="1975">EVE45-EVE53-EVE54</f>
        <v>0</v>
      </c>
      <c r="EVG56" s="995">
        <f t="shared" ref="EVG56" si="1976">EVG45-EVG53-EVG54</f>
        <v>0</v>
      </c>
      <c r="EVI56" s="995">
        <f t="shared" ref="EVI56" si="1977">EVI45-EVI53-EVI54</f>
        <v>0</v>
      </c>
      <c r="EVK56" s="995">
        <f t="shared" ref="EVK56" si="1978">EVK45-EVK53-EVK54</f>
        <v>0</v>
      </c>
      <c r="EVM56" s="995">
        <f t="shared" ref="EVM56" si="1979">EVM45-EVM53-EVM54</f>
        <v>0</v>
      </c>
      <c r="EVO56" s="995">
        <f t="shared" ref="EVO56" si="1980">EVO45-EVO53-EVO54</f>
        <v>0</v>
      </c>
      <c r="EVQ56" s="995">
        <f t="shared" ref="EVQ56" si="1981">EVQ45-EVQ53-EVQ54</f>
        <v>0</v>
      </c>
      <c r="EVS56" s="995">
        <f t="shared" ref="EVS56" si="1982">EVS45-EVS53-EVS54</f>
        <v>0</v>
      </c>
      <c r="EVU56" s="995">
        <f t="shared" ref="EVU56" si="1983">EVU45-EVU53-EVU54</f>
        <v>0</v>
      </c>
      <c r="EVW56" s="995">
        <f t="shared" ref="EVW56" si="1984">EVW45-EVW53-EVW54</f>
        <v>0</v>
      </c>
      <c r="EVY56" s="995">
        <f t="shared" ref="EVY56" si="1985">EVY45-EVY53-EVY54</f>
        <v>0</v>
      </c>
      <c r="EWA56" s="995">
        <f t="shared" ref="EWA56" si="1986">EWA45-EWA53-EWA54</f>
        <v>0</v>
      </c>
      <c r="EWC56" s="995">
        <f t="shared" ref="EWC56" si="1987">EWC45-EWC53-EWC54</f>
        <v>0</v>
      </c>
      <c r="EWE56" s="995">
        <f t="shared" ref="EWE56" si="1988">EWE45-EWE53-EWE54</f>
        <v>0</v>
      </c>
      <c r="EWG56" s="995">
        <f t="shared" ref="EWG56" si="1989">EWG45-EWG53-EWG54</f>
        <v>0</v>
      </c>
      <c r="EWI56" s="995">
        <f t="shared" ref="EWI56" si="1990">EWI45-EWI53-EWI54</f>
        <v>0</v>
      </c>
      <c r="EWK56" s="995">
        <f t="shared" ref="EWK56" si="1991">EWK45-EWK53-EWK54</f>
        <v>0</v>
      </c>
      <c r="EWM56" s="995">
        <f t="shared" ref="EWM56" si="1992">EWM45-EWM53-EWM54</f>
        <v>0</v>
      </c>
      <c r="EWO56" s="995">
        <f t="shared" ref="EWO56" si="1993">EWO45-EWO53-EWO54</f>
        <v>0</v>
      </c>
      <c r="EWQ56" s="995">
        <f t="shared" ref="EWQ56" si="1994">EWQ45-EWQ53-EWQ54</f>
        <v>0</v>
      </c>
      <c r="EWS56" s="995">
        <f t="shared" ref="EWS56" si="1995">EWS45-EWS53-EWS54</f>
        <v>0</v>
      </c>
      <c r="EWU56" s="995">
        <f t="shared" ref="EWU56" si="1996">EWU45-EWU53-EWU54</f>
        <v>0</v>
      </c>
      <c r="EWW56" s="995">
        <f t="shared" ref="EWW56" si="1997">EWW45-EWW53-EWW54</f>
        <v>0</v>
      </c>
      <c r="EWY56" s="995">
        <f t="shared" ref="EWY56" si="1998">EWY45-EWY53-EWY54</f>
        <v>0</v>
      </c>
      <c r="EXA56" s="995">
        <f t="shared" ref="EXA56" si="1999">EXA45-EXA53-EXA54</f>
        <v>0</v>
      </c>
      <c r="EXC56" s="995">
        <f t="shared" ref="EXC56" si="2000">EXC45-EXC53-EXC54</f>
        <v>0</v>
      </c>
      <c r="EXE56" s="995">
        <f t="shared" ref="EXE56" si="2001">EXE45-EXE53-EXE54</f>
        <v>0</v>
      </c>
      <c r="EXG56" s="995">
        <f t="shared" ref="EXG56" si="2002">EXG45-EXG53-EXG54</f>
        <v>0</v>
      </c>
      <c r="EXI56" s="995">
        <f t="shared" ref="EXI56" si="2003">EXI45-EXI53-EXI54</f>
        <v>0</v>
      </c>
      <c r="EXK56" s="995">
        <f t="shared" ref="EXK56" si="2004">EXK45-EXK53-EXK54</f>
        <v>0</v>
      </c>
      <c r="EXM56" s="995">
        <f t="shared" ref="EXM56" si="2005">EXM45-EXM53-EXM54</f>
        <v>0</v>
      </c>
      <c r="EXO56" s="995">
        <f t="shared" ref="EXO56" si="2006">EXO45-EXO53-EXO54</f>
        <v>0</v>
      </c>
      <c r="EXQ56" s="995">
        <f t="shared" ref="EXQ56" si="2007">EXQ45-EXQ53-EXQ54</f>
        <v>0</v>
      </c>
      <c r="EXS56" s="995">
        <f t="shared" ref="EXS56" si="2008">EXS45-EXS53-EXS54</f>
        <v>0</v>
      </c>
      <c r="EXU56" s="995">
        <f t="shared" ref="EXU56" si="2009">EXU45-EXU53-EXU54</f>
        <v>0</v>
      </c>
      <c r="EXW56" s="995">
        <f t="shared" ref="EXW56" si="2010">EXW45-EXW53-EXW54</f>
        <v>0</v>
      </c>
      <c r="EXY56" s="995">
        <f t="shared" ref="EXY56" si="2011">EXY45-EXY53-EXY54</f>
        <v>0</v>
      </c>
      <c r="EYA56" s="995">
        <f t="shared" ref="EYA56" si="2012">EYA45-EYA53-EYA54</f>
        <v>0</v>
      </c>
      <c r="EYC56" s="995">
        <f t="shared" ref="EYC56" si="2013">EYC45-EYC53-EYC54</f>
        <v>0</v>
      </c>
      <c r="EYE56" s="995">
        <f t="shared" ref="EYE56" si="2014">EYE45-EYE53-EYE54</f>
        <v>0</v>
      </c>
      <c r="EYG56" s="995">
        <f t="shared" ref="EYG56" si="2015">EYG45-EYG53-EYG54</f>
        <v>0</v>
      </c>
      <c r="EYI56" s="995">
        <f t="shared" ref="EYI56" si="2016">EYI45-EYI53-EYI54</f>
        <v>0</v>
      </c>
      <c r="EYK56" s="995">
        <f t="shared" ref="EYK56" si="2017">EYK45-EYK53-EYK54</f>
        <v>0</v>
      </c>
      <c r="EYM56" s="995">
        <f t="shared" ref="EYM56" si="2018">EYM45-EYM53-EYM54</f>
        <v>0</v>
      </c>
      <c r="EYO56" s="995">
        <f t="shared" ref="EYO56" si="2019">EYO45-EYO53-EYO54</f>
        <v>0</v>
      </c>
      <c r="EYQ56" s="995">
        <f t="shared" ref="EYQ56" si="2020">EYQ45-EYQ53-EYQ54</f>
        <v>0</v>
      </c>
      <c r="EYS56" s="995">
        <f t="shared" ref="EYS56" si="2021">EYS45-EYS53-EYS54</f>
        <v>0</v>
      </c>
      <c r="EYU56" s="995">
        <f t="shared" ref="EYU56" si="2022">EYU45-EYU53-EYU54</f>
        <v>0</v>
      </c>
      <c r="EYW56" s="995">
        <f t="shared" ref="EYW56" si="2023">EYW45-EYW53-EYW54</f>
        <v>0</v>
      </c>
      <c r="EYY56" s="995">
        <f t="shared" ref="EYY56" si="2024">EYY45-EYY53-EYY54</f>
        <v>0</v>
      </c>
      <c r="EZA56" s="995">
        <f t="shared" ref="EZA56" si="2025">EZA45-EZA53-EZA54</f>
        <v>0</v>
      </c>
      <c r="EZC56" s="995">
        <f t="shared" ref="EZC56" si="2026">EZC45-EZC53-EZC54</f>
        <v>0</v>
      </c>
      <c r="EZE56" s="995">
        <f t="shared" ref="EZE56" si="2027">EZE45-EZE53-EZE54</f>
        <v>0</v>
      </c>
      <c r="EZG56" s="995">
        <f t="shared" ref="EZG56" si="2028">EZG45-EZG53-EZG54</f>
        <v>0</v>
      </c>
      <c r="EZI56" s="995">
        <f t="shared" ref="EZI56" si="2029">EZI45-EZI53-EZI54</f>
        <v>0</v>
      </c>
      <c r="EZK56" s="995">
        <f t="shared" ref="EZK56" si="2030">EZK45-EZK53-EZK54</f>
        <v>0</v>
      </c>
      <c r="EZM56" s="995">
        <f t="shared" ref="EZM56" si="2031">EZM45-EZM53-EZM54</f>
        <v>0</v>
      </c>
      <c r="EZO56" s="995">
        <f t="shared" ref="EZO56" si="2032">EZO45-EZO53-EZO54</f>
        <v>0</v>
      </c>
      <c r="EZQ56" s="995">
        <f t="shared" ref="EZQ56" si="2033">EZQ45-EZQ53-EZQ54</f>
        <v>0</v>
      </c>
      <c r="EZS56" s="995">
        <f t="shared" ref="EZS56" si="2034">EZS45-EZS53-EZS54</f>
        <v>0</v>
      </c>
      <c r="EZU56" s="995">
        <f t="shared" ref="EZU56" si="2035">EZU45-EZU53-EZU54</f>
        <v>0</v>
      </c>
      <c r="EZW56" s="995">
        <f t="shared" ref="EZW56" si="2036">EZW45-EZW53-EZW54</f>
        <v>0</v>
      </c>
      <c r="EZY56" s="995">
        <f t="shared" ref="EZY56" si="2037">EZY45-EZY53-EZY54</f>
        <v>0</v>
      </c>
      <c r="FAA56" s="995">
        <f t="shared" ref="FAA56" si="2038">FAA45-FAA53-FAA54</f>
        <v>0</v>
      </c>
      <c r="FAC56" s="995">
        <f t="shared" ref="FAC56" si="2039">FAC45-FAC53-FAC54</f>
        <v>0</v>
      </c>
      <c r="FAE56" s="995">
        <f t="shared" ref="FAE56" si="2040">FAE45-FAE53-FAE54</f>
        <v>0</v>
      </c>
      <c r="FAG56" s="995">
        <f t="shared" ref="FAG56" si="2041">FAG45-FAG53-FAG54</f>
        <v>0</v>
      </c>
      <c r="FAI56" s="995">
        <f t="shared" ref="FAI56" si="2042">FAI45-FAI53-FAI54</f>
        <v>0</v>
      </c>
      <c r="FAK56" s="995">
        <f t="shared" ref="FAK56" si="2043">FAK45-FAK53-FAK54</f>
        <v>0</v>
      </c>
      <c r="FAM56" s="995">
        <f t="shared" ref="FAM56" si="2044">FAM45-FAM53-FAM54</f>
        <v>0</v>
      </c>
      <c r="FAO56" s="995">
        <f t="shared" ref="FAO56" si="2045">FAO45-FAO53-FAO54</f>
        <v>0</v>
      </c>
      <c r="FAQ56" s="995">
        <f t="shared" ref="FAQ56" si="2046">FAQ45-FAQ53-FAQ54</f>
        <v>0</v>
      </c>
      <c r="FAS56" s="995">
        <f t="shared" ref="FAS56" si="2047">FAS45-FAS53-FAS54</f>
        <v>0</v>
      </c>
      <c r="FAU56" s="995">
        <f t="shared" ref="FAU56" si="2048">FAU45-FAU53-FAU54</f>
        <v>0</v>
      </c>
      <c r="FAW56" s="995">
        <f t="shared" ref="FAW56" si="2049">FAW45-FAW53-FAW54</f>
        <v>0</v>
      </c>
      <c r="FAY56" s="995">
        <f t="shared" ref="FAY56" si="2050">FAY45-FAY53-FAY54</f>
        <v>0</v>
      </c>
      <c r="FBA56" s="995">
        <f t="shared" ref="FBA56" si="2051">FBA45-FBA53-FBA54</f>
        <v>0</v>
      </c>
      <c r="FBC56" s="995">
        <f t="shared" ref="FBC56" si="2052">FBC45-FBC53-FBC54</f>
        <v>0</v>
      </c>
      <c r="FBE56" s="995">
        <f t="shared" ref="FBE56" si="2053">FBE45-FBE53-FBE54</f>
        <v>0</v>
      </c>
      <c r="FBG56" s="995">
        <f t="shared" ref="FBG56" si="2054">FBG45-FBG53-FBG54</f>
        <v>0</v>
      </c>
      <c r="FBI56" s="995">
        <f t="shared" ref="FBI56" si="2055">FBI45-FBI53-FBI54</f>
        <v>0</v>
      </c>
      <c r="FBK56" s="995">
        <f t="shared" ref="FBK56" si="2056">FBK45-FBK53-FBK54</f>
        <v>0</v>
      </c>
      <c r="FBM56" s="995">
        <f t="shared" ref="FBM56" si="2057">FBM45-FBM53-FBM54</f>
        <v>0</v>
      </c>
      <c r="FBO56" s="995">
        <f t="shared" ref="FBO56" si="2058">FBO45-FBO53-FBO54</f>
        <v>0</v>
      </c>
      <c r="FBQ56" s="995">
        <f t="shared" ref="FBQ56" si="2059">FBQ45-FBQ53-FBQ54</f>
        <v>0</v>
      </c>
      <c r="FBS56" s="995">
        <f t="shared" ref="FBS56" si="2060">FBS45-FBS53-FBS54</f>
        <v>0</v>
      </c>
      <c r="FBU56" s="995">
        <f t="shared" ref="FBU56" si="2061">FBU45-FBU53-FBU54</f>
        <v>0</v>
      </c>
      <c r="FBW56" s="995">
        <f t="shared" ref="FBW56" si="2062">FBW45-FBW53-FBW54</f>
        <v>0</v>
      </c>
      <c r="FBY56" s="995">
        <f t="shared" ref="FBY56" si="2063">FBY45-FBY53-FBY54</f>
        <v>0</v>
      </c>
      <c r="FCA56" s="995">
        <f t="shared" ref="FCA56" si="2064">FCA45-FCA53-FCA54</f>
        <v>0</v>
      </c>
      <c r="FCC56" s="995">
        <f t="shared" ref="FCC56" si="2065">FCC45-FCC53-FCC54</f>
        <v>0</v>
      </c>
      <c r="FCE56" s="995">
        <f t="shared" ref="FCE56" si="2066">FCE45-FCE53-FCE54</f>
        <v>0</v>
      </c>
      <c r="FCG56" s="995">
        <f t="shared" ref="FCG56" si="2067">FCG45-FCG53-FCG54</f>
        <v>0</v>
      </c>
      <c r="FCI56" s="995">
        <f t="shared" ref="FCI56" si="2068">FCI45-FCI53-FCI54</f>
        <v>0</v>
      </c>
      <c r="FCK56" s="995">
        <f t="shared" ref="FCK56" si="2069">FCK45-FCK53-FCK54</f>
        <v>0</v>
      </c>
      <c r="FCM56" s="995">
        <f t="shared" ref="FCM56" si="2070">FCM45-FCM53-FCM54</f>
        <v>0</v>
      </c>
      <c r="FCO56" s="995">
        <f t="shared" ref="FCO56" si="2071">FCO45-FCO53-FCO54</f>
        <v>0</v>
      </c>
      <c r="FCQ56" s="995">
        <f t="shared" ref="FCQ56" si="2072">FCQ45-FCQ53-FCQ54</f>
        <v>0</v>
      </c>
      <c r="FCS56" s="995">
        <f t="shared" ref="FCS56" si="2073">FCS45-FCS53-FCS54</f>
        <v>0</v>
      </c>
      <c r="FCU56" s="995">
        <f t="shared" ref="FCU56" si="2074">FCU45-FCU53-FCU54</f>
        <v>0</v>
      </c>
      <c r="FCW56" s="995">
        <f t="shared" ref="FCW56" si="2075">FCW45-FCW53-FCW54</f>
        <v>0</v>
      </c>
      <c r="FCY56" s="995">
        <f t="shared" ref="FCY56" si="2076">FCY45-FCY53-FCY54</f>
        <v>0</v>
      </c>
      <c r="FDA56" s="995">
        <f t="shared" ref="FDA56" si="2077">FDA45-FDA53-FDA54</f>
        <v>0</v>
      </c>
      <c r="FDC56" s="995">
        <f t="shared" ref="FDC56" si="2078">FDC45-FDC53-FDC54</f>
        <v>0</v>
      </c>
      <c r="FDE56" s="995">
        <f t="shared" ref="FDE56" si="2079">FDE45-FDE53-FDE54</f>
        <v>0</v>
      </c>
      <c r="FDG56" s="995">
        <f t="shared" ref="FDG56" si="2080">FDG45-FDG53-FDG54</f>
        <v>0</v>
      </c>
      <c r="FDI56" s="995">
        <f t="shared" ref="FDI56" si="2081">FDI45-FDI53-FDI54</f>
        <v>0</v>
      </c>
      <c r="FDK56" s="995">
        <f t="shared" ref="FDK56" si="2082">FDK45-FDK53-FDK54</f>
        <v>0</v>
      </c>
      <c r="FDM56" s="995">
        <f t="shared" ref="FDM56" si="2083">FDM45-FDM53-FDM54</f>
        <v>0</v>
      </c>
      <c r="FDO56" s="995">
        <f t="shared" ref="FDO56" si="2084">FDO45-FDO53-FDO54</f>
        <v>0</v>
      </c>
      <c r="FDQ56" s="995">
        <f t="shared" ref="FDQ56" si="2085">FDQ45-FDQ53-FDQ54</f>
        <v>0</v>
      </c>
      <c r="FDS56" s="995">
        <f t="shared" ref="FDS56" si="2086">FDS45-FDS53-FDS54</f>
        <v>0</v>
      </c>
      <c r="FDU56" s="995">
        <f t="shared" ref="FDU56" si="2087">FDU45-FDU53-FDU54</f>
        <v>0</v>
      </c>
      <c r="FDW56" s="995">
        <f t="shared" ref="FDW56" si="2088">FDW45-FDW53-FDW54</f>
        <v>0</v>
      </c>
      <c r="FDY56" s="995">
        <f t="shared" ref="FDY56" si="2089">FDY45-FDY53-FDY54</f>
        <v>0</v>
      </c>
      <c r="FEA56" s="995">
        <f t="shared" ref="FEA56" si="2090">FEA45-FEA53-FEA54</f>
        <v>0</v>
      </c>
      <c r="FEC56" s="995">
        <f t="shared" ref="FEC56" si="2091">FEC45-FEC53-FEC54</f>
        <v>0</v>
      </c>
      <c r="FEE56" s="995">
        <f t="shared" ref="FEE56" si="2092">FEE45-FEE53-FEE54</f>
        <v>0</v>
      </c>
      <c r="FEG56" s="995">
        <f t="shared" ref="FEG56" si="2093">FEG45-FEG53-FEG54</f>
        <v>0</v>
      </c>
      <c r="FEI56" s="995">
        <f t="shared" ref="FEI56" si="2094">FEI45-FEI53-FEI54</f>
        <v>0</v>
      </c>
      <c r="FEK56" s="995">
        <f t="shared" ref="FEK56" si="2095">FEK45-FEK53-FEK54</f>
        <v>0</v>
      </c>
      <c r="FEM56" s="995">
        <f t="shared" ref="FEM56" si="2096">FEM45-FEM53-FEM54</f>
        <v>0</v>
      </c>
      <c r="FEO56" s="995">
        <f t="shared" ref="FEO56" si="2097">FEO45-FEO53-FEO54</f>
        <v>0</v>
      </c>
      <c r="FEQ56" s="995">
        <f t="shared" ref="FEQ56" si="2098">FEQ45-FEQ53-FEQ54</f>
        <v>0</v>
      </c>
      <c r="FES56" s="995">
        <f t="shared" ref="FES56" si="2099">FES45-FES53-FES54</f>
        <v>0</v>
      </c>
      <c r="FEU56" s="995">
        <f t="shared" ref="FEU56" si="2100">FEU45-FEU53-FEU54</f>
        <v>0</v>
      </c>
      <c r="FEW56" s="995">
        <f t="shared" ref="FEW56" si="2101">FEW45-FEW53-FEW54</f>
        <v>0</v>
      </c>
      <c r="FEY56" s="995">
        <f t="shared" ref="FEY56" si="2102">FEY45-FEY53-FEY54</f>
        <v>0</v>
      </c>
      <c r="FFA56" s="995">
        <f t="shared" ref="FFA56" si="2103">FFA45-FFA53-FFA54</f>
        <v>0</v>
      </c>
      <c r="FFC56" s="995">
        <f t="shared" ref="FFC56" si="2104">FFC45-FFC53-FFC54</f>
        <v>0</v>
      </c>
      <c r="FFE56" s="995">
        <f t="shared" ref="FFE56" si="2105">FFE45-FFE53-FFE54</f>
        <v>0</v>
      </c>
      <c r="FFG56" s="995">
        <f t="shared" ref="FFG56" si="2106">FFG45-FFG53-FFG54</f>
        <v>0</v>
      </c>
      <c r="FFI56" s="995">
        <f t="shared" ref="FFI56" si="2107">FFI45-FFI53-FFI54</f>
        <v>0</v>
      </c>
      <c r="FFK56" s="995">
        <f t="shared" ref="FFK56" si="2108">FFK45-FFK53-FFK54</f>
        <v>0</v>
      </c>
      <c r="FFM56" s="995">
        <f t="shared" ref="FFM56" si="2109">FFM45-FFM53-FFM54</f>
        <v>0</v>
      </c>
      <c r="FFO56" s="995">
        <f t="shared" ref="FFO56" si="2110">FFO45-FFO53-FFO54</f>
        <v>0</v>
      </c>
      <c r="FFQ56" s="995">
        <f t="shared" ref="FFQ56" si="2111">FFQ45-FFQ53-FFQ54</f>
        <v>0</v>
      </c>
      <c r="FFS56" s="995">
        <f t="shared" ref="FFS56" si="2112">FFS45-FFS53-FFS54</f>
        <v>0</v>
      </c>
      <c r="FFU56" s="995">
        <f t="shared" ref="FFU56" si="2113">FFU45-FFU53-FFU54</f>
        <v>0</v>
      </c>
      <c r="FFW56" s="995">
        <f t="shared" ref="FFW56" si="2114">FFW45-FFW53-FFW54</f>
        <v>0</v>
      </c>
      <c r="FFY56" s="995">
        <f t="shared" ref="FFY56" si="2115">FFY45-FFY53-FFY54</f>
        <v>0</v>
      </c>
      <c r="FGA56" s="995">
        <f t="shared" ref="FGA56" si="2116">FGA45-FGA53-FGA54</f>
        <v>0</v>
      </c>
      <c r="FGC56" s="995">
        <f t="shared" ref="FGC56" si="2117">FGC45-FGC53-FGC54</f>
        <v>0</v>
      </c>
      <c r="FGE56" s="995">
        <f t="shared" ref="FGE56" si="2118">FGE45-FGE53-FGE54</f>
        <v>0</v>
      </c>
      <c r="FGG56" s="995">
        <f t="shared" ref="FGG56" si="2119">FGG45-FGG53-FGG54</f>
        <v>0</v>
      </c>
      <c r="FGI56" s="995">
        <f t="shared" ref="FGI56" si="2120">FGI45-FGI53-FGI54</f>
        <v>0</v>
      </c>
      <c r="FGK56" s="995">
        <f t="shared" ref="FGK56" si="2121">FGK45-FGK53-FGK54</f>
        <v>0</v>
      </c>
      <c r="FGM56" s="995">
        <f t="shared" ref="FGM56" si="2122">FGM45-FGM53-FGM54</f>
        <v>0</v>
      </c>
      <c r="FGO56" s="995">
        <f t="shared" ref="FGO56" si="2123">FGO45-FGO53-FGO54</f>
        <v>0</v>
      </c>
      <c r="FGQ56" s="995">
        <f t="shared" ref="FGQ56" si="2124">FGQ45-FGQ53-FGQ54</f>
        <v>0</v>
      </c>
      <c r="FGS56" s="995">
        <f t="shared" ref="FGS56" si="2125">FGS45-FGS53-FGS54</f>
        <v>0</v>
      </c>
      <c r="FGU56" s="995">
        <f t="shared" ref="FGU56" si="2126">FGU45-FGU53-FGU54</f>
        <v>0</v>
      </c>
      <c r="FGW56" s="995">
        <f t="shared" ref="FGW56" si="2127">FGW45-FGW53-FGW54</f>
        <v>0</v>
      </c>
      <c r="FGY56" s="995">
        <f t="shared" ref="FGY56" si="2128">FGY45-FGY53-FGY54</f>
        <v>0</v>
      </c>
      <c r="FHA56" s="995">
        <f t="shared" ref="FHA56" si="2129">FHA45-FHA53-FHA54</f>
        <v>0</v>
      </c>
      <c r="FHC56" s="995">
        <f t="shared" ref="FHC56" si="2130">FHC45-FHC53-FHC54</f>
        <v>0</v>
      </c>
      <c r="FHE56" s="995">
        <f t="shared" ref="FHE56" si="2131">FHE45-FHE53-FHE54</f>
        <v>0</v>
      </c>
      <c r="FHG56" s="995">
        <f t="shared" ref="FHG56" si="2132">FHG45-FHG53-FHG54</f>
        <v>0</v>
      </c>
      <c r="FHI56" s="995">
        <f t="shared" ref="FHI56" si="2133">FHI45-FHI53-FHI54</f>
        <v>0</v>
      </c>
      <c r="FHK56" s="995">
        <f t="shared" ref="FHK56" si="2134">FHK45-FHK53-FHK54</f>
        <v>0</v>
      </c>
      <c r="FHM56" s="995">
        <f t="shared" ref="FHM56" si="2135">FHM45-FHM53-FHM54</f>
        <v>0</v>
      </c>
      <c r="FHO56" s="995">
        <f t="shared" ref="FHO56" si="2136">FHO45-FHO53-FHO54</f>
        <v>0</v>
      </c>
      <c r="FHQ56" s="995">
        <f t="shared" ref="FHQ56" si="2137">FHQ45-FHQ53-FHQ54</f>
        <v>0</v>
      </c>
      <c r="FHS56" s="995">
        <f t="shared" ref="FHS56" si="2138">FHS45-FHS53-FHS54</f>
        <v>0</v>
      </c>
      <c r="FHU56" s="995">
        <f t="shared" ref="FHU56" si="2139">FHU45-FHU53-FHU54</f>
        <v>0</v>
      </c>
      <c r="FHW56" s="995">
        <f t="shared" ref="FHW56" si="2140">FHW45-FHW53-FHW54</f>
        <v>0</v>
      </c>
      <c r="FHY56" s="995">
        <f t="shared" ref="FHY56" si="2141">FHY45-FHY53-FHY54</f>
        <v>0</v>
      </c>
      <c r="FIA56" s="995">
        <f t="shared" ref="FIA56" si="2142">FIA45-FIA53-FIA54</f>
        <v>0</v>
      </c>
      <c r="FIC56" s="995">
        <f t="shared" ref="FIC56" si="2143">FIC45-FIC53-FIC54</f>
        <v>0</v>
      </c>
      <c r="FIE56" s="995">
        <f t="shared" ref="FIE56" si="2144">FIE45-FIE53-FIE54</f>
        <v>0</v>
      </c>
      <c r="FIG56" s="995">
        <f t="shared" ref="FIG56" si="2145">FIG45-FIG53-FIG54</f>
        <v>0</v>
      </c>
      <c r="FII56" s="995">
        <f t="shared" ref="FII56" si="2146">FII45-FII53-FII54</f>
        <v>0</v>
      </c>
      <c r="FIK56" s="995">
        <f t="shared" ref="FIK56" si="2147">FIK45-FIK53-FIK54</f>
        <v>0</v>
      </c>
      <c r="FIM56" s="995">
        <f t="shared" ref="FIM56" si="2148">FIM45-FIM53-FIM54</f>
        <v>0</v>
      </c>
      <c r="FIO56" s="995">
        <f t="shared" ref="FIO56" si="2149">FIO45-FIO53-FIO54</f>
        <v>0</v>
      </c>
      <c r="FIQ56" s="995">
        <f t="shared" ref="FIQ56" si="2150">FIQ45-FIQ53-FIQ54</f>
        <v>0</v>
      </c>
      <c r="FIS56" s="995">
        <f t="shared" ref="FIS56" si="2151">FIS45-FIS53-FIS54</f>
        <v>0</v>
      </c>
      <c r="FIU56" s="995">
        <f t="shared" ref="FIU56" si="2152">FIU45-FIU53-FIU54</f>
        <v>0</v>
      </c>
      <c r="FIW56" s="995">
        <f t="shared" ref="FIW56" si="2153">FIW45-FIW53-FIW54</f>
        <v>0</v>
      </c>
      <c r="FIY56" s="995">
        <f t="shared" ref="FIY56" si="2154">FIY45-FIY53-FIY54</f>
        <v>0</v>
      </c>
      <c r="FJA56" s="995">
        <f t="shared" ref="FJA56" si="2155">FJA45-FJA53-FJA54</f>
        <v>0</v>
      </c>
      <c r="FJC56" s="995">
        <f t="shared" ref="FJC56" si="2156">FJC45-FJC53-FJC54</f>
        <v>0</v>
      </c>
      <c r="FJE56" s="995">
        <f t="shared" ref="FJE56" si="2157">FJE45-FJE53-FJE54</f>
        <v>0</v>
      </c>
      <c r="FJG56" s="995">
        <f t="shared" ref="FJG56" si="2158">FJG45-FJG53-FJG54</f>
        <v>0</v>
      </c>
      <c r="FJI56" s="995">
        <f t="shared" ref="FJI56" si="2159">FJI45-FJI53-FJI54</f>
        <v>0</v>
      </c>
      <c r="FJK56" s="995">
        <f t="shared" ref="FJK56" si="2160">FJK45-FJK53-FJK54</f>
        <v>0</v>
      </c>
      <c r="FJM56" s="995">
        <f t="shared" ref="FJM56" si="2161">FJM45-FJM53-FJM54</f>
        <v>0</v>
      </c>
      <c r="FJO56" s="995">
        <f t="shared" ref="FJO56" si="2162">FJO45-FJO53-FJO54</f>
        <v>0</v>
      </c>
      <c r="FJQ56" s="995">
        <f t="shared" ref="FJQ56" si="2163">FJQ45-FJQ53-FJQ54</f>
        <v>0</v>
      </c>
      <c r="FJS56" s="995">
        <f t="shared" ref="FJS56" si="2164">FJS45-FJS53-FJS54</f>
        <v>0</v>
      </c>
      <c r="FJU56" s="995">
        <f t="shared" ref="FJU56" si="2165">FJU45-FJU53-FJU54</f>
        <v>0</v>
      </c>
      <c r="FJW56" s="995">
        <f t="shared" ref="FJW56" si="2166">FJW45-FJW53-FJW54</f>
        <v>0</v>
      </c>
      <c r="FJY56" s="995">
        <f t="shared" ref="FJY56" si="2167">FJY45-FJY53-FJY54</f>
        <v>0</v>
      </c>
      <c r="FKA56" s="995">
        <f t="shared" ref="FKA56" si="2168">FKA45-FKA53-FKA54</f>
        <v>0</v>
      </c>
      <c r="FKC56" s="995">
        <f t="shared" ref="FKC56" si="2169">FKC45-FKC53-FKC54</f>
        <v>0</v>
      </c>
      <c r="FKE56" s="995">
        <f t="shared" ref="FKE56" si="2170">FKE45-FKE53-FKE54</f>
        <v>0</v>
      </c>
      <c r="FKG56" s="995">
        <f t="shared" ref="FKG56" si="2171">FKG45-FKG53-FKG54</f>
        <v>0</v>
      </c>
      <c r="FKI56" s="995">
        <f t="shared" ref="FKI56" si="2172">FKI45-FKI53-FKI54</f>
        <v>0</v>
      </c>
      <c r="FKK56" s="995">
        <f t="shared" ref="FKK56" si="2173">FKK45-FKK53-FKK54</f>
        <v>0</v>
      </c>
      <c r="FKM56" s="995">
        <f t="shared" ref="FKM56" si="2174">FKM45-FKM53-FKM54</f>
        <v>0</v>
      </c>
      <c r="FKO56" s="995">
        <f t="shared" ref="FKO56" si="2175">FKO45-FKO53-FKO54</f>
        <v>0</v>
      </c>
      <c r="FKQ56" s="995">
        <f t="shared" ref="FKQ56" si="2176">FKQ45-FKQ53-FKQ54</f>
        <v>0</v>
      </c>
      <c r="FKS56" s="995">
        <f t="shared" ref="FKS56" si="2177">FKS45-FKS53-FKS54</f>
        <v>0</v>
      </c>
      <c r="FKU56" s="995">
        <f t="shared" ref="FKU56" si="2178">FKU45-FKU53-FKU54</f>
        <v>0</v>
      </c>
      <c r="FKW56" s="995">
        <f t="shared" ref="FKW56" si="2179">FKW45-FKW53-FKW54</f>
        <v>0</v>
      </c>
      <c r="FKY56" s="995">
        <f t="shared" ref="FKY56" si="2180">FKY45-FKY53-FKY54</f>
        <v>0</v>
      </c>
      <c r="FLA56" s="995">
        <f t="shared" ref="FLA56" si="2181">FLA45-FLA53-FLA54</f>
        <v>0</v>
      </c>
      <c r="FLC56" s="995">
        <f t="shared" ref="FLC56" si="2182">FLC45-FLC53-FLC54</f>
        <v>0</v>
      </c>
      <c r="FLE56" s="995">
        <f t="shared" ref="FLE56" si="2183">FLE45-FLE53-FLE54</f>
        <v>0</v>
      </c>
      <c r="FLG56" s="995">
        <f t="shared" ref="FLG56" si="2184">FLG45-FLG53-FLG54</f>
        <v>0</v>
      </c>
      <c r="FLI56" s="995">
        <f t="shared" ref="FLI56" si="2185">FLI45-FLI53-FLI54</f>
        <v>0</v>
      </c>
      <c r="FLK56" s="995">
        <f t="shared" ref="FLK56" si="2186">FLK45-FLK53-FLK54</f>
        <v>0</v>
      </c>
      <c r="FLM56" s="995">
        <f t="shared" ref="FLM56" si="2187">FLM45-FLM53-FLM54</f>
        <v>0</v>
      </c>
      <c r="FLO56" s="995">
        <f t="shared" ref="FLO56" si="2188">FLO45-FLO53-FLO54</f>
        <v>0</v>
      </c>
      <c r="FLQ56" s="995">
        <f t="shared" ref="FLQ56" si="2189">FLQ45-FLQ53-FLQ54</f>
        <v>0</v>
      </c>
      <c r="FLS56" s="995">
        <f t="shared" ref="FLS56" si="2190">FLS45-FLS53-FLS54</f>
        <v>0</v>
      </c>
      <c r="FLU56" s="995">
        <f t="shared" ref="FLU56" si="2191">FLU45-FLU53-FLU54</f>
        <v>0</v>
      </c>
      <c r="FLW56" s="995">
        <f t="shared" ref="FLW56" si="2192">FLW45-FLW53-FLW54</f>
        <v>0</v>
      </c>
      <c r="FLY56" s="995">
        <f t="shared" ref="FLY56" si="2193">FLY45-FLY53-FLY54</f>
        <v>0</v>
      </c>
      <c r="FMA56" s="995">
        <f t="shared" ref="FMA56" si="2194">FMA45-FMA53-FMA54</f>
        <v>0</v>
      </c>
      <c r="FMC56" s="995">
        <f t="shared" ref="FMC56" si="2195">FMC45-FMC53-FMC54</f>
        <v>0</v>
      </c>
      <c r="FME56" s="995">
        <f t="shared" ref="FME56" si="2196">FME45-FME53-FME54</f>
        <v>0</v>
      </c>
      <c r="FMG56" s="995">
        <f t="shared" ref="FMG56" si="2197">FMG45-FMG53-FMG54</f>
        <v>0</v>
      </c>
      <c r="FMI56" s="995">
        <f t="shared" ref="FMI56" si="2198">FMI45-FMI53-FMI54</f>
        <v>0</v>
      </c>
      <c r="FMK56" s="995">
        <f t="shared" ref="FMK56" si="2199">FMK45-FMK53-FMK54</f>
        <v>0</v>
      </c>
      <c r="FMM56" s="995">
        <f t="shared" ref="FMM56" si="2200">FMM45-FMM53-FMM54</f>
        <v>0</v>
      </c>
      <c r="FMO56" s="995">
        <f t="shared" ref="FMO56" si="2201">FMO45-FMO53-FMO54</f>
        <v>0</v>
      </c>
      <c r="FMQ56" s="995">
        <f t="shared" ref="FMQ56" si="2202">FMQ45-FMQ53-FMQ54</f>
        <v>0</v>
      </c>
      <c r="FMS56" s="995">
        <f t="shared" ref="FMS56" si="2203">FMS45-FMS53-FMS54</f>
        <v>0</v>
      </c>
      <c r="FMU56" s="995">
        <f t="shared" ref="FMU56" si="2204">FMU45-FMU53-FMU54</f>
        <v>0</v>
      </c>
      <c r="FMW56" s="995">
        <f t="shared" ref="FMW56" si="2205">FMW45-FMW53-FMW54</f>
        <v>0</v>
      </c>
      <c r="FMY56" s="995">
        <f t="shared" ref="FMY56" si="2206">FMY45-FMY53-FMY54</f>
        <v>0</v>
      </c>
      <c r="FNA56" s="995">
        <f t="shared" ref="FNA56" si="2207">FNA45-FNA53-FNA54</f>
        <v>0</v>
      </c>
      <c r="FNC56" s="995">
        <f t="shared" ref="FNC56" si="2208">FNC45-FNC53-FNC54</f>
        <v>0</v>
      </c>
      <c r="FNE56" s="995">
        <f t="shared" ref="FNE56" si="2209">FNE45-FNE53-FNE54</f>
        <v>0</v>
      </c>
      <c r="FNG56" s="995">
        <f t="shared" ref="FNG56" si="2210">FNG45-FNG53-FNG54</f>
        <v>0</v>
      </c>
      <c r="FNI56" s="995">
        <f t="shared" ref="FNI56" si="2211">FNI45-FNI53-FNI54</f>
        <v>0</v>
      </c>
      <c r="FNK56" s="995">
        <f t="shared" ref="FNK56" si="2212">FNK45-FNK53-FNK54</f>
        <v>0</v>
      </c>
      <c r="FNM56" s="995">
        <f t="shared" ref="FNM56" si="2213">FNM45-FNM53-FNM54</f>
        <v>0</v>
      </c>
      <c r="FNO56" s="995">
        <f t="shared" ref="FNO56" si="2214">FNO45-FNO53-FNO54</f>
        <v>0</v>
      </c>
      <c r="FNQ56" s="995">
        <f t="shared" ref="FNQ56" si="2215">FNQ45-FNQ53-FNQ54</f>
        <v>0</v>
      </c>
      <c r="FNS56" s="995">
        <f t="shared" ref="FNS56" si="2216">FNS45-FNS53-FNS54</f>
        <v>0</v>
      </c>
      <c r="FNU56" s="995">
        <f t="shared" ref="FNU56" si="2217">FNU45-FNU53-FNU54</f>
        <v>0</v>
      </c>
      <c r="FNW56" s="995">
        <f t="shared" ref="FNW56" si="2218">FNW45-FNW53-FNW54</f>
        <v>0</v>
      </c>
      <c r="FNY56" s="995">
        <f t="shared" ref="FNY56" si="2219">FNY45-FNY53-FNY54</f>
        <v>0</v>
      </c>
      <c r="FOA56" s="995">
        <f t="shared" ref="FOA56" si="2220">FOA45-FOA53-FOA54</f>
        <v>0</v>
      </c>
      <c r="FOC56" s="995">
        <f t="shared" ref="FOC56" si="2221">FOC45-FOC53-FOC54</f>
        <v>0</v>
      </c>
      <c r="FOE56" s="995">
        <f t="shared" ref="FOE56" si="2222">FOE45-FOE53-FOE54</f>
        <v>0</v>
      </c>
      <c r="FOG56" s="995">
        <f t="shared" ref="FOG56" si="2223">FOG45-FOG53-FOG54</f>
        <v>0</v>
      </c>
      <c r="FOI56" s="995">
        <f t="shared" ref="FOI56" si="2224">FOI45-FOI53-FOI54</f>
        <v>0</v>
      </c>
      <c r="FOK56" s="995">
        <f t="shared" ref="FOK56" si="2225">FOK45-FOK53-FOK54</f>
        <v>0</v>
      </c>
      <c r="FOM56" s="995">
        <f t="shared" ref="FOM56" si="2226">FOM45-FOM53-FOM54</f>
        <v>0</v>
      </c>
      <c r="FOO56" s="995">
        <f t="shared" ref="FOO56" si="2227">FOO45-FOO53-FOO54</f>
        <v>0</v>
      </c>
      <c r="FOQ56" s="995">
        <f t="shared" ref="FOQ56" si="2228">FOQ45-FOQ53-FOQ54</f>
        <v>0</v>
      </c>
      <c r="FOS56" s="995">
        <f t="shared" ref="FOS56" si="2229">FOS45-FOS53-FOS54</f>
        <v>0</v>
      </c>
      <c r="FOU56" s="995">
        <f t="shared" ref="FOU56" si="2230">FOU45-FOU53-FOU54</f>
        <v>0</v>
      </c>
      <c r="FOW56" s="995">
        <f t="shared" ref="FOW56" si="2231">FOW45-FOW53-FOW54</f>
        <v>0</v>
      </c>
      <c r="FOY56" s="995">
        <f t="shared" ref="FOY56" si="2232">FOY45-FOY53-FOY54</f>
        <v>0</v>
      </c>
      <c r="FPA56" s="995">
        <f t="shared" ref="FPA56" si="2233">FPA45-FPA53-FPA54</f>
        <v>0</v>
      </c>
      <c r="FPC56" s="995">
        <f t="shared" ref="FPC56" si="2234">FPC45-FPC53-FPC54</f>
        <v>0</v>
      </c>
      <c r="FPE56" s="995">
        <f t="shared" ref="FPE56" si="2235">FPE45-FPE53-FPE54</f>
        <v>0</v>
      </c>
      <c r="FPG56" s="995">
        <f t="shared" ref="FPG56" si="2236">FPG45-FPG53-FPG54</f>
        <v>0</v>
      </c>
      <c r="FPI56" s="995">
        <f t="shared" ref="FPI56" si="2237">FPI45-FPI53-FPI54</f>
        <v>0</v>
      </c>
      <c r="FPK56" s="995">
        <f t="shared" ref="FPK56" si="2238">FPK45-FPK53-FPK54</f>
        <v>0</v>
      </c>
      <c r="FPM56" s="995">
        <f t="shared" ref="FPM56" si="2239">FPM45-FPM53-FPM54</f>
        <v>0</v>
      </c>
      <c r="FPO56" s="995">
        <f t="shared" ref="FPO56" si="2240">FPO45-FPO53-FPO54</f>
        <v>0</v>
      </c>
      <c r="FPQ56" s="995">
        <f t="shared" ref="FPQ56" si="2241">FPQ45-FPQ53-FPQ54</f>
        <v>0</v>
      </c>
      <c r="FPS56" s="995">
        <f t="shared" ref="FPS56" si="2242">FPS45-FPS53-FPS54</f>
        <v>0</v>
      </c>
      <c r="FPU56" s="995">
        <f t="shared" ref="FPU56" si="2243">FPU45-FPU53-FPU54</f>
        <v>0</v>
      </c>
      <c r="FPW56" s="995">
        <f t="shared" ref="FPW56" si="2244">FPW45-FPW53-FPW54</f>
        <v>0</v>
      </c>
      <c r="FPY56" s="995">
        <f t="shared" ref="FPY56" si="2245">FPY45-FPY53-FPY54</f>
        <v>0</v>
      </c>
      <c r="FQA56" s="995">
        <f t="shared" ref="FQA56" si="2246">FQA45-FQA53-FQA54</f>
        <v>0</v>
      </c>
      <c r="FQC56" s="995">
        <f t="shared" ref="FQC56" si="2247">FQC45-FQC53-FQC54</f>
        <v>0</v>
      </c>
      <c r="FQE56" s="995">
        <f t="shared" ref="FQE56" si="2248">FQE45-FQE53-FQE54</f>
        <v>0</v>
      </c>
      <c r="FQG56" s="995">
        <f t="shared" ref="FQG56" si="2249">FQG45-FQG53-FQG54</f>
        <v>0</v>
      </c>
      <c r="FQI56" s="995">
        <f t="shared" ref="FQI56" si="2250">FQI45-FQI53-FQI54</f>
        <v>0</v>
      </c>
      <c r="FQK56" s="995">
        <f t="shared" ref="FQK56" si="2251">FQK45-FQK53-FQK54</f>
        <v>0</v>
      </c>
      <c r="FQM56" s="995">
        <f t="shared" ref="FQM56" si="2252">FQM45-FQM53-FQM54</f>
        <v>0</v>
      </c>
      <c r="FQO56" s="995">
        <f t="shared" ref="FQO56" si="2253">FQO45-FQO53-FQO54</f>
        <v>0</v>
      </c>
      <c r="FQQ56" s="995">
        <f t="shared" ref="FQQ56" si="2254">FQQ45-FQQ53-FQQ54</f>
        <v>0</v>
      </c>
      <c r="FQS56" s="995">
        <f t="shared" ref="FQS56" si="2255">FQS45-FQS53-FQS54</f>
        <v>0</v>
      </c>
      <c r="FQU56" s="995">
        <f t="shared" ref="FQU56" si="2256">FQU45-FQU53-FQU54</f>
        <v>0</v>
      </c>
      <c r="FQW56" s="995">
        <f t="shared" ref="FQW56" si="2257">FQW45-FQW53-FQW54</f>
        <v>0</v>
      </c>
      <c r="FQY56" s="995">
        <f t="shared" ref="FQY56" si="2258">FQY45-FQY53-FQY54</f>
        <v>0</v>
      </c>
      <c r="FRA56" s="995">
        <f t="shared" ref="FRA56" si="2259">FRA45-FRA53-FRA54</f>
        <v>0</v>
      </c>
      <c r="FRC56" s="995">
        <f t="shared" ref="FRC56" si="2260">FRC45-FRC53-FRC54</f>
        <v>0</v>
      </c>
      <c r="FRE56" s="995">
        <f t="shared" ref="FRE56" si="2261">FRE45-FRE53-FRE54</f>
        <v>0</v>
      </c>
      <c r="FRG56" s="995">
        <f t="shared" ref="FRG56" si="2262">FRG45-FRG53-FRG54</f>
        <v>0</v>
      </c>
      <c r="FRI56" s="995">
        <f t="shared" ref="FRI56" si="2263">FRI45-FRI53-FRI54</f>
        <v>0</v>
      </c>
      <c r="FRK56" s="995">
        <f t="shared" ref="FRK56" si="2264">FRK45-FRK53-FRK54</f>
        <v>0</v>
      </c>
      <c r="FRM56" s="995">
        <f t="shared" ref="FRM56" si="2265">FRM45-FRM53-FRM54</f>
        <v>0</v>
      </c>
      <c r="FRO56" s="995">
        <f t="shared" ref="FRO56" si="2266">FRO45-FRO53-FRO54</f>
        <v>0</v>
      </c>
      <c r="FRQ56" s="995">
        <f t="shared" ref="FRQ56" si="2267">FRQ45-FRQ53-FRQ54</f>
        <v>0</v>
      </c>
      <c r="FRS56" s="995">
        <f t="shared" ref="FRS56" si="2268">FRS45-FRS53-FRS54</f>
        <v>0</v>
      </c>
      <c r="FRU56" s="995">
        <f t="shared" ref="FRU56" si="2269">FRU45-FRU53-FRU54</f>
        <v>0</v>
      </c>
      <c r="FRW56" s="995">
        <f t="shared" ref="FRW56" si="2270">FRW45-FRW53-FRW54</f>
        <v>0</v>
      </c>
      <c r="FRY56" s="995">
        <f t="shared" ref="FRY56" si="2271">FRY45-FRY53-FRY54</f>
        <v>0</v>
      </c>
      <c r="FSA56" s="995">
        <f t="shared" ref="FSA56" si="2272">FSA45-FSA53-FSA54</f>
        <v>0</v>
      </c>
      <c r="FSC56" s="995">
        <f t="shared" ref="FSC56" si="2273">FSC45-FSC53-FSC54</f>
        <v>0</v>
      </c>
      <c r="FSE56" s="995">
        <f t="shared" ref="FSE56" si="2274">FSE45-FSE53-FSE54</f>
        <v>0</v>
      </c>
      <c r="FSG56" s="995">
        <f t="shared" ref="FSG56" si="2275">FSG45-FSG53-FSG54</f>
        <v>0</v>
      </c>
      <c r="FSI56" s="995">
        <f t="shared" ref="FSI56" si="2276">FSI45-FSI53-FSI54</f>
        <v>0</v>
      </c>
      <c r="FSK56" s="995">
        <f t="shared" ref="FSK56" si="2277">FSK45-FSK53-FSK54</f>
        <v>0</v>
      </c>
      <c r="FSM56" s="995">
        <f t="shared" ref="FSM56" si="2278">FSM45-FSM53-FSM54</f>
        <v>0</v>
      </c>
      <c r="FSO56" s="995">
        <f t="shared" ref="FSO56" si="2279">FSO45-FSO53-FSO54</f>
        <v>0</v>
      </c>
      <c r="FSQ56" s="995">
        <f t="shared" ref="FSQ56" si="2280">FSQ45-FSQ53-FSQ54</f>
        <v>0</v>
      </c>
      <c r="FSS56" s="995">
        <f t="shared" ref="FSS56" si="2281">FSS45-FSS53-FSS54</f>
        <v>0</v>
      </c>
      <c r="FSU56" s="995">
        <f t="shared" ref="FSU56" si="2282">FSU45-FSU53-FSU54</f>
        <v>0</v>
      </c>
      <c r="FSW56" s="995">
        <f t="shared" ref="FSW56" si="2283">FSW45-FSW53-FSW54</f>
        <v>0</v>
      </c>
      <c r="FSY56" s="995">
        <f t="shared" ref="FSY56" si="2284">FSY45-FSY53-FSY54</f>
        <v>0</v>
      </c>
      <c r="FTA56" s="995">
        <f t="shared" ref="FTA56" si="2285">FTA45-FTA53-FTA54</f>
        <v>0</v>
      </c>
      <c r="FTC56" s="995">
        <f t="shared" ref="FTC56" si="2286">FTC45-FTC53-FTC54</f>
        <v>0</v>
      </c>
      <c r="FTE56" s="995">
        <f t="shared" ref="FTE56" si="2287">FTE45-FTE53-FTE54</f>
        <v>0</v>
      </c>
      <c r="FTG56" s="995">
        <f t="shared" ref="FTG56" si="2288">FTG45-FTG53-FTG54</f>
        <v>0</v>
      </c>
      <c r="FTI56" s="995">
        <f t="shared" ref="FTI56" si="2289">FTI45-FTI53-FTI54</f>
        <v>0</v>
      </c>
      <c r="FTK56" s="995">
        <f t="shared" ref="FTK56" si="2290">FTK45-FTK53-FTK54</f>
        <v>0</v>
      </c>
      <c r="FTM56" s="995">
        <f t="shared" ref="FTM56" si="2291">FTM45-FTM53-FTM54</f>
        <v>0</v>
      </c>
      <c r="FTO56" s="995">
        <f t="shared" ref="FTO56" si="2292">FTO45-FTO53-FTO54</f>
        <v>0</v>
      </c>
      <c r="FTQ56" s="995">
        <f t="shared" ref="FTQ56" si="2293">FTQ45-FTQ53-FTQ54</f>
        <v>0</v>
      </c>
      <c r="FTS56" s="995">
        <f t="shared" ref="FTS56" si="2294">FTS45-FTS53-FTS54</f>
        <v>0</v>
      </c>
      <c r="FTU56" s="995">
        <f t="shared" ref="FTU56" si="2295">FTU45-FTU53-FTU54</f>
        <v>0</v>
      </c>
      <c r="FTW56" s="995">
        <f t="shared" ref="FTW56" si="2296">FTW45-FTW53-FTW54</f>
        <v>0</v>
      </c>
      <c r="FTY56" s="995">
        <f t="shared" ref="FTY56" si="2297">FTY45-FTY53-FTY54</f>
        <v>0</v>
      </c>
      <c r="FUA56" s="995">
        <f t="shared" ref="FUA56" si="2298">FUA45-FUA53-FUA54</f>
        <v>0</v>
      </c>
      <c r="FUC56" s="995">
        <f t="shared" ref="FUC56" si="2299">FUC45-FUC53-FUC54</f>
        <v>0</v>
      </c>
      <c r="FUE56" s="995">
        <f t="shared" ref="FUE56" si="2300">FUE45-FUE53-FUE54</f>
        <v>0</v>
      </c>
      <c r="FUG56" s="995">
        <f t="shared" ref="FUG56" si="2301">FUG45-FUG53-FUG54</f>
        <v>0</v>
      </c>
      <c r="FUI56" s="995">
        <f t="shared" ref="FUI56" si="2302">FUI45-FUI53-FUI54</f>
        <v>0</v>
      </c>
      <c r="FUK56" s="995">
        <f t="shared" ref="FUK56" si="2303">FUK45-FUK53-FUK54</f>
        <v>0</v>
      </c>
      <c r="FUM56" s="995">
        <f t="shared" ref="FUM56" si="2304">FUM45-FUM53-FUM54</f>
        <v>0</v>
      </c>
      <c r="FUO56" s="995">
        <f t="shared" ref="FUO56" si="2305">FUO45-FUO53-FUO54</f>
        <v>0</v>
      </c>
      <c r="FUQ56" s="995">
        <f t="shared" ref="FUQ56" si="2306">FUQ45-FUQ53-FUQ54</f>
        <v>0</v>
      </c>
      <c r="FUS56" s="995">
        <f t="shared" ref="FUS56" si="2307">FUS45-FUS53-FUS54</f>
        <v>0</v>
      </c>
      <c r="FUU56" s="995">
        <f t="shared" ref="FUU56" si="2308">FUU45-FUU53-FUU54</f>
        <v>0</v>
      </c>
      <c r="FUW56" s="995">
        <f t="shared" ref="FUW56" si="2309">FUW45-FUW53-FUW54</f>
        <v>0</v>
      </c>
      <c r="FUY56" s="995">
        <f t="shared" ref="FUY56" si="2310">FUY45-FUY53-FUY54</f>
        <v>0</v>
      </c>
      <c r="FVA56" s="995">
        <f t="shared" ref="FVA56" si="2311">FVA45-FVA53-FVA54</f>
        <v>0</v>
      </c>
      <c r="FVC56" s="995">
        <f t="shared" ref="FVC56" si="2312">FVC45-FVC53-FVC54</f>
        <v>0</v>
      </c>
      <c r="FVE56" s="995">
        <f t="shared" ref="FVE56" si="2313">FVE45-FVE53-FVE54</f>
        <v>0</v>
      </c>
      <c r="FVG56" s="995">
        <f t="shared" ref="FVG56" si="2314">FVG45-FVG53-FVG54</f>
        <v>0</v>
      </c>
      <c r="FVI56" s="995">
        <f t="shared" ref="FVI56" si="2315">FVI45-FVI53-FVI54</f>
        <v>0</v>
      </c>
      <c r="FVK56" s="995">
        <f t="shared" ref="FVK56" si="2316">FVK45-FVK53-FVK54</f>
        <v>0</v>
      </c>
      <c r="FVM56" s="995">
        <f t="shared" ref="FVM56" si="2317">FVM45-FVM53-FVM54</f>
        <v>0</v>
      </c>
      <c r="FVO56" s="995">
        <f t="shared" ref="FVO56" si="2318">FVO45-FVO53-FVO54</f>
        <v>0</v>
      </c>
      <c r="FVQ56" s="995">
        <f t="shared" ref="FVQ56" si="2319">FVQ45-FVQ53-FVQ54</f>
        <v>0</v>
      </c>
      <c r="FVS56" s="995">
        <f t="shared" ref="FVS56" si="2320">FVS45-FVS53-FVS54</f>
        <v>0</v>
      </c>
      <c r="FVU56" s="995">
        <f t="shared" ref="FVU56" si="2321">FVU45-FVU53-FVU54</f>
        <v>0</v>
      </c>
      <c r="FVW56" s="995">
        <f t="shared" ref="FVW56" si="2322">FVW45-FVW53-FVW54</f>
        <v>0</v>
      </c>
      <c r="FVY56" s="995">
        <f t="shared" ref="FVY56" si="2323">FVY45-FVY53-FVY54</f>
        <v>0</v>
      </c>
      <c r="FWA56" s="995">
        <f t="shared" ref="FWA56" si="2324">FWA45-FWA53-FWA54</f>
        <v>0</v>
      </c>
      <c r="FWC56" s="995">
        <f t="shared" ref="FWC56" si="2325">FWC45-FWC53-FWC54</f>
        <v>0</v>
      </c>
      <c r="FWE56" s="995">
        <f t="shared" ref="FWE56" si="2326">FWE45-FWE53-FWE54</f>
        <v>0</v>
      </c>
      <c r="FWG56" s="995">
        <f t="shared" ref="FWG56" si="2327">FWG45-FWG53-FWG54</f>
        <v>0</v>
      </c>
      <c r="FWI56" s="995">
        <f t="shared" ref="FWI56" si="2328">FWI45-FWI53-FWI54</f>
        <v>0</v>
      </c>
      <c r="FWK56" s="995">
        <f t="shared" ref="FWK56" si="2329">FWK45-FWK53-FWK54</f>
        <v>0</v>
      </c>
      <c r="FWM56" s="995">
        <f t="shared" ref="FWM56" si="2330">FWM45-FWM53-FWM54</f>
        <v>0</v>
      </c>
      <c r="FWO56" s="995">
        <f t="shared" ref="FWO56" si="2331">FWO45-FWO53-FWO54</f>
        <v>0</v>
      </c>
      <c r="FWQ56" s="995">
        <f t="shared" ref="FWQ56" si="2332">FWQ45-FWQ53-FWQ54</f>
        <v>0</v>
      </c>
      <c r="FWS56" s="995">
        <f t="shared" ref="FWS56" si="2333">FWS45-FWS53-FWS54</f>
        <v>0</v>
      </c>
      <c r="FWU56" s="995">
        <f t="shared" ref="FWU56" si="2334">FWU45-FWU53-FWU54</f>
        <v>0</v>
      </c>
      <c r="FWW56" s="995">
        <f t="shared" ref="FWW56" si="2335">FWW45-FWW53-FWW54</f>
        <v>0</v>
      </c>
      <c r="FWY56" s="995">
        <f t="shared" ref="FWY56" si="2336">FWY45-FWY53-FWY54</f>
        <v>0</v>
      </c>
      <c r="FXA56" s="995">
        <f t="shared" ref="FXA56" si="2337">FXA45-FXA53-FXA54</f>
        <v>0</v>
      </c>
      <c r="FXC56" s="995">
        <f t="shared" ref="FXC56" si="2338">FXC45-FXC53-FXC54</f>
        <v>0</v>
      </c>
      <c r="FXE56" s="995">
        <f t="shared" ref="FXE56" si="2339">FXE45-FXE53-FXE54</f>
        <v>0</v>
      </c>
      <c r="FXG56" s="995">
        <f t="shared" ref="FXG56" si="2340">FXG45-FXG53-FXG54</f>
        <v>0</v>
      </c>
      <c r="FXI56" s="995">
        <f t="shared" ref="FXI56" si="2341">FXI45-FXI53-FXI54</f>
        <v>0</v>
      </c>
      <c r="FXK56" s="995">
        <f t="shared" ref="FXK56" si="2342">FXK45-FXK53-FXK54</f>
        <v>0</v>
      </c>
      <c r="FXM56" s="995">
        <f t="shared" ref="FXM56" si="2343">FXM45-FXM53-FXM54</f>
        <v>0</v>
      </c>
      <c r="FXO56" s="995">
        <f t="shared" ref="FXO56" si="2344">FXO45-FXO53-FXO54</f>
        <v>0</v>
      </c>
      <c r="FXQ56" s="995">
        <f t="shared" ref="FXQ56" si="2345">FXQ45-FXQ53-FXQ54</f>
        <v>0</v>
      </c>
      <c r="FXS56" s="995">
        <f t="shared" ref="FXS56" si="2346">FXS45-FXS53-FXS54</f>
        <v>0</v>
      </c>
      <c r="FXU56" s="995">
        <f t="shared" ref="FXU56" si="2347">FXU45-FXU53-FXU54</f>
        <v>0</v>
      </c>
      <c r="FXW56" s="995">
        <f t="shared" ref="FXW56" si="2348">FXW45-FXW53-FXW54</f>
        <v>0</v>
      </c>
      <c r="FXY56" s="995">
        <f t="shared" ref="FXY56" si="2349">FXY45-FXY53-FXY54</f>
        <v>0</v>
      </c>
      <c r="FYA56" s="995">
        <f t="shared" ref="FYA56" si="2350">FYA45-FYA53-FYA54</f>
        <v>0</v>
      </c>
      <c r="FYC56" s="995">
        <f t="shared" ref="FYC56" si="2351">FYC45-FYC53-FYC54</f>
        <v>0</v>
      </c>
      <c r="FYE56" s="995">
        <f t="shared" ref="FYE56" si="2352">FYE45-FYE53-FYE54</f>
        <v>0</v>
      </c>
      <c r="FYG56" s="995">
        <f t="shared" ref="FYG56" si="2353">FYG45-FYG53-FYG54</f>
        <v>0</v>
      </c>
      <c r="FYI56" s="995">
        <f t="shared" ref="FYI56" si="2354">FYI45-FYI53-FYI54</f>
        <v>0</v>
      </c>
      <c r="FYK56" s="995">
        <f t="shared" ref="FYK56" si="2355">FYK45-FYK53-FYK54</f>
        <v>0</v>
      </c>
      <c r="FYM56" s="995">
        <f t="shared" ref="FYM56" si="2356">FYM45-FYM53-FYM54</f>
        <v>0</v>
      </c>
      <c r="FYO56" s="995">
        <f t="shared" ref="FYO56" si="2357">FYO45-FYO53-FYO54</f>
        <v>0</v>
      </c>
      <c r="FYQ56" s="995">
        <f t="shared" ref="FYQ56" si="2358">FYQ45-FYQ53-FYQ54</f>
        <v>0</v>
      </c>
      <c r="FYS56" s="995">
        <f t="shared" ref="FYS56" si="2359">FYS45-FYS53-FYS54</f>
        <v>0</v>
      </c>
      <c r="FYU56" s="995">
        <f t="shared" ref="FYU56" si="2360">FYU45-FYU53-FYU54</f>
        <v>0</v>
      </c>
      <c r="FYW56" s="995">
        <f t="shared" ref="FYW56" si="2361">FYW45-FYW53-FYW54</f>
        <v>0</v>
      </c>
      <c r="FYY56" s="995">
        <f t="shared" ref="FYY56" si="2362">FYY45-FYY53-FYY54</f>
        <v>0</v>
      </c>
      <c r="FZA56" s="995">
        <f t="shared" ref="FZA56" si="2363">FZA45-FZA53-FZA54</f>
        <v>0</v>
      </c>
      <c r="FZC56" s="995">
        <f t="shared" ref="FZC56" si="2364">FZC45-FZC53-FZC54</f>
        <v>0</v>
      </c>
      <c r="FZE56" s="995">
        <f t="shared" ref="FZE56" si="2365">FZE45-FZE53-FZE54</f>
        <v>0</v>
      </c>
      <c r="FZG56" s="995">
        <f t="shared" ref="FZG56" si="2366">FZG45-FZG53-FZG54</f>
        <v>0</v>
      </c>
      <c r="FZI56" s="995">
        <f t="shared" ref="FZI56" si="2367">FZI45-FZI53-FZI54</f>
        <v>0</v>
      </c>
      <c r="FZK56" s="995">
        <f t="shared" ref="FZK56" si="2368">FZK45-FZK53-FZK54</f>
        <v>0</v>
      </c>
      <c r="FZM56" s="995">
        <f t="shared" ref="FZM56" si="2369">FZM45-FZM53-FZM54</f>
        <v>0</v>
      </c>
      <c r="FZO56" s="995">
        <f t="shared" ref="FZO56" si="2370">FZO45-FZO53-FZO54</f>
        <v>0</v>
      </c>
      <c r="FZQ56" s="995">
        <f t="shared" ref="FZQ56" si="2371">FZQ45-FZQ53-FZQ54</f>
        <v>0</v>
      </c>
      <c r="FZS56" s="995">
        <f t="shared" ref="FZS56" si="2372">FZS45-FZS53-FZS54</f>
        <v>0</v>
      </c>
      <c r="FZU56" s="995">
        <f t="shared" ref="FZU56" si="2373">FZU45-FZU53-FZU54</f>
        <v>0</v>
      </c>
      <c r="FZW56" s="995">
        <f t="shared" ref="FZW56" si="2374">FZW45-FZW53-FZW54</f>
        <v>0</v>
      </c>
      <c r="FZY56" s="995">
        <f t="shared" ref="FZY56" si="2375">FZY45-FZY53-FZY54</f>
        <v>0</v>
      </c>
      <c r="GAA56" s="995">
        <f t="shared" ref="GAA56" si="2376">GAA45-GAA53-GAA54</f>
        <v>0</v>
      </c>
      <c r="GAC56" s="995">
        <f t="shared" ref="GAC56" si="2377">GAC45-GAC53-GAC54</f>
        <v>0</v>
      </c>
      <c r="GAE56" s="995">
        <f t="shared" ref="GAE56" si="2378">GAE45-GAE53-GAE54</f>
        <v>0</v>
      </c>
      <c r="GAG56" s="995">
        <f t="shared" ref="GAG56" si="2379">GAG45-GAG53-GAG54</f>
        <v>0</v>
      </c>
      <c r="GAI56" s="995">
        <f t="shared" ref="GAI56" si="2380">GAI45-GAI53-GAI54</f>
        <v>0</v>
      </c>
      <c r="GAK56" s="995">
        <f t="shared" ref="GAK56" si="2381">GAK45-GAK53-GAK54</f>
        <v>0</v>
      </c>
      <c r="GAM56" s="995">
        <f t="shared" ref="GAM56" si="2382">GAM45-GAM53-GAM54</f>
        <v>0</v>
      </c>
      <c r="GAO56" s="995">
        <f t="shared" ref="GAO56" si="2383">GAO45-GAO53-GAO54</f>
        <v>0</v>
      </c>
      <c r="GAQ56" s="995">
        <f t="shared" ref="GAQ56" si="2384">GAQ45-GAQ53-GAQ54</f>
        <v>0</v>
      </c>
      <c r="GAS56" s="995">
        <f t="shared" ref="GAS56" si="2385">GAS45-GAS53-GAS54</f>
        <v>0</v>
      </c>
      <c r="GAU56" s="995">
        <f t="shared" ref="GAU56" si="2386">GAU45-GAU53-GAU54</f>
        <v>0</v>
      </c>
      <c r="GAW56" s="995">
        <f t="shared" ref="GAW56" si="2387">GAW45-GAW53-GAW54</f>
        <v>0</v>
      </c>
      <c r="GAY56" s="995">
        <f t="shared" ref="GAY56" si="2388">GAY45-GAY53-GAY54</f>
        <v>0</v>
      </c>
      <c r="GBA56" s="995">
        <f t="shared" ref="GBA56" si="2389">GBA45-GBA53-GBA54</f>
        <v>0</v>
      </c>
      <c r="GBC56" s="995">
        <f t="shared" ref="GBC56" si="2390">GBC45-GBC53-GBC54</f>
        <v>0</v>
      </c>
      <c r="GBE56" s="995">
        <f t="shared" ref="GBE56" si="2391">GBE45-GBE53-GBE54</f>
        <v>0</v>
      </c>
      <c r="GBG56" s="995">
        <f t="shared" ref="GBG56" si="2392">GBG45-GBG53-GBG54</f>
        <v>0</v>
      </c>
      <c r="GBI56" s="995">
        <f t="shared" ref="GBI56" si="2393">GBI45-GBI53-GBI54</f>
        <v>0</v>
      </c>
      <c r="GBK56" s="995">
        <f t="shared" ref="GBK56" si="2394">GBK45-GBK53-GBK54</f>
        <v>0</v>
      </c>
      <c r="GBM56" s="995">
        <f t="shared" ref="GBM56" si="2395">GBM45-GBM53-GBM54</f>
        <v>0</v>
      </c>
      <c r="GBO56" s="995">
        <f t="shared" ref="GBO56" si="2396">GBO45-GBO53-GBO54</f>
        <v>0</v>
      </c>
      <c r="GBQ56" s="995">
        <f t="shared" ref="GBQ56" si="2397">GBQ45-GBQ53-GBQ54</f>
        <v>0</v>
      </c>
      <c r="GBS56" s="995">
        <f t="shared" ref="GBS56" si="2398">GBS45-GBS53-GBS54</f>
        <v>0</v>
      </c>
      <c r="GBU56" s="995">
        <f t="shared" ref="GBU56" si="2399">GBU45-GBU53-GBU54</f>
        <v>0</v>
      </c>
      <c r="GBW56" s="995">
        <f t="shared" ref="GBW56" si="2400">GBW45-GBW53-GBW54</f>
        <v>0</v>
      </c>
      <c r="GBY56" s="995">
        <f t="shared" ref="GBY56" si="2401">GBY45-GBY53-GBY54</f>
        <v>0</v>
      </c>
      <c r="GCA56" s="995">
        <f t="shared" ref="GCA56" si="2402">GCA45-GCA53-GCA54</f>
        <v>0</v>
      </c>
      <c r="GCC56" s="995">
        <f t="shared" ref="GCC56" si="2403">GCC45-GCC53-GCC54</f>
        <v>0</v>
      </c>
      <c r="GCE56" s="995">
        <f t="shared" ref="GCE56" si="2404">GCE45-GCE53-GCE54</f>
        <v>0</v>
      </c>
      <c r="GCG56" s="995">
        <f t="shared" ref="GCG56" si="2405">GCG45-GCG53-GCG54</f>
        <v>0</v>
      </c>
      <c r="GCI56" s="995">
        <f t="shared" ref="GCI56" si="2406">GCI45-GCI53-GCI54</f>
        <v>0</v>
      </c>
      <c r="GCK56" s="995">
        <f t="shared" ref="GCK56" si="2407">GCK45-GCK53-GCK54</f>
        <v>0</v>
      </c>
      <c r="GCM56" s="995">
        <f t="shared" ref="GCM56" si="2408">GCM45-GCM53-GCM54</f>
        <v>0</v>
      </c>
      <c r="GCO56" s="995">
        <f t="shared" ref="GCO56" si="2409">GCO45-GCO53-GCO54</f>
        <v>0</v>
      </c>
      <c r="GCQ56" s="995">
        <f t="shared" ref="GCQ56" si="2410">GCQ45-GCQ53-GCQ54</f>
        <v>0</v>
      </c>
      <c r="GCS56" s="995">
        <f t="shared" ref="GCS56" si="2411">GCS45-GCS53-GCS54</f>
        <v>0</v>
      </c>
      <c r="GCU56" s="995">
        <f t="shared" ref="GCU56" si="2412">GCU45-GCU53-GCU54</f>
        <v>0</v>
      </c>
      <c r="GCW56" s="995">
        <f t="shared" ref="GCW56" si="2413">GCW45-GCW53-GCW54</f>
        <v>0</v>
      </c>
      <c r="GCY56" s="995">
        <f t="shared" ref="GCY56" si="2414">GCY45-GCY53-GCY54</f>
        <v>0</v>
      </c>
      <c r="GDA56" s="995">
        <f t="shared" ref="GDA56" si="2415">GDA45-GDA53-GDA54</f>
        <v>0</v>
      </c>
      <c r="GDC56" s="995">
        <f t="shared" ref="GDC56" si="2416">GDC45-GDC53-GDC54</f>
        <v>0</v>
      </c>
      <c r="GDE56" s="995">
        <f t="shared" ref="GDE56" si="2417">GDE45-GDE53-GDE54</f>
        <v>0</v>
      </c>
      <c r="GDG56" s="995">
        <f t="shared" ref="GDG56" si="2418">GDG45-GDG53-GDG54</f>
        <v>0</v>
      </c>
      <c r="GDI56" s="995">
        <f t="shared" ref="GDI56" si="2419">GDI45-GDI53-GDI54</f>
        <v>0</v>
      </c>
      <c r="GDK56" s="995">
        <f t="shared" ref="GDK56" si="2420">GDK45-GDK53-GDK54</f>
        <v>0</v>
      </c>
      <c r="GDM56" s="995">
        <f t="shared" ref="GDM56" si="2421">GDM45-GDM53-GDM54</f>
        <v>0</v>
      </c>
      <c r="GDO56" s="995">
        <f t="shared" ref="GDO56" si="2422">GDO45-GDO53-GDO54</f>
        <v>0</v>
      </c>
      <c r="GDQ56" s="995">
        <f t="shared" ref="GDQ56" si="2423">GDQ45-GDQ53-GDQ54</f>
        <v>0</v>
      </c>
      <c r="GDS56" s="995">
        <f t="shared" ref="GDS56" si="2424">GDS45-GDS53-GDS54</f>
        <v>0</v>
      </c>
      <c r="GDU56" s="995">
        <f t="shared" ref="GDU56" si="2425">GDU45-GDU53-GDU54</f>
        <v>0</v>
      </c>
      <c r="GDW56" s="995">
        <f t="shared" ref="GDW56" si="2426">GDW45-GDW53-GDW54</f>
        <v>0</v>
      </c>
      <c r="GDY56" s="995">
        <f t="shared" ref="GDY56" si="2427">GDY45-GDY53-GDY54</f>
        <v>0</v>
      </c>
      <c r="GEA56" s="995">
        <f t="shared" ref="GEA56" si="2428">GEA45-GEA53-GEA54</f>
        <v>0</v>
      </c>
      <c r="GEC56" s="995">
        <f t="shared" ref="GEC56" si="2429">GEC45-GEC53-GEC54</f>
        <v>0</v>
      </c>
      <c r="GEE56" s="995">
        <f t="shared" ref="GEE56" si="2430">GEE45-GEE53-GEE54</f>
        <v>0</v>
      </c>
      <c r="GEG56" s="995">
        <f t="shared" ref="GEG56" si="2431">GEG45-GEG53-GEG54</f>
        <v>0</v>
      </c>
      <c r="GEI56" s="995">
        <f t="shared" ref="GEI56" si="2432">GEI45-GEI53-GEI54</f>
        <v>0</v>
      </c>
      <c r="GEK56" s="995">
        <f t="shared" ref="GEK56" si="2433">GEK45-GEK53-GEK54</f>
        <v>0</v>
      </c>
      <c r="GEM56" s="995">
        <f t="shared" ref="GEM56" si="2434">GEM45-GEM53-GEM54</f>
        <v>0</v>
      </c>
      <c r="GEO56" s="995">
        <f t="shared" ref="GEO56" si="2435">GEO45-GEO53-GEO54</f>
        <v>0</v>
      </c>
      <c r="GEQ56" s="995">
        <f t="shared" ref="GEQ56" si="2436">GEQ45-GEQ53-GEQ54</f>
        <v>0</v>
      </c>
      <c r="GES56" s="995">
        <f t="shared" ref="GES56" si="2437">GES45-GES53-GES54</f>
        <v>0</v>
      </c>
      <c r="GEU56" s="995">
        <f t="shared" ref="GEU56" si="2438">GEU45-GEU53-GEU54</f>
        <v>0</v>
      </c>
      <c r="GEW56" s="995">
        <f t="shared" ref="GEW56" si="2439">GEW45-GEW53-GEW54</f>
        <v>0</v>
      </c>
      <c r="GEY56" s="995">
        <f t="shared" ref="GEY56" si="2440">GEY45-GEY53-GEY54</f>
        <v>0</v>
      </c>
      <c r="GFA56" s="995">
        <f t="shared" ref="GFA56" si="2441">GFA45-GFA53-GFA54</f>
        <v>0</v>
      </c>
      <c r="GFC56" s="995">
        <f t="shared" ref="GFC56" si="2442">GFC45-GFC53-GFC54</f>
        <v>0</v>
      </c>
      <c r="GFE56" s="995">
        <f t="shared" ref="GFE56" si="2443">GFE45-GFE53-GFE54</f>
        <v>0</v>
      </c>
      <c r="GFG56" s="995">
        <f t="shared" ref="GFG56" si="2444">GFG45-GFG53-GFG54</f>
        <v>0</v>
      </c>
      <c r="GFI56" s="995">
        <f t="shared" ref="GFI56" si="2445">GFI45-GFI53-GFI54</f>
        <v>0</v>
      </c>
      <c r="GFK56" s="995">
        <f t="shared" ref="GFK56" si="2446">GFK45-GFK53-GFK54</f>
        <v>0</v>
      </c>
      <c r="GFM56" s="995">
        <f t="shared" ref="GFM56" si="2447">GFM45-GFM53-GFM54</f>
        <v>0</v>
      </c>
      <c r="GFO56" s="995">
        <f t="shared" ref="GFO56" si="2448">GFO45-GFO53-GFO54</f>
        <v>0</v>
      </c>
      <c r="GFQ56" s="995">
        <f t="shared" ref="GFQ56" si="2449">GFQ45-GFQ53-GFQ54</f>
        <v>0</v>
      </c>
      <c r="GFS56" s="995">
        <f t="shared" ref="GFS56" si="2450">GFS45-GFS53-GFS54</f>
        <v>0</v>
      </c>
      <c r="GFU56" s="995">
        <f t="shared" ref="GFU56" si="2451">GFU45-GFU53-GFU54</f>
        <v>0</v>
      </c>
      <c r="GFW56" s="995">
        <f t="shared" ref="GFW56" si="2452">GFW45-GFW53-GFW54</f>
        <v>0</v>
      </c>
      <c r="GFY56" s="995">
        <f t="shared" ref="GFY56" si="2453">GFY45-GFY53-GFY54</f>
        <v>0</v>
      </c>
      <c r="GGA56" s="995">
        <f t="shared" ref="GGA56" si="2454">GGA45-GGA53-GGA54</f>
        <v>0</v>
      </c>
      <c r="GGC56" s="995">
        <f t="shared" ref="GGC56" si="2455">GGC45-GGC53-GGC54</f>
        <v>0</v>
      </c>
      <c r="GGE56" s="995">
        <f t="shared" ref="GGE56" si="2456">GGE45-GGE53-GGE54</f>
        <v>0</v>
      </c>
      <c r="GGG56" s="995">
        <f t="shared" ref="GGG56" si="2457">GGG45-GGG53-GGG54</f>
        <v>0</v>
      </c>
      <c r="GGI56" s="995">
        <f t="shared" ref="GGI56" si="2458">GGI45-GGI53-GGI54</f>
        <v>0</v>
      </c>
      <c r="GGK56" s="995">
        <f t="shared" ref="GGK56" si="2459">GGK45-GGK53-GGK54</f>
        <v>0</v>
      </c>
      <c r="GGM56" s="995">
        <f t="shared" ref="GGM56" si="2460">GGM45-GGM53-GGM54</f>
        <v>0</v>
      </c>
      <c r="GGO56" s="995">
        <f t="shared" ref="GGO56" si="2461">GGO45-GGO53-GGO54</f>
        <v>0</v>
      </c>
      <c r="GGQ56" s="995">
        <f t="shared" ref="GGQ56" si="2462">GGQ45-GGQ53-GGQ54</f>
        <v>0</v>
      </c>
      <c r="GGS56" s="995">
        <f t="shared" ref="GGS56" si="2463">GGS45-GGS53-GGS54</f>
        <v>0</v>
      </c>
      <c r="GGU56" s="995">
        <f t="shared" ref="GGU56" si="2464">GGU45-GGU53-GGU54</f>
        <v>0</v>
      </c>
      <c r="GGW56" s="995">
        <f t="shared" ref="GGW56" si="2465">GGW45-GGW53-GGW54</f>
        <v>0</v>
      </c>
      <c r="GGY56" s="995">
        <f t="shared" ref="GGY56" si="2466">GGY45-GGY53-GGY54</f>
        <v>0</v>
      </c>
      <c r="GHA56" s="995">
        <f t="shared" ref="GHA56" si="2467">GHA45-GHA53-GHA54</f>
        <v>0</v>
      </c>
      <c r="GHC56" s="995">
        <f t="shared" ref="GHC56" si="2468">GHC45-GHC53-GHC54</f>
        <v>0</v>
      </c>
      <c r="GHE56" s="995">
        <f t="shared" ref="GHE56" si="2469">GHE45-GHE53-GHE54</f>
        <v>0</v>
      </c>
      <c r="GHG56" s="995">
        <f t="shared" ref="GHG56" si="2470">GHG45-GHG53-GHG54</f>
        <v>0</v>
      </c>
      <c r="GHI56" s="995">
        <f t="shared" ref="GHI56" si="2471">GHI45-GHI53-GHI54</f>
        <v>0</v>
      </c>
      <c r="GHK56" s="995">
        <f t="shared" ref="GHK56" si="2472">GHK45-GHK53-GHK54</f>
        <v>0</v>
      </c>
      <c r="GHM56" s="995">
        <f t="shared" ref="GHM56" si="2473">GHM45-GHM53-GHM54</f>
        <v>0</v>
      </c>
      <c r="GHO56" s="995">
        <f t="shared" ref="GHO56" si="2474">GHO45-GHO53-GHO54</f>
        <v>0</v>
      </c>
      <c r="GHQ56" s="995">
        <f t="shared" ref="GHQ56" si="2475">GHQ45-GHQ53-GHQ54</f>
        <v>0</v>
      </c>
      <c r="GHS56" s="995">
        <f t="shared" ref="GHS56" si="2476">GHS45-GHS53-GHS54</f>
        <v>0</v>
      </c>
      <c r="GHU56" s="995">
        <f t="shared" ref="GHU56" si="2477">GHU45-GHU53-GHU54</f>
        <v>0</v>
      </c>
      <c r="GHW56" s="995">
        <f t="shared" ref="GHW56" si="2478">GHW45-GHW53-GHW54</f>
        <v>0</v>
      </c>
      <c r="GHY56" s="995">
        <f t="shared" ref="GHY56" si="2479">GHY45-GHY53-GHY54</f>
        <v>0</v>
      </c>
      <c r="GIA56" s="995">
        <f t="shared" ref="GIA56" si="2480">GIA45-GIA53-GIA54</f>
        <v>0</v>
      </c>
      <c r="GIC56" s="995">
        <f t="shared" ref="GIC56" si="2481">GIC45-GIC53-GIC54</f>
        <v>0</v>
      </c>
      <c r="GIE56" s="995">
        <f t="shared" ref="GIE56" si="2482">GIE45-GIE53-GIE54</f>
        <v>0</v>
      </c>
      <c r="GIG56" s="995">
        <f t="shared" ref="GIG56" si="2483">GIG45-GIG53-GIG54</f>
        <v>0</v>
      </c>
      <c r="GII56" s="995">
        <f t="shared" ref="GII56" si="2484">GII45-GII53-GII54</f>
        <v>0</v>
      </c>
      <c r="GIK56" s="995">
        <f t="shared" ref="GIK56" si="2485">GIK45-GIK53-GIK54</f>
        <v>0</v>
      </c>
      <c r="GIM56" s="995">
        <f t="shared" ref="GIM56" si="2486">GIM45-GIM53-GIM54</f>
        <v>0</v>
      </c>
      <c r="GIO56" s="995">
        <f t="shared" ref="GIO56" si="2487">GIO45-GIO53-GIO54</f>
        <v>0</v>
      </c>
      <c r="GIQ56" s="995">
        <f t="shared" ref="GIQ56" si="2488">GIQ45-GIQ53-GIQ54</f>
        <v>0</v>
      </c>
      <c r="GIS56" s="995">
        <f t="shared" ref="GIS56" si="2489">GIS45-GIS53-GIS54</f>
        <v>0</v>
      </c>
      <c r="GIU56" s="995">
        <f t="shared" ref="GIU56" si="2490">GIU45-GIU53-GIU54</f>
        <v>0</v>
      </c>
      <c r="GIW56" s="995">
        <f t="shared" ref="GIW56" si="2491">GIW45-GIW53-GIW54</f>
        <v>0</v>
      </c>
      <c r="GIY56" s="995">
        <f t="shared" ref="GIY56" si="2492">GIY45-GIY53-GIY54</f>
        <v>0</v>
      </c>
      <c r="GJA56" s="995">
        <f t="shared" ref="GJA56" si="2493">GJA45-GJA53-GJA54</f>
        <v>0</v>
      </c>
      <c r="GJC56" s="995">
        <f t="shared" ref="GJC56" si="2494">GJC45-GJC53-GJC54</f>
        <v>0</v>
      </c>
      <c r="GJE56" s="995">
        <f t="shared" ref="GJE56" si="2495">GJE45-GJE53-GJE54</f>
        <v>0</v>
      </c>
      <c r="GJG56" s="995">
        <f t="shared" ref="GJG56" si="2496">GJG45-GJG53-GJG54</f>
        <v>0</v>
      </c>
      <c r="GJI56" s="995">
        <f t="shared" ref="GJI56" si="2497">GJI45-GJI53-GJI54</f>
        <v>0</v>
      </c>
      <c r="GJK56" s="995">
        <f t="shared" ref="GJK56" si="2498">GJK45-GJK53-GJK54</f>
        <v>0</v>
      </c>
      <c r="GJM56" s="995">
        <f t="shared" ref="GJM56" si="2499">GJM45-GJM53-GJM54</f>
        <v>0</v>
      </c>
      <c r="GJO56" s="995">
        <f t="shared" ref="GJO56" si="2500">GJO45-GJO53-GJO54</f>
        <v>0</v>
      </c>
      <c r="GJQ56" s="995">
        <f t="shared" ref="GJQ56" si="2501">GJQ45-GJQ53-GJQ54</f>
        <v>0</v>
      </c>
      <c r="GJS56" s="995">
        <f t="shared" ref="GJS56" si="2502">GJS45-GJS53-GJS54</f>
        <v>0</v>
      </c>
      <c r="GJU56" s="995">
        <f t="shared" ref="GJU56" si="2503">GJU45-GJU53-GJU54</f>
        <v>0</v>
      </c>
      <c r="GJW56" s="995">
        <f t="shared" ref="GJW56" si="2504">GJW45-GJW53-GJW54</f>
        <v>0</v>
      </c>
      <c r="GJY56" s="995">
        <f t="shared" ref="GJY56" si="2505">GJY45-GJY53-GJY54</f>
        <v>0</v>
      </c>
      <c r="GKA56" s="995">
        <f t="shared" ref="GKA56" si="2506">GKA45-GKA53-GKA54</f>
        <v>0</v>
      </c>
      <c r="GKC56" s="995">
        <f t="shared" ref="GKC56" si="2507">GKC45-GKC53-GKC54</f>
        <v>0</v>
      </c>
      <c r="GKE56" s="995">
        <f t="shared" ref="GKE56" si="2508">GKE45-GKE53-GKE54</f>
        <v>0</v>
      </c>
      <c r="GKG56" s="995">
        <f t="shared" ref="GKG56" si="2509">GKG45-GKG53-GKG54</f>
        <v>0</v>
      </c>
      <c r="GKI56" s="995">
        <f t="shared" ref="GKI56" si="2510">GKI45-GKI53-GKI54</f>
        <v>0</v>
      </c>
      <c r="GKK56" s="995">
        <f t="shared" ref="GKK56" si="2511">GKK45-GKK53-GKK54</f>
        <v>0</v>
      </c>
      <c r="GKM56" s="995">
        <f t="shared" ref="GKM56" si="2512">GKM45-GKM53-GKM54</f>
        <v>0</v>
      </c>
      <c r="GKO56" s="995">
        <f t="shared" ref="GKO56" si="2513">GKO45-GKO53-GKO54</f>
        <v>0</v>
      </c>
      <c r="GKQ56" s="995">
        <f t="shared" ref="GKQ56" si="2514">GKQ45-GKQ53-GKQ54</f>
        <v>0</v>
      </c>
      <c r="GKS56" s="995">
        <f t="shared" ref="GKS56" si="2515">GKS45-GKS53-GKS54</f>
        <v>0</v>
      </c>
      <c r="GKU56" s="995">
        <f t="shared" ref="GKU56" si="2516">GKU45-GKU53-GKU54</f>
        <v>0</v>
      </c>
      <c r="GKW56" s="995">
        <f t="shared" ref="GKW56" si="2517">GKW45-GKW53-GKW54</f>
        <v>0</v>
      </c>
      <c r="GKY56" s="995">
        <f t="shared" ref="GKY56" si="2518">GKY45-GKY53-GKY54</f>
        <v>0</v>
      </c>
      <c r="GLA56" s="995">
        <f t="shared" ref="GLA56" si="2519">GLA45-GLA53-GLA54</f>
        <v>0</v>
      </c>
      <c r="GLC56" s="995">
        <f t="shared" ref="GLC56" si="2520">GLC45-GLC53-GLC54</f>
        <v>0</v>
      </c>
      <c r="GLE56" s="995">
        <f t="shared" ref="GLE56" si="2521">GLE45-GLE53-GLE54</f>
        <v>0</v>
      </c>
      <c r="GLG56" s="995">
        <f t="shared" ref="GLG56" si="2522">GLG45-GLG53-GLG54</f>
        <v>0</v>
      </c>
      <c r="GLI56" s="995">
        <f t="shared" ref="GLI56" si="2523">GLI45-GLI53-GLI54</f>
        <v>0</v>
      </c>
      <c r="GLK56" s="995">
        <f t="shared" ref="GLK56" si="2524">GLK45-GLK53-GLK54</f>
        <v>0</v>
      </c>
      <c r="GLM56" s="995">
        <f t="shared" ref="GLM56" si="2525">GLM45-GLM53-GLM54</f>
        <v>0</v>
      </c>
      <c r="GLO56" s="995">
        <f t="shared" ref="GLO56" si="2526">GLO45-GLO53-GLO54</f>
        <v>0</v>
      </c>
      <c r="GLQ56" s="995">
        <f t="shared" ref="GLQ56" si="2527">GLQ45-GLQ53-GLQ54</f>
        <v>0</v>
      </c>
      <c r="GLS56" s="995">
        <f t="shared" ref="GLS56" si="2528">GLS45-GLS53-GLS54</f>
        <v>0</v>
      </c>
      <c r="GLU56" s="995">
        <f t="shared" ref="GLU56" si="2529">GLU45-GLU53-GLU54</f>
        <v>0</v>
      </c>
      <c r="GLW56" s="995">
        <f t="shared" ref="GLW56" si="2530">GLW45-GLW53-GLW54</f>
        <v>0</v>
      </c>
      <c r="GLY56" s="995">
        <f t="shared" ref="GLY56" si="2531">GLY45-GLY53-GLY54</f>
        <v>0</v>
      </c>
      <c r="GMA56" s="995">
        <f t="shared" ref="GMA56" si="2532">GMA45-GMA53-GMA54</f>
        <v>0</v>
      </c>
      <c r="GMC56" s="995">
        <f t="shared" ref="GMC56" si="2533">GMC45-GMC53-GMC54</f>
        <v>0</v>
      </c>
      <c r="GME56" s="995">
        <f t="shared" ref="GME56" si="2534">GME45-GME53-GME54</f>
        <v>0</v>
      </c>
      <c r="GMG56" s="995">
        <f t="shared" ref="GMG56" si="2535">GMG45-GMG53-GMG54</f>
        <v>0</v>
      </c>
      <c r="GMI56" s="995">
        <f t="shared" ref="GMI56" si="2536">GMI45-GMI53-GMI54</f>
        <v>0</v>
      </c>
      <c r="GMK56" s="995">
        <f t="shared" ref="GMK56" si="2537">GMK45-GMK53-GMK54</f>
        <v>0</v>
      </c>
      <c r="GMM56" s="995">
        <f t="shared" ref="GMM56" si="2538">GMM45-GMM53-GMM54</f>
        <v>0</v>
      </c>
      <c r="GMO56" s="995">
        <f t="shared" ref="GMO56" si="2539">GMO45-GMO53-GMO54</f>
        <v>0</v>
      </c>
      <c r="GMQ56" s="995">
        <f t="shared" ref="GMQ56" si="2540">GMQ45-GMQ53-GMQ54</f>
        <v>0</v>
      </c>
      <c r="GMS56" s="995">
        <f t="shared" ref="GMS56" si="2541">GMS45-GMS53-GMS54</f>
        <v>0</v>
      </c>
      <c r="GMU56" s="995">
        <f t="shared" ref="GMU56" si="2542">GMU45-GMU53-GMU54</f>
        <v>0</v>
      </c>
      <c r="GMW56" s="995">
        <f t="shared" ref="GMW56" si="2543">GMW45-GMW53-GMW54</f>
        <v>0</v>
      </c>
      <c r="GMY56" s="995">
        <f t="shared" ref="GMY56" si="2544">GMY45-GMY53-GMY54</f>
        <v>0</v>
      </c>
      <c r="GNA56" s="995">
        <f t="shared" ref="GNA56" si="2545">GNA45-GNA53-GNA54</f>
        <v>0</v>
      </c>
      <c r="GNC56" s="995">
        <f t="shared" ref="GNC56" si="2546">GNC45-GNC53-GNC54</f>
        <v>0</v>
      </c>
      <c r="GNE56" s="995">
        <f t="shared" ref="GNE56" si="2547">GNE45-GNE53-GNE54</f>
        <v>0</v>
      </c>
      <c r="GNG56" s="995">
        <f t="shared" ref="GNG56" si="2548">GNG45-GNG53-GNG54</f>
        <v>0</v>
      </c>
      <c r="GNI56" s="995">
        <f t="shared" ref="GNI56" si="2549">GNI45-GNI53-GNI54</f>
        <v>0</v>
      </c>
      <c r="GNK56" s="995">
        <f t="shared" ref="GNK56" si="2550">GNK45-GNK53-GNK54</f>
        <v>0</v>
      </c>
      <c r="GNM56" s="995">
        <f t="shared" ref="GNM56" si="2551">GNM45-GNM53-GNM54</f>
        <v>0</v>
      </c>
      <c r="GNO56" s="995">
        <f t="shared" ref="GNO56" si="2552">GNO45-GNO53-GNO54</f>
        <v>0</v>
      </c>
      <c r="GNQ56" s="995">
        <f t="shared" ref="GNQ56" si="2553">GNQ45-GNQ53-GNQ54</f>
        <v>0</v>
      </c>
      <c r="GNS56" s="995">
        <f t="shared" ref="GNS56" si="2554">GNS45-GNS53-GNS54</f>
        <v>0</v>
      </c>
      <c r="GNU56" s="995">
        <f t="shared" ref="GNU56" si="2555">GNU45-GNU53-GNU54</f>
        <v>0</v>
      </c>
      <c r="GNW56" s="995">
        <f t="shared" ref="GNW56" si="2556">GNW45-GNW53-GNW54</f>
        <v>0</v>
      </c>
      <c r="GNY56" s="995">
        <f t="shared" ref="GNY56" si="2557">GNY45-GNY53-GNY54</f>
        <v>0</v>
      </c>
      <c r="GOA56" s="995">
        <f t="shared" ref="GOA56" si="2558">GOA45-GOA53-GOA54</f>
        <v>0</v>
      </c>
      <c r="GOC56" s="995">
        <f t="shared" ref="GOC56" si="2559">GOC45-GOC53-GOC54</f>
        <v>0</v>
      </c>
      <c r="GOE56" s="995">
        <f t="shared" ref="GOE56" si="2560">GOE45-GOE53-GOE54</f>
        <v>0</v>
      </c>
      <c r="GOG56" s="995">
        <f t="shared" ref="GOG56" si="2561">GOG45-GOG53-GOG54</f>
        <v>0</v>
      </c>
      <c r="GOI56" s="995">
        <f t="shared" ref="GOI56" si="2562">GOI45-GOI53-GOI54</f>
        <v>0</v>
      </c>
      <c r="GOK56" s="995">
        <f t="shared" ref="GOK56" si="2563">GOK45-GOK53-GOK54</f>
        <v>0</v>
      </c>
      <c r="GOM56" s="995">
        <f t="shared" ref="GOM56" si="2564">GOM45-GOM53-GOM54</f>
        <v>0</v>
      </c>
      <c r="GOO56" s="995">
        <f t="shared" ref="GOO56" si="2565">GOO45-GOO53-GOO54</f>
        <v>0</v>
      </c>
      <c r="GOQ56" s="995">
        <f t="shared" ref="GOQ56" si="2566">GOQ45-GOQ53-GOQ54</f>
        <v>0</v>
      </c>
      <c r="GOS56" s="995">
        <f t="shared" ref="GOS56" si="2567">GOS45-GOS53-GOS54</f>
        <v>0</v>
      </c>
      <c r="GOU56" s="995">
        <f t="shared" ref="GOU56" si="2568">GOU45-GOU53-GOU54</f>
        <v>0</v>
      </c>
      <c r="GOW56" s="995">
        <f t="shared" ref="GOW56" si="2569">GOW45-GOW53-GOW54</f>
        <v>0</v>
      </c>
      <c r="GOY56" s="995">
        <f t="shared" ref="GOY56" si="2570">GOY45-GOY53-GOY54</f>
        <v>0</v>
      </c>
      <c r="GPA56" s="995">
        <f t="shared" ref="GPA56" si="2571">GPA45-GPA53-GPA54</f>
        <v>0</v>
      </c>
      <c r="GPC56" s="995">
        <f t="shared" ref="GPC56" si="2572">GPC45-GPC53-GPC54</f>
        <v>0</v>
      </c>
      <c r="GPE56" s="995">
        <f t="shared" ref="GPE56" si="2573">GPE45-GPE53-GPE54</f>
        <v>0</v>
      </c>
      <c r="GPG56" s="995">
        <f t="shared" ref="GPG56" si="2574">GPG45-GPG53-GPG54</f>
        <v>0</v>
      </c>
      <c r="GPI56" s="995">
        <f t="shared" ref="GPI56" si="2575">GPI45-GPI53-GPI54</f>
        <v>0</v>
      </c>
      <c r="GPK56" s="995">
        <f t="shared" ref="GPK56" si="2576">GPK45-GPK53-GPK54</f>
        <v>0</v>
      </c>
      <c r="GPM56" s="995">
        <f t="shared" ref="GPM56" si="2577">GPM45-GPM53-GPM54</f>
        <v>0</v>
      </c>
      <c r="GPO56" s="995">
        <f t="shared" ref="GPO56" si="2578">GPO45-GPO53-GPO54</f>
        <v>0</v>
      </c>
      <c r="GPQ56" s="995">
        <f t="shared" ref="GPQ56" si="2579">GPQ45-GPQ53-GPQ54</f>
        <v>0</v>
      </c>
      <c r="GPS56" s="995">
        <f t="shared" ref="GPS56" si="2580">GPS45-GPS53-GPS54</f>
        <v>0</v>
      </c>
      <c r="GPU56" s="995">
        <f t="shared" ref="GPU56" si="2581">GPU45-GPU53-GPU54</f>
        <v>0</v>
      </c>
      <c r="GPW56" s="995">
        <f t="shared" ref="GPW56" si="2582">GPW45-GPW53-GPW54</f>
        <v>0</v>
      </c>
      <c r="GPY56" s="995">
        <f t="shared" ref="GPY56" si="2583">GPY45-GPY53-GPY54</f>
        <v>0</v>
      </c>
      <c r="GQA56" s="995">
        <f t="shared" ref="GQA56" si="2584">GQA45-GQA53-GQA54</f>
        <v>0</v>
      </c>
      <c r="GQC56" s="995">
        <f t="shared" ref="GQC56" si="2585">GQC45-GQC53-GQC54</f>
        <v>0</v>
      </c>
      <c r="GQE56" s="995">
        <f t="shared" ref="GQE56" si="2586">GQE45-GQE53-GQE54</f>
        <v>0</v>
      </c>
      <c r="GQG56" s="995">
        <f t="shared" ref="GQG56" si="2587">GQG45-GQG53-GQG54</f>
        <v>0</v>
      </c>
      <c r="GQI56" s="995">
        <f t="shared" ref="GQI56" si="2588">GQI45-GQI53-GQI54</f>
        <v>0</v>
      </c>
      <c r="GQK56" s="995">
        <f t="shared" ref="GQK56" si="2589">GQK45-GQK53-GQK54</f>
        <v>0</v>
      </c>
      <c r="GQM56" s="995">
        <f t="shared" ref="GQM56" si="2590">GQM45-GQM53-GQM54</f>
        <v>0</v>
      </c>
      <c r="GQO56" s="995">
        <f t="shared" ref="GQO56" si="2591">GQO45-GQO53-GQO54</f>
        <v>0</v>
      </c>
      <c r="GQQ56" s="995">
        <f t="shared" ref="GQQ56" si="2592">GQQ45-GQQ53-GQQ54</f>
        <v>0</v>
      </c>
      <c r="GQS56" s="995">
        <f t="shared" ref="GQS56" si="2593">GQS45-GQS53-GQS54</f>
        <v>0</v>
      </c>
      <c r="GQU56" s="995">
        <f t="shared" ref="GQU56" si="2594">GQU45-GQU53-GQU54</f>
        <v>0</v>
      </c>
      <c r="GQW56" s="995">
        <f t="shared" ref="GQW56" si="2595">GQW45-GQW53-GQW54</f>
        <v>0</v>
      </c>
      <c r="GQY56" s="995">
        <f t="shared" ref="GQY56" si="2596">GQY45-GQY53-GQY54</f>
        <v>0</v>
      </c>
      <c r="GRA56" s="995">
        <f t="shared" ref="GRA56" si="2597">GRA45-GRA53-GRA54</f>
        <v>0</v>
      </c>
      <c r="GRC56" s="995">
        <f t="shared" ref="GRC56" si="2598">GRC45-GRC53-GRC54</f>
        <v>0</v>
      </c>
      <c r="GRE56" s="995">
        <f t="shared" ref="GRE56" si="2599">GRE45-GRE53-GRE54</f>
        <v>0</v>
      </c>
      <c r="GRG56" s="995">
        <f t="shared" ref="GRG56" si="2600">GRG45-GRG53-GRG54</f>
        <v>0</v>
      </c>
      <c r="GRI56" s="995">
        <f t="shared" ref="GRI56" si="2601">GRI45-GRI53-GRI54</f>
        <v>0</v>
      </c>
      <c r="GRK56" s="995">
        <f t="shared" ref="GRK56" si="2602">GRK45-GRK53-GRK54</f>
        <v>0</v>
      </c>
      <c r="GRM56" s="995">
        <f t="shared" ref="GRM56" si="2603">GRM45-GRM53-GRM54</f>
        <v>0</v>
      </c>
      <c r="GRO56" s="995">
        <f t="shared" ref="GRO56" si="2604">GRO45-GRO53-GRO54</f>
        <v>0</v>
      </c>
      <c r="GRQ56" s="995">
        <f t="shared" ref="GRQ56" si="2605">GRQ45-GRQ53-GRQ54</f>
        <v>0</v>
      </c>
      <c r="GRS56" s="995">
        <f t="shared" ref="GRS56" si="2606">GRS45-GRS53-GRS54</f>
        <v>0</v>
      </c>
      <c r="GRU56" s="995">
        <f t="shared" ref="GRU56" si="2607">GRU45-GRU53-GRU54</f>
        <v>0</v>
      </c>
      <c r="GRW56" s="995">
        <f t="shared" ref="GRW56" si="2608">GRW45-GRW53-GRW54</f>
        <v>0</v>
      </c>
      <c r="GRY56" s="995">
        <f t="shared" ref="GRY56" si="2609">GRY45-GRY53-GRY54</f>
        <v>0</v>
      </c>
      <c r="GSA56" s="995">
        <f t="shared" ref="GSA56" si="2610">GSA45-GSA53-GSA54</f>
        <v>0</v>
      </c>
      <c r="GSC56" s="995">
        <f t="shared" ref="GSC56" si="2611">GSC45-GSC53-GSC54</f>
        <v>0</v>
      </c>
      <c r="GSE56" s="995">
        <f t="shared" ref="GSE56" si="2612">GSE45-GSE53-GSE54</f>
        <v>0</v>
      </c>
      <c r="GSG56" s="995">
        <f t="shared" ref="GSG56" si="2613">GSG45-GSG53-GSG54</f>
        <v>0</v>
      </c>
      <c r="GSI56" s="995">
        <f t="shared" ref="GSI56" si="2614">GSI45-GSI53-GSI54</f>
        <v>0</v>
      </c>
      <c r="GSK56" s="995">
        <f t="shared" ref="GSK56" si="2615">GSK45-GSK53-GSK54</f>
        <v>0</v>
      </c>
      <c r="GSM56" s="995">
        <f t="shared" ref="GSM56" si="2616">GSM45-GSM53-GSM54</f>
        <v>0</v>
      </c>
      <c r="GSO56" s="995">
        <f t="shared" ref="GSO56" si="2617">GSO45-GSO53-GSO54</f>
        <v>0</v>
      </c>
      <c r="GSQ56" s="995">
        <f t="shared" ref="GSQ56" si="2618">GSQ45-GSQ53-GSQ54</f>
        <v>0</v>
      </c>
      <c r="GSS56" s="995">
        <f t="shared" ref="GSS56" si="2619">GSS45-GSS53-GSS54</f>
        <v>0</v>
      </c>
      <c r="GSU56" s="995">
        <f t="shared" ref="GSU56" si="2620">GSU45-GSU53-GSU54</f>
        <v>0</v>
      </c>
      <c r="GSW56" s="995">
        <f t="shared" ref="GSW56" si="2621">GSW45-GSW53-GSW54</f>
        <v>0</v>
      </c>
      <c r="GSY56" s="995">
        <f t="shared" ref="GSY56" si="2622">GSY45-GSY53-GSY54</f>
        <v>0</v>
      </c>
      <c r="GTA56" s="995">
        <f t="shared" ref="GTA56" si="2623">GTA45-GTA53-GTA54</f>
        <v>0</v>
      </c>
      <c r="GTC56" s="995">
        <f t="shared" ref="GTC56" si="2624">GTC45-GTC53-GTC54</f>
        <v>0</v>
      </c>
      <c r="GTE56" s="995">
        <f t="shared" ref="GTE56" si="2625">GTE45-GTE53-GTE54</f>
        <v>0</v>
      </c>
      <c r="GTG56" s="995">
        <f t="shared" ref="GTG56" si="2626">GTG45-GTG53-GTG54</f>
        <v>0</v>
      </c>
      <c r="GTI56" s="995">
        <f t="shared" ref="GTI56" si="2627">GTI45-GTI53-GTI54</f>
        <v>0</v>
      </c>
      <c r="GTK56" s="995">
        <f t="shared" ref="GTK56" si="2628">GTK45-GTK53-GTK54</f>
        <v>0</v>
      </c>
      <c r="GTM56" s="995">
        <f t="shared" ref="GTM56" si="2629">GTM45-GTM53-GTM54</f>
        <v>0</v>
      </c>
      <c r="GTO56" s="995">
        <f t="shared" ref="GTO56" si="2630">GTO45-GTO53-GTO54</f>
        <v>0</v>
      </c>
      <c r="GTQ56" s="995">
        <f t="shared" ref="GTQ56" si="2631">GTQ45-GTQ53-GTQ54</f>
        <v>0</v>
      </c>
      <c r="GTS56" s="995">
        <f t="shared" ref="GTS56" si="2632">GTS45-GTS53-GTS54</f>
        <v>0</v>
      </c>
      <c r="GTU56" s="995">
        <f t="shared" ref="GTU56" si="2633">GTU45-GTU53-GTU54</f>
        <v>0</v>
      </c>
      <c r="GTW56" s="995">
        <f t="shared" ref="GTW56" si="2634">GTW45-GTW53-GTW54</f>
        <v>0</v>
      </c>
      <c r="GTY56" s="995">
        <f t="shared" ref="GTY56" si="2635">GTY45-GTY53-GTY54</f>
        <v>0</v>
      </c>
      <c r="GUA56" s="995">
        <f t="shared" ref="GUA56" si="2636">GUA45-GUA53-GUA54</f>
        <v>0</v>
      </c>
      <c r="GUC56" s="995">
        <f t="shared" ref="GUC56" si="2637">GUC45-GUC53-GUC54</f>
        <v>0</v>
      </c>
      <c r="GUE56" s="995">
        <f t="shared" ref="GUE56" si="2638">GUE45-GUE53-GUE54</f>
        <v>0</v>
      </c>
      <c r="GUG56" s="995">
        <f t="shared" ref="GUG56" si="2639">GUG45-GUG53-GUG54</f>
        <v>0</v>
      </c>
      <c r="GUI56" s="995">
        <f t="shared" ref="GUI56" si="2640">GUI45-GUI53-GUI54</f>
        <v>0</v>
      </c>
      <c r="GUK56" s="995">
        <f t="shared" ref="GUK56" si="2641">GUK45-GUK53-GUK54</f>
        <v>0</v>
      </c>
      <c r="GUM56" s="995">
        <f t="shared" ref="GUM56" si="2642">GUM45-GUM53-GUM54</f>
        <v>0</v>
      </c>
      <c r="GUO56" s="995">
        <f t="shared" ref="GUO56" si="2643">GUO45-GUO53-GUO54</f>
        <v>0</v>
      </c>
      <c r="GUQ56" s="995">
        <f t="shared" ref="GUQ56" si="2644">GUQ45-GUQ53-GUQ54</f>
        <v>0</v>
      </c>
      <c r="GUS56" s="995">
        <f t="shared" ref="GUS56" si="2645">GUS45-GUS53-GUS54</f>
        <v>0</v>
      </c>
      <c r="GUU56" s="995">
        <f t="shared" ref="GUU56" si="2646">GUU45-GUU53-GUU54</f>
        <v>0</v>
      </c>
      <c r="GUW56" s="995">
        <f t="shared" ref="GUW56" si="2647">GUW45-GUW53-GUW54</f>
        <v>0</v>
      </c>
      <c r="GUY56" s="995">
        <f t="shared" ref="GUY56" si="2648">GUY45-GUY53-GUY54</f>
        <v>0</v>
      </c>
      <c r="GVA56" s="995">
        <f t="shared" ref="GVA56" si="2649">GVA45-GVA53-GVA54</f>
        <v>0</v>
      </c>
      <c r="GVC56" s="995">
        <f t="shared" ref="GVC56" si="2650">GVC45-GVC53-GVC54</f>
        <v>0</v>
      </c>
      <c r="GVE56" s="995">
        <f t="shared" ref="GVE56" si="2651">GVE45-GVE53-GVE54</f>
        <v>0</v>
      </c>
      <c r="GVG56" s="995">
        <f t="shared" ref="GVG56" si="2652">GVG45-GVG53-GVG54</f>
        <v>0</v>
      </c>
      <c r="GVI56" s="995">
        <f t="shared" ref="GVI56" si="2653">GVI45-GVI53-GVI54</f>
        <v>0</v>
      </c>
      <c r="GVK56" s="995">
        <f t="shared" ref="GVK56" si="2654">GVK45-GVK53-GVK54</f>
        <v>0</v>
      </c>
      <c r="GVM56" s="995">
        <f t="shared" ref="GVM56" si="2655">GVM45-GVM53-GVM54</f>
        <v>0</v>
      </c>
      <c r="GVO56" s="995">
        <f t="shared" ref="GVO56" si="2656">GVO45-GVO53-GVO54</f>
        <v>0</v>
      </c>
      <c r="GVQ56" s="995">
        <f t="shared" ref="GVQ56" si="2657">GVQ45-GVQ53-GVQ54</f>
        <v>0</v>
      </c>
      <c r="GVS56" s="995">
        <f t="shared" ref="GVS56" si="2658">GVS45-GVS53-GVS54</f>
        <v>0</v>
      </c>
      <c r="GVU56" s="995">
        <f t="shared" ref="GVU56" si="2659">GVU45-GVU53-GVU54</f>
        <v>0</v>
      </c>
      <c r="GVW56" s="995">
        <f t="shared" ref="GVW56" si="2660">GVW45-GVW53-GVW54</f>
        <v>0</v>
      </c>
      <c r="GVY56" s="995">
        <f t="shared" ref="GVY56" si="2661">GVY45-GVY53-GVY54</f>
        <v>0</v>
      </c>
      <c r="GWA56" s="995">
        <f t="shared" ref="GWA56" si="2662">GWA45-GWA53-GWA54</f>
        <v>0</v>
      </c>
      <c r="GWC56" s="995">
        <f t="shared" ref="GWC56" si="2663">GWC45-GWC53-GWC54</f>
        <v>0</v>
      </c>
      <c r="GWE56" s="995">
        <f t="shared" ref="GWE56" si="2664">GWE45-GWE53-GWE54</f>
        <v>0</v>
      </c>
      <c r="GWG56" s="995">
        <f t="shared" ref="GWG56" si="2665">GWG45-GWG53-GWG54</f>
        <v>0</v>
      </c>
      <c r="GWI56" s="995">
        <f t="shared" ref="GWI56" si="2666">GWI45-GWI53-GWI54</f>
        <v>0</v>
      </c>
      <c r="GWK56" s="995">
        <f t="shared" ref="GWK56" si="2667">GWK45-GWK53-GWK54</f>
        <v>0</v>
      </c>
      <c r="GWM56" s="995">
        <f t="shared" ref="GWM56" si="2668">GWM45-GWM53-GWM54</f>
        <v>0</v>
      </c>
      <c r="GWO56" s="995">
        <f t="shared" ref="GWO56" si="2669">GWO45-GWO53-GWO54</f>
        <v>0</v>
      </c>
      <c r="GWQ56" s="995">
        <f t="shared" ref="GWQ56" si="2670">GWQ45-GWQ53-GWQ54</f>
        <v>0</v>
      </c>
      <c r="GWS56" s="995">
        <f t="shared" ref="GWS56" si="2671">GWS45-GWS53-GWS54</f>
        <v>0</v>
      </c>
      <c r="GWU56" s="995">
        <f t="shared" ref="GWU56" si="2672">GWU45-GWU53-GWU54</f>
        <v>0</v>
      </c>
      <c r="GWW56" s="995">
        <f t="shared" ref="GWW56" si="2673">GWW45-GWW53-GWW54</f>
        <v>0</v>
      </c>
      <c r="GWY56" s="995">
        <f t="shared" ref="GWY56" si="2674">GWY45-GWY53-GWY54</f>
        <v>0</v>
      </c>
      <c r="GXA56" s="995">
        <f t="shared" ref="GXA56" si="2675">GXA45-GXA53-GXA54</f>
        <v>0</v>
      </c>
      <c r="GXC56" s="995">
        <f t="shared" ref="GXC56" si="2676">GXC45-GXC53-GXC54</f>
        <v>0</v>
      </c>
      <c r="GXE56" s="995">
        <f t="shared" ref="GXE56" si="2677">GXE45-GXE53-GXE54</f>
        <v>0</v>
      </c>
      <c r="GXG56" s="995">
        <f t="shared" ref="GXG56" si="2678">GXG45-GXG53-GXG54</f>
        <v>0</v>
      </c>
      <c r="GXI56" s="995">
        <f t="shared" ref="GXI56" si="2679">GXI45-GXI53-GXI54</f>
        <v>0</v>
      </c>
      <c r="GXK56" s="995">
        <f t="shared" ref="GXK56" si="2680">GXK45-GXK53-GXK54</f>
        <v>0</v>
      </c>
      <c r="GXM56" s="995">
        <f t="shared" ref="GXM56" si="2681">GXM45-GXM53-GXM54</f>
        <v>0</v>
      </c>
      <c r="GXO56" s="995">
        <f t="shared" ref="GXO56" si="2682">GXO45-GXO53-GXO54</f>
        <v>0</v>
      </c>
      <c r="GXQ56" s="995">
        <f t="shared" ref="GXQ56" si="2683">GXQ45-GXQ53-GXQ54</f>
        <v>0</v>
      </c>
      <c r="GXS56" s="995">
        <f t="shared" ref="GXS56" si="2684">GXS45-GXS53-GXS54</f>
        <v>0</v>
      </c>
      <c r="GXU56" s="995">
        <f t="shared" ref="GXU56" si="2685">GXU45-GXU53-GXU54</f>
        <v>0</v>
      </c>
      <c r="GXW56" s="995">
        <f t="shared" ref="GXW56" si="2686">GXW45-GXW53-GXW54</f>
        <v>0</v>
      </c>
      <c r="GXY56" s="995">
        <f t="shared" ref="GXY56" si="2687">GXY45-GXY53-GXY54</f>
        <v>0</v>
      </c>
      <c r="GYA56" s="995">
        <f t="shared" ref="GYA56" si="2688">GYA45-GYA53-GYA54</f>
        <v>0</v>
      </c>
      <c r="GYC56" s="995">
        <f t="shared" ref="GYC56" si="2689">GYC45-GYC53-GYC54</f>
        <v>0</v>
      </c>
      <c r="GYE56" s="995">
        <f t="shared" ref="GYE56" si="2690">GYE45-GYE53-GYE54</f>
        <v>0</v>
      </c>
      <c r="GYG56" s="995">
        <f t="shared" ref="GYG56" si="2691">GYG45-GYG53-GYG54</f>
        <v>0</v>
      </c>
      <c r="GYI56" s="995">
        <f t="shared" ref="GYI56" si="2692">GYI45-GYI53-GYI54</f>
        <v>0</v>
      </c>
      <c r="GYK56" s="995">
        <f t="shared" ref="GYK56" si="2693">GYK45-GYK53-GYK54</f>
        <v>0</v>
      </c>
      <c r="GYM56" s="995">
        <f t="shared" ref="GYM56" si="2694">GYM45-GYM53-GYM54</f>
        <v>0</v>
      </c>
      <c r="GYO56" s="995">
        <f t="shared" ref="GYO56" si="2695">GYO45-GYO53-GYO54</f>
        <v>0</v>
      </c>
      <c r="GYQ56" s="995">
        <f t="shared" ref="GYQ56" si="2696">GYQ45-GYQ53-GYQ54</f>
        <v>0</v>
      </c>
      <c r="GYS56" s="995">
        <f t="shared" ref="GYS56" si="2697">GYS45-GYS53-GYS54</f>
        <v>0</v>
      </c>
      <c r="GYU56" s="995">
        <f t="shared" ref="GYU56" si="2698">GYU45-GYU53-GYU54</f>
        <v>0</v>
      </c>
      <c r="GYW56" s="995">
        <f t="shared" ref="GYW56" si="2699">GYW45-GYW53-GYW54</f>
        <v>0</v>
      </c>
      <c r="GYY56" s="995">
        <f t="shared" ref="GYY56" si="2700">GYY45-GYY53-GYY54</f>
        <v>0</v>
      </c>
      <c r="GZA56" s="995">
        <f t="shared" ref="GZA56" si="2701">GZA45-GZA53-GZA54</f>
        <v>0</v>
      </c>
      <c r="GZC56" s="995">
        <f t="shared" ref="GZC56" si="2702">GZC45-GZC53-GZC54</f>
        <v>0</v>
      </c>
      <c r="GZE56" s="995">
        <f t="shared" ref="GZE56" si="2703">GZE45-GZE53-GZE54</f>
        <v>0</v>
      </c>
      <c r="GZG56" s="995">
        <f t="shared" ref="GZG56" si="2704">GZG45-GZG53-GZG54</f>
        <v>0</v>
      </c>
      <c r="GZI56" s="995">
        <f t="shared" ref="GZI56" si="2705">GZI45-GZI53-GZI54</f>
        <v>0</v>
      </c>
      <c r="GZK56" s="995">
        <f t="shared" ref="GZK56" si="2706">GZK45-GZK53-GZK54</f>
        <v>0</v>
      </c>
      <c r="GZM56" s="995">
        <f t="shared" ref="GZM56" si="2707">GZM45-GZM53-GZM54</f>
        <v>0</v>
      </c>
      <c r="GZO56" s="995">
        <f t="shared" ref="GZO56" si="2708">GZO45-GZO53-GZO54</f>
        <v>0</v>
      </c>
      <c r="GZQ56" s="995">
        <f t="shared" ref="GZQ56" si="2709">GZQ45-GZQ53-GZQ54</f>
        <v>0</v>
      </c>
      <c r="GZS56" s="995">
        <f t="shared" ref="GZS56" si="2710">GZS45-GZS53-GZS54</f>
        <v>0</v>
      </c>
      <c r="GZU56" s="995">
        <f t="shared" ref="GZU56" si="2711">GZU45-GZU53-GZU54</f>
        <v>0</v>
      </c>
      <c r="GZW56" s="995">
        <f t="shared" ref="GZW56" si="2712">GZW45-GZW53-GZW54</f>
        <v>0</v>
      </c>
      <c r="GZY56" s="995">
        <f t="shared" ref="GZY56" si="2713">GZY45-GZY53-GZY54</f>
        <v>0</v>
      </c>
      <c r="HAA56" s="995">
        <f t="shared" ref="HAA56" si="2714">HAA45-HAA53-HAA54</f>
        <v>0</v>
      </c>
      <c r="HAC56" s="995">
        <f t="shared" ref="HAC56" si="2715">HAC45-HAC53-HAC54</f>
        <v>0</v>
      </c>
      <c r="HAE56" s="995">
        <f t="shared" ref="HAE56" si="2716">HAE45-HAE53-HAE54</f>
        <v>0</v>
      </c>
      <c r="HAG56" s="995">
        <f t="shared" ref="HAG56" si="2717">HAG45-HAG53-HAG54</f>
        <v>0</v>
      </c>
      <c r="HAI56" s="995">
        <f t="shared" ref="HAI56" si="2718">HAI45-HAI53-HAI54</f>
        <v>0</v>
      </c>
      <c r="HAK56" s="995">
        <f t="shared" ref="HAK56" si="2719">HAK45-HAK53-HAK54</f>
        <v>0</v>
      </c>
      <c r="HAM56" s="995">
        <f t="shared" ref="HAM56" si="2720">HAM45-HAM53-HAM54</f>
        <v>0</v>
      </c>
      <c r="HAO56" s="995">
        <f t="shared" ref="HAO56" si="2721">HAO45-HAO53-HAO54</f>
        <v>0</v>
      </c>
      <c r="HAQ56" s="995">
        <f t="shared" ref="HAQ56" si="2722">HAQ45-HAQ53-HAQ54</f>
        <v>0</v>
      </c>
      <c r="HAS56" s="995">
        <f t="shared" ref="HAS56" si="2723">HAS45-HAS53-HAS54</f>
        <v>0</v>
      </c>
      <c r="HAU56" s="995">
        <f t="shared" ref="HAU56" si="2724">HAU45-HAU53-HAU54</f>
        <v>0</v>
      </c>
      <c r="HAW56" s="995">
        <f t="shared" ref="HAW56" si="2725">HAW45-HAW53-HAW54</f>
        <v>0</v>
      </c>
      <c r="HAY56" s="995">
        <f t="shared" ref="HAY56" si="2726">HAY45-HAY53-HAY54</f>
        <v>0</v>
      </c>
      <c r="HBA56" s="995">
        <f t="shared" ref="HBA56" si="2727">HBA45-HBA53-HBA54</f>
        <v>0</v>
      </c>
      <c r="HBC56" s="995">
        <f t="shared" ref="HBC56" si="2728">HBC45-HBC53-HBC54</f>
        <v>0</v>
      </c>
      <c r="HBE56" s="995">
        <f t="shared" ref="HBE56" si="2729">HBE45-HBE53-HBE54</f>
        <v>0</v>
      </c>
      <c r="HBG56" s="995">
        <f t="shared" ref="HBG56" si="2730">HBG45-HBG53-HBG54</f>
        <v>0</v>
      </c>
      <c r="HBI56" s="995">
        <f t="shared" ref="HBI56" si="2731">HBI45-HBI53-HBI54</f>
        <v>0</v>
      </c>
      <c r="HBK56" s="995">
        <f t="shared" ref="HBK56" si="2732">HBK45-HBK53-HBK54</f>
        <v>0</v>
      </c>
      <c r="HBM56" s="995">
        <f t="shared" ref="HBM56" si="2733">HBM45-HBM53-HBM54</f>
        <v>0</v>
      </c>
      <c r="HBO56" s="995">
        <f t="shared" ref="HBO56" si="2734">HBO45-HBO53-HBO54</f>
        <v>0</v>
      </c>
      <c r="HBQ56" s="995">
        <f t="shared" ref="HBQ56" si="2735">HBQ45-HBQ53-HBQ54</f>
        <v>0</v>
      </c>
      <c r="HBS56" s="995">
        <f t="shared" ref="HBS56" si="2736">HBS45-HBS53-HBS54</f>
        <v>0</v>
      </c>
      <c r="HBU56" s="995">
        <f t="shared" ref="HBU56" si="2737">HBU45-HBU53-HBU54</f>
        <v>0</v>
      </c>
      <c r="HBW56" s="995">
        <f t="shared" ref="HBW56" si="2738">HBW45-HBW53-HBW54</f>
        <v>0</v>
      </c>
      <c r="HBY56" s="995">
        <f t="shared" ref="HBY56" si="2739">HBY45-HBY53-HBY54</f>
        <v>0</v>
      </c>
      <c r="HCA56" s="995">
        <f t="shared" ref="HCA56" si="2740">HCA45-HCA53-HCA54</f>
        <v>0</v>
      </c>
      <c r="HCC56" s="995">
        <f t="shared" ref="HCC56" si="2741">HCC45-HCC53-HCC54</f>
        <v>0</v>
      </c>
      <c r="HCE56" s="995">
        <f t="shared" ref="HCE56" si="2742">HCE45-HCE53-HCE54</f>
        <v>0</v>
      </c>
      <c r="HCG56" s="995">
        <f t="shared" ref="HCG56" si="2743">HCG45-HCG53-HCG54</f>
        <v>0</v>
      </c>
      <c r="HCI56" s="995">
        <f t="shared" ref="HCI56" si="2744">HCI45-HCI53-HCI54</f>
        <v>0</v>
      </c>
      <c r="HCK56" s="995">
        <f t="shared" ref="HCK56" si="2745">HCK45-HCK53-HCK54</f>
        <v>0</v>
      </c>
      <c r="HCM56" s="995">
        <f t="shared" ref="HCM56" si="2746">HCM45-HCM53-HCM54</f>
        <v>0</v>
      </c>
      <c r="HCO56" s="995">
        <f t="shared" ref="HCO56" si="2747">HCO45-HCO53-HCO54</f>
        <v>0</v>
      </c>
      <c r="HCQ56" s="995">
        <f t="shared" ref="HCQ56" si="2748">HCQ45-HCQ53-HCQ54</f>
        <v>0</v>
      </c>
      <c r="HCS56" s="995">
        <f t="shared" ref="HCS56" si="2749">HCS45-HCS53-HCS54</f>
        <v>0</v>
      </c>
      <c r="HCU56" s="995">
        <f t="shared" ref="HCU56" si="2750">HCU45-HCU53-HCU54</f>
        <v>0</v>
      </c>
      <c r="HCW56" s="995">
        <f t="shared" ref="HCW56" si="2751">HCW45-HCW53-HCW54</f>
        <v>0</v>
      </c>
      <c r="HCY56" s="995">
        <f t="shared" ref="HCY56" si="2752">HCY45-HCY53-HCY54</f>
        <v>0</v>
      </c>
      <c r="HDA56" s="995">
        <f t="shared" ref="HDA56" si="2753">HDA45-HDA53-HDA54</f>
        <v>0</v>
      </c>
      <c r="HDC56" s="995">
        <f t="shared" ref="HDC56" si="2754">HDC45-HDC53-HDC54</f>
        <v>0</v>
      </c>
      <c r="HDE56" s="995">
        <f t="shared" ref="HDE56" si="2755">HDE45-HDE53-HDE54</f>
        <v>0</v>
      </c>
      <c r="HDG56" s="995">
        <f t="shared" ref="HDG56" si="2756">HDG45-HDG53-HDG54</f>
        <v>0</v>
      </c>
      <c r="HDI56" s="995">
        <f t="shared" ref="HDI56" si="2757">HDI45-HDI53-HDI54</f>
        <v>0</v>
      </c>
      <c r="HDK56" s="995">
        <f t="shared" ref="HDK56" si="2758">HDK45-HDK53-HDK54</f>
        <v>0</v>
      </c>
      <c r="HDM56" s="995">
        <f t="shared" ref="HDM56" si="2759">HDM45-HDM53-HDM54</f>
        <v>0</v>
      </c>
      <c r="HDO56" s="995">
        <f t="shared" ref="HDO56" si="2760">HDO45-HDO53-HDO54</f>
        <v>0</v>
      </c>
      <c r="HDQ56" s="995">
        <f t="shared" ref="HDQ56" si="2761">HDQ45-HDQ53-HDQ54</f>
        <v>0</v>
      </c>
      <c r="HDS56" s="995">
        <f t="shared" ref="HDS56" si="2762">HDS45-HDS53-HDS54</f>
        <v>0</v>
      </c>
      <c r="HDU56" s="995">
        <f t="shared" ref="HDU56" si="2763">HDU45-HDU53-HDU54</f>
        <v>0</v>
      </c>
      <c r="HDW56" s="995">
        <f t="shared" ref="HDW56" si="2764">HDW45-HDW53-HDW54</f>
        <v>0</v>
      </c>
      <c r="HDY56" s="995">
        <f t="shared" ref="HDY56" si="2765">HDY45-HDY53-HDY54</f>
        <v>0</v>
      </c>
      <c r="HEA56" s="995">
        <f t="shared" ref="HEA56" si="2766">HEA45-HEA53-HEA54</f>
        <v>0</v>
      </c>
      <c r="HEC56" s="995">
        <f t="shared" ref="HEC56" si="2767">HEC45-HEC53-HEC54</f>
        <v>0</v>
      </c>
      <c r="HEE56" s="995">
        <f t="shared" ref="HEE56" si="2768">HEE45-HEE53-HEE54</f>
        <v>0</v>
      </c>
      <c r="HEG56" s="995">
        <f t="shared" ref="HEG56" si="2769">HEG45-HEG53-HEG54</f>
        <v>0</v>
      </c>
      <c r="HEI56" s="995">
        <f t="shared" ref="HEI56" si="2770">HEI45-HEI53-HEI54</f>
        <v>0</v>
      </c>
      <c r="HEK56" s="995">
        <f t="shared" ref="HEK56" si="2771">HEK45-HEK53-HEK54</f>
        <v>0</v>
      </c>
      <c r="HEM56" s="995">
        <f t="shared" ref="HEM56" si="2772">HEM45-HEM53-HEM54</f>
        <v>0</v>
      </c>
      <c r="HEO56" s="995">
        <f t="shared" ref="HEO56" si="2773">HEO45-HEO53-HEO54</f>
        <v>0</v>
      </c>
      <c r="HEQ56" s="995">
        <f t="shared" ref="HEQ56" si="2774">HEQ45-HEQ53-HEQ54</f>
        <v>0</v>
      </c>
      <c r="HES56" s="995">
        <f t="shared" ref="HES56" si="2775">HES45-HES53-HES54</f>
        <v>0</v>
      </c>
      <c r="HEU56" s="995">
        <f t="shared" ref="HEU56" si="2776">HEU45-HEU53-HEU54</f>
        <v>0</v>
      </c>
      <c r="HEW56" s="995">
        <f t="shared" ref="HEW56" si="2777">HEW45-HEW53-HEW54</f>
        <v>0</v>
      </c>
      <c r="HEY56" s="995">
        <f t="shared" ref="HEY56" si="2778">HEY45-HEY53-HEY54</f>
        <v>0</v>
      </c>
      <c r="HFA56" s="995">
        <f t="shared" ref="HFA56" si="2779">HFA45-HFA53-HFA54</f>
        <v>0</v>
      </c>
      <c r="HFC56" s="995">
        <f t="shared" ref="HFC56" si="2780">HFC45-HFC53-HFC54</f>
        <v>0</v>
      </c>
      <c r="HFE56" s="995">
        <f t="shared" ref="HFE56" si="2781">HFE45-HFE53-HFE54</f>
        <v>0</v>
      </c>
      <c r="HFG56" s="995">
        <f t="shared" ref="HFG56" si="2782">HFG45-HFG53-HFG54</f>
        <v>0</v>
      </c>
      <c r="HFI56" s="995">
        <f t="shared" ref="HFI56" si="2783">HFI45-HFI53-HFI54</f>
        <v>0</v>
      </c>
      <c r="HFK56" s="995">
        <f t="shared" ref="HFK56" si="2784">HFK45-HFK53-HFK54</f>
        <v>0</v>
      </c>
      <c r="HFM56" s="995">
        <f t="shared" ref="HFM56" si="2785">HFM45-HFM53-HFM54</f>
        <v>0</v>
      </c>
      <c r="HFO56" s="995">
        <f t="shared" ref="HFO56" si="2786">HFO45-HFO53-HFO54</f>
        <v>0</v>
      </c>
      <c r="HFQ56" s="995">
        <f t="shared" ref="HFQ56" si="2787">HFQ45-HFQ53-HFQ54</f>
        <v>0</v>
      </c>
      <c r="HFS56" s="995">
        <f t="shared" ref="HFS56" si="2788">HFS45-HFS53-HFS54</f>
        <v>0</v>
      </c>
      <c r="HFU56" s="995">
        <f t="shared" ref="HFU56" si="2789">HFU45-HFU53-HFU54</f>
        <v>0</v>
      </c>
      <c r="HFW56" s="995">
        <f t="shared" ref="HFW56" si="2790">HFW45-HFW53-HFW54</f>
        <v>0</v>
      </c>
      <c r="HFY56" s="995">
        <f t="shared" ref="HFY56" si="2791">HFY45-HFY53-HFY54</f>
        <v>0</v>
      </c>
      <c r="HGA56" s="995">
        <f t="shared" ref="HGA56" si="2792">HGA45-HGA53-HGA54</f>
        <v>0</v>
      </c>
      <c r="HGC56" s="995">
        <f t="shared" ref="HGC56" si="2793">HGC45-HGC53-HGC54</f>
        <v>0</v>
      </c>
      <c r="HGE56" s="995">
        <f t="shared" ref="HGE56" si="2794">HGE45-HGE53-HGE54</f>
        <v>0</v>
      </c>
      <c r="HGG56" s="995">
        <f t="shared" ref="HGG56" si="2795">HGG45-HGG53-HGG54</f>
        <v>0</v>
      </c>
      <c r="HGI56" s="995">
        <f t="shared" ref="HGI56" si="2796">HGI45-HGI53-HGI54</f>
        <v>0</v>
      </c>
      <c r="HGK56" s="995">
        <f t="shared" ref="HGK56" si="2797">HGK45-HGK53-HGK54</f>
        <v>0</v>
      </c>
      <c r="HGM56" s="995">
        <f t="shared" ref="HGM56" si="2798">HGM45-HGM53-HGM54</f>
        <v>0</v>
      </c>
      <c r="HGO56" s="995">
        <f t="shared" ref="HGO56" si="2799">HGO45-HGO53-HGO54</f>
        <v>0</v>
      </c>
      <c r="HGQ56" s="995">
        <f t="shared" ref="HGQ56" si="2800">HGQ45-HGQ53-HGQ54</f>
        <v>0</v>
      </c>
      <c r="HGS56" s="995">
        <f t="shared" ref="HGS56" si="2801">HGS45-HGS53-HGS54</f>
        <v>0</v>
      </c>
      <c r="HGU56" s="995">
        <f t="shared" ref="HGU56" si="2802">HGU45-HGU53-HGU54</f>
        <v>0</v>
      </c>
      <c r="HGW56" s="995">
        <f t="shared" ref="HGW56" si="2803">HGW45-HGW53-HGW54</f>
        <v>0</v>
      </c>
      <c r="HGY56" s="995">
        <f t="shared" ref="HGY56" si="2804">HGY45-HGY53-HGY54</f>
        <v>0</v>
      </c>
      <c r="HHA56" s="995">
        <f t="shared" ref="HHA56" si="2805">HHA45-HHA53-HHA54</f>
        <v>0</v>
      </c>
      <c r="HHC56" s="995">
        <f t="shared" ref="HHC56" si="2806">HHC45-HHC53-HHC54</f>
        <v>0</v>
      </c>
      <c r="HHE56" s="995">
        <f t="shared" ref="HHE56" si="2807">HHE45-HHE53-HHE54</f>
        <v>0</v>
      </c>
      <c r="HHG56" s="995">
        <f t="shared" ref="HHG56" si="2808">HHG45-HHG53-HHG54</f>
        <v>0</v>
      </c>
      <c r="HHI56" s="995">
        <f t="shared" ref="HHI56" si="2809">HHI45-HHI53-HHI54</f>
        <v>0</v>
      </c>
      <c r="HHK56" s="995">
        <f t="shared" ref="HHK56" si="2810">HHK45-HHK53-HHK54</f>
        <v>0</v>
      </c>
      <c r="HHM56" s="995">
        <f t="shared" ref="HHM56" si="2811">HHM45-HHM53-HHM54</f>
        <v>0</v>
      </c>
      <c r="HHO56" s="995">
        <f t="shared" ref="HHO56" si="2812">HHO45-HHO53-HHO54</f>
        <v>0</v>
      </c>
      <c r="HHQ56" s="995">
        <f t="shared" ref="HHQ56" si="2813">HHQ45-HHQ53-HHQ54</f>
        <v>0</v>
      </c>
      <c r="HHS56" s="995">
        <f t="shared" ref="HHS56" si="2814">HHS45-HHS53-HHS54</f>
        <v>0</v>
      </c>
      <c r="HHU56" s="995">
        <f t="shared" ref="HHU56" si="2815">HHU45-HHU53-HHU54</f>
        <v>0</v>
      </c>
      <c r="HHW56" s="995">
        <f t="shared" ref="HHW56" si="2816">HHW45-HHW53-HHW54</f>
        <v>0</v>
      </c>
      <c r="HHY56" s="995">
        <f t="shared" ref="HHY56" si="2817">HHY45-HHY53-HHY54</f>
        <v>0</v>
      </c>
      <c r="HIA56" s="995">
        <f t="shared" ref="HIA56" si="2818">HIA45-HIA53-HIA54</f>
        <v>0</v>
      </c>
      <c r="HIC56" s="995">
        <f t="shared" ref="HIC56" si="2819">HIC45-HIC53-HIC54</f>
        <v>0</v>
      </c>
      <c r="HIE56" s="995">
        <f t="shared" ref="HIE56" si="2820">HIE45-HIE53-HIE54</f>
        <v>0</v>
      </c>
      <c r="HIG56" s="995">
        <f t="shared" ref="HIG56" si="2821">HIG45-HIG53-HIG54</f>
        <v>0</v>
      </c>
      <c r="HII56" s="995">
        <f t="shared" ref="HII56" si="2822">HII45-HII53-HII54</f>
        <v>0</v>
      </c>
      <c r="HIK56" s="995">
        <f t="shared" ref="HIK56" si="2823">HIK45-HIK53-HIK54</f>
        <v>0</v>
      </c>
      <c r="HIM56" s="995">
        <f t="shared" ref="HIM56" si="2824">HIM45-HIM53-HIM54</f>
        <v>0</v>
      </c>
      <c r="HIO56" s="995">
        <f t="shared" ref="HIO56" si="2825">HIO45-HIO53-HIO54</f>
        <v>0</v>
      </c>
      <c r="HIQ56" s="995">
        <f t="shared" ref="HIQ56" si="2826">HIQ45-HIQ53-HIQ54</f>
        <v>0</v>
      </c>
      <c r="HIS56" s="995">
        <f t="shared" ref="HIS56" si="2827">HIS45-HIS53-HIS54</f>
        <v>0</v>
      </c>
      <c r="HIU56" s="995">
        <f t="shared" ref="HIU56" si="2828">HIU45-HIU53-HIU54</f>
        <v>0</v>
      </c>
      <c r="HIW56" s="995">
        <f t="shared" ref="HIW56" si="2829">HIW45-HIW53-HIW54</f>
        <v>0</v>
      </c>
      <c r="HIY56" s="995">
        <f t="shared" ref="HIY56" si="2830">HIY45-HIY53-HIY54</f>
        <v>0</v>
      </c>
      <c r="HJA56" s="995">
        <f t="shared" ref="HJA56" si="2831">HJA45-HJA53-HJA54</f>
        <v>0</v>
      </c>
      <c r="HJC56" s="995">
        <f t="shared" ref="HJC56" si="2832">HJC45-HJC53-HJC54</f>
        <v>0</v>
      </c>
      <c r="HJE56" s="995">
        <f t="shared" ref="HJE56" si="2833">HJE45-HJE53-HJE54</f>
        <v>0</v>
      </c>
      <c r="HJG56" s="995">
        <f t="shared" ref="HJG56" si="2834">HJG45-HJG53-HJG54</f>
        <v>0</v>
      </c>
      <c r="HJI56" s="995">
        <f t="shared" ref="HJI56" si="2835">HJI45-HJI53-HJI54</f>
        <v>0</v>
      </c>
      <c r="HJK56" s="995">
        <f t="shared" ref="HJK56" si="2836">HJK45-HJK53-HJK54</f>
        <v>0</v>
      </c>
      <c r="HJM56" s="995">
        <f t="shared" ref="HJM56" si="2837">HJM45-HJM53-HJM54</f>
        <v>0</v>
      </c>
      <c r="HJO56" s="995">
        <f t="shared" ref="HJO56" si="2838">HJO45-HJO53-HJO54</f>
        <v>0</v>
      </c>
      <c r="HJQ56" s="995">
        <f t="shared" ref="HJQ56" si="2839">HJQ45-HJQ53-HJQ54</f>
        <v>0</v>
      </c>
      <c r="HJS56" s="995">
        <f t="shared" ref="HJS56" si="2840">HJS45-HJS53-HJS54</f>
        <v>0</v>
      </c>
      <c r="HJU56" s="995">
        <f t="shared" ref="HJU56" si="2841">HJU45-HJU53-HJU54</f>
        <v>0</v>
      </c>
      <c r="HJW56" s="995">
        <f t="shared" ref="HJW56" si="2842">HJW45-HJW53-HJW54</f>
        <v>0</v>
      </c>
      <c r="HJY56" s="995">
        <f t="shared" ref="HJY56" si="2843">HJY45-HJY53-HJY54</f>
        <v>0</v>
      </c>
      <c r="HKA56" s="995">
        <f t="shared" ref="HKA56" si="2844">HKA45-HKA53-HKA54</f>
        <v>0</v>
      </c>
      <c r="HKC56" s="995">
        <f t="shared" ref="HKC56" si="2845">HKC45-HKC53-HKC54</f>
        <v>0</v>
      </c>
      <c r="HKE56" s="995">
        <f t="shared" ref="HKE56" si="2846">HKE45-HKE53-HKE54</f>
        <v>0</v>
      </c>
      <c r="HKG56" s="995">
        <f t="shared" ref="HKG56" si="2847">HKG45-HKG53-HKG54</f>
        <v>0</v>
      </c>
      <c r="HKI56" s="995">
        <f t="shared" ref="HKI56" si="2848">HKI45-HKI53-HKI54</f>
        <v>0</v>
      </c>
      <c r="HKK56" s="995">
        <f t="shared" ref="HKK56" si="2849">HKK45-HKK53-HKK54</f>
        <v>0</v>
      </c>
      <c r="HKM56" s="995">
        <f t="shared" ref="HKM56" si="2850">HKM45-HKM53-HKM54</f>
        <v>0</v>
      </c>
      <c r="HKO56" s="995">
        <f t="shared" ref="HKO56" si="2851">HKO45-HKO53-HKO54</f>
        <v>0</v>
      </c>
      <c r="HKQ56" s="995">
        <f t="shared" ref="HKQ56" si="2852">HKQ45-HKQ53-HKQ54</f>
        <v>0</v>
      </c>
      <c r="HKS56" s="995">
        <f t="shared" ref="HKS56" si="2853">HKS45-HKS53-HKS54</f>
        <v>0</v>
      </c>
      <c r="HKU56" s="995">
        <f t="shared" ref="HKU56" si="2854">HKU45-HKU53-HKU54</f>
        <v>0</v>
      </c>
      <c r="HKW56" s="995">
        <f t="shared" ref="HKW56" si="2855">HKW45-HKW53-HKW54</f>
        <v>0</v>
      </c>
      <c r="HKY56" s="995">
        <f t="shared" ref="HKY56" si="2856">HKY45-HKY53-HKY54</f>
        <v>0</v>
      </c>
      <c r="HLA56" s="995">
        <f t="shared" ref="HLA56" si="2857">HLA45-HLA53-HLA54</f>
        <v>0</v>
      </c>
      <c r="HLC56" s="995">
        <f t="shared" ref="HLC56" si="2858">HLC45-HLC53-HLC54</f>
        <v>0</v>
      </c>
      <c r="HLE56" s="995">
        <f t="shared" ref="HLE56" si="2859">HLE45-HLE53-HLE54</f>
        <v>0</v>
      </c>
      <c r="HLG56" s="995">
        <f t="shared" ref="HLG56" si="2860">HLG45-HLG53-HLG54</f>
        <v>0</v>
      </c>
      <c r="HLI56" s="995">
        <f t="shared" ref="HLI56" si="2861">HLI45-HLI53-HLI54</f>
        <v>0</v>
      </c>
      <c r="HLK56" s="995">
        <f t="shared" ref="HLK56" si="2862">HLK45-HLK53-HLK54</f>
        <v>0</v>
      </c>
      <c r="HLM56" s="995">
        <f t="shared" ref="HLM56" si="2863">HLM45-HLM53-HLM54</f>
        <v>0</v>
      </c>
      <c r="HLO56" s="995">
        <f t="shared" ref="HLO56" si="2864">HLO45-HLO53-HLO54</f>
        <v>0</v>
      </c>
      <c r="HLQ56" s="995">
        <f t="shared" ref="HLQ56" si="2865">HLQ45-HLQ53-HLQ54</f>
        <v>0</v>
      </c>
      <c r="HLS56" s="995">
        <f t="shared" ref="HLS56" si="2866">HLS45-HLS53-HLS54</f>
        <v>0</v>
      </c>
      <c r="HLU56" s="995">
        <f t="shared" ref="HLU56" si="2867">HLU45-HLU53-HLU54</f>
        <v>0</v>
      </c>
      <c r="HLW56" s="995">
        <f t="shared" ref="HLW56" si="2868">HLW45-HLW53-HLW54</f>
        <v>0</v>
      </c>
      <c r="HLY56" s="995">
        <f t="shared" ref="HLY56" si="2869">HLY45-HLY53-HLY54</f>
        <v>0</v>
      </c>
      <c r="HMA56" s="995">
        <f t="shared" ref="HMA56" si="2870">HMA45-HMA53-HMA54</f>
        <v>0</v>
      </c>
      <c r="HMC56" s="995">
        <f t="shared" ref="HMC56" si="2871">HMC45-HMC53-HMC54</f>
        <v>0</v>
      </c>
      <c r="HME56" s="995">
        <f t="shared" ref="HME56" si="2872">HME45-HME53-HME54</f>
        <v>0</v>
      </c>
      <c r="HMG56" s="995">
        <f t="shared" ref="HMG56" si="2873">HMG45-HMG53-HMG54</f>
        <v>0</v>
      </c>
      <c r="HMI56" s="995">
        <f t="shared" ref="HMI56" si="2874">HMI45-HMI53-HMI54</f>
        <v>0</v>
      </c>
      <c r="HMK56" s="995">
        <f t="shared" ref="HMK56" si="2875">HMK45-HMK53-HMK54</f>
        <v>0</v>
      </c>
      <c r="HMM56" s="995">
        <f t="shared" ref="HMM56" si="2876">HMM45-HMM53-HMM54</f>
        <v>0</v>
      </c>
      <c r="HMO56" s="995">
        <f t="shared" ref="HMO56" si="2877">HMO45-HMO53-HMO54</f>
        <v>0</v>
      </c>
      <c r="HMQ56" s="995">
        <f t="shared" ref="HMQ56" si="2878">HMQ45-HMQ53-HMQ54</f>
        <v>0</v>
      </c>
      <c r="HMS56" s="995">
        <f t="shared" ref="HMS56" si="2879">HMS45-HMS53-HMS54</f>
        <v>0</v>
      </c>
      <c r="HMU56" s="995">
        <f t="shared" ref="HMU56" si="2880">HMU45-HMU53-HMU54</f>
        <v>0</v>
      </c>
      <c r="HMW56" s="995">
        <f t="shared" ref="HMW56" si="2881">HMW45-HMW53-HMW54</f>
        <v>0</v>
      </c>
      <c r="HMY56" s="995">
        <f t="shared" ref="HMY56" si="2882">HMY45-HMY53-HMY54</f>
        <v>0</v>
      </c>
      <c r="HNA56" s="995">
        <f t="shared" ref="HNA56" si="2883">HNA45-HNA53-HNA54</f>
        <v>0</v>
      </c>
      <c r="HNC56" s="995">
        <f t="shared" ref="HNC56" si="2884">HNC45-HNC53-HNC54</f>
        <v>0</v>
      </c>
      <c r="HNE56" s="995">
        <f t="shared" ref="HNE56" si="2885">HNE45-HNE53-HNE54</f>
        <v>0</v>
      </c>
      <c r="HNG56" s="995">
        <f t="shared" ref="HNG56" si="2886">HNG45-HNG53-HNG54</f>
        <v>0</v>
      </c>
      <c r="HNI56" s="995">
        <f t="shared" ref="HNI56" si="2887">HNI45-HNI53-HNI54</f>
        <v>0</v>
      </c>
      <c r="HNK56" s="995">
        <f t="shared" ref="HNK56" si="2888">HNK45-HNK53-HNK54</f>
        <v>0</v>
      </c>
      <c r="HNM56" s="995">
        <f t="shared" ref="HNM56" si="2889">HNM45-HNM53-HNM54</f>
        <v>0</v>
      </c>
      <c r="HNO56" s="995">
        <f t="shared" ref="HNO56" si="2890">HNO45-HNO53-HNO54</f>
        <v>0</v>
      </c>
      <c r="HNQ56" s="995">
        <f t="shared" ref="HNQ56" si="2891">HNQ45-HNQ53-HNQ54</f>
        <v>0</v>
      </c>
      <c r="HNS56" s="995">
        <f t="shared" ref="HNS56" si="2892">HNS45-HNS53-HNS54</f>
        <v>0</v>
      </c>
      <c r="HNU56" s="995">
        <f t="shared" ref="HNU56" si="2893">HNU45-HNU53-HNU54</f>
        <v>0</v>
      </c>
      <c r="HNW56" s="995">
        <f t="shared" ref="HNW56" si="2894">HNW45-HNW53-HNW54</f>
        <v>0</v>
      </c>
      <c r="HNY56" s="995">
        <f t="shared" ref="HNY56" si="2895">HNY45-HNY53-HNY54</f>
        <v>0</v>
      </c>
      <c r="HOA56" s="995">
        <f t="shared" ref="HOA56" si="2896">HOA45-HOA53-HOA54</f>
        <v>0</v>
      </c>
      <c r="HOC56" s="995">
        <f t="shared" ref="HOC56" si="2897">HOC45-HOC53-HOC54</f>
        <v>0</v>
      </c>
      <c r="HOE56" s="995">
        <f t="shared" ref="HOE56" si="2898">HOE45-HOE53-HOE54</f>
        <v>0</v>
      </c>
      <c r="HOG56" s="995">
        <f t="shared" ref="HOG56" si="2899">HOG45-HOG53-HOG54</f>
        <v>0</v>
      </c>
      <c r="HOI56" s="995">
        <f t="shared" ref="HOI56" si="2900">HOI45-HOI53-HOI54</f>
        <v>0</v>
      </c>
      <c r="HOK56" s="995">
        <f t="shared" ref="HOK56" si="2901">HOK45-HOK53-HOK54</f>
        <v>0</v>
      </c>
      <c r="HOM56" s="995">
        <f t="shared" ref="HOM56" si="2902">HOM45-HOM53-HOM54</f>
        <v>0</v>
      </c>
      <c r="HOO56" s="995">
        <f t="shared" ref="HOO56" si="2903">HOO45-HOO53-HOO54</f>
        <v>0</v>
      </c>
      <c r="HOQ56" s="995">
        <f t="shared" ref="HOQ56" si="2904">HOQ45-HOQ53-HOQ54</f>
        <v>0</v>
      </c>
      <c r="HOS56" s="995">
        <f t="shared" ref="HOS56" si="2905">HOS45-HOS53-HOS54</f>
        <v>0</v>
      </c>
      <c r="HOU56" s="995">
        <f t="shared" ref="HOU56" si="2906">HOU45-HOU53-HOU54</f>
        <v>0</v>
      </c>
      <c r="HOW56" s="995">
        <f t="shared" ref="HOW56" si="2907">HOW45-HOW53-HOW54</f>
        <v>0</v>
      </c>
      <c r="HOY56" s="995">
        <f t="shared" ref="HOY56" si="2908">HOY45-HOY53-HOY54</f>
        <v>0</v>
      </c>
      <c r="HPA56" s="995">
        <f t="shared" ref="HPA56" si="2909">HPA45-HPA53-HPA54</f>
        <v>0</v>
      </c>
      <c r="HPC56" s="995">
        <f t="shared" ref="HPC56" si="2910">HPC45-HPC53-HPC54</f>
        <v>0</v>
      </c>
      <c r="HPE56" s="995">
        <f t="shared" ref="HPE56" si="2911">HPE45-HPE53-HPE54</f>
        <v>0</v>
      </c>
      <c r="HPG56" s="995">
        <f t="shared" ref="HPG56" si="2912">HPG45-HPG53-HPG54</f>
        <v>0</v>
      </c>
      <c r="HPI56" s="995">
        <f t="shared" ref="HPI56" si="2913">HPI45-HPI53-HPI54</f>
        <v>0</v>
      </c>
      <c r="HPK56" s="995">
        <f t="shared" ref="HPK56" si="2914">HPK45-HPK53-HPK54</f>
        <v>0</v>
      </c>
      <c r="HPM56" s="995">
        <f t="shared" ref="HPM56" si="2915">HPM45-HPM53-HPM54</f>
        <v>0</v>
      </c>
      <c r="HPO56" s="995">
        <f t="shared" ref="HPO56" si="2916">HPO45-HPO53-HPO54</f>
        <v>0</v>
      </c>
      <c r="HPQ56" s="995">
        <f t="shared" ref="HPQ56" si="2917">HPQ45-HPQ53-HPQ54</f>
        <v>0</v>
      </c>
      <c r="HPS56" s="995">
        <f t="shared" ref="HPS56" si="2918">HPS45-HPS53-HPS54</f>
        <v>0</v>
      </c>
      <c r="HPU56" s="995">
        <f t="shared" ref="HPU56" si="2919">HPU45-HPU53-HPU54</f>
        <v>0</v>
      </c>
      <c r="HPW56" s="995">
        <f t="shared" ref="HPW56" si="2920">HPW45-HPW53-HPW54</f>
        <v>0</v>
      </c>
      <c r="HPY56" s="995">
        <f t="shared" ref="HPY56" si="2921">HPY45-HPY53-HPY54</f>
        <v>0</v>
      </c>
      <c r="HQA56" s="995">
        <f t="shared" ref="HQA56" si="2922">HQA45-HQA53-HQA54</f>
        <v>0</v>
      </c>
      <c r="HQC56" s="995">
        <f t="shared" ref="HQC56" si="2923">HQC45-HQC53-HQC54</f>
        <v>0</v>
      </c>
      <c r="HQE56" s="995">
        <f t="shared" ref="HQE56" si="2924">HQE45-HQE53-HQE54</f>
        <v>0</v>
      </c>
      <c r="HQG56" s="995">
        <f t="shared" ref="HQG56" si="2925">HQG45-HQG53-HQG54</f>
        <v>0</v>
      </c>
      <c r="HQI56" s="995">
        <f t="shared" ref="HQI56" si="2926">HQI45-HQI53-HQI54</f>
        <v>0</v>
      </c>
      <c r="HQK56" s="995">
        <f t="shared" ref="HQK56" si="2927">HQK45-HQK53-HQK54</f>
        <v>0</v>
      </c>
      <c r="HQM56" s="995">
        <f t="shared" ref="HQM56" si="2928">HQM45-HQM53-HQM54</f>
        <v>0</v>
      </c>
      <c r="HQO56" s="995">
        <f t="shared" ref="HQO56" si="2929">HQO45-HQO53-HQO54</f>
        <v>0</v>
      </c>
      <c r="HQQ56" s="995">
        <f t="shared" ref="HQQ56" si="2930">HQQ45-HQQ53-HQQ54</f>
        <v>0</v>
      </c>
      <c r="HQS56" s="995">
        <f t="shared" ref="HQS56" si="2931">HQS45-HQS53-HQS54</f>
        <v>0</v>
      </c>
      <c r="HQU56" s="995">
        <f t="shared" ref="HQU56" si="2932">HQU45-HQU53-HQU54</f>
        <v>0</v>
      </c>
      <c r="HQW56" s="995">
        <f t="shared" ref="HQW56" si="2933">HQW45-HQW53-HQW54</f>
        <v>0</v>
      </c>
      <c r="HQY56" s="995">
        <f t="shared" ref="HQY56" si="2934">HQY45-HQY53-HQY54</f>
        <v>0</v>
      </c>
      <c r="HRA56" s="995">
        <f t="shared" ref="HRA56" si="2935">HRA45-HRA53-HRA54</f>
        <v>0</v>
      </c>
      <c r="HRC56" s="995">
        <f t="shared" ref="HRC56" si="2936">HRC45-HRC53-HRC54</f>
        <v>0</v>
      </c>
      <c r="HRE56" s="995">
        <f t="shared" ref="HRE56" si="2937">HRE45-HRE53-HRE54</f>
        <v>0</v>
      </c>
      <c r="HRG56" s="995">
        <f t="shared" ref="HRG56" si="2938">HRG45-HRG53-HRG54</f>
        <v>0</v>
      </c>
      <c r="HRI56" s="995">
        <f t="shared" ref="HRI56" si="2939">HRI45-HRI53-HRI54</f>
        <v>0</v>
      </c>
      <c r="HRK56" s="995">
        <f t="shared" ref="HRK56" si="2940">HRK45-HRK53-HRK54</f>
        <v>0</v>
      </c>
      <c r="HRM56" s="995">
        <f t="shared" ref="HRM56" si="2941">HRM45-HRM53-HRM54</f>
        <v>0</v>
      </c>
      <c r="HRO56" s="995">
        <f t="shared" ref="HRO56" si="2942">HRO45-HRO53-HRO54</f>
        <v>0</v>
      </c>
      <c r="HRQ56" s="995">
        <f t="shared" ref="HRQ56" si="2943">HRQ45-HRQ53-HRQ54</f>
        <v>0</v>
      </c>
      <c r="HRS56" s="995">
        <f t="shared" ref="HRS56" si="2944">HRS45-HRS53-HRS54</f>
        <v>0</v>
      </c>
      <c r="HRU56" s="995">
        <f t="shared" ref="HRU56" si="2945">HRU45-HRU53-HRU54</f>
        <v>0</v>
      </c>
      <c r="HRW56" s="995">
        <f t="shared" ref="HRW56" si="2946">HRW45-HRW53-HRW54</f>
        <v>0</v>
      </c>
      <c r="HRY56" s="995">
        <f t="shared" ref="HRY56" si="2947">HRY45-HRY53-HRY54</f>
        <v>0</v>
      </c>
      <c r="HSA56" s="995">
        <f t="shared" ref="HSA56" si="2948">HSA45-HSA53-HSA54</f>
        <v>0</v>
      </c>
      <c r="HSC56" s="995">
        <f t="shared" ref="HSC56" si="2949">HSC45-HSC53-HSC54</f>
        <v>0</v>
      </c>
      <c r="HSE56" s="995">
        <f t="shared" ref="HSE56" si="2950">HSE45-HSE53-HSE54</f>
        <v>0</v>
      </c>
      <c r="HSG56" s="995">
        <f t="shared" ref="HSG56" si="2951">HSG45-HSG53-HSG54</f>
        <v>0</v>
      </c>
      <c r="HSI56" s="995">
        <f t="shared" ref="HSI56" si="2952">HSI45-HSI53-HSI54</f>
        <v>0</v>
      </c>
      <c r="HSK56" s="995">
        <f t="shared" ref="HSK56" si="2953">HSK45-HSK53-HSK54</f>
        <v>0</v>
      </c>
      <c r="HSM56" s="995">
        <f t="shared" ref="HSM56" si="2954">HSM45-HSM53-HSM54</f>
        <v>0</v>
      </c>
      <c r="HSO56" s="995">
        <f t="shared" ref="HSO56" si="2955">HSO45-HSO53-HSO54</f>
        <v>0</v>
      </c>
      <c r="HSQ56" s="995">
        <f t="shared" ref="HSQ56" si="2956">HSQ45-HSQ53-HSQ54</f>
        <v>0</v>
      </c>
      <c r="HSS56" s="995">
        <f t="shared" ref="HSS56" si="2957">HSS45-HSS53-HSS54</f>
        <v>0</v>
      </c>
      <c r="HSU56" s="995">
        <f t="shared" ref="HSU56" si="2958">HSU45-HSU53-HSU54</f>
        <v>0</v>
      </c>
      <c r="HSW56" s="995">
        <f t="shared" ref="HSW56" si="2959">HSW45-HSW53-HSW54</f>
        <v>0</v>
      </c>
      <c r="HSY56" s="995">
        <f t="shared" ref="HSY56" si="2960">HSY45-HSY53-HSY54</f>
        <v>0</v>
      </c>
      <c r="HTA56" s="995">
        <f t="shared" ref="HTA56" si="2961">HTA45-HTA53-HTA54</f>
        <v>0</v>
      </c>
      <c r="HTC56" s="995">
        <f t="shared" ref="HTC56" si="2962">HTC45-HTC53-HTC54</f>
        <v>0</v>
      </c>
      <c r="HTE56" s="995">
        <f t="shared" ref="HTE56" si="2963">HTE45-HTE53-HTE54</f>
        <v>0</v>
      </c>
      <c r="HTG56" s="995">
        <f t="shared" ref="HTG56" si="2964">HTG45-HTG53-HTG54</f>
        <v>0</v>
      </c>
      <c r="HTI56" s="995">
        <f t="shared" ref="HTI56" si="2965">HTI45-HTI53-HTI54</f>
        <v>0</v>
      </c>
      <c r="HTK56" s="995">
        <f t="shared" ref="HTK56" si="2966">HTK45-HTK53-HTK54</f>
        <v>0</v>
      </c>
      <c r="HTM56" s="995">
        <f t="shared" ref="HTM56" si="2967">HTM45-HTM53-HTM54</f>
        <v>0</v>
      </c>
      <c r="HTO56" s="995">
        <f t="shared" ref="HTO56" si="2968">HTO45-HTO53-HTO54</f>
        <v>0</v>
      </c>
      <c r="HTQ56" s="995">
        <f t="shared" ref="HTQ56" si="2969">HTQ45-HTQ53-HTQ54</f>
        <v>0</v>
      </c>
      <c r="HTS56" s="995">
        <f t="shared" ref="HTS56" si="2970">HTS45-HTS53-HTS54</f>
        <v>0</v>
      </c>
      <c r="HTU56" s="995">
        <f t="shared" ref="HTU56" si="2971">HTU45-HTU53-HTU54</f>
        <v>0</v>
      </c>
      <c r="HTW56" s="995">
        <f t="shared" ref="HTW56" si="2972">HTW45-HTW53-HTW54</f>
        <v>0</v>
      </c>
      <c r="HTY56" s="995">
        <f t="shared" ref="HTY56" si="2973">HTY45-HTY53-HTY54</f>
        <v>0</v>
      </c>
      <c r="HUA56" s="995">
        <f t="shared" ref="HUA56" si="2974">HUA45-HUA53-HUA54</f>
        <v>0</v>
      </c>
      <c r="HUC56" s="995">
        <f t="shared" ref="HUC56" si="2975">HUC45-HUC53-HUC54</f>
        <v>0</v>
      </c>
      <c r="HUE56" s="995">
        <f t="shared" ref="HUE56" si="2976">HUE45-HUE53-HUE54</f>
        <v>0</v>
      </c>
      <c r="HUG56" s="995">
        <f t="shared" ref="HUG56" si="2977">HUG45-HUG53-HUG54</f>
        <v>0</v>
      </c>
      <c r="HUI56" s="995">
        <f t="shared" ref="HUI56" si="2978">HUI45-HUI53-HUI54</f>
        <v>0</v>
      </c>
      <c r="HUK56" s="995">
        <f t="shared" ref="HUK56" si="2979">HUK45-HUK53-HUK54</f>
        <v>0</v>
      </c>
      <c r="HUM56" s="995">
        <f t="shared" ref="HUM56" si="2980">HUM45-HUM53-HUM54</f>
        <v>0</v>
      </c>
      <c r="HUO56" s="995">
        <f t="shared" ref="HUO56" si="2981">HUO45-HUO53-HUO54</f>
        <v>0</v>
      </c>
      <c r="HUQ56" s="995">
        <f t="shared" ref="HUQ56" si="2982">HUQ45-HUQ53-HUQ54</f>
        <v>0</v>
      </c>
      <c r="HUS56" s="995">
        <f t="shared" ref="HUS56" si="2983">HUS45-HUS53-HUS54</f>
        <v>0</v>
      </c>
      <c r="HUU56" s="995">
        <f t="shared" ref="HUU56" si="2984">HUU45-HUU53-HUU54</f>
        <v>0</v>
      </c>
      <c r="HUW56" s="995">
        <f t="shared" ref="HUW56" si="2985">HUW45-HUW53-HUW54</f>
        <v>0</v>
      </c>
      <c r="HUY56" s="995">
        <f t="shared" ref="HUY56" si="2986">HUY45-HUY53-HUY54</f>
        <v>0</v>
      </c>
      <c r="HVA56" s="995">
        <f t="shared" ref="HVA56" si="2987">HVA45-HVA53-HVA54</f>
        <v>0</v>
      </c>
      <c r="HVC56" s="995">
        <f t="shared" ref="HVC56" si="2988">HVC45-HVC53-HVC54</f>
        <v>0</v>
      </c>
      <c r="HVE56" s="995">
        <f t="shared" ref="HVE56" si="2989">HVE45-HVE53-HVE54</f>
        <v>0</v>
      </c>
      <c r="HVG56" s="995">
        <f t="shared" ref="HVG56" si="2990">HVG45-HVG53-HVG54</f>
        <v>0</v>
      </c>
      <c r="HVI56" s="995">
        <f t="shared" ref="HVI56" si="2991">HVI45-HVI53-HVI54</f>
        <v>0</v>
      </c>
      <c r="HVK56" s="995">
        <f t="shared" ref="HVK56" si="2992">HVK45-HVK53-HVK54</f>
        <v>0</v>
      </c>
      <c r="HVM56" s="995">
        <f t="shared" ref="HVM56" si="2993">HVM45-HVM53-HVM54</f>
        <v>0</v>
      </c>
      <c r="HVO56" s="995">
        <f t="shared" ref="HVO56" si="2994">HVO45-HVO53-HVO54</f>
        <v>0</v>
      </c>
      <c r="HVQ56" s="995">
        <f t="shared" ref="HVQ56" si="2995">HVQ45-HVQ53-HVQ54</f>
        <v>0</v>
      </c>
      <c r="HVS56" s="995">
        <f t="shared" ref="HVS56" si="2996">HVS45-HVS53-HVS54</f>
        <v>0</v>
      </c>
      <c r="HVU56" s="995">
        <f t="shared" ref="HVU56" si="2997">HVU45-HVU53-HVU54</f>
        <v>0</v>
      </c>
      <c r="HVW56" s="995">
        <f t="shared" ref="HVW56" si="2998">HVW45-HVW53-HVW54</f>
        <v>0</v>
      </c>
      <c r="HVY56" s="995">
        <f t="shared" ref="HVY56" si="2999">HVY45-HVY53-HVY54</f>
        <v>0</v>
      </c>
      <c r="HWA56" s="995">
        <f t="shared" ref="HWA56" si="3000">HWA45-HWA53-HWA54</f>
        <v>0</v>
      </c>
      <c r="HWC56" s="995">
        <f t="shared" ref="HWC56" si="3001">HWC45-HWC53-HWC54</f>
        <v>0</v>
      </c>
      <c r="HWE56" s="995">
        <f t="shared" ref="HWE56" si="3002">HWE45-HWE53-HWE54</f>
        <v>0</v>
      </c>
      <c r="HWG56" s="995">
        <f t="shared" ref="HWG56" si="3003">HWG45-HWG53-HWG54</f>
        <v>0</v>
      </c>
      <c r="HWI56" s="995">
        <f t="shared" ref="HWI56" si="3004">HWI45-HWI53-HWI54</f>
        <v>0</v>
      </c>
      <c r="HWK56" s="995">
        <f t="shared" ref="HWK56" si="3005">HWK45-HWK53-HWK54</f>
        <v>0</v>
      </c>
      <c r="HWM56" s="995">
        <f t="shared" ref="HWM56" si="3006">HWM45-HWM53-HWM54</f>
        <v>0</v>
      </c>
      <c r="HWO56" s="995">
        <f t="shared" ref="HWO56" si="3007">HWO45-HWO53-HWO54</f>
        <v>0</v>
      </c>
      <c r="HWQ56" s="995">
        <f t="shared" ref="HWQ56" si="3008">HWQ45-HWQ53-HWQ54</f>
        <v>0</v>
      </c>
      <c r="HWS56" s="995">
        <f t="shared" ref="HWS56" si="3009">HWS45-HWS53-HWS54</f>
        <v>0</v>
      </c>
      <c r="HWU56" s="995">
        <f t="shared" ref="HWU56" si="3010">HWU45-HWU53-HWU54</f>
        <v>0</v>
      </c>
      <c r="HWW56" s="995">
        <f t="shared" ref="HWW56" si="3011">HWW45-HWW53-HWW54</f>
        <v>0</v>
      </c>
      <c r="HWY56" s="995">
        <f t="shared" ref="HWY56" si="3012">HWY45-HWY53-HWY54</f>
        <v>0</v>
      </c>
      <c r="HXA56" s="995">
        <f t="shared" ref="HXA56" si="3013">HXA45-HXA53-HXA54</f>
        <v>0</v>
      </c>
      <c r="HXC56" s="995">
        <f t="shared" ref="HXC56" si="3014">HXC45-HXC53-HXC54</f>
        <v>0</v>
      </c>
      <c r="HXE56" s="995">
        <f t="shared" ref="HXE56" si="3015">HXE45-HXE53-HXE54</f>
        <v>0</v>
      </c>
      <c r="HXG56" s="995">
        <f t="shared" ref="HXG56" si="3016">HXG45-HXG53-HXG54</f>
        <v>0</v>
      </c>
      <c r="HXI56" s="995">
        <f t="shared" ref="HXI56" si="3017">HXI45-HXI53-HXI54</f>
        <v>0</v>
      </c>
      <c r="HXK56" s="995">
        <f t="shared" ref="HXK56" si="3018">HXK45-HXK53-HXK54</f>
        <v>0</v>
      </c>
      <c r="HXM56" s="995">
        <f t="shared" ref="HXM56" si="3019">HXM45-HXM53-HXM54</f>
        <v>0</v>
      </c>
      <c r="HXO56" s="995">
        <f t="shared" ref="HXO56" si="3020">HXO45-HXO53-HXO54</f>
        <v>0</v>
      </c>
      <c r="HXQ56" s="995">
        <f t="shared" ref="HXQ56" si="3021">HXQ45-HXQ53-HXQ54</f>
        <v>0</v>
      </c>
      <c r="HXS56" s="995">
        <f t="shared" ref="HXS56" si="3022">HXS45-HXS53-HXS54</f>
        <v>0</v>
      </c>
      <c r="HXU56" s="995">
        <f t="shared" ref="HXU56" si="3023">HXU45-HXU53-HXU54</f>
        <v>0</v>
      </c>
      <c r="HXW56" s="995">
        <f t="shared" ref="HXW56" si="3024">HXW45-HXW53-HXW54</f>
        <v>0</v>
      </c>
      <c r="HXY56" s="995">
        <f t="shared" ref="HXY56" si="3025">HXY45-HXY53-HXY54</f>
        <v>0</v>
      </c>
      <c r="HYA56" s="995">
        <f t="shared" ref="HYA56" si="3026">HYA45-HYA53-HYA54</f>
        <v>0</v>
      </c>
      <c r="HYC56" s="995">
        <f t="shared" ref="HYC56" si="3027">HYC45-HYC53-HYC54</f>
        <v>0</v>
      </c>
      <c r="HYE56" s="995">
        <f t="shared" ref="HYE56" si="3028">HYE45-HYE53-HYE54</f>
        <v>0</v>
      </c>
      <c r="HYG56" s="995">
        <f t="shared" ref="HYG56" si="3029">HYG45-HYG53-HYG54</f>
        <v>0</v>
      </c>
      <c r="HYI56" s="995">
        <f t="shared" ref="HYI56" si="3030">HYI45-HYI53-HYI54</f>
        <v>0</v>
      </c>
      <c r="HYK56" s="995">
        <f t="shared" ref="HYK56" si="3031">HYK45-HYK53-HYK54</f>
        <v>0</v>
      </c>
      <c r="HYM56" s="995">
        <f t="shared" ref="HYM56" si="3032">HYM45-HYM53-HYM54</f>
        <v>0</v>
      </c>
      <c r="HYO56" s="995">
        <f t="shared" ref="HYO56" si="3033">HYO45-HYO53-HYO54</f>
        <v>0</v>
      </c>
      <c r="HYQ56" s="995">
        <f t="shared" ref="HYQ56" si="3034">HYQ45-HYQ53-HYQ54</f>
        <v>0</v>
      </c>
      <c r="HYS56" s="995">
        <f t="shared" ref="HYS56" si="3035">HYS45-HYS53-HYS54</f>
        <v>0</v>
      </c>
      <c r="HYU56" s="995">
        <f t="shared" ref="HYU56" si="3036">HYU45-HYU53-HYU54</f>
        <v>0</v>
      </c>
      <c r="HYW56" s="995">
        <f t="shared" ref="HYW56" si="3037">HYW45-HYW53-HYW54</f>
        <v>0</v>
      </c>
      <c r="HYY56" s="995">
        <f t="shared" ref="HYY56" si="3038">HYY45-HYY53-HYY54</f>
        <v>0</v>
      </c>
      <c r="HZA56" s="995">
        <f t="shared" ref="HZA56" si="3039">HZA45-HZA53-HZA54</f>
        <v>0</v>
      </c>
      <c r="HZC56" s="995">
        <f t="shared" ref="HZC56" si="3040">HZC45-HZC53-HZC54</f>
        <v>0</v>
      </c>
      <c r="HZE56" s="995">
        <f t="shared" ref="HZE56" si="3041">HZE45-HZE53-HZE54</f>
        <v>0</v>
      </c>
      <c r="HZG56" s="995">
        <f t="shared" ref="HZG56" si="3042">HZG45-HZG53-HZG54</f>
        <v>0</v>
      </c>
      <c r="HZI56" s="995">
        <f t="shared" ref="HZI56" si="3043">HZI45-HZI53-HZI54</f>
        <v>0</v>
      </c>
      <c r="HZK56" s="995">
        <f t="shared" ref="HZK56" si="3044">HZK45-HZK53-HZK54</f>
        <v>0</v>
      </c>
      <c r="HZM56" s="995">
        <f t="shared" ref="HZM56" si="3045">HZM45-HZM53-HZM54</f>
        <v>0</v>
      </c>
      <c r="HZO56" s="995">
        <f t="shared" ref="HZO56" si="3046">HZO45-HZO53-HZO54</f>
        <v>0</v>
      </c>
      <c r="HZQ56" s="995">
        <f t="shared" ref="HZQ56" si="3047">HZQ45-HZQ53-HZQ54</f>
        <v>0</v>
      </c>
      <c r="HZS56" s="995">
        <f t="shared" ref="HZS56" si="3048">HZS45-HZS53-HZS54</f>
        <v>0</v>
      </c>
      <c r="HZU56" s="995">
        <f t="shared" ref="HZU56" si="3049">HZU45-HZU53-HZU54</f>
        <v>0</v>
      </c>
      <c r="HZW56" s="995">
        <f t="shared" ref="HZW56" si="3050">HZW45-HZW53-HZW54</f>
        <v>0</v>
      </c>
      <c r="HZY56" s="995">
        <f t="shared" ref="HZY56" si="3051">HZY45-HZY53-HZY54</f>
        <v>0</v>
      </c>
      <c r="IAA56" s="995">
        <f t="shared" ref="IAA56" si="3052">IAA45-IAA53-IAA54</f>
        <v>0</v>
      </c>
      <c r="IAC56" s="995">
        <f t="shared" ref="IAC56" si="3053">IAC45-IAC53-IAC54</f>
        <v>0</v>
      </c>
      <c r="IAE56" s="995">
        <f t="shared" ref="IAE56" si="3054">IAE45-IAE53-IAE54</f>
        <v>0</v>
      </c>
      <c r="IAG56" s="995">
        <f t="shared" ref="IAG56" si="3055">IAG45-IAG53-IAG54</f>
        <v>0</v>
      </c>
      <c r="IAI56" s="995">
        <f t="shared" ref="IAI56" si="3056">IAI45-IAI53-IAI54</f>
        <v>0</v>
      </c>
      <c r="IAK56" s="995">
        <f t="shared" ref="IAK56" si="3057">IAK45-IAK53-IAK54</f>
        <v>0</v>
      </c>
      <c r="IAM56" s="995">
        <f t="shared" ref="IAM56" si="3058">IAM45-IAM53-IAM54</f>
        <v>0</v>
      </c>
      <c r="IAO56" s="995">
        <f t="shared" ref="IAO56" si="3059">IAO45-IAO53-IAO54</f>
        <v>0</v>
      </c>
      <c r="IAQ56" s="995">
        <f t="shared" ref="IAQ56" si="3060">IAQ45-IAQ53-IAQ54</f>
        <v>0</v>
      </c>
      <c r="IAS56" s="995">
        <f t="shared" ref="IAS56" si="3061">IAS45-IAS53-IAS54</f>
        <v>0</v>
      </c>
      <c r="IAU56" s="995">
        <f t="shared" ref="IAU56" si="3062">IAU45-IAU53-IAU54</f>
        <v>0</v>
      </c>
      <c r="IAW56" s="995">
        <f t="shared" ref="IAW56" si="3063">IAW45-IAW53-IAW54</f>
        <v>0</v>
      </c>
      <c r="IAY56" s="995">
        <f t="shared" ref="IAY56" si="3064">IAY45-IAY53-IAY54</f>
        <v>0</v>
      </c>
      <c r="IBA56" s="995">
        <f t="shared" ref="IBA56" si="3065">IBA45-IBA53-IBA54</f>
        <v>0</v>
      </c>
      <c r="IBC56" s="995">
        <f t="shared" ref="IBC56" si="3066">IBC45-IBC53-IBC54</f>
        <v>0</v>
      </c>
      <c r="IBE56" s="995">
        <f t="shared" ref="IBE56" si="3067">IBE45-IBE53-IBE54</f>
        <v>0</v>
      </c>
      <c r="IBG56" s="995">
        <f t="shared" ref="IBG56" si="3068">IBG45-IBG53-IBG54</f>
        <v>0</v>
      </c>
      <c r="IBI56" s="995">
        <f t="shared" ref="IBI56" si="3069">IBI45-IBI53-IBI54</f>
        <v>0</v>
      </c>
      <c r="IBK56" s="995">
        <f t="shared" ref="IBK56" si="3070">IBK45-IBK53-IBK54</f>
        <v>0</v>
      </c>
      <c r="IBM56" s="995">
        <f t="shared" ref="IBM56" si="3071">IBM45-IBM53-IBM54</f>
        <v>0</v>
      </c>
      <c r="IBO56" s="995">
        <f t="shared" ref="IBO56" si="3072">IBO45-IBO53-IBO54</f>
        <v>0</v>
      </c>
      <c r="IBQ56" s="995">
        <f t="shared" ref="IBQ56" si="3073">IBQ45-IBQ53-IBQ54</f>
        <v>0</v>
      </c>
      <c r="IBS56" s="995">
        <f t="shared" ref="IBS56" si="3074">IBS45-IBS53-IBS54</f>
        <v>0</v>
      </c>
      <c r="IBU56" s="995">
        <f t="shared" ref="IBU56" si="3075">IBU45-IBU53-IBU54</f>
        <v>0</v>
      </c>
      <c r="IBW56" s="995">
        <f t="shared" ref="IBW56" si="3076">IBW45-IBW53-IBW54</f>
        <v>0</v>
      </c>
      <c r="IBY56" s="995">
        <f t="shared" ref="IBY56" si="3077">IBY45-IBY53-IBY54</f>
        <v>0</v>
      </c>
      <c r="ICA56" s="995">
        <f t="shared" ref="ICA56" si="3078">ICA45-ICA53-ICA54</f>
        <v>0</v>
      </c>
      <c r="ICC56" s="995">
        <f t="shared" ref="ICC56" si="3079">ICC45-ICC53-ICC54</f>
        <v>0</v>
      </c>
      <c r="ICE56" s="995">
        <f t="shared" ref="ICE56" si="3080">ICE45-ICE53-ICE54</f>
        <v>0</v>
      </c>
      <c r="ICG56" s="995">
        <f t="shared" ref="ICG56" si="3081">ICG45-ICG53-ICG54</f>
        <v>0</v>
      </c>
      <c r="ICI56" s="995">
        <f t="shared" ref="ICI56" si="3082">ICI45-ICI53-ICI54</f>
        <v>0</v>
      </c>
      <c r="ICK56" s="995">
        <f t="shared" ref="ICK56" si="3083">ICK45-ICK53-ICK54</f>
        <v>0</v>
      </c>
      <c r="ICM56" s="995">
        <f t="shared" ref="ICM56" si="3084">ICM45-ICM53-ICM54</f>
        <v>0</v>
      </c>
      <c r="ICO56" s="995">
        <f t="shared" ref="ICO56" si="3085">ICO45-ICO53-ICO54</f>
        <v>0</v>
      </c>
      <c r="ICQ56" s="995">
        <f t="shared" ref="ICQ56" si="3086">ICQ45-ICQ53-ICQ54</f>
        <v>0</v>
      </c>
      <c r="ICS56" s="995">
        <f t="shared" ref="ICS56" si="3087">ICS45-ICS53-ICS54</f>
        <v>0</v>
      </c>
      <c r="ICU56" s="995">
        <f t="shared" ref="ICU56" si="3088">ICU45-ICU53-ICU54</f>
        <v>0</v>
      </c>
      <c r="ICW56" s="995">
        <f t="shared" ref="ICW56" si="3089">ICW45-ICW53-ICW54</f>
        <v>0</v>
      </c>
      <c r="ICY56" s="995">
        <f t="shared" ref="ICY56" si="3090">ICY45-ICY53-ICY54</f>
        <v>0</v>
      </c>
      <c r="IDA56" s="995">
        <f t="shared" ref="IDA56" si="3091">IDA45-IDA53-IDA54</f>
        <v>0</v>
      </c>
      <c r="IDC56" s="995">
        <f t="shared" ref="IDC56" si="3092">IDC45-IDC53-IDC54</f>
        <v>0</v>
      </c>
      <c r="IDE56" s="995">
        <f t="shared" ref="IDE56" si="3093">IDE45-IDE53-IDE54</f>
        <v>0</v>
      </c>
      <c r="IDG56" s="995">
        <f t="shared" ref="IDG56" si="3094">IDG45-IDG53-IDG54</f>
        <v>0</v>
      </c>
      <c r="IDI56" s="995">
        <f t="shared" ref="IDI56" si="3095">IDI45-IDI53-IDI54</f>
        <v>0</v>
      </c>
      <c r="IDK56" s="995">
        <f t="shared" ref="IDK56" si="3096">IDK45-IDK53-IDK54</f>
        <v>0</v>
      </c>
      <c r="IDM56" s="995">
        <f t="shared" ref="IDM56" si="3097">IDM45-IDM53-IDM54</f>
        <v>0</v>
      </c>
      <c r="IDO56" s="995">
        <f t="shared" ref="IDO56" si="3098">IDO45-IDO53-IDO54</f>
        <v>0</v>
      </c>
      <c r="IDQ56" s="995">
        <f t="shared" ref="IDQ56" si="3099">IDQ45-IDQ53-IDQ54</f>
        <v>0</v>
      </c>
      <c r="IDS56" s="995">
        <f t="shared" ref="IDS56" si="3100">IDS45-IDS53-IDS54</f>
        <v>0</v>
      </c>
      <c r="IDU56" s="995">
        <f t="shared" ref="IDU56" si="3101">IDU45-IDU53-IDU54</f>
        <v>0</v>
      </c>
      <c r="IDW56" s="995">
        <f t="shared" ref="IDW56" si="3102">IDW45-IDW53-IDW54</f>
        <v>0</v>
      </c>
      <c r="IDY56" s="995">
        <f t="shared" ref="IDY56" si="3103">IDY45-IDY53-IDY54</f>
        <v>0</v>
      </c>
      <c r="IEA56" s="995">
        <f t="shared" ref="IEA56" si="3104">IEA45-IEA53-IEA54</f>
        <v>0</v>
      </c>
      <c r="IEC56" s="995">
        <f t="shared" ref="IEC56" si="3105">IEC45-IEC53-IEC54</f>
        <v>0</v>
      </c>
      <c r="IEE56" s="995">
        <f t="shared" ref="IEE56" si="3106">IEE45-IEE53-IEE54</f>
        <v>0</v>
      </c>
      <c r="IEG56" s="995">
        <f t="shared" ref="IEG56" si="3107">IEG45-IEG53-IEG54</f>
        <v>0</v>
      </c>
      <c r="IEI56" s="995">
        <f t="shared" ref="IEI56" si="3108">IEI45-IEI53-IEI54</f>
        <v>0</v>
      </c>
      <c r="IEK56" s="995">
        <f t="shared" ref="IEK56" si="3109">IEK45-IEK53-IEK54</f>
        <v>0</v>
      </c>
      <c r="IEM56" s="995">
        <f t="shared" ref="IEM56" si="3110">IEM45-IEM53-IEM54</f>
        <v>0</v>
      </c>
      <c r="IEO56" s="995">
        <f t="shared" ref="IEO56" si="3111">IEO45-IEO53-IEO54</f>
        <v>0</v>
      </c>
      <c r="IEQ56" s="995">
        <f t="shared" ref="IEQ56" si="3112">IEQ45-IEQ53-IEQ54</f>
        <v>0</v>
      </c>
      <c r="IES56" s="995">
        <f t="shared" ref="IES56" si="3113">IES45-IES53-IES54</f>
        <v>0</v>
      </c>
      <c r="IEU56" s="995">
        <f t="shared" ref="IEU56" si="3114">IEU45-IEU53-IEU54</f>
        <v>0</v>
      </c>
      <c r="IEW56" s="995">
        <f t="shared" ref="IEW56" si="3115">IEW45-IEW53-IEW54</f>
        <v>0</v>
      </c>
      <c r="IEY56" s="995">
        <f t="shared" ref="IEY56" si="3116">IEY45-IEY53-IEY54</f>
        <v>0</v>
      </c>
      <c r="IFA56" s="995">
        <f t="shared" ref="IFA56" si="3117">IFA45-IFA53-IFA54</f>
        <v>0</v>
      </c>
      <c r="IFC56" s="995">
        <f t="shared" ref="IFC56" si="3118">IFC45-IFC53-IFC54</f>
        <v>0</v>
      </c>
      <c r="IFE56" s="995">
        <f t="shared" ref="IFE56" si="3119">IFE45-IFE53-IFE54</f>
        <v>0</v>
      </c>
      <c r="IFG56" s="995">
        <f t="shared" ref="IFG56" si="3120">IFG45-IFG53-IFG54</f>
        <v>0</v>
      </c>
      <c r="IFI56" s="995">
        <f t="shared" ref="IFI56" si="3121">IFI45-IFI53-IFI54</f>
        <v>0</v>
      </c>
      <c r="IFK56" s="995">
        <f t="shared" ref="IFK56" si="3122">IFK45-IFK53-IFK54</f>
        <v>0</v>
      </c>
      <c r="IFM56" s="995">
        <f t="shared" ref="IFM56" si="3123">IFM45-IFM53-IFM54</f>
        <v>0</v>
      </c>
      <c r="IFO56" s="995">
        <f t="shared" ref="IFO56" si="3124">IFO45-IFO53-IFO54</f>
        <v>0</v>
      </c>
      <c r="IFQ56" s="995">
        <f t="shared" ref="IFQ56" si="3125">IFQ45-IFQ53-IFQ54</f>
        <v>0</v>
      </c>
      <c r="IFS56" s="995">
        <f t="shared" ref="IFS56" si="3126">IFS45-IFS53-IFS54</f>
        <v>0</v>
      </c>
      <c r="IFU56" s="995">
        <f t="shared" ref="IFU56" si="3127">IFU45-IFU53-IFU54</f>
        <v>0</v>
      </c>
      <c r="IFW56" s="995">
        <f t="shared" ref="IFW56" si="3128">IFW45-IFW53-IFW54</f>
        <v>0</v>
      </c>
      <c r="IFY56" s="995">
        <f t="shared" ref="IFY56" si="3129">IFY45-IFY53-IFY54</f>
        <v>0</v>
      </c>
      <c r="IGA56" s="995">
        <f t="shared" ref="IGA56" si="3130">IGA45-IGA53-IGA54</f>
        <v>0</v>
      </c>
      <c r="IGC56" s="995">
        <f t="shared" ref="IGC56" si="3131">IGC45-IGC53-IGC54</f>
        <v>0</v>
      </c>
      <c r="IGE56" s="995">
        <f t="shared" ref="IGE56" si="3132">IGE45-IGE53-IGE54</f>
        <v>0</v>
      </c>
      <c r="IGG56" s="995">
        <f t="shared" ref="IGG56" si="3133">IGG45-IGG53-IGG54</f>
        <v>0</v>
      </c>
      <c r="IGI56" s="995">
        <f t="shared" ref="IGI56" si="3134">IGI45-IGI53-IGI54</f>
        <v>0</v>
      </c>
      <c r="IGK56" s="995">
        <f t="shared" ref="IGK56" si="3135">IGK45-IGK53-IGK54</f>
        <v>0</v>
      </c>
      <c r="IGM56" s="995">
        <f t="shared" ref="IGM56" si="3136">IGM45-IGM53-IGM54</f>
        <v>0</v>
      </c>
      <c r="IGO56" s="995">
        <f t="shared" ref="IGO56" si="3137">IGO45-IGO53-IGO54</f>
        <v>0</v>
      </c>
      <c r="IGQ56" s="995">
        <f t="shared" ref="IGQ56" si="3138">IGQ45-IGQ53-IGQ54</f>
        <v>0</v>
      </c>
      <c r="IGS56" s="995">
        <f t="shared" ref="IGS56" si="3139">IGS45-IGS53-IGS54</f>
        <v>0</v>
      </c>
      <c r="IGU56" s="995">
        <f t="shared" ref="IGU56" si="3140">IGU45-IGU53-IGU54</f>
        <v>0</v>
      </c>
      <c r="IGW56" s="995">
        <f t="shared" ref="IGW56" si="3141">IGW45-IGW53-IGW54</f>
        <v>0</v>
      </c>
      <c r="IGY56" s="995">
        <f t="shared" ref="IGY56" si="3142">IGY45-IGY53-IGY54</f>
        <v>0</v>
      </c>
      <c r="IHA56" s="995">
        <f t="shared" ref="IHA56" si="3143">IHA45-IHA53-IHA54</f>
        <v>0</v>
      </c>
      <c r="IHC56" s="995">
        <f t="shared" ref="IHC56" si="3144">IHC45-IHC53-IHC54</f>
        <v>0</v>
      </c>
      <c r="IHE56" s="995">
        <f t="shared" ref="IHE56" si="3145">IHE45-IHE53-IHE54</f>
        <v>0</v>
      </c>
      <c r="IHG56" s="995">
        <f t="shared" ref="IHG56" si="3146">IHG45-IHG53-IHG54</f>
        <v>0</v>
      </c>
      <c r="IHI56" s="995">
        <f t="shared" ref="IHI56" si="3147">IHI45-IHI53-IHI54</f>
        <v>0</v>
      </c>
      <c r="IHK56" s="995">
        <f t="shared" ref="IHK56" si="3148">IHK45-IHK53-IHK54</f>
        <v>0</v>
      </c>
      <c r="IHM56" s="995">
        <f t="shared" ref="IHM56" si="3149">IHM45-IHM53-IHM54</f>
        <v>0</v>
      </c>
      <c r="IHO56" s="995">
        <f t="shared" ref="IHO56" si="3150">IHO45-IHO53-IHO54</f>
        <v>0</v>
      </c>
      <c r="IHQ56" s="995">
        <f t="shared" ref="IHQ56" si="3151">IHQ45-IHQ53-IHQ54</f>
        <v>0</v>
      </c>
      <c r="IHS56" s="995">
        <f t="shared" ref="IHS56" si="3152">IHS45-IHS53-IHS54</f>
        <v>0</v>
      </c>
      <c r="IHU56" s="995">
        <f t="shared" ref="IHU56" si="3153">IHU45-IHU53-IHU54</f>
        <v>0</v>
      </c>
      <c r="IHW56" s="995">
        <f t="shared" ref="IHW56" si="3154">IHW45-IHW53-IHW54</f>
        <v>0</v>
      </c>
      <c r="IHY56" s="995">
        <f t="shared" ref="IHY56" si="3155">IHY45-IHY53-IHY54</f>
        <v>0</v>
      </c>
      <c r="IIA56" s="995">
        <f t="shared" ref="IIA56" si="3156">IIA45-IIA53-IIA54</f>
        <v>0</v>
      </c>
      <c r="IIC56" s="995">
        <f t="shared" ref="IIC56" si="3157">IIC45-IIC53-IIC54</f>
        <v>0</v>
      </c>
      <c r="IIE56" s="995">
        <f t="shared" ref="IIE56" si="3158">IIE45-IIE53-IIE54</f>
        <v>0</v>
      </c>
      <c r="IIG56" s="995">
        <f t="shared" ref="IIG56" si="3159">IIG45-IIG53-IIG54</f>
        <v>0</v>
      </c>
      <c r="III56" s="995">
        <f t="shared" ref="III56" si="3160">III45-III53-III54</f>
        <v>0</v>
      </c>
      <c r="IIK56" s="995">
        <f t="shared" ref="IIK56" si="3161">IIK45-IIK53-IIK54</f>
        <v>0</v>
      </c>
      <c r="IIM56" s="995">
        <f t="shared" ref="IIM56" si="3162">IIM45-IIM53-IIM54</f>
        <v>0</v>
      </c>
      <c r="IIO56" s="995">
        <f t="shared" ref="IIO56" si="3163">IIO45-IIO53-IIO54</f>
        <v>0</v>
      </c>
      <c r="IIQ56" s="995">
        <f t="shared" ref="IIQ56" si="3164">IIQ45-IIQ53-IIQ54</f>
        <v>0</v>
      </c>
      <c r="IIS56" s="995">
        <f t="shared" ref="IIS56" si="3165">IIS45-IIS53-IIS54</f>
        <v>0</v>
      </c>
      <c r="IIU56" s="995">
        <f t="shared" ref="IIU56" si="3166">IIU45-IIU53-IIU54</f>
        <v>0</v>
      </c>
      <c r="IIW56" s="995">
        <f t="shared" ref="IIW56" si="3167">IIW45-IIW53-IIW54</f>
        <v>0</v>
      </c>
      <c r="IIY56" s="995">
        <f t="shared" ref="IIY56" si="3168">IIY45-IIY53-IIY54</f>
        <v>0</v>
      </c>
      <c r="IJA56" s="995">
        <f t="shared" ref="IJA56" si="3169">IJA45-IJA53-IJA54</f>
        <v>0</v>
      </c>
      <c r="IJC56" s="995">
        <f t="shared" ref="IJC56" si="3170">IJC45-IJC53-IJC54</f>
        <v>0</v>
      </c>
      <c r="IJE56" s="995">
        <f t="shared" ref="IJE56" si="3171">IJE45-IJE53-IJE54</f>
        <v>0</v>
      </c>
      <c r="IJG56" s="995">
        <f t="shared" ref="IJG56" si="3172">IJG45-IJG53-IJG54</f>
        <v>0</v>
      </c>
      <c r="IJI56" s="995">
        <f t="shared" ref="IJI56" si="3173">IJI45-IJI53-IJI54</f>
        <v>0</v>
      </c>
      <c r="IJK56" s="995">
        <f t="shared" ref="IJK56" si="3174">IJK45-IJK53-IJK54</f>
        <v>0</v>
      </c>
      <c r="IJM56" s="995">
        <f t="shared" ref="IJM56" si="3175">IJM45-IJM53-IJM54</f>
        <v>0</v>
      </c>
      <c r="IJO56" s="995">
        <f t="shared" ref="IJO56" si="3176">IJO45-IJO53-IJO54</f>
        <v>0</v>
      </c>
      <c r="IJQ56" s="995">
        <f t="shared" ref="IJQ56" si="3177">IJQ45-IJQ53-IJQ54</f>
        <v>0</v>
      </c>
      <c r="IJS56" s="995">
        <f t="shared" ref="IJS56" si="3178">IJS45-IJS53-IJS54</f>
        <v>0</v>
      </c>
      <c r="IJU56" s="995">
        <f t="shared" ref="IJU56" si="3179">IJU45-IJU53-IJU54</f>
        <v>0</v>
      </c>
      <c r="IJW56" s="995">
        <f t="shared" ref="IJW56" si="3180">IJW45-IJW53-IJW54</f>
        <v>0</v>
      </c>
      <c r="IJY56" s="995">
        <f t="shared" ref="IJY56" si="3181">IJY45-IJY53-IJY54</f>
        <v>0</v>
      </c>
      <c r="IKA56" s="995">
        <f t="shared" ref="IKA56" si="3182">IKA45-IKA53-IKA54</f>
        <v>0</v>
      </c>
      <c r="IKC56" s="995">
        <f t="shared" ref="IKC56" si="3183">IKC45-IKC53-IKC54</f>
        <v>0</v>
      </c>
      <c r="IKE56" s="995">
        <f t="shared" ref="IKE56" si="3184">IKE45-IKE53-IKE54</f>
        <v>0</v>
      </c>
      <c r="IKG56" s="995">
        <f t="shared" ref="IKG56" si="3185">IKG45-IKG53-IKG54</f>
        <v>0</v>
      </c>
      <c r="IKI56" s="995">
        <f t="shared" ref="IKI56" si="3186">IKI45-IKI53-IKI54</f>
        <v>0</v>
      </c>
      <c r="IKK56" s="995">
        <f t="shared" ref="IKK56" si="3187">IKK45-IKK53-IKK54</f>
        <v>0</v>
      </c>
      <c r="IKM56" s="995">
        <f t="shared" ref="IKM56" si="3188">IKM45-IKM53-IKM54</f>
        <v>0</v>
      </c>
      <c r="IKO56" s="995">
        <f t="shared" ref="IKO56" si="3189">IKO45-IKO53-IKO54</f>
        <v>0</v>
      </c>
      <c r="IKQ56" s="995">
        <f t="shared" ref="IKQ56" si="3190">IKQ45-IKQ53-IKQ54</f>
        <v>0</v>
      </c>
      <c r="IKS56" s="995">
        <f t="shared" ref="IKS56" si="3191">IKS45-IKS53-IKS54</f>
        <v>0</v>
      </c>
      <c r="IKU56" s="995">
        <f t="shared" ref="IKU56" si="3192">IKU45-IKU53-IKU54</f>
        <v>0</v>
      </c>
      <c r="IKW56" s="995">
        <f t="shared" ref="IKW56" si="3193">IKW45-IKW53-IKW54</f>
        <v>0</v>
      </c>
      <c r="IKY56" s="995">
        <f t="shared" ref="IKY56" si="3194">IKY45-IKY53-IKY54</f>
        <v>0</v>
      </c>
      <c r="ILA56" s="995">
        <f t="shared" ref="ILA56" si="3195">ILA45-ILA53-ILA54</f>
        <v>0</v>
      </c>
      <c r="ILC56" s="995">
        <f t="shared" ref="ILC56" si="3196">ILC45-ILC53-ILC54</f>
        <v>0</v>
      </c>
      <c r="ILE56" s="995">
        <f t="shared" ref="ILE56" si="3197">ILE45-ILE53-ILE54</f>
        <v>0</v>
      </c>
      <c r="ILG56" s="995">
        <f t="shared" ref="ILG56" si="3198">ILG45-ILG53-ILG54</f>
        <v>0</v>
      </c>
      <c r="ILI56" s="995">
        <f t="shared" ref="ILI56" si="3199">ILI45-ILI53-ILI54</f>
        <v>0</v>
      </c>
      <c r="ILK56" s="995">
        <f t="shared" ref="ILK56" si="3200">ILK45-ILK53-ILK54</f>
        <v>0</v>
      </c>
      <c r="ILM56" s="995">
        <f t="shared" ref="ILM56" si="3201">ILM45-ILM53-ILM54</f>
        <v>0</v>
      </c>
      <c r="ILO56" s="995">
        <f t="shared" ref="ILO56" si="3202">ILO45-ILO53-ILO54</f>
        <v>0</v>
      </c>
      <c r="ILQ56" s="995">
        <f t="shared" ref="ILQ56" si="3203">ILQ45-ILQ53-ILQ54</f>
        <v>0</v>
      </c>
      <c r="ILS56" s="995">
        <f t="shared" ref="ILS56" si="3204">ILS45-ILS53-ILS54</f>
        <v>0</v>
      </c>
      <c r="ILU56" s="995">
        <f t="shared" ref="ILU56" si="3205">ILU45-ILU53-ILU54</f>
        <v>0</v>
      </c>
      <c r="ILW56" s="995">
        <f t="shared" ref="ILW56" si="3206">ILW45-ILW53-ILW54</f>
        <v>0</v>
      </c>
      <c r="ILY56" s="995">
        <f t="shared" ref="ILY56" si="3207">ILY45-ILY53-ILY54</f>
        <v>0</v>
      </c>
      <c r="IMA56" s="995">
        <f t="shared" ref="IMA56" si="3208">IMA45-IMA53-IMA54</f>
        <v>0</v>
      </c>
      <c r="IMC56" s="995">
        <f t="shared" ref="IMC56" si="3209">IMC45-IMC53-IMC54</f>
        <v>0</v>
      </c>
      <c r="IME56" s="995">
        <f t="shared" ref="IME56" si="3210">IME45-IME53-IME54</f>
        <v>0</v>
      </c>
      <c r="IMG56" s="995">
        <f t="shared" ref="IMG56" si="3211">IMG45-IMG53-IMG54</f>
        <v>0</v>
      </c>
      <c r="IMI56" s="995">
        <f t="shared" ref="IMI56" si="3212">IMI45-IMI53-IMI54</f>
        <v>0</v>
      </c>
      <c r="IMK56" s="995">
        <f t="shared" ref="IMK56" si="3213">IMK45-IMK53-IMK54</f>
        <v>0</v>
      </c>
      <c r="IMM56" s="995">
        <f t="shared" ref="IMM56" si="3214">IMM45-IMM53-IMM54</f>
        <v>0</v>
      </c>
      <c r="IMO56" s="995">
        <f t="shared" ref="IMO56" si="3215">IMO45-IMO53-IMO54</f>
        <v>0</v>
      </c>
      <c r="IMQ56" s="995">
        <f t="shared" ref="IMQ56" si="3216">IMQ45-IMQ53-IMQ54</f>
        <v>0</v>
      </c>
      <c r="IMS56" s="995">
        <f t="shared" ref="IMS56" si="3217">IMS45-IMS53-IMS54</f>
        <v>0</v>
      </c>
      <c r="IMU56" s="995">
        <f t="shared" ref="IMU56" si="3218">IMU45-IMU53-IMU54</f>
        <v>0</v>
      </c>
      <c r="IMW56" s="995">
        <f t="shared" ref="IMW56" si="3219">IMW45-IMW53-IMW54</f>
        <v>0</v>
      </c>
      <c r="IMY56" s="995">
        <f t="shared" ref="IMY56" si="3220">IMY45-IMY53-IMY54</f>
        <v>0</v>
      </c>
      <c r="INA56" s="995">
        <f t="shared" ref="INA56" si="3221">INA45-INA53-INA54</f>
        <v>0</v>
      </c>
      <c r="INC56" s="995">
        <f t="shared" ref="INC56" si="3222">INC45-INC53-INC54</f>
        <v>0</v>
      </c>
      <c r="INE56" s="995">
        <f t="shared" ref="INE56" si="3223">INE45-INE53-INE54</f>
        <v>0</v>
      </c>
      <c r="ING56" s="995">
        <f t="shared" ref="ING56" si="3224">ING45-ING53-ING54</f>
        <v>0</v>
      </c>
      <c r="INI56" s="995">
        <f t="shared" ref="INI56" si="3225">INI45-INI53-INI54</f>
        <v>0</v>
      </c>
      <c r="INK56" s="995">
        <f t="shared" ref="INK56" si="3226">INK45-INK53-INK54</f>
        <v>0</v>
      </c>
      <c r="INM56" s="995">
        <f t="shared" ref="INM56" si="3227">INM45-INM53-INM54</f>
        <v>0</v>
      </c>
      <c r="INO56" s="995">
        <f t="shared" ref="INO56" si="3228">INO45-INO53-INO54</f>
        <v>0</v>
      </c>
      <c r="INQ56" s="995">
        <f t="shared" ref="INQ56" si="3229">INQ45-INQ53-INQ54</f>
        <v>0</v>
      </c>
      <c r="INS56" s="995">
        <f t="shared" ref="INS56" si="3230">INS45-INS53-INS54</f>
        <v>0</v>
      </c>
      <c r="INU56" s="995">
        <f t="shared" ref="INU56" si="3231">INU45-INU53-INU54</f>
        <v>0</v>
      </c>
      <c r="INW56" s="995">
        <f t="shared" ref="INW56" si="3232">INW45-INW53-INW54</f>
        <v>0</v>
      </c>
      <c r="INY56" s="995">
        <f t="shared" ref="INY56" si="3233">INY45-INY53-INY54</f>
        <v>0</v>
      </c>
      <c r="IOA56" s="995">
        <f t="shared" ref="IOA56" si="3234">IOA45-IOA53-IOA54</f>
        <v>0</v>
      </c>
      <c r="IOC56" s="995">
        <f t="shared" ref="IOC56" si="3235">IOC45-IOC53-IOC54</f>
        <v>0</v>
      </c>
      <c r="IOE56" s="995">
        <f t="shared" ref="IOE56" si="3236">IOE45-IOE53-IOE54</f>
        <v>0</v>
      </c>
      <c r="IOG56" s="995">
        <f t="shared" ref="IOG56" si="3237">IOG45-IOG53-IOG54</f>
        <v>0</v>
      </c>
      <c r="IOI56" s="995">
        <f t="shared" ref="IOI56" si="3238">IOI45-IOI53-IOI54</f>
        <v>0</v>
      </c>
      <c r="IOK56" s="995">
        <f t="shared" ref="IOK56" si="3239">IOK45-IOK53-IOK54</f>
        <v>0</v>
      </c>
      <c r="IOM56" s="995">
        <f t="shared" ref="IOM56" si="3240">IOM45-IOM53-IOM54</f>
        <v>0</v>
      </c>
      <c r="IOO56" s="995">
        <f t="shared" ref="IOO56" si="3241">IOO45-IOO53-IOO54</f>
        <v>0</v>
      </c>
      <c r="IOQ56" s="995">
        <f t="shared" ref="IOQ56" si="3242">IOQ45-IOQ53-IOQ54</f>
        <v>0</v>
      </c>
      <c r="IOS56" s="995">
        <f t="shared" ref="IOS56" si="3243">IOS45-IOS53-IOS54</f>
        <v>0</v>
      </c>
      <c r="IOU56" s="995">
        <f t="shared" ref="IOU56" si="3244">IOU45-IOU53-IOU54</f>
        <v>0</v>
      </c>
      <c r="IOW56" s="995">
        <f t="shared" ref="IOW56" si="3245">IOW45-IOW53-IOW54</f>
        <v>0</v>
      </c>
      <c r="IOY56" s="995">
        <f t="shared" ref="IOY56" si="3246">IOY45-IOY53-IOY54</f>
        <v>0</v>
      </c>
      <c r="IPA56" s="995">
        <f t="shared" ref="IPA56" si="3247">IPA45-IPA53-IPA54</f>
        <v>0</v>
      </c>
      <c r="IPC56" s="995">
        <f t="shared" ref="IPC56" si="3248">IPC45-IPC53-IPC54</f>
        <v>0</v>
      </c>
      <c r="IPE56" s="995">
        <f t="shared" ref="IPE56" si="3249">IPE45-IPE53-IPE54</f>
        <v>0</v>
      </c>
      <c r="IPG56" s="995">
        <f t="shared" ref="IPG56" si="3250">IPG45-IPG53-IPG54</f>
        <v>0</v>
      </c>
      <c r="IPI56" s="995">
        <f t="shared" ref="IPI56" si="3251">IPI45-IPI53-IPI54</f>
        <v>0</v>
      </c>
      <c r="IPK56" s="995">
        <f t="shared" ref="IPK56" si="3252">IPK45-IPK53-IPK54</f>
        <v>0</v>
      </c>
      <c r="IPM56" s="995">
        <f t="shared" ref="IPM56" si="3253">IPM45-IPM53-IPM54</f>
        <v>0</v>
      </c>
      <c r="IPO56" s="995">
        <f t="shared" ref="IPO56" si="3254">IPO45-IPO53-IPO54</f>
        <v>0</v>
      </c>
      <c r="IPQ56" s="995">
        <f t="shared" ref="IPQ56" si="3255">IPQ45-IPQ53-IPQ54</f>
        <v>0</v>
      </c>
      <c r="IPS56" s="995">
        <f t="shared" ref="IPS56" si="3256">IPS45-IPS53-IPS54</f>
        <v>0</v>
      </c>
      <c r="IPU56" s="995">
        <f t="shared" ref="IPU56" si="3257">IPU45-IPU53-IPU54</f>
        <v>0</v>
      </c>
      <c r="IPW56" s="995">
        <f t="shared" ref="IPW56" si="3258">IPW45-IPW53-IPW54</f>
        <v>0</v>
      </c>
      <c r="IPY56" s="995">
        <f t="shared" ref="IPY56" si="3259">IPY45-IPY53-IPY54</f>
        <v>0</v>
      </c>
      <c r="IQA56" s="995">
        <f t="shared" ref="IQA56" si="3260">IQA45-IQA53-IQA54</f>
        <v>0</v>
      </c>
      <c r="IQC56" s="995">
        <f t="shared" ref="IQC56" si="3261">IQC45-IQC53-IQC54</f>
        <v>0</v>
      </c>
      <c r="IQE56" s="995">
        <f t="shared" ref="IQE56" si="3262">IQE45-IQE53-IQE54</f>
        <v>0</v>
      </c>
      <c r="IQG56" s="995">
        <f t="shared" ref="IQG56" si="3263">IQG45-IQG53-IQG54</f>
        <v>0</v>
      </c>
      <c r="IQI56" s="995">
        <f t="shared" ref="IQI56" si="3264">IQI45-IQI53-IQI54</f>
        <v>0</v>
      </c>
      <c r="IQK56" s="995">
        <f t="shared" ref="IQK56" si="3265">IQK45-IQK53-IQK54</f>
        <v>0</v>
      </c>
      <c r="IQM56" s="995">
        <f t="shared" ref="IQM56" si="3266">IQM45-IQM53-IQM54</f>
        <v>0</v>
      </c>
      <c r="IQO56" s="995">
        <f t="shared" ref="IQO56" si="3267">IQO45-IQO53-IQO54</f>
        <v>0</v>
      </c>
      <c r="IQQ56" s="995">
        <f t="shared" ref="IQQ56" si="3268">IQQ45-IQQ53-IQQ54</f>
        <v>0</v>
      </c>
      <c r="IQS56" s="995">
        <f t="shared" ref="IQS56" si="3269">IQS45-IQS53-IQS54</f>
        <v>0</v>
      </c>
      <c r="IQU56" s="995">
        <f t="shared" ref="IQU56" si="3270">IQU45-IQU53-IQU54</f>
        <v>0</v>
      </c>
      <c r="IQW56" s="995">
        <f t="shared" ref="IQW56" si="3271">IQW45-IQW53-IQW54</f>
        <v>0</v>
      </c>
      <c r="IQY56" s="995">
        <f t="shared" ref="IQY56" si="3272">IQY45-IQY53-IQY54</f>
        <v>0</v>
      </c>
      <c r="IRA56" s="995">
        <f t="shared" ref="IRA56" si="3273">IRA45-IRA53-IRA54</f>
        <v>0</v>
      </c>
      <c r="IRC56" s="995">
        <f t="shared" ref="IRC56" si="3274">IRC45-IRC53-IRC54</f>
        <v>0</v>
      </c>
      <c r="IRE56" s="995">
        <f t="shared" ref="IRE56" si="3275">IRE45-IRE53-IRE54</f>
        <v>0</v>
      </c>
      <c r="IRG56" s="995">
        <f t="shared" ref="IRG56" si="3276">IRG45-IRG53-IRG54</f>
        <v>0</v>
      </c>
      <c r="IRI56" s="995">
        <f t="shared" ref="IRI56" si="3277">IRI45-IRI53-IRI54</f>
        <v>0</v>
      </c>
      <c r="IRK56" s="995">
        <f t="shared" ref="IRK56" si="3278">IRK45-IRK53-IRK54</f>
        <v>0</v>
      </c>
      <c r="IRM56" s="995">
        <f t="shared" ref="IRM56" si="3279">IRM45-IRM53-IRM54</f>
        <v>0</v>
      </c>
      <c r="IRO56" s="995">
        <f t="shared" ref="IRO56" si="3280">IRO45-IRO53-IRO54</f>
        <v>0</v>
      </c>
      <c r="IRQ56" s="995">
        <f t="shared" ref="IRQ56" si="3281">IRQ45-IRQ53-IRQ54</f>
        <v>0</v>
      </c>
      <c r="IRS56" s="995">
        <f t="shared" ref="IRS56" si="3282">IRS45-IRS53-IRS54</f>
        <v>0</v>
      </c>
      <c r="IRU56" s="995">
        <f t="shared" ref="IRU56" si="3283">IRU45-IRU53-IRU54</f>
        <v>0</v>
      </c>
      <c r="IRW56" s="995">
        <f t="shared" ref="IRW56" si="3284">IRW45-IRW53-IRW54</f>
        <v>0</v>
      </c>
      <c r="IRY56" s="995">
        <f t="shared" ref="IRY56" si="3285">IRY45-IRY53-IRY54</f>
        <v>0</v>
      </c>
      <c r="ISA56" s="995">
        <f t="shared" ref="ISA56" si="3286">ISA45-ISA53-ISA54</f>
        <v>0</v>
      </c>
      <c r="ISC56" s="995">
        <f t="shared" ref="ISC56" si="3287">ISC45-ISC53-ISC54</f>
        <v>0</v>
      </c>
      <c r="ISE56" s="995">
        <f t="shared" ref="ISE56" si="3288">ISE45-ISE53-ISE54</f>
        <v>0</v>
      </c>
      <c r="ISG56" s="995">
        <f t="shared" ref="ISG56" si="3289">ISG45-ISG53-ISG54</f>
        <v>0</v>
      </c>
      <c r="ISI56" s="995">
        <f t="shared" ref="ISI56" si="3290">ISI45-ISI53-ISI54</f>
        <v>0</v>
      </c>
      <c r="ISK56" s="995">
        <f t="shared" ref="ISK56" si="3291">ISK45-ISK53-ISK54</f>
        <v>0</v>
      </c>
      <c r="ISM56" s="995">
        <f t="shared" ref="ISM56" si="3292">ISM45-ISM53-ISM54</f>
        <v>0</v>
      </c>
      <c r="ISO56" s="995">
        <f t="shared" ref="ISO56" si="3293">ISO45-ISO53-ISO54</f>
        <v>0</v>
      </c>
      <c r="ISQ56" s="995">
        <f t="shared" ref="ISQ56" si="3294">ISQ45-ISQ53-ISQ54</f>
        <v>0</v>
      </c>
      <c r="ISS56" s="995">
        <f t="shared" ref="ISS56" si="3295">ISS45-ISS53-ISS54</f>
        <v>0</v>
      </c>
      <c r="ISU56" s="995">
        <f t="shared" ref="ISU56" si="3296">ISU45-ISU53-ISU54</f>
        <v>0</v>
      </c>
      <c r="ISW56" s="995">
        <f t="shared" ref="ISW56" si="3297">ISW45-ISW53-ISW54</f>
        <v>0</v>
      </c>
      <c r="ISY56" s="995">
        <f t="shared" ref="ISY56" si="3298">ISY45-ISY53-ISY54</f>
        <v>0</v>
      </c>
      <c r="ITA56" s="995">
        <f t="shared" ref="ITA56" si="3299">ITA45-ITA53-ITA54</f>
        <v>0</v>
      </c>
      <c r="ITC56" s="995">
        <f t="shared" ref="ITC56" si="3300">ITC45-ITC53-ITC54</f>
        <v>0</v>
      </c>
      <c r="ITE56" s="995">
        <f t="shared" ref="ITE56" si="3301">ITE45-ITE53-ITE54</f>
        <v>0</v>
      </c>
      <c r="ITG56" s="995">
        <f t="shared" ref="ITG56" si="3302">ITG45-ITG53-ITG54</f>
        <v>0</v>
      </c>
      <c r="ITI56" s="995">
        <f t="shared" ref="ITI56" si="3303">ITI45-ITI53-ITI54</f>
        <v>0</v>
      </c>
      <c r="ITK56" s="995">
        <f t="shared" ref="ITK56" si="3304">ITK45-ITK53-ITK54</f>
        <v>0</v>
      </c>
      <c r="ITM56" s="995">
        <f t="shared" ref="ITM56" si="3305">ITM45-ITM53-ITM54</f>
        <v>0</v>
      </c>
      <c r="ITO56" s="995">
        <f t="shared" ref="ITO56" si="3306">ITO45-ITO53-ITO54</f>
        <v>0</v>
      </c>
      <c r="ITQ56" s="995">
        <f t="shared" ref="ITQ56" si="3307">ITQ45-ITQ53-ITQ54</f>
        <v>0</v>
      </c>
      <c r="ITS56" s="995">
        <f t="shared" ref="ITS56" si="3308">ITS45-ITS53-ITS54</f>
        <v>0</v>
      </c>
      <c r="ITU56" s="995">
        <f t="shared" ref="ITU56" si="3309">ITU45-ITU53-ITU54</f>
        <v>0</v>
      </c>
      <c r="ITW56" s="995">
        <f t="shared" ref="ITW56" si="3310">ITW45-ITW53-ITW54</f>
        <v>0</v>
      </c>
      <c r="ITY56" s="995">
        <f t="shared" ref="ITY56" si="3311">ITY45-ITY53-ITY54</f>
        <v>0</v>
      </c>
      <c r="IUA56" s="995">
        <f t="shared" ref="IUA56" si="3312">IUA45-IUA53-IUA54</f>
        <v>0</v>
      </c>
      <c r="IUC56" s="995">
        <f t="shared" ref="IUC56" si="3313">IUC45-IUC53-IUC54</f>
        <v>0</v>
      </c>
      <c r="IUE56" s="995">
        <f t="shared" ref="IUE56" si="3314">IUE45-IUE53-IUE54</f>
        <v>0</v>
      </c>
      <c r="IUG56" s="995">
        <f t="shared" ref="IUG56" si="3315">IUG45-IUG53-IUG54</f>
        <v>0</v>
      </c>
      <c r="IUI56" s="995">
        <f t="shared" ref="IUI56" si="3316">IUI45-IUI53-IUI54</f>
        <v>0</v>
      </c>
      <c r="IUK56" s="995">
        <f t="shared" ref="IUK56" si="3317">IUK45-IUK53-IUK54</f>
        <v>0</v>
      </c>
      <c r="IUM56" s="995">
        <f t="shared" ref="IUM56" si="3318">IUM45-IUM53-IUM54</f>
        <v>0</v>
      </c>
      <c r="IUO56" s="995">
        <f t="shared" ref="IUO56" si="3319">IUO45-IUO53-IUO54</f>
        <v>0</v>
      </c>
      <c r="IUQ56" s="995">
        <f t="shared" ref="IUQ56" si="3320">IUQ45-IUQ53-IUQ54</f>
        <v>0</v>
      </c>
      <c r="IUS56" s="995">
        <f t="shared" ref="IUS56" si="3321">IUS45-IUS53-IUS54</f>
        <v>0</v>
      </c>
      <c r="IUU56" s="995">
        <f t="shared" ref="IUU56" si="3322">IUU45-IUU53-IUU54</f>
        <v>0</v>
      </c>
      <c r="IUW56" s="995">
        <f t="shared" ref="IUW56" si="3323">IUW45-IUW53-IUW54</f>
        <v>0</v>
      </c>
      <c r="IUY56" s="995">
        <f t="shared" ref="IUY56" si="3324">IUY45-IUY53-IUY54</f>
        <v>0</v>
      </c>
      <c r="IVA56" s="995">
        <f t="shared" ref="IVA56" si="3325">IVA45-IVA53-IVA54</f>
        <v>0</v>
      </c>
      <c r="IVC56" s="995">
        <f t="shared" ref="IVC56" si="3326">IVC45-IVC53-IVC54</f>
        <v>0</v>
      </c>
      <c r="IVE56" s="995">
        <f t="shared" ref="IVE56" si="3327">IVE45-IVE53-IVE54</f>
        <v>0</v>
      </c>
      <c r="IVG56" s="995">
        <f t="shared" ref="IVG56" si="3328">IVG45-IVG53-IVG54</f>
        <v>0</v>
      </c>
      <c r="IVI56" s="995">
        <f t="shared" ref="IVI56" si="3329">IVI45-IVI53-IVI54</f>
        <v>0</v>
      </c>
      <c r="IVK56" s="995">
        <f t="shared" ref="IVK56" si="3330">IVK45-IVK53-IVK54</f>
        <v>0</v>
      </c>
      <c r="IVM56" s="995">
        <f t="shared" ref="IVM56" si="3331">IVM45-IVM53-IVM54</f>
        <v>0</v>
      </c>
      <c r="IVO56" s="995">
        <f t="shared" ref="IVO56" si="3332">IVO45-IVO53-IVO54</f>
        <v>0</v>
      </c>
      <c r="IVQ56" s="995">
        <f t="shared" ref="IVQ56" si="3333">IVQ45-IVQ53-IVQ54</f>
        <v>0</v>
      </c>
      <c r="IVS56" s="995">
        <f t="shared" ref="IVS56" si="3334">IVS45-IVS53-IVS54</f>
        <v>0</v>
      </c>
      <c r="IVU56" s="995">
        <f t="shared" ref="IVU56" si="3335">IVU45-IVU53-IVU54</f>
        <v>0</v>
      </c>
      <c r="IVW56" s="995">
        <f t="shared" ref="IVW56" si="3336">IVW45-IVW53-IVW54</f>
        <v>0</v>
      </c>
      <c r="IVY56" s="995">
        <f t="shared" ref="IVY56" si="3337">IVY45-IVY53-IVY54</f>
        <v>0</v>
      </c>
      <c r="IWA56" s="995">
        <f t="shared" ref="IWA56" si="3338">IWA45-IWA53-IWA54</f>
        <v>0</v>
      </c>
      <c r="IWC56" s="995">
        <f t="shared" ref="IWC56" si="3339">IWC45-IWC53-IWC54</f>
        <v>0</v>
      </c>
      <c r="IWE56" s="995">
        <f t="shared" ref="IWE56" si="3340">IWE45-IWE53-IWE54</f>
        <v>0</v>
      </c>
      <c r="IWG56" s="995">
        <f t="shared" ref="IWG56" si="3341">IWG45-IWG53-IWG54</f>
        <v>0</v>
      </c>
      <c r="IWI56" s="995">
        <f t="shared" ref="IWI56" si="3342">IWI45-IWI53-IWI54</f>
        <v>0</v>
      </c>
      <c r="IWK56" s="995">
        <f t="shared" ref="IWK56" si="3343">IWK45-IWK53-IWK54</f>
        <v>0</v>
      </c>
      <c r="IWM56" s="995">
        <f t="shared" ref="IWM56" si="3344">IWM45-IWM53-IWM54</f>
        <v>0</v>
      </c>
      <c r="IWO56" s="995">
        <f t="shared" ref="IWO56" si="3345">IWO45-IWO53-IWO54</f>
        <v>0</v>
      </c>
      <c r="IWQ56" s="995">
        <f t="shared" ref="IWQ56" si="3346">IWQ45-IWQ53-IWQ54</f>
        <v>0</v>
      </c>
      <c r="IWS56" s="995">
        <f t="shared" ref="IWS56" si="3347">IWS45-IWS53-IWS54</f>
        <v>0</v>
      </c>
      <c r="IWU56" s="995">
        <f t="shared" ref="IWU56" si="3348">IWU45-IWU53-IWU54</f>
        <v>0</v>
      </c>
      <c r="IWW56" s="995">
        <f t="shared" ref="IWW56" si="3349">IWW45-IWW53-IWW54</f>
        <v>0</v>
      </c>
      <c r="IWY56" s="995">
        <f t="shared" ref="IWY56" si="3350">IWY45-IWY53-IWY54</f>
        <v>0</v>
      </c>
      <c r="IXA56" s="995">
        <f t="shared" ref="IXA56" si="3351">IXA45-IXA53-IXA54</f>
        <v>0</v>
      </c>
      <c r="IXC56" s="995">
        <f t="shared" ref="IXC56" si="3352">IXC45-IXC53-IXC54</f>
        <v>0</v>
      </c>
      <c r="IXE56" s="995">
        <f t="shared" ref="IXE56" si="3353">IXE45-IXE53-IXE54</f>
        <v>0</v>
      </c>
      <c r="IXG56" s="995">
        <f t="shared" ref="IXG56" si="3354">IXG45-IXG53-IXG54</f>
        <v>0</v>
      </c>
      <c r="IXI56" s="995">
        <f t="shared" ref="IXI56" si="3355">IXI45-IXI53-IXI54</f>
        <v>0</v>
      </c>
      <c r="IXK56" s="995">
        <f t="shared" ref="IXK56" si="3356">IXK45-IXK53-IXK54</f>
        <v>0</v>
      </c>
      <c r="IXM56" s="995">
        <f t="shared" ref="IXM56" si="3357">IXM45-IXM53-IXM54</f>
        <v>0</v>
      </c>
      <c r="IXO56" s="995">
        <f t="shared" ref="IXO56" si="3358">IXO45-IXO53-IXO54</f>
        <v>0</v>
      </c>
      <c r="IXQ56" s="995">
        <f t="shared" ref="IXQ56" si="3359">IXQ45-IXQ53-IXQ54</f>
        <v>0</v>
      </c>
      <c r="IXS56" s="995">
        <f t="shared" ref="IXS56" si="3360">IXS45-IXS53-IXS54</f>
        <v>0</v>
      </c>
      <c r="IXU56" s="995">
        <f t="shared" ref="IXU56" si="3361">IXU45-IXU53-IXU54</f>
        <v>0</v>
      </c>
      <c r="IXW56" s="995">
        <f t="shared" ref="IXW56" si="3362">IXW45-IXW53-IXW54</f>
        <v>0</v>
      </c>
      <c r="IXY56" s="995">
        <f t="shared" ref="IXY56" si="3363">IXY45-IXY53-IXY54</f>
        <v>0</v>
      </c>
      <c r="IYA56" s="995">
        <f t="shared" ref="IYA56" si="3364">IYA45-IYA53-IYA54</f>
        <v>0</v>
      </c>
      <c r="IYC56" s="995">
        <f t="shared" ref="IYC56" si="3365">IYC45-IYC53-IYC54</f>
        <v>0</v>
      </c>
      <c r="IYE56" s="995">
        <f t="shared" ref="IYE56" si="3366">IYE45-IYE53-IYE54</f>
        <v>0</v>
      </c>
      <c r="IYG56" s="995">
        <f t="shared" ref="IYG56" si="3367">IYG45-IYG53-IYG54</f>
        <v>0</v>
      </c>
      <c r="IYI56" s="995">
        <f t="shared" ref="IYI56" si="3368">IYI45-IYI53-IYI54</f>
        <v>0</v>
      </c>
      <c r="IYK56" s="995">
        <f t="shared" ref="IYK56" si="3369">IYK45-IYK53-IYK54</f>
        <v>0</v>
      </c>
      <c r="IYM56" s="995">
        <f t="shared" ref="IYM56" si="3370">IYM45-IYM53-IYM54</f>
        <v>0</v>
      </c>
      <c r="IYO56" s="995">
        <f t="shared" ref="IYO56" si="3371">IYO45-IYO53-IYO54</f>
        <v>0</v>
      </c>
      <c r="IYQ56" s="995">
        <f t="shared" ref="IYQ56" si="3372">IYQ45-IYQ53-IYQ54</f>
        <v>0</v>
      </c>
      <c r="IYS56" s="995">
        <f t="shared" ref="IYS56" si="3373">IYS45-IYS53-IYS54</f>
        <v>0</v>
      </c>
      <c r="IYU56" s="995">
        <f t="shared" ref="IYU56" si="3374">IYU45-IYU53-IYU54</f>
        <v>0</v>
      </c>
      <c r="IYW56" s="995">
        <f t="shared" ref="IYW56" si="3375">IYW45-IYW53-IYW54</f>
        <v>0</v>
      </c>
      <c r="IYY56" s="995">
        <f t="shared" ref="IYY56" si="3376">IYY45-IYY53-IYY54</f>
        <v>0</v>
      </c>
      <c r="IZA56" s="995">
        <f t="shared" ref="IZA56" si="3377">IZA45-IZA53-IZA54</f>
        <v>0</v>
      </c>
      <c r="IZC56" s="995">
        <f t="shared" ref="IZC56" si="3378">IZC45-IZC53-IZC54</f>
        <v>0</v>
      </c>
      <c r="IZE56" s="995">
        <f t="shared" ref="IZE56" si="3379">IZE45-IZE53-IZE54</f>
        <v>0</v>
      </c>
      <c r="IZG56" s="995">
        <f t="shared" ref="IZG56" si="3380">IZG45-IZG53-IZG54</f>
        <v>0</v>
      </c>
      <c r="IZI56" s="995">
        <f t="shared" ref="IZI56" si="3381">IZI45-IZI53-IZI54</f>
        <v>0</v>
      </c>
      <c r="IZK56" s="995">
        <f t="shared" ref="IZK56" si="3382">IZK45-IZK53-IZK54</f>
        <v>0</v>
      </c>
      <c r="IZM56" s="995">
        <f t="shared" ref="IZM56" si="3383">IZM45-IZM53-IZM54</f>
        <v>0</v>
      </c>
      <c r="IZO56" s="995">
        <f t="shared" ref="IZO56" si="3384">IZO45-IZO53-IZO54</f>
        <v>0</v>
      </c>
      <c r="IZQ56" s="995">
        <f t="shared" ref="IZQ56" si="3385">IZQ45-IZQ53-IZQ54</f>
        <v>0</v>
      </c>
      <c r="IZS56" s="995">
        <f t="shared" ref="IZS56" si="3386">IZS45-IZS53-IZS54</f>
        <v>0</v>
      </c>
      <c r="IZU56" s="995">
        <f t="shared" ref="IZU56" si="3387">IZU45-IZU53-IZU54</f>
        <v>0</v>
      </c>
      <c r="IZW56" s="995">
        <f t="shared" ref="IZW56" si="3388">IZW45-IZW53-IZW54</f>
        <v>0</v>
      </c>
      <c r="IZY56" s="995">
        <f t="shared" ref="IZY56" si="3389">IZY45-IZY53-IZY54</f>
        <v>0</v>
      </c>
      <c r="JAA56" s="995">
        <f t="shared" ref="JAA56" si="3390">JAA45-JAA53-JAA54</f>
        <v>0</v>
      </c>
      <c r="JAC56" s="995">
        <f t="shared" ref="JAC56" si="3391">JAC45-JAC53-JAC54</f>
        <v>0</v>
      </c>
      <c r="JAE56" s="995">
        <f t="shared" ref="JAE56" si="3392">JAE45-JAE53-JAE54</f>
        <v>0</v>
      </c>
      <c r="JAG56" s="995">
        <f t="shared" ref="JAG56" si="3393">JAG45-JAG53-JAG54</f>
        <v>0</v>
      </c>
      <c r="JAI56" s="995">
        <f t="shared" ref="JAI56" si="3394">JAI45-JAI53-JAI54</f>
        <v>0</v>
      </c>
      <c r="JAK56" s="995">
        <f t="shared" ref="JAK56" si="3395">JAK45-JAK53-JAK54</f>
        <v>0</v>
      </c>
      <c r="JAM56" s="995">
        <f t="shared" ref="JAM56" si="3396">JAM45-JAM53-JAM54</f>
        <v>0</v>
      </c>
      <c r="JAO56" s="995">
        <f t="shared" ref="JAO56" si="3397">JAO45-JAO53-JAO54</f>
        <v>0</v>
      </c>
      <c r="JAQ56" s="995">
        <f t="shared" ref="JAQ56" si="3398">JAQ45-JAQ53-JAQ54</f>
        <v>0</v>
      </c>
      <c r="JAS56" s="995">
        <f t="shared" ref="JAS56" si="3399">JAS45-JAS53-JAS54</f>
        <v>0</v>
      </c>
      <c r="JAU56" s="995">
        <f t="shared" ref="JAU56" si="3400">JAU45-JAU53-JAU54</f>
        <v>0</v>
      </c>
      <c r="JAW56" s="995">
        <f t="shared" ref="JAW56" si="3401">JAW45-JAW53-JAW54</f>
        <v>0</v>
      </c>
      <c r="JAY56" s="995">
        <f t="shared" ref="JAY56" si="3402">JAY45-JAY53-JAY54</f>
        <v>0</v>
      </c>
      <c r="JBA56" s="995">
        <f t="shared" ref="JBA56" si="3403">JBA45-JBA53-JBA54</f>
        <v>0</v>
      </c>
      <c r="JBC56" s="995">
        <f t="shared" ref="JBC56" si="3404">JBC45-JBC53-JBC54</f>
        <v>0</v>
      </c>
      <c r="JBE56" s="995">
        <f t="shared" ref="JBE56" si="3405">JBE45-JBE53-JBE54</f>
        <v>0</v>
      </c>
      <c r="JBG56" s="995">
        <f t="shared" ref="JBG56" si="3406">JBG45-JBG53-JBG54</f>
        <v>0</v>
      </c>
      <c r="JBI56" s="995">
        <f t="shared" ref="JBI56" si="3407">JBI45-JBI53-JBI54</f>
        <v>0</v>
      </c>
      <c r="JBK56" s="995">
        <f t="shared" ref="JBK56" si="3408">JBK45-JBK53-JBK54</f>
        <v>0</v>
      </c>
      <c r="JBM56" s="995">
        <f t="shared" ref="JBM56" si="3409">JBM45-JBM53-JBM54</f>
        <v>0</v>
      </c>
      <c r="JBO56" s="995">
        <f t="shared" ref="JBO56" si="3410">JBO45-JBO53-JBO54</f>
        <v>0</v>
      </c>
      <c r="JBQ56" s="995">
        <f t="shared" ref="JBQ56" si="3411">JBQ45-JBQ53-JBQ54</f>
        <v>0</v>
      </c>
      <c r="JBS56" s="995">
        <f t="shared" ref="JBS56" si="3412">JBS45-JBS53-JBS54</f>
        <v>0</v>
      </c>
      <c r="JBU56" s="995">
        <f t="shared" ref="JBU56" si="3413">JBU45-JBU53-JBU54</f>
        <v>0</v>
      </c>
      <c r="JBW56" s="995">
        <f t="shared" ref="JBW56" si="3414">JBW45-JBW53-JBW54</f>
        <v>0</v>
      </c>
      <c r="JBY56" s="995">
        <f t="shared" ref="JBY56" si="3415">JBY45-JBY53-JBY54</f>
        <v>0</v>
      </c>
      <c r="JCA56" s="995">
        <f t="shared" ref="JCA56" si="3416">JCA45-JCA53-JCA54</f>
        <v>0</v>
      </c>
      <c r="JCC56" s="995">
        <f t="shared" ref="JCC56" si="3417">JCC45-JCC53-JCC54</f>
        <v>0</v>
      </c>
      <c r="JCE56" s="995">
        <f t="shared" ref="JCE56" si="3418">JCE45-JCE53-JCE54</f>
        <v>0</v>
      </c>
      <c r="JCG56" s="995">
        <f t="shared" ref="JCG56" si="3419">JCG45-JCG53-JCG54</f>
        <v>0</v>
      </c>
      <c r="JCI56" s="995">
        <f t="shared" ref="JCI56" si="3420">JCI45-JCI53-JCI54</f>
        <v>0</v>
      </c>
      <c r="JCK56" s="995">
        <f t="shared" ref="JCK56" si="3421">JCK45-JCK53-JCK54</f>
        <v>0</v>
      </c>
      <c r="JCM56" s="995">
        <f t="shared" ref="JCM56" si="3422">JCM45-JCM53-JCM54</f>
        <v>0</v>
      </c>
      <c r="JCO56" s="995">
        <f t="shared" ref="JCO56" si="3423">JCO45-JCO53-JCO54</f>
        <v>0</v>
      </c>
      <c r="JCQ56" s="995">
        <f t="shared" ref="JCQ56" si="3424">JCQ45-JCQ53-JCQ54</f>
        <v>0</v>
      </c>
      <c r="JCS56" s="995">
        <f t="shared" ref="JCS56" si="3425">JCS45-JCS53-JCS54</f>
        <v>0</v>
      </c>
      <c r="JCU56" s="995">
        <f t="shared" ref="JCU56" si="3426">JCU45-JCU53-JCU54</f>
        <v>0</v>
      </c>
      <c r="JCW56" s="995">
        <f t="shared" ref="JCW56" si="3427">JCW45-JCW53-JCW54</f>
        <v>0</v>
      </c>
      <c r="JCY56" s="995">
        <f t="shared" ref="JCY56" si="3428">JCY45-JCY53-JCY54</f>
        <v>0</v>
      </c>
      <c r="JDA56" s="995">
        <f t="shared" ref="JDA56" si="3429">JDA45-JDA53-JDA54</f>
        <v>0</v>
      </c>
      <c r="JDC56" s="995">
        <f t="shared" ref="JDC56" si="3430">JDC45-JDC53-JDC54</f>
        <v>0</v>
      </c>
      <c r="JDE56" s="995">
        <f t="shared" ref="JDE56" si="3431">JDE45-JDE53-JDE54</f>
        <v>0</v>
      </c>
      <c r="JDG56" s="995">
        <f t="shared" ref="JDG56" si="3432">JDG45-JDG53-JDG54</f>
        <v>0</v>
      </c>
      <c r="JDI56" s="995">
        <f t="shared" ref="JDI56" si="3433">JDI45-JDI53-JDI54</f>
        <v>0</v>
      </c>
      <c r="JDK56" s="995">
        <f t="shared" ref="JDK56" si="3434">JDK45-JDK53-JDK54</f>
        <v>0</v>
      </c>
      <c r="JDM56" s="995">
        <f t="shared" ref="JDM56" si="3435">JDM45-JDM53-JDM54</f>
        <v>0</v>
      </c>
      <c r="JDO56" s="995">
        <f t="shared" ref="JDO56" si="3436">JDO45-JDO53-JDO54</f>
        <v>0</v>
      </c>
      <c r="JDQ56" s="995">
        <f t="shared" ref="JDQ56" si="3437">JDQ45-JDQ53-JDQ54</f>
        <v>0</v>
      </c>
      <c r="JDS56" s="995">
        <f t="shared" ref="JDS56" si="3438">JDS45-JDS53-JDS54</f>
        <v>0</v>
      </c>
      <c r="JDU56" s="995">
        <f t="shared" ref="JDU56" si="3439">JDU45-JDU53-JDU54</f>
        <v>0</v>
      </c>
      <c r="JDW56" s="995">
        <f t="shared" ref="JDW56" si="3440">JDW45-JDW53-JDW54</f>
        <v>0</v>
      </c>
      <c r="JDY56" s="995">
        <f t="shared" ref="JDY56" si="3441">JDY45-JDY53-JDY54</f>
        <v>0</v>
      </c>
      <c r="JEA56" s="995">
        <f t="shared" ref="JEA56" si="3442">JEA45-JEA53-JEA54</f>
        <v>0</v>
      </c>
      <c r="JEC56" s="995">
        <f t="shared" ref="JEC56" si="3443">JEC45-JEC53-JEC54</f>
        <v>0</v>
      </c>
      <c r="JEE56" s="995">
        <f t="shared" ref="JEE56" si="3444">JEE45-JEE53-JEE54</f>
        <v>0</v>
      </c>
      <c r="JEG56" s="995">
        <f t="shared" ref="JEG56" si="3445">JEG45-JEG53-JEG54</f>
        <v>0</v>
      </c>
      <c r="JEI56" s="995">
        <f t="shared" ref="JEI56" si="3446">JEI45-JEI53-JEI54</f>
        <v>0</v>
      </c>
      <c r="JEK56" s="995">
        <f t="shared" ref="JEK56" si="3447">JEK45-JEK53-JEK54</f>
        <v>0</v>
      </c>
      <c r="JEM56" s="995">
        <f t="shared" ref="JEM56" si="3448">JEM45-JEM53-JEM54</f>
        <v>0</v>
      </c>
      <c r="JEO56" s="995">
        <f t="shared" ref="JEO56" si="3449">JEO45-JEO53-JEO54</f>
        <v>0</v>
      </c>
      <c r="JEQ56" s="995">
        <f t="shared" ref="JEQ56" si="3450">JEQ45-JEQ53-JEQ54</f>
        <v>0</v>
      </c>
      <c r="JES56" s="995">
        <f t="shared" ref="JES56" si="3451">JES45-JES53-JES54</f>
        <v>0</v>
      </c>
      <c r="JEU56" s="995">
        <f t="shared" ref="JEU56" si="3452">JEU45-JEU53-JEU54</f>
        <v>0</v>
      </c>
      <c r="JEW56" s="995">
        <f t="shared" ref="JEW56" si="3453">JEW45-JEW53-JEW54</f>
        <v>0</v>
      </c>
      <c r="JEY56" s="995">
        <f t="shared" ref="JEY56" si="3454">JEY45-JEY53-JEY54</f>
        <v>0</v>
      </c>
      <c r="JFA56" s="995">
        <f t="shared" ref="JFA56" si="3455">JFA45-JFA53-JFA54</f>
        <v>0</v>
      </c>
      <c r="JFC56" s="995">
        <f t="shared" ref="JFC56" si="3456">JFC45-JFC53-JFC54</f>
        <v>0</v>
      </c>
      <c r="JFE56" s="995">
        <f t="shared" ref="JFE56" si="3457">JFE45-JFE53-JFE54</f>
        <v>0</v>
      </c>
      <c r="JFG56" s="995">
        <f t="shared" ref="JFG56" si="3458">JFG45-JFG53-JFG54</f>
        <v>0</v>
      </c>
      <c r="JFI56" s="995">
        <f t="shared" ref="JFI56" si="3459">JFI45-JFI53-JFI54</f>
        <v>0</v>
      </c>
      <c r="JFK56" s="995">
        <f t="shared" ref="JFK56" si="3460">JFK45-JFK53-JFK54</f>
        <v>0</v>
      </c>
      <c r="JFM56" s="995">
        <f t="shared" ref="JFM56" si="3461">JFM45-JFM53-JFM54</f>
        <v>0</v>
      </c>
      <c r="JFO56" s="995">
        <f t="shared" ref="JFO56" si="3462">JFO45-JFO53-JFO54</f>
        <v>0</v>
      </c>
      <c r="JFQ56" s="995">
        <f t="shared" ref="JFQ56" si="3463">JFQ45-JFQ53-JFQ54</f>
        <v>0</v>
      </c>
      <c r="JFS56" s="995">
        <f t="shared" ref="JFS56" si="3464">JFS45-JFS53-JFS54</f>
        <v>0</v>
      </c>
      <c r="JFU56" s="995">
        <f t="shared" ref="JFU56" si="3465">JFU45-JFU53-JFU54</f>
        <v>0</v>
      </c>
      <c r="JFW56" s="995">
        <f t="shared" ref="JFW56" si="3466">JFW45-JFW53-JFW54</f>
        <v>0</v>
      </c>
      <c r="JFY56" s="995">
        <f t="shared" ref="JFY56" si="3467">JFY45-JFY53-JFY54</f>
        <v>0</v>
      </c>
      <c r="JGA56" s="995">
        <f t="shared" ref="JGA56" si="3468">JGA45-JGA53-JGA54</f>
        <v>0</v>
      </c>
      <c r="JGC56" s="995">
        <f t="shared" ref="JGC56" si="3469">JGC45-JGC53-JGC54</f>
        <v>0</v>
      </c>
      <c r="JGE56" s="995">
        <f t="shared" ref="JGE56" si="3470">JGE45-JGE53-JGE54</f>
        <v>0</v>
      </c>
      <c r="JGG56" s="995">
        <f t="shared" ref="JGG56" si="3471">JGG45-JGG53-JGG54</f>
        <v>0</v>
      </c>
      <c r="JGI56" s="995">
        <f t="shared" ref="JGI56" si="3472">JGI45-JGI53-JGI54</f>
        <v>0</v>
      </c>
      <c r="JGK56" s="995">
        <f t="shared" ref="JGK56" si="3473">JGK45-JGK53-JGK54</f>
        <v>0</v>
      </c>
      <c r="JGM56" s="995">
        <f t="shared" ref="JGM56" si="3474">JGM45-JGM53-JGM54</f>
        <v>0</v>
      </c>
      <c r="JGO56" s="995">
        <f t="shared" ref="JGO56" si="3475">JGO45-JGO53-JGO54</f>
        <v>0</v>
      </c>
      <c r="JGQ56" s="995">
        <f t="shared" ref="JGQ56" si="3476">JGQ45-JGQ53-JGQ54</f>
        <v>0</v>
      </c>
      <c r="JGS56" s="995">
        <f t="shared" ref="JGS56" si="3477">JGS45-JGS53-JGS54</f>
        <v>0</v>
      </c>
      <c r="JGU56" s="995">
        <f t="shared" ref="JGU56" si="3478">JGU45-JGU53-JGU54</f>
        <v>0</v>
      </c>
      <c r="JGW56" s="995">
        <f t="shared" ref="JGW56" si="3479">JGW45-JGW53-JGW54</f>
        <v>0</v>
      </c>
      <c r="JGY56" s="995">
        <f t="shared" ref="JGY56" si="3480">JGY45-JGY53-JGY54</f>
        <v>0</v>
      </c>
      <c r="JHA56" s="995">
        <f t="shared" ref="JHA56" si="3481">JHA45-JHA53-JHA54</f>
        <v>0</v>
      </c>
      <c r="JHC56" s="995">
        <f t="shared" ref="JHC56" si="3482">JHC45-JHC53-JHC54</f>
        <v>0</v>
      </c>
      <c r="JHE56" s="995">
        <f t="shared" ref="JHE56" si="3483">JHE45-JHE53-JHE54</f>
        <v>0</v>
      </c>
      <c r="JHG56" s="995">
        <f t="shared" ref="JHG56" si="3484">JHG45-JHG53-JHG54</f>
        <v>0</v>
      </c>
      <c r="JHI56" s="995">
        <f t="shared" ref="JHI56" si="3485">JHI45-JHI53-JHI54</f>
        <v>0</v>
      </c>
      <c r="JHK56" s="995">
        <f t="shared" ref="JHK56" si="3486">JHK45-JHK53-JHK54</f>
        <v>0</v>
      </c>
      <c r="JHM56" s="995">
        <f t="shared" ref="JHM56" si="3487">JHM45-JHM53-JHM54</f>
        <v>0</v>
      </c>
      <c r="JHO56" s="995">
        <f t="shared" ref="JHO56" si="3488">JHO45-JHO53-JHO54</f>
        <v>0</v>
      </c>
      <c r="JHQ56" s="995">
        <f t="shared" ref="JHQ56" si="3489">JHQ45-JHQ53-JHQ54</f>
        <v>0</v>
      </c>
      <c r="JHS56" s="995">
        <f t="shared" ref="JHS56" si="3490">JHS45-JHS53-JHS54</f>
        <v>0</v>
      </c>
      <c r="JHU56" s="995">
        <f t="shared" ref="JHU56" si="3491">JHU45-JHU53-JHU54</f>
        <v>0</v>
      </c>
      <c r="JHW56" s="995">
        <f t="shared" ref="JHW56" si="3492">JHW45-JHW53-JHW54</f>
        <v>0</v>
      </c>
      <c r="JHY56" s="995">
        <f t="shared" ref="JHY56" si="3493">JHY45-JHY53-JHY54</f>
        <v>0</v>
      </c>
      <c r="JIA56" s="995">
        <f t="shared" ref="JIA56" si="3494">JIA45-JIA53-JIA54</f>
        <v>0</v>
      </c>
      <c r="JIC56" s="995">
        <f t="shared" ref="JIC56" si="3495">JIC45-JIC53-JIC54</f>
        <v>0</v>
      </c>
      <c r="JIE56" s="995">
        <f t="shared" ref="JIE56" si="3496">JIE45-JIE53-JIE54</f>
        <v>0</v>
      </c>
      <c r="JIG56" s="995">
        <f t="shared" ref="JIG56" si="3497">JIG45-JIG53-JIG54</f>
        <v>0</v>
      </c>
      <c r="JII56" s="995">
        <f t="shared" ref="JII56" si="3498">JII45-JII53-JII54</f>
        <v>0</v>
      </c>
      <c r="JIK56" s="995">
        <f t="shared" ref="JIK56" si="3499">JIK45-JIK53-JIK54</f>
        <v>0</v>
      </c>
      <c r="JIM56" s="995">
        <f t="shared" ref="JIM56" si="3500">JIM45-JIM53-JIM54</f>
        <v>0</v>
      </c>
      <c r="JIO56" s="995">
        <f t="shared" ref="JIO56" si="3501">JIO45-JIO53-JIO54</f>
        <v>0</v>
      </c>
      <c r="JIQ56" s="995">
        <f t="shared" ref="JIQ56" si="3502">JIQ45-JIQ53-JIQ54</f>
        <v>0</v>
      </c>
      <c r="JIS56" s="995">
        <f t="shared" ref="JIS56" si="3503">JIS45-JIS53-JIS54</f>
        <v>0</v>
      </c>
      <c r="JIU56" s="995">
        <f t="shared" ref="JIU56" si="3504">JIU45-JIU53-JIU54</f>
        <v>0</v>
      </c>
      <c r="JIW56" s="995">
        <f t="shared" ref="JIW56" si="3505">JIW45-JIW53-JIW54</f>
        <v>0</v>
      </c>
      <c r="JIY56" s="995">
        <f t="shared" ref="JIY56" si="3506">JIY45-JIY53-JIY54</f>
        <v>0</v>
      </c>
      <c r="JJA56" s="995">
        <f t="shared" ref="JJA56" si="3507">JJA45-JJA53-JJA54</f>
        <v>0</v>
      </c>
      <c r="JJC56" s="995">
        <f t="shared" ref="JJC56" si="3508">JJC45-JJC53-JJC54</f>
        <v>0</v>
      </c>
      <c r="JJE56" s="995">
        <f t="shared" ref="JJE56" si="3509">JJE45-JJE53-JJE54</f>
        <v>0</v>
      </c>
      <c r="JJG56" s="995">
        <f t="shared" ref="JJG56" si="3510">JJG45-JJG53-JJG54</f>
        <v>0</v>
      </c>
      <c r="JJI56" s="995">
        <f t="shared" ref="JJI56" si="3511">JJI45-JJI53-JJI54</f>
        <v>0</v>
      </c>
      <c r="JJK56" s="995">
        <f t="shared" ref="JJK56" si="3512">JJK45-JJK53-JJK54</f>
        <v>0</v>
      </c>
      <c r="JJM56" s="995">
        <f t="shared" ref="JJM56" si="3513">JJM45-JJM53-JJM54</f>
        <v>0</v>
      </c>
      <c r="JJO56" s="995">
        <f t="shared" ref="JJO56" si="3514">JJO45-JJO53-JJO54</f>
        <v>0</v>
      </c>
      <c r="JJQ56" s="995">
        <f t="shared" ref="JJQ56" si="3515">JJQ45-JJQ53-JJQ54</f>
        <v>0</v>
      </c>
      <c r="JJS56" s="995">
        <f t="shared" ref="JJS56" si="3516">JJS45-JJS53-JJS54</f>
        <v>0</v>
      </c>
      <c r="JJU56" s="995">
        <f t="shared" ref="JJU56" si="3517">JJU45-JJU53-JJU54</f>
        <v>0</v>
      </c>
      <c r="JJW56" s="995">
        <f t="shared" ref="JJW56" si="3518">JJW45-JJW53-JJW54</f>
        <v>0</v>
      </c>
      <c r="JJY56" s="995">
        <f t="shared" ref="JJY56" si="3519">JJY45-JJY53-JJY54</f>
        <v>0</v>
      </c>
      <c r="JKA56" s="995">
        <f t="shared" ref="JKA56" si="3520">JKA45-JKA53-JKA54</f>
        <v>0</v>
      </c>
      <c r="JKC56" s="995">
        <f t="shared" ref="JKC56" si="3521">JKC45-JKC53-JKC54</f>
        <v>0</v>
      </c>
      <c r="JKE56" s="995">
        <f t="shared" ref="JKE56" si="3522">JKE45-JKE53-JKE54</f>
        <v>0</v>
      </c>
      <c r="JKG56" s="995">
        <f t="shared" ref="JKG56" si="3523">JKG45-JKG53-JKG54</f>
        <v>0</v>
      </c>
      <c r="JKI56" s="995">
        <f t="shared" ref="JKI56" si="3524">JKI45-JKI53-JKI54</f>
        <v>0</v>
      </c>
      <c r="JKK56" s="995">
        <f t="shared" ref="JKK56" si="3525">JKK45-JKK53-JKK54</f>
        <v>0</v>
      </c>
      <c r="JKM56" s="995">
        <f t="shared" ref="JKM56" si="3526">JKM45-JKM53-JKM54</f>
        <v>0</v>
      </c>
      <c r="JKO56" s="995">
        <f t="shared" ref="JKO56" si="3527">JKO45-JKO53-JKO54</f>
        <v>0</v>
      </c>
      <c r="JKQ56" s="995">
        <f t="shared" ref="JKQ56" si="3528">JKQ45-JKQ53-JKQ54</f>
        <v>0</v>
      </c>
      <c r="JKS56" s="995">
        <f t="shared" ref="JKS56" si="3529">JKS45-JKS53-JKS54</f>
        <v>0</v>
      </c>
      <c r="JKU56" s="995">
        <f t="shared" ref="JKU56" si="3530">JKU45-JKU53-JKU54</f>
        <v>0</v>
      </c>
      <c r="JKW56" s="995">
        <f t="shared" ref="JKW56" si="3531">JKW45-JKW53-JKW54</f>
        <v>0</v>
      </c>
      <c r="JKY56" s="995">
        <f t="shared" ref="JKY56" si="3532">JKY45-JKY53-JKY54</f>
        <v>0</v>
      </c>
      <c r="JLA56" s="995">
        <f t="shared" ref="JLA56" si="3533">JLA45-JLA53-JLA54</f>
        <v>0</v>
      </c>
      <c r="JLC56" s="995">
        <f t="shared" ref="JLC56" si="3534">JLC45-JLC53-JLC54</f>
        <v>0</v>
      </c>
      <c r="JLE56" s="995">
        <f t="shared" ref="JLE56" si="3535">JLE45-JLE53-JLE54</f>
        <v>0</v>
      </c>
      <c r="JLG56" s="995">
        <f t="shared" ref="JLG56" si="3536">JLG45-JLG53-JLG54</f>
        <v>0</v>
      </c>
      <c r="JLI56" s="995">
        <f t="shared" ref="JLI56" si="3537">JLI45-JLI53-JLI54</f>
        <v>0</v>
      </c>
      <c r="JLK56" s="995">
        <f t="shared" ref="JLK56" si="3538">JLK45-JLK53-JLK54</f>
        <v>0</v>
      </c>
      <c r="JLM56" s="995">
        <f t="shared" ref="JLM56" si="3539">JLM45-JLM53-JLM54</f>
        <v>0</v>
      </c>
      <c r="JLO56" s="995">
        <f t="shared" ref="JLO56" si="3540">JLO45-JLO53-JLO54</f>
        <v>0</v>
      </c>
      <c r="JLQ56" s="995">
        <f t="shared" ref="JLQ56" si="3541">JLQ45-JLQ53-JLQ54</f>
        <v>0</v>
      </c>
      <c r="JLS56" s="995">
        <f t="shared" ref="JLS56" si="3542">JLS45-JLS53-JLS54</f>
        <v>0</v>
      </c>
      <c r="JLU56" s="995">
        <f t="shared" ref="JLU56" si="3543">JLU45-JLU53-JLU54</f>
        <v>0</v>
      </c>
      <c r="JLW56" s="995">
        <f t="shared" ref="JLW56" si="3544">JLW45-JLW53-JLW54</f>
        <v>0</v>
      </c>
      <c r="JLY56" s="995">
        <f t="shared" ref="JLY56" si="3545">JLY45-JLY53-JLY54</f>
        <v>0</v>
      </c>
      <c r="JMA56" s="995">
        <f t="shared" ref="JMA56" si="3546">JMA45-JMA53-JMA54</f>
        <v>0</v>
      </c>
      <c r="JMC56" s="995">
        <f t="shared" ref="JMC56" si="3547">JMC45-JMC53-JMC54</f>
        <v>0</v>
      </c>
      <c r="JME56" s="995">
        <f t="shared" ref="JME56" si="3548">JME45-JME53-JME54</f>
        <v>0</v>
      </c>
      <c r="JMG56" s="995">
        <f t="shared" ref="JMG56" si="3549">JMG45-JMG53-JMG54</f>
        <v>0</v>
      </c>
      <c r="JMI56" s="995">
        <f t="shared" ref="JMI56" si="3550">JMI45-JMI53-JMI54</f>
        <v>0</v>
      </c>
      <c r="JMK56" s="995">
        <f t="shared" ref="JMK56" si="3551">JMK45-JMK53-JMK54</f>
        <v>0</v>
      </c>
      <c r="JMM56" s="995">
        <f t="shared" ref="JMM56" si="3552">JMM45-JMM53-JMM54</f>
        <v>0</v>
      </c>
      <c r="JMO56" s="995">
        <f t="shared" ref="JMO56" si="3553">JMO45-JMO53-JMO54</f>
        <v>0</v>
      </c>
      <c r="JMQ56" s="995">
        <f t="shared" ref="JMQ56" si="3554">JMQ45-JMQ53-JMQ54</f>
        <v>0</v>
      </c>
      <c r="JMS56" s="995">
        <f t="shared" ref="JMS56" si="3555">JMS45-JMS53-JMS54</f>
        <v>0</v>
      </c>
      <c r="JMU56" s="995">
        <f t="shared" ref="JMU56" si="3556">JMU45-JMU53-JMU54</f>
        <v>0</v>
      </c>
      <c r="JMW56" s="995">
        <f t="shared" ref="JMW56" si="3557">JMW45-JMW53-JMW54</f>
        <v>0</v>
      </c>
      <c r="JMY56" s="995">
        <f t="shared" ref="JMY56" si="3558">JMY45-JMY53-JMY54</f>
        <v>0</v>
      </c>
      <c r="JNA56" s="995">
        <f t="shared" ref="JNA56" si="3559">JNA45-JNA53-JNA54</f>
        <v>0</v>
      </c>
      <c r="JNC56" s="995">
        <f t="shared" ref="JNC56" si="3560">JNC45-JNC53-JNC54</f>
        <v>0</v>
      </c>
      <c r="JNE56" s="995">
        <f t="shared" ref="JNE56" si="3561">JNE45-JNE53-JNE54</f>
        <v>0</v>
      </c>
      <c r="JNG56" s="995">
        <f t="shared" ref="JNG56" si="3562">JNG45-JNG53-JNG54</f>
        <v>0</v>
      </c>
      <c r="JNI56" s="995">
        <f t="shared" ref="JNI56" si="3563">JNI45-JNI53-JNI54</f>
        <v>0</v>
      </c>
      <c r="JNK56" s="995">
        <f t="shared" ref="JNK56" si="3564">JNK45-JNK53-JNK54</f>
        <v>0</v>
      </c>
      <c r="JNM56" s="995">
        <f t="shared" ref="JNM56" si="3565">JNM45-JNM53-JNM54</f>
        <v>0</v>
      </c>
      <c r="JNO56" s="995">
        <f t="shared" ref="JNO56" si="3566">JNO45-JNO53-JNO54</f>
        <v>0</v>
      </c>
      <c r="JNQ56" s="995">
        <f t="shared" ref="JNQ56" si="3567">JNQ45-JNQ53-JNQ54</f>
        <v>0</v>
      </c>
      <c r="JNS56" s="995">
        <f t="shared" ref="JNS56" si="3568">JNS45-JNS53-JNS54</f>
        <v>0</v>
      </c>
      <c r="JNU56" s="995">
        <f t="shared" ref="JNU56" si="3569">JNU45-JNU53-JNU54</f>
        <v>0</v>
      </c>
      <c r="JNW56" s="995">
        <f t="shared" ref="JNW56" si="3570">JNW45-JNW53-JNW54</f>
        <v>0</v>
      </c>
      <c r="JNY56" s="995">
        <f t="shared" ref="JNY56" si="3571">JNY45-JNY53-JNY54</f>
        <v>0</v>
      </c>
      <c r="JOA56" s="995">
        <f t="shared" ref="JOA56" si="3572">JOA45-JOA53-JOA54</f>
        <v>0</v>
      </c>
      <c r="JOC56" s="995">
        <f t="shared" ref="JOC56" si="3573">JOC45-JOC53-JOC54</f>
        <v>0</v>
      </c>
      <c r="JOE56" s="995">
        <f t="shared" ref="JOE56" si="3574">JOE45-JOE53-JOE54</f>
        <v>0</v>
      </c>
      <c r="JOG56" s="995">
        <f t="shared" ref="JOG56" si="3575">JOG45-JOG53-JOG54</f>
        <v>0</v>
      </c>
      <c r="JOI56" s="995">
        <f t="shared" ref="JOI56" si="3576">JOI45-JOI53-JOI54</f>
        <v>0</v>
      </c>
      <c r="JOK56" s="995">
        <f t="shared" ref="JOK56" si="3577">JOK45-JOK53-JOK54</f>
        <v>0</v>
      </c>
      <c r="JOM56" s="995">
        <f t="shared" ref="JOM56" si="3578">JOM45-JOM53-JOM54</f>
        <v>0</v>
      </c>
      <c r="JOO56" s="995">
        <f t="shared" ref="JOO56" si="3579">JOO45-JOO53-JOO54</f>
        <v>0</v>
      </c>
      <c r="JOQ56" s="995">
        <f t="shared" ref="JOQ56" si="3580">JOQ45-JOQ53-JOQ54</f>
        <v>0</v>
      </c>
      <c r="JOS56" s="995">
        <f t="shared" ref="JOS56" si="3581">JOS45-JOS53-JOS54</f>
        <v>0</v>
      </c>
      <c r="JOU56" s="995">
        <f t="shared" ref="JOU56" si="3582">JOU45-JOU53-JOU54</f>
        <v>0</v>
      </c>
      <c r="JOW56" s="995">
        <f t="shared" ref="JOW56" si="3583">JOW45-JOW53-JOW54</f>
        <v>0</v>
      </c>
      <c r="JOY56" s="995">
        <f t="shared" ref="JOY56" si="3584">JOY45-JOY53-JOY54</f>
        <v>0</v>
      </c>
      <c r="JPA56" s="995">
        <f t="shared" ref="JPA56" si="3585">JPA45-JPA53-JPA54</f>
        <v>0</v>
      </c>
      <c r="JPC56" s="995">
        <f t="shared" ref="JPC56" si="3586">JPC45-JPC53-JPC54</f>
        <v>0</v>
      </c>
      <c r="JPE56" s="995">
        <f t="shared" ref="JPE56" si="3587">JPE45-JPE53-JPE54</f>
        <v>0</v>
      </c>
      <c r="JPG56" s="995">
        <f t="shared" ref="JPG56" si="3588">JPG45-JPG53-JPG54</f>
        <v>0</v>
      </c>
      <c r="JPI56" s="995">
        <f t="shared" ref="JPI56" si="3589">JPI45-JPI53-JPI54</f>
        <v>0</v>
      </c>
      <c r="JPK56" s="995">
        <f t="shared" ref="JPK56" si="3590">JPK45-JPK53-JPK54</f>
        <v>0</v>
      </c>
      <c r="JPM56" s="995">
        <f t="shared" ref="JPM56" si="3591">JPM45-JPM53-JPM54</f>
        <v>0</v>
      </c>
      <c r="JPO56" s="995">
        <f t="shared" ref="JPO56" si="3592">JPO45-JPO53-JPO54</f>
        <v>0</v>
      </c>
      <c r="JPQ56" s="995">
        <f t="shared" ref="JPQ56" si="3593">JPQ45-JPQ53-JPQ54</f>
        <v>0</v>
      </c>
      <c r="JPS56" s="995">
        <f t="shared" ref="JPS56" si="3594">JPS45-JPS53-JPS54</f>
        <v>0</v>
      </c>
      <c r="JPU56" s="995">
        <f t="shared" ref="JPU56" si="3595">JPU45-JPU53-JPU54</f>
        <v>0</v>
      </c>
      <c r="JPW56" s="995">
        <f t="shared" ref="JPW56" si="3596">JPW45-JPW53-JPW54</f>
        <v>0</v>
      </c>
      <c r="JPY56" s="995">
        <f t="shared" ref="JPY56" si="3597">JPY45-JPY53-JPY54</f>
        <v>0</v>
      </c>
      <c r="JQA56" s="995">
        <f t="shared" ref="JQA56" si="3598">JQA45-JQA53-JQA54</f>
        <v>0</v>
      </c>
      <c r="JQC56" s="995">
        <f t="shared" ref="JQC56" si="3599">JQC45-JQC53-JQC54</f>
        <v>0</v>
      </c>
      <c r="JQE56" s="995">
        <f t="shared" ref="JQE56" si="3600">JQE45-JQE53-JQE54</f>
        <v>0</v>
      </c>
      <c r="JQG56" s="995">
        <f t="shared" ref="JQG56" si="3601">JQG45-JQG53-JQG54</f>
        <v>0</v>
      </c>
      <c r="JQI56" s="995">
        <f t="shared" ref="JQI56" si="3602">JQI45-JQI53-JQI54</f>
        <v>0</v>
      </c>
      <c r="JQK56" s="995">
        <f t="shared" ref="JQK56" si="3603">JQK45-JQK53-JQK54</f>
        <v>0</v>
      </c>
      <c r="JQM56" s="995">
        <f t="shared" ref="JQM56" si="3604">JQM45-JQM53-JQM54</f>
        <v>0</v>
      </c>
      <c r="JQO56" s="995">
        <f t="shared" ref="JQO56" si="3605">JQO45-JQO53-JQO54</f>
        <v>0</v>
      </c>
      <c r="JQQ56" s="995">
        <f t="shared" ref="JQQ56" si="3606">JQQ45-JQQ53-JQQ54</f>
        <v>0</v>
      </c>
      <c r="JQS56" s="995">
        <f t="shared" ref="JQS56" si="3607">JQS45-JQS53-JQS54</f>
        <v>0</v>
      </c>
      <c r="JQU56" s="995">
        <f t="shared" ref="JQU56" si="3608">JQU45-JQU53-JQU54</f>
        <v>0</v>
      </c>
      <c r="JQW56" s="995">
        <f t="shared" ref="JQW56" si="3609">JQW45-JQW53-JQW54</f>
        <v>0</v>
      </c>
      <c r="JQY56" s="995">
        <f t="shared" ref="JQY56" si="3610">JQY45-JQY53-JQY54</f>
        <v>0</v>
      </c>
      <c r="JRA56" s="995">
        <f t="shared" ref="JRA56" si="3611">JRA45-JRA53-JRA54</f>
        <v>0</v>
      </c>
      <c r="JRC56" s="995">
        <f t="shared" ref="JRC56" si="3612">JRC45-JRC53-JRC54</f>
        <v>0</v>
      </c>
      <c r="JRE56" s="995">
        <f t="shared" ref="JRE56" si="3613">JRE45-JRE53-JRE54</f>
        <v>0</v>
      </c>
      <c r="JRG56" s="995">
        <f t="shared" ref="JRG56" si="3614">JRG45-JRG53-JRG54</f>
        <v>0</v>
      </c>
      <c r="JRI56" s="995">
        <f t="shared" ref="JRI56" si="3615">JRI45-JRI53-JRI54</f>
        <v>0</v>
      </c>
      <c r="JRK56" s="995">
        <f t="shared" ref="JRK56" si="3616">JRK45-JRK53-JRK54</f>
        <v>0</v>
      </c>
      <c r="JRM56" s="995">
        <f t="shared" ref="JRM56" si="3617">JRM45-JRM53-JRM54</f>
        <v>0</v>
      </c>
      <c r="JRO56" s="995">
        <f t="shared" ref="JRO56" si="3618">JRO45-JRO53-JRO54</f>
        <v>0</v>
      </c>
      <c r="JRQ56" s="995">
        <f t="shared" ref="JRQ56" si="3619">JRQ45-JRQ53-JRQ54</f>
        <v>0</v>
      </c>
      <c r="JRS56" s="995">
        <f t="shared" ref="JRS56" si="3620">JRS45-JRS53-JRS54</f>
        <v>0</v>
      </c>
      <c r="JRU56" s="995">
        <f t="shared" ref="JRU56" si="3621">JRU45-JRU53-JRU54</f>
        <v>0</v>
      </c>
      <c r="JRW56" s="995">
        <f t="shared" ref="JRW56" si="3622">JRW45-JRW53-JRW54</f>
        <v>0</v>
      </c>
      <c r="JRY56" s="995">
        <f t="shared" ref="JRY56" si="3623">JRY45-JRY53-JRY54</f>
        <v>0</v>
      </c>
      <c r="JSA56" s="995">
        <f t="shared" ref="JSA56" si="3624">JSA45-JSA53-JSA54</f>
        <v>0</v>
      </c>
      <c r="JSC56" s="995">
        <f t="shared" ref="JSC56" si="3625">JSC45-JSC53-JSC54</f>
        <v>0</v>
      </c>
      <c r="JSE56" s="995">
        <f t="shared" ref="JSE56" si="3626">JSE45-JSE53-JSE54</f>
        <v>0</v>
      </c>
      <c r="JSG56" s="995">
        <f t="shared" ref="JSG56" si="3627">JSG45-JSG53-JSG54</f>
        <v>0</v>
      </c>
      <c r="JSI56" s="995">
        <f t="shared" ref="JSI56" si="3628">JSI45-JSI53-JSI54</f>
        <v>0</v>
      </c>
      <c r="JSK56" s="995">
        <f t="shared" ref="JSK56" si="3629">JSK45-JSK53-JSK54</f>
        <v>0</v>
      </c>
      <c r="JSM56" s="995">
        <f t="shared" ref="JSM56" si="3630">JSM45-JSM53-JSM54</f>
        <v>0</v>
      </c>
      <c r="JSO56" s="995">
        <f t="shared" ref="JSO56" si="3631">JSO45-JSO53-JSO54</f>
        <v>0</v>
      </c>
      <c r="JSQ56" s="995">
        <f t="shared" ref="JSQ56" si="3632">JSQ45-JSQ53-JSQ54</f>
        <v>0</v>
      </c>
      <c r="JSS56" s="995">
        <f t="shared" ref="JSS56" si="3633">JSS45-JSS53-JSS54</f>
        <v>0</v>
      </c>
      <c r="JSU56" s="995">
        <f t="shared" ref="JSU56" si="3634">JSU45-JSU53-JSU54</f>
        <v>0</v>
      </c>
      <c r="JSW56" s="995">
        <f t="shared" ref="JSW56" si="3635">JSW45-JSW53-JSW54</f>
        <v>0</v>
      </c>
      <c r="JSY56" s="995">
        <f t="shared" ref="JSY56" si="3636">JSY45-JSY53-JSY54</f>
        <v>0</v>
      </c>
      <c r="JTA56" s="995">
        <f t="shared" ref="JTA56" si="3637">JTA45-JTA53-JTA54</f>
        <v>0</v>
      </c>
      <c r="JTC56" s="995">
        <f t="shared" ref="JTC56" si="3638">JTC45-JTC53-JTC54</f>
        <v>0</v>
      </c>
      <c r="JTE56" s="995">
        <f t="shared" ref="JTE56" si="3639">JTE45-JTE53-JTE54</f>
        <v>0</v>
      </c>
      <c r="JTG56" s="995">
        <f t="shared" ref="JTG56" si="3640">JTG45-JTG53-JTG54</f>
        <v>0</v>
      </c>
      <c r="JTI56" s="995">
        <f t="shared" ref="JTI56" si="3641">JTI45-JTI53-JTI54</f>
        <v>0</v>
      </c>
      <c r="JTK56" s="995">
        <f t="shared" ref="JTK56" si="3642">JTK45-JTK53-JTK54</f>
        <v>0</v>
      </c>
      <c r="JTM56" s="995">
        <f t="shared" ref="JTM56" si="3643">JTM45-JTM53-JTM54</f>
        <v>0</v>
      </c>
      <c r="JTO56" s="995">
        <f t="shared" ref="JTO56" si="3644">JTO45-JTO53-JTO54</f>
        <v>0</v>
      </c>
      <c r="JTQ56" s="995">
        <f t="shared" ref="JTQ56" si="3645">JTQ45-JTQ53-JTQ54</f>
        <v>0</v>
      </c>
      <c r="JTS56" s="995">
        <f t="shared" ref="JTS56" si="3646">JTS45-JTS53-JTS54</f>
        <v>0</v>
      </c>
      <c r="JTU56" s="995">
        <f t="shared" ref="JTU56" si="3647">JTU45-JTU53-JTU54</f>
        <v>0</v>
      </c>
      <c r="JTW56" s="995">
        <f t="shared" ref="JTW56" si="3648">JTW45-JTW53-JTW54</f>
        <v>0</v>
      </c>
      <c r="JTY56" s="995">
        <f t="shared" ref="JTY56" si="3649">JTY45-JTY53-JTY54</f>
        <v>0</v>
      </c>
      <c r="JUA56" s="995">
        <f t="shared" ref="JUA56" si="3650">JUA45-JUA53-JUA54</f>
        <v>0</v>
      </c>
      <c r="JUC56" s="995">
        <f t="shared" ref="JUC56" si="3651">JUC45-JUC53-JUC54</f>
        <v>0</v>
      </c>
      <c r="JUE56" s="995">
        <f t="shared" ref="JUE56" si="3652">JUE45-JUE53-JUE54</f>
        <v>0</v>
      </c>
      <c r="JUG56" s="995">
        <f t="shared" ref="JUG56" si="3653">JUG45-JUG53-JUG54</f>
        <v>0</v>
      </c>
      <c r="JUI56" s="995">
        <f t="shared" ref="JUI56" si="3654">JUI45-JUI53-JUI54</f>
        <v>0</v>
      </c>
      <c r="JUK56" s="995">
        <f t="shared" ref="JUK56" si="3655">JUK45-JUK53-JUK54</f>
        <v>0</v>
      </c>
      <c r="JUM56" s="995">
        <f t="shared" ref="JUM56" si="3656">JUM45-JUM53-JUM54</f>
        <v>0</v>
      </c>
      <c r="JUO56" s="995">
        <f t="shared" ref="JUO56" si="3657">JUO45-JUO53-JUO54</f>
        <v>0</v>
      </c>
      <c r="JUQ56" s="995">
        <f t="shared" ref="JUQ56" si="3658">JUQ45-JUQ53-JUQ54</f>
        <v>0</v>
      </c>
      <c r="JUS56" s="995">
        <f t="shared" ref="JUS56" si="3659">JUS45-JUS53-JUS54</f>
        <v>0</v>
      </c>
      <c r="JUU56" s="995">
        <f t="shared" ref="JUU56" si="3660">JUU45-JUU53-JUU54</f>
        <v>0</v>
      </c>
      <c r="JUW56" s="995">
        <f t="shared" ref="JUW56" si="3661">JUW45-JUW53-JUW54</f>
        <v>0</v>
      </c>
      <c r="JUY56" s="995">
        <f t="shared" ref="JUY56" si="3662">JUY45-JUY53-JUY54</f>
        <v>0</v>
      </c>
      <c r="JVA56" s="995">
        <f t="shared" ref="JVA56" si="3663">JVA45-JVA53-JVA54</f>
        <v>0</v>
      </c>
      <c r="JVC56" s="995">
        <f t="shared" ref="JVC56" si="3664">JVC45-JVC53-JVC54</f>
        <v>0</v>
      </c>
      <c r="JVE56" s="995">
        <f t="shared" ref="JVE56" si="3665">JVE45-JVE53-JVE54</f>
        <v>0</v>
      </c>
      <c r="JVG56" s="995">
        <f t="shared" ref="JVG56" si="3666">JVG45-JVG53-JVG54</f>
        <v>0</v>
      </c>
      <c r="JVI56" s="995">
        <f t="shared" ref="JVI56" si="3667">JVI45-JVI53-JVI54</f>
        <v>0</v>
      </c>
      <c r="JVK56" s="995">
        <f t="shared" ref="JVK56" si="3668">JVK45-JVK53-JVK54</f>
        <v>0</v>
      </c>
      <c r="JVM56" s="995">
        <f t="shared" ref="JVM56" si="3669">JVM45-JVM53-JVM54</f>
        <v>0</v>
      </c>
      <c r="JVO56" s="995">
        <f t="shared" ref="JVO56" si="3670">JVO45-JVO53-JVO54</f>
        <v>0</v>
      </c>
      <c r="JVQ56" s="995">
        <f t="shared" ref="JVQ56" si="3671">JVQ45-JVQ53-JVQ54</f>
        <v>0</v>
      </c>
      <c r="JVS56" s="995">
        <f t="shared" ref="JVS56" si="3672">JVS45-JVS53-JVS54</f>
        <v>0</v>
      </c>
      <c r="JVU56" s="995">
        <f t="shared" ref="JVU56" si="3673">JVU45-JVU53-JVU54</f>
        <v>0</v>
      </c>
      <c r="JVW56" s="995">
        <f t="shared" ref="JVW56" si="3674">JVW45-JVW53-JVW54</f>
        <v>0</v>
      </c>
      <c r="JVY56" s="995">
        <f t="shared" ref="JVY56" si="3675">JVY45-JVY53-JVY54</f>
        <v>0</v>
      </c>
      <c r="JWA56" s="995">
        <f t="shared" ref="JWA56" si="3676">JWA45-JWA53-JWA54</f>
        <v>0</v>
      </c>
      <c r="JWC56" s="995">
        <f t="shared" ref="JWC56" si="3677">JWC45-JWC53-JWC54</f>
        <v>0</v>
      </c>
      <c r="JWE56" s="995">
        <f t="shared" ref="JWE56" si="3678">JWE45-JWE53-JWE54</f>
        <v>0</v>
      </c>
      <c r="JWG56" s="995">
        <f t="shared" ref="JWG56" si="3679">JWG45-JWG53-JWG54</f>
        <v>0</v>
      </c>
      <c r="JWI56" s="995">
        <f t="shared" ref="JWI56" si="3680">JWI45-JWI53-JWI54</f>
        <v>0</v>
      </c>
      <c r="JWK56" s="995">
        <f t="shared" ref="JWK56" si="3681">JWK45-JWK53-JWK54</f>
        <v>0</v>
      </c>
      <c r="JWM56" s="995">
        <f t="shared" ref="JWM56" si="3682">JWM45-JWM53-JWM54</f>
        <v>0</v>
      </c>
      <c r="JWO56" s="995">
        <f t="shared" ref="JWO56" si="3683">JWO45-JWO53-JWO54</f>
        <v>0</v>
      </c>
      <c r="JWQ56" s="995">
        <f t="shared" ref="JWQ56" si="3684">JWQ45-JWQ53-JWQ54</f>
        <v>0</v>
      </c>
      <c r="JWS56" s="995">
        <f t="shared" ref="JWS56" si="3685">JWS45-JWS53-JWS54</f>
        <v>0</v>
      </c>
      <c r="JWU56" s="995">
        <f t="shared" ref="JWU56" si="3686">JWU45-JWU53-JWU54</f>
        <v>0</v>
      </c>
      <c r="JWW56" s="995">
        <f t="shared" ref="JWW56" si="3687">JWW45-JWW53-JWW54</f>
        <v>0</v>
      </c>
      <c r="JWY56" s="995">
        <f t="shared" ref="JWY56" si="3688">JWY45-JWY53-JWY54</f>
        <v>0</v>
      </c>
      <c r="JXA56" s="995">
        <f t="shared" ref="JXA56" si="3689">JXA45-JXA53-JXA54</f>
        <v>0</v>
      </c>
      <c r="JXC56" s="995">
        <f t="shared" ref="JXC56" si="3690">JXC45-JXC53-JXC54</f>
        <v>0</v>
      </c>
      <c r="JXE56" s="995">
        <f t="shared" ref="JXE56" si="3691">JXE45-JXE53-JXE54</f>
        <v>0</v>
      </c>
      <c r="JXG56" s="995">
        <f t="shared" ref="JXG56" si="3692">JXG45-JXG53-JXG54</f>
        <v>0</v>
      </c>
      <c r="JXI56" s="995">
        <f t="shared" ref="JXI56" si="3693">JXI45-JXI53-JXI54</f>
        <v>0</v>
      </c>
      <c r="JXK56" s="995">
        <f t="shared" ref="JXK56" si="3694">JXK45-JXK53-JXK54</f>
        <v>0</v>
      </c>
      <c r="JXM56" s="995">
        <f t="shared" ref="JXM56" si="3695">JXM45-JXM53-JXM54</f>
        <v>0</v>
      </c>
      <c r="JXO56" s="995">
        <f t="shared" ref="JXO56" si="3696">JXO45-JXO53-JXO54</f>
        <v>0</v>
      </c>
      <c r="JXQ56" s="995">
        <f t="shared" ref="JXQ56" si="3697">JXQ45-JXQ53-JXQ54</f>
        <v>0</v>
      </c>
      <c r="JXS56" s="995">
        <f t="shared" ref="JXS56" si="3698">JXS45-JXS53-JXS54</f>
        <v>0</v>
      </c>
      <c r="JXU56" s="995">
        <f t="shared" ref="JXU56" si="3699">JXU45-JXU53-JXU54</f>
        <v>0</v>
      </c>
      <c r="JXW56" s="995">
        <f t="shared" ref="JXW56" si="3700">JXW45-JXW53-JXW54</f>
        <v>0</v>
      </c>
      <c r="JXY56" s="995">
        <f t="shared" ref="JXY56" si="3701">JXY45-JXY53-JXY54</f>
        <v>0</v>
      </c>
      <c r="JYA56" s="995">
        <f t="shared" ref="JYA56" si="3702">JYA45-JYA53-JYA54</f>
        <v>0</v>
      </c>
      <c r="JYC56" s="995">
        <f t="shared" ref="JYC56" si="3703">JYC45-JYC53-JYC54</f>
        <v>0</v>
      </c>
      <c r="JYE56" s="995">
        <f t="shared" ref="JYE56" si="3704">JYE45-JYE53-JYE54</f>
        <v>0</v>
      </c>
      <c r="JYG56" s="995">
        <f t="shared" ref="JYG56" si="3705">JYG45-JYG53-JYG54</f>
        <v>0</v>
      </c>
      <c r="JYI56" s="995">
        <f t="shared" ref="JYI56" si="3706">JYI45-JYI53-JYI54</f>
        <v>0</v>
      </c>
      <c r="JYK56" s="995">
        <f t="shared" ref="JYK56" si="3707">JYK45-JYK53-JYK54</f>
        <v>0</v>
      </c>
      <c r="JYM56" s="995">
        <f t="shared" ref="JYM56" si="3708">JYM45-JYM53-JYM54</f>
        <v>0</v>
      </c>
      <c r="JYO56" s="995">
        <f t="shared" ref="JYO56" si="3709">JYO45-JYO53-JYO54</f>
        <v>0</v>
      </c>
      <c r="JYQ56" s="995">
        <f t="shared" ref="JYQ56" si="3710">JYQ45-JYQ53-JYQ54</f>
        <v>0</v>
      </c>
      <c r="JYS56" s="995">
        <f t="shared" ref="JYS56" si="3711">JYS45-JYS53-JYS54</f>
        <v>0</v>
      </c>
      <c r="JYU56" s="995">
        <f t="shared" ref="JYU56" si="3712">JYU45-JYU53-JYU54</f>
        <v>0</v>
      </c>
      <c r="JYW56" s="995">
        <f t="shared" ref="JYW56" si="3713">JYW45-JYW53-JYW54</f>
        <v>0</v>
      </c>
      <c r="JYY56" s="995">
        <f t="shared" ref="JYY56" si="3714">JYY45-JYY53-JYY54</f>
        <v>0</v>
      </c>
      <c r="JZA56" s="995">
        <f t="shared" ref="JZA56" si="3715">JZA45-JZA53-JZA54</f>
        <v>0</v>
      </c>
      <c r="JZC56" s="995">
        <f t="shared" ref="JZC56" si="3716">JZC45-JZC53-JZC54</f>
        <v>0</v>
      </c>
      <c r="JZE56" s="995">
        <f t="shared" ref="JZE56" si="3717">JZE45-JZE53-JZE54</f>
        <v>0</v>
      </c>
      <c r="JZG56" s="995">
        <f t="shared" ref="JZG56" si="3718">JZG45-JZG53-JZG54</f>
        <v>0</v>
      </c>
      <c r="JZI56" s="995">
        <f t="shared" ref="JZI56" si="3719">JZI45-JZI53-JZI54</f>
        <v>0</v>
      </c>
      <c r="JZK56" s="995">
        <f t="shared" ref="JZK56" si="3720">JZK45-JZK53-JZK54</f>
        <v>0</v>
      </c>
      <c r="JZM56" s="995">
        <f t="shared" ref="JZM56" si="3721">JZM45-JZM53-JZM54</f>
        <v>0</v>
      </c>
      <c r="JZO56" s="995">
        <f t="shared" ref="JZO56" si="3722">JZO45-JZO53-JZO54</f>
        <v>0</v>
      </c>
      <c r="JZQ56" s="995">
        <f t="shared" ref="JZQ56" si="3723">JZQ45-JZQ53-JZQ54</f>
        <v>0</v>
      </c>
      <c r="JZS56" s="995">
        <f t="shared" ref="JZS56" si="3724">JZS45-JZS53-JZS54</f>
        <v>0</v>
      </c>
      <c r="JZU56" s="995">
        <f t="shared" ref="JZU56" si="3725">JZU45-JZU53-JZU54</f>
        <v>0</v>
      </c>
      <c r="JZW56" s="995">
        <f t="shared" ref="JZW56" si="3726">JZW45-JZW53-JZW54</f>
        <v>0</v>
      </c>
      <c r="JZY56" s="995">
        <f t="shared" ref="JZY56" si="3727">JZY45-JZY53-JZY54</f>
        <v>0</v>
      </c>
      <c r="KAA56" s="995">
        <f t="shared" ref="KAA56" si="3728">KAA45-KAA53-KAA54</f>
        <v>0</v>
      </c>
      <c r="KAC56" s="995">
        <f t="shared" ref="KAC56" si="3729">KAC45-KAC53-KAC54</f>
        <v>0</v>
      </c>
      <c r="KAE56" s="995">
        <f t="shared" ref="KAE56" si="3730">KAE45-KAE53-KAE54</f>
        <v>0</v>
      </c>
      <c r="KAG56" s="995">
        <f t="shared" ref="KAG56" si="3731">KAG45-KAG53-KAG54</f>
        <v>0</v>
      </c>
      <c r="KAI56" s="995">
        <f t="shared" ref="KAI56" si="3732">KAI45-KAI53-KAI54</f>
        <v>0</v>
      </c>
      <c r="KAK56" s="995">
        <f t="shared" ref="KAK56" si="3733">KAK45-KAK53-KAK54</f>
        <v>0</v>
      </c>
      <c r="KAM56" s="995">
        <f t="shared" ref="KAM56" si="3734">KAM45-KAM53-KAM54</f>
        <v>0</v>
      </c>
      <c r="KAO56" s="995">
        <f t="shared" ref="KAO56" si="3735">KAO45-KAO53-KAO54</f>
        <v>0</v>
      </c>
      <c r="KAQ56" s="995">
        <f t="shared" ref="KAQ56" si="3736">KAQ45-KAQ53-KAQ54</f>
        <v>0</v>
      </c>
      <c r="KAS56" s="995">
        <f t="shared" ref="KAS56" si="3737">KAS45-KAS53-KAS54</f>
        <v>0</v>
      </c>
      <c r="KAU56" s="995">
        <f t="shared" ref="KAU56" si="3738">KAU45-KAU53-KAU54</f>
        <v>0</v>
      </c>
      <c r="KAW56" s="995">
        <f t="shared" ref="KAW56" si="3739">KAW45-KAW53-KAW54</f>
        <v>0</v>
      </c>
      <c r="KAY56" s="995">
        <f t="shared" ref="KAY56" si="3740">KAY45-KAY53-KAY54</f>
        <v>0</v>
      </c>
      <c r="KBA56" s="995">
        <f t="shared" ref="KBA56" si="3741">KBA45-KBA53-KBA54</f>
        <v>0</v>
      </c>
      <c r="KBC56" s="995">
        <f t="shared" ref="KBC56" si="3742">KBC45-KBC53-KBC54</f>
        <v>0</v>
      </c>
      <c r="KBE56" s="995">
        <f t="shared" ref="KBE56" si="3743">KBE45-KBE53-KBE54</f>
        <v>0</v>
      </c>
      <c r="KBG56" s="995">
        <f t="shared" ref="KBG56" si="3744">KBG45-KBG53-KBG54</f>
        <v>0</v>
      </c>
      <c r="KBI56" s="995">
        <f t="shared" ref="KBI56" si="3745">KBI45-KBI53-KBI54</f>
        <v>0</v>
      </c>
      <c r="KBK56" s="995">
        <f t="shared" ref="KBK56" si="3746">KBK45-KBK53-KBK54</f>
        <v>0</v>
      </c>
      <c r="KBM56" s="995">
        <f t="shared" ref="KBM56" si="3747">KBM45-KBM53-KBM54</f>
        <v>0</v>
      </c>
      <c r="KBO56" s="995">
        <f t="shared" ref="KBO56" si="3748">KBO45-KBO53-KBO54</f>
        <v>0</v>
      </c>
      <c r="KBQ56" s="995">
        <f t="shared" ref="KBQ56" si="3749">KBQ45-KBQ53-KBQ54</f>
        <v>0</v>
      </c>
      <c r="KBS56" s="995">
        <f t="shared" ref="KBS56" si="3750">KBS45-KBS53-KBS54</f>
        <v>0</v>
      </c>
      <c r="KBU56" s="995">
        <f t="shared" ref="KBU56" si="3751">KBU45-KBU53-KBU54</f>
        <v>0</v>
      </c>
      <c r="KBW56" s="995">
        <f t="shared" ref="KBW56" si="3752">KBW45-KBW53-KBW54</f>
        <v>0</v>
      </c>
      <c r="KBY56" s="995">
        <f t="shared" ref="KBY56" si="3753">KBY45-KBY53-KBY54</f>
        <v>0</v>
      </c>
      <c r="KCA56" s="995">
        <f t="shared" ref="KCA56" si="3754">KCA45-KCA53-KCA54</f>
        <v>0</v>
      </c>
      <c r="KCC56" s="995">
        <f t="shared" ref="KCC56" si="3755">KCC45-KCC53-KCC54</f>
        <v>0</v>
      </c>
      <c r="KCE56" s="995">
        <f t="shared" ref="KCE56" si="3756">KCE45-KCE53-KCE54</f>
        <v>0</v>
      </c>
      <c r="KCG56" s="995">
        <f t="shared" ref="KCG56" si="3757">KCG45-KCG53-KCG54</f>
        <v>0</v>
      </c>
      <c r="KCI56" s="995">
        <f t="shared" ref="KCI56" si="3758">KCI45-KCI53-KCI54</f>
        <v>0</v>
      </c>
      <c r="KCK56" s="995">
        <f t="shared" ref="KCK56" si="3759">KCK45-KCK53-KCK54</f>
        <v>0</v>
      </c>
      <c r="KCM56" s="995">
        <f t="shared" ref="KCM56" si="3760">KCM45-KCM53-KCM54</f>
        <v>0</v>
      </c>
      <c r="KCO56" s="995">
        <f t="shared" ref="KCO56" si="3761">KCO45-KCO53-KCO54</f>
        <v>0</v>
      </c>
      <c r="KCQ56" s="995">
        <f t="shared" ref="KCQ56" si="3762">KCQ45-KCQ53-KCQ54</f>
        <v>0</v>
      </c>
      <c r="KCS56" s="995">
        <f t="shared" ref="KCS56" si="3763">KCS45-KCS53-KCS54</f>
        <v>0</v>
      </c>
      <c r="KCU56" s="995">
        <f t="shared" ref="KCU56" si="3764">KCU45-KCU53-KCU54</f>
        <v>0</v>
      </c>
      <c r="KCW56" s="995">
        <f t="shared" ref="KCW56" si="3765">KCW45-KCW53-KCW54</f>
        <v>0</v>
      </c>
      <c r="KCY56" s="995">
        <f t="shared" ref="KCY56" si="3766">KCY45-KCY53-KCY54</f>
        <v>0</v>
      </c>
      <c r="KDA56" s="995">
        <f t="shared" ref="KDA56" si="3767">KDA45-KDA53-KDA54</f>
        <v>0</v>
      </c>
      <c r="KDC56" s="995">
        <f t="shared" ref="KDC56" si="3768">KDC45-KDC53-KDC54</f>
        <v>0</v>
      </c>
      <c r="KDE56" s="995">
        <f t="shared" ref="KDE56" si="3769">KDE45-KDE53-KDE54</f>
        <v>0</v>
      </c>
      <c r="KDG56" s="995">
        <f t="shared" ref="KDG56" si="3770">KDG45-KDG53-KDG54</f>
        <v>0</v>
      </c>
      <c r="KDI56" s="995">
        <f t="shared" ref="KDI56" si="3771">KDI45-KDI53-KDI54</f>
        <v>0</v>
      </c>
      <c r="KDK56" s="995">
        <f t="shared" ref="KDK56" si="3772">KDK45-KDK53-KDK54</f>
        <v>0</v>
      </c>
      <c r="KDM56" s="995">
        <f t="shared" ref="KDM56" si="3773">KDM45-KDM53-KDM54</f>
        <v>0</v>
      </c>
      <c r="KDO56" s="995">
        <f t="shared" ref="KDO56" si="3774">KDO45-KDO53-KDO54</f>
        <v>0</v>
      </c>
      <c r="KDQ56" s="995">
        <f t="shared" ref="KDQ56" si="3775">KDQ45-KDQ53-KDQ54</f>
        <v>0</v>
      </c>
      <c r="KDS56" s="995">
        <f t="shared" ref="KDS56" si="3776">KDS45-KDS53-KDS54</f>
        <v>0</v>
      </c>
      <c r="KDU56" s="995">
        <f t="shared" ref="KDU56" si="3777">KDU45-KDU53-KDU54</f>
        <v>0</v>
      </c>
      <c r="KDW56" s="995">
        <f t="shared" ref="KDW56" si="3778">KDW45-KDW53-KDW54</f>
        <v>0</v>
      </c>
      <c r="KDY56" s="995">
        <f t="shared" ref="KDY56" si="3779">KDY45-KDY53-KDY54</f>
        <v>0</v>
      </c>
      <c r="KEA56" s="995">
        <f t="shared" ref="KEA56" si="3780">KEA45-KEA53-KEA54</f>
        <v>0</v>
      </c>
      <c r="KEC56" s="995">
        <f t="shared" ref="KEC56" si="3781">KEC45-KEC53-KEC54</f>
        <v>0</v>
      </c>
      <c r="KEE56" s="995">
        <f t="shared" ref="KEE56" si="3782">KEE45-KEE53-KEE54</f>
        <v>0</v>
      </c>
      <c r="KEG56" s="995">
        <f t="shared" ref="KEG56" si="3783">KEG45-KEG53-KEG54</f>
        <v>0</v>
      </c>
      <c r="KEI56" s="995">
        <f t="shared" ref="KEI56" si="3784">KEI45-KEI53-KEI54</f>
        <v>0</v>
      </c>
      <c r="KEK56" s="995">
        <f t="shared" ref="KEK56" si="3785">KEK45-KEK53-KEK54</f>
        <v>0</v>
      </c>
      <c r="KEM56" s="995">
        <f t="shared" ref="KEM56" si="3786">KEM45-KEM53-KEM54</f>
        <v>0</v>
      </c>
      <c r="KEO56" s="995">
        <f t="shared" ref="KEO56" si="3787">KEO45-KEO53-KEO54</f>
        <v>0</v>
      </c>
      <c r="KEQ56" s="995">
        <f t="shared" ref="KEQ56" si="3788">KEQ45-KEQ53-KEQ54</f>
        <v>0</v>
      </c>
      <c r="KES56" s="995">
        <f t="shared" ref="KES56" si="3789">KES45-KES53-KES54</f>
        <v>0</v>
      </c>
      <c r="KEU56" s="995">
        <f t="shared" ref="KEU56" si="3790">KEU45-KEU53-KEU54</f>
        <v>0</v>
      </c>
      <c r="KEW56" s="995">
        <f t="shared" ref="KEW56" si="3791">KEW45-KEW53-KEW54</f>
        <v>0</v>
      </c>
      <c r="KEY56" s="995">
        <f t="shared" ref="KEY56" si="3792">KEY45-KEY53-KEY54</f>
        <v>0</v>
      </c>
      <c r="KFA56" s="995">
        <f t="shared" ref="KFA56" si="3793">KFA45-KFA53-KFA54</f>
        <v>0</v>
      </c>
      <c r="KFC56" s="995">
        <f t="shared" ref="KFC56" si="3794">KFC45-KFC53-KFC54</f>
        <v>0</v>
      </c>
      <c r="KFE56" s="995">
        <f t="shared" ref="KFE56" si="3795">KFE45-KFE53-KFE54</f>
        <v>0</v>
      </c>
      <c r="KFG56" s="995">
        <f t="shared" ref="KFG56" si="3796">KFG45-KFG53-KFG54</f>
        <v>0</v>
      </c>
      <c r="KFI56" s="995">
        <f t="shared" ref="KFI56" si="3797">KFI45-KFI53-KFI54</f>
        <v>0</v>
      </c>
      <c r="KFK56" s="995">
        <f t="shared" ref="KFK56" si="3798">KFK45-KFK53-KFK54</f>
        <v>0</v>
      </c>
      <c r="KFM56" s="995">
        <f t="shared" ref="KFM56" si="3799">KFM45-KFM53-KFM54</f>
        <v>0</v>
      </c>
      <c r="KFO56" s="995">
        <f t="shared" ref="KFO56" si="3800">KFO45-KFO53-KFO54</f>
        <v>0</v>
      </c>
      <c r="KFQ56" s="995">
        <f t="shared" ref="KFQ56" si="3801">KFQ45-KFQ53-KFQ54</f>
        <v>0</v>
      </c>
      <c r="KFS56" s="995">
        <f t="shared" ref="KFS56" si="3802">KFS45-KFS53-KFS54</f>
        <v>0</v>
      </c>
      <c r="KFU56" s="995">
        <f t="shared" ref="KFU56" si="3803">KFU45-KFU53-KFU54</f>
        <v>0</v>
      </c>
      <c r="KFW56" s="995">
        <f t="shared" ref="KFW56" si="3804">KFW45-KFW53-KFW54</f>
        <v>0</v>
      </c>
      <c r="KFY56" s="995">
        <f t="shared" ref="KFY56" si="3805">KFY45-KFY53-KFY54</f>
        <v>0</v>
      </c>
      <c r="KGA56" s="995">
        <f t="shared" ref="KGA56" si="3806">KGA45-KGA53-KGA54</f>
        <v>0</v>
      </c>
      <c r="KGC56" s="995">
        <f t="shared" ref="KGC56" si="3807">KGC45-KGC53-KGC54</f>
        <v>0</v>
      </c>
      <c r="KGE56" s="995">
        <f t="shared" ref="KGE56" si="3808">KGE45-KGE53-KGE54</f>
        <v>0</v>
      </c>
      <c r="KGG56" s="995">
        <f t="shared" ref="KGG56" si="3809">KGG45-KGG53-KGG54</f>
        <v>0</v>
      </c>
      <c r="KGI56" s="995">
        <f t="shared" ref="KGI56" si="3810">KGI45-KGI53-KGI54</f>
        <v>0</v>
      </c>
      <c r="KGK56" s="995">
        <f t="shared" ref="KGK56" si="3811">KGK45-KGK53-KGK54</f>
        <v>0</v>
      </c>
      <c r="KGM56" s="995">
        <f t="shared" ref="KGM56" si="3812">KGM45-KGM53-KGM54</f>
        <v>0</v>
      </c>
      <c r="KGO56" s="995">
        <f t="shared" ref="KGO56" si="3813">KGO45-KGO53-KGO54</f>
        <v>0</v>
      </c>
      <c r="KGQ56" s="995">
        <f t="shared" ref="KGQ56" si="3814">KGQ45-KGQ53-KGQ54</f>
        <v>0</v>
      </c>
      <c r="KGS56" s="995">
        <f t="shared" ref="KGS56" si="3815">KGS45-KGS53-KGS54</f>
        <v>0</v>
      </c>
      <c r="KGU56" s="995">
        <f t="shared" ref="KGU56" si="3816">KGU45-KGU53-KGU54</f>
        <v>0</v>
      </c>
      <c r="KGW56" s="995">
        <f t="shared" ref="KGW56" si="3817">KGW45-KGW53-KGW54</f>
        <v>0</v>
      </c>
      <c r="KGY56" s="995">
        <f t="shared" ref="KGY56" si="3818">KGY45-KGY53-KGY54</f>
        <v>0</v>
      </c>
      <c r="KHA56" s="995">
        <f t="shared" ref="KHA56" si="3819">KHA45-KHA53-KHA54</f>
        <v>0</v>
      </c>
      <c r="KHC56" s="995">
        <f t="shared" ref="KHC56" si="3820">KHC45-KHC53-KHC54</f>
        <v>0</v>
      </c>
      <c r="KHE56" s="995">
        <f t="shared" ref="KHE56" si="3821">KHE45-KHE53-KHE54</f>
        <v>0</v>
      </c>
      <c r="KHG56" s="995">
        <f t="shared" ref="KHG56" si="3822">KHG45-KHG53-KHG54</f>
        <v>0</v>
      </c>
      <c r="KHI56" s="995">
        <f t="shared" ref="KHI56" si="3823">KHI45-KHI53-KHI54</f>
        <v>0</v>
      </c>
      <c r="KHK56" s="995">
        <f t="shared" ref="KHK56" si="3824">KHK45-KHK53-KHK54</f>
        <v>0</v>
      </c>
      <c r="KHM56" s="995">
        <f t="shared" ref="KHM56" si="3825">KHM45-KHM53-KHM54</f>
        <v>0</v>
      </c>
      <c r="KHO56" s="995">
        <f t="shared" ref="KHO56" si="3826">KHO45-KHO53-KHO54</f>
        <v>0</v>
      </c>
      <c r="KHQ56" s="995">
        <f t="shared" ref="KHQ56" si="3827">KHQ45-KHQ53-KHQ54</f>
        <v>0</v>
      </c>
      <c r="KHS56" s="995">
        <f t="shared" ref="KHS56" si="3828">KHS45-KHS53-KHS54</f>
        <v>0</v>
      </c>
      <c r="KHU56" s="995">
        <f t="shared" ref="KHU56" si="3829">KHU45-KHU53-KHU54</f>
        <v>0</v>
      </c>
      <c r="KHW56" s="995">
        <f t="shared" ref="KHW56" si="3830">KHW45-KHW53-KHW54</f>
        <v>0</v>
      </c>
      <c r="KHY56" s="995">
        <f t="shared" ref="KHY56" si="3831">KHY45-KHY53-KHY54</f>
        <v>0</v>
      </c>
      <c r="KIA56" s="995">
        <f t="shared" ref="KIA56" si="3832">KIA45-KIA53-KIA54</f>
        <v>0</v>
      </c>
      <c r="KIC56" s="995">
        <f t="shared" ref="KIC56" si="3833">KIC45-KIC53-KIC54</f>
        <v>0</v>
      </c>
      <c r="KIE56" s="995">
        <f t="shared" ref="KIE56" si="3834">KIE45-KIE53-KIE54</f>
        <v>0</v>
      </c>
      <c r="KIG56" s="995">
        <f t="shared" ref="KIG56" si="3835">KIG45-KIG53-KIG54</f>
        <v>0</v>
      </c>
      <c r="KII56" s="995">
        <f t="shared" ref="KII56" si="3836">KII45-KII53-KII54</f>
        <v>0</v>
      </c>
      <c r="KIK56" s="995">
        <f t="shared" ref="KIK56" si="3837">KIK45-KIK53-KIK54</f>
        <v>0</v>
      </c>
      <c r="KIM56" s="995">
        <f t="shared" ref="KIM56" si="3838">KIM45-KIM53-KIM54</f>
        <v>0</v>
      </c>
      <c r="KIO56" s="995">
        <f t="shared" ref="KIO56" si="3839">KIO45-KIO53-KIO54</f>
        <v>0</v>
      </c>
      <c r="KIQ56" s="995">
        <f t="shared" ref="KIQ56" si="3840">KIQ45-KIQ53-KIQ54</f>
        <v>0</v>
      </c>
      <c r="KIS56" s="995">
        <f t="shared" ref="KIS56" si="3841">KIS45-KIS53-KIS54</f>
        <v>0</v>
      </c>
      <c r="KIU56" s="995">
        <f t="shared" ref="KIU56" si="3842">KIU45-KIU53-KIU54</f>
        <v>0</v>
      </c>
      <c r="KIW56" s="995">
        <f t="shared" ref="KIW56" si="3843">KIW45-KIW53-KIW54</f>
        <v>0</v>
      </c>
      <c r="KIY56" s="995">
        <f t="shared" ref="KIY56" si="3844">KIY45-KIY53-KIY54</f>
        <v>0</v>
      </c>
      <c r="KJA56" s="995">
        <f t="shared" ref="KJA56" si="3845">KJA45-KJA53-KJA54</f>
        <v>0</v>
      </c>
      <c r="KJC56" s="995">
        <f t="shared" ref="KJC56" si="3846">KJC45-KJC53-KJC54</f>
        <v>0</v>
      </c>
      <c r="KJE56" s="995">
        <f t="shared" ref="KJE56" si="3847">KJE45-KJE53-KJE54</f>
        <v>0</v>
      </c>
      <c r="KJG56" s="995">
        <f t="shared" ref="KJG56" si="3848">KJG45-KJG53-KJG54</f>
        <v>0</v>
      </c>
      <c r="KJI56" s="995">
        <f t="shared" ref="KJI56" si="3849">KJI45-KJI53-KJI54</f>
        <v>0</v>
      </c>
      <c r="KJK56" s="995">
        <f t="shared" ref="KJK56" si="3850">KJK45-KJK53-KJK54</f>
        <v>0</v>
      </c>
      <c r="KJM56" s="995">
        <f t="shared" ref="KJM56" si="3851">KJM45-KJM53-KJM54</f>
        <v>0</v>
      </c>
      <c r="KJO56" s="995">
        <f t="shared" ref="KJO56" si="3852">KJO45-KJO53-KJO54</f>
        <v>0</v>
      </c>
      <c r="KJQ56" s="995">
        <f t="shared" ref="KJQ56" si="3853">KJQ45-KJQ53-KJQ54</f>
        <v>0</v>
      </c>
      <c r="KJS56" s="995">
        <f t="shared" ref="KJS56" si="3854">KJS45-KJS53-KJS54</f>
        <v>0</v>
      </c>
      <c r="KJU56" s="995">
        <f t="shared" ref="KJU56" si="3855">KJU45-KJU53-KJU54</f>
        <v>0</v>
      </c>
      <c r="KJW56" s="995">
        <f t="shared" ref="KJW56" si="3856">KJW45-KJW53-KJW54</f>
        <v>0</v>
      </c>
      <c r="KJY56" s="995">
        <f t="shared" ref="KJY56" si="3857">KJY45-KJY53-KJY54</f>
        <v>0</v>
      </c>
      <c r="KKA56" s="995">
        <f t="shared" ref="KKA56" si="3858">KKA45-KKA53-KKA54</f>
        <v>0</v>
      </c>
      <c r="KKC56" s="995">
        <f t="shared" ref="KKC56" si="3859">KKC45-KKC53-KKC54</f>
        <v>0</v>
      </c>
      <c r="KKE56" s="995">
        <f t="shared" ref="KKE56" si="3860">KKE45-KKE53-KKE54</f>
        <v>0</v>
      </c>
      <c r="KKG56" s="995">
        <f t="shared" ref="KKG56" si="3861">KKG45-KKG53-KKG54</f>
        <v>0</v>
      </c>
      <c r="KKI56" s="995">
        <f t="shared" ref="KKI56" si="3862">KKI45-KKI53-KKI54</f>
        <v>0</v>
      </c>
      <c r="KKK56" s="995">
        <f t="shared" ref="KKK56" si="3863">KKK45-KKK53-KKK54</f>
        <v>0</v>
      </c>
      <c r="KKM56" s="995">
        <f t="shared" ref="KKM56" si="3864">KKM45-KKM53-KKM54</f>
        <v>0</v>
      </c>
      <c r="KKO56" s="995">
        <f t="shared" ref="KKO56" si="3865">KKO45-KKO53-KKO54</f>
        <v>0</v>
      </c>
      <c r="KKQ56" s="995">
        <f t="shared" ref="KKQ56" si="3866">KKQ45-KKQ53-KKQ54</f>
        <v>0</v>
      </c>
      <c r="KKS56" s="995">
        <f t="shared" ref="KKS56" si="3867">KKS45-KKS53-KKS54</f>
        <v>0</v>
      </c>
      <c r="KKU56" s="995">
        <f t="shared" ref="KKU56" si="3868">KKU45-KKU53-KKU54</f>
        <v>0</v>
      </c>
      <c r="KKW56" s="995">
        <f t="shared" ref="KKW56" si="3869">KKW45-KKW53-KKW54</f>
        <v>0</v>
      </c>
      <c r="KKY56" s="995">
        <f t="shared" ref="KKY56" si="3870">KKY45-KKY53-KKY54</f>
        <v>0</v>
      </c>
      <c r="KLA56" s="995">
        <f t="shared" ref="KLA56" si="3871">KLA45-KLA53-KLA54</f>
        <v>0</v>
      </c>
      <c r="KLC56" s="995">
        <f t="shared" ref="KLC56" si="3872">KLC45-KLC53-KLC54</f>
        <v>0</v>
      </c>
      <c r="KLE56" s="995">
        <f t="shared" ref="KLE56" si="3873">KLE45-KLE53-KLE54</f>
        <v>0</v>
      </c>
      <c r="KLG56" s="995">
        <f t="shared" ref="KLG56" si="3874">KLG45-KLG53-KLG54</f>
        <v>0</v>
      </c>
      <c r="KLI56" s="995">
        <f t="shared" ref="KLI56" si="3875">KLI45-KLI53-KLI54</f>
        <v>0</v>
      </c>
      <c r="KLK56" s="995">
        <f t="shared" ref="KLK56" si="3876">KLK45-KLK53-KLK54</f>
        <v>0</v>
      </c>
      <c r="KLM56" s="995">
        <f t="shared" ref="KLM56" si="3877">KLM45-KLM53-KLM54</f>
        <v>0</v>
      </c>
      <c r="KLO56" s="995">
        <f t="shared" ref="KLO56" si="3878">KLO45-KLO53-KLO54</f>
        <v>0</v>
      </c>
      <c r="KLQ56" s="995">
        <f t="shared" ref="KLQ56" si="3879">KLQ45-KLQ53-KLQ54</f>
        <v>0</v>
      </c>
      <c r="KLS56" s="995">
        <f t="shared" ref="KLS56" si="3880">KLS45-KLS53-KLS54</f>
        <v>0</v>
      </c>
      <c r="KLU56" s="995">
        <f t="shared" ref="KLU56" si="3881">KLU45-KLU53-KLU54</f>
        <v>0</v>
      </c>
      <c r="KLW56" s="995">
        <f t="shared" ref="KLW56" si="3882">KLW45-KLW53-KLW54</f>
        <v>0</v>
      </c>
      <c r="KLY56" s="995">
        <f t="shared" ref="KLY56" si="3883">KLY45-KLY53-KLY54</f>
        <v>0</v>
      </c>
      <c r="KMA56" s="995">
        <f t="shared" ref="KMA56" si="3884">KMA45-KMA53-KMA54</f>
        <v>0</v>
      </c>
      <c r="KMC56" s="995">
        <f t="shared" ref="KMC56" si="3885">KMC45-KMC53-KMC54</f>
        <v>0</v>
      </c>
      <c r="KME56" s="995">
        <f t="shared" ref="KME56" si="3886">KME45-KME53-KME54</f>
        <v>0</v>
      </c>
      <c r="KMG56" s="995">
        <f t="shared" ref="KMG56" si="3887">KMG45-KMG53-KMG54</f>
        <v>0</v>
      </c>
      <c r="KMI56" s="995">
        <f t="shared" ref="KMI56" si="3888">KMI45-KMI53-KMI54</f>
        <v>0</v>
      </c>
      <c r="KMK56" s="995">
        <f t="shared" ref="KMK56" si="3889">KMK45-KMK53-KMK54</f>
        <v>0</v>
      </c>
      <c r="KMM56" s="995">
        <f t="shared" ref="KMM56" si="3890">KMM45-KMM53-KMM54</f>
        <v>0</v>
      </c>
      <c r="KMO56" s="995">
        <f t="shared" ref="KMO56" si="3891">KMO45-KMO53-KMO54</f>
        <v>0</v>
      </c>
      <c r="KMQ56" s="995">
        <f t="shared" ref="KMQ56" si="3892">KMQ45-KMQ53-KMQ54</f>
        <v>0</v>
      </c>
      <c r="KMS56" s="995">
        <f t="shared" ref="KMS56" si="3893">KMS45-KMS53-KMS54</f>
        <v>0</v>
      </c>
      <c r="KMU56" s="995">
        <f t="shared" ref="KMU56" si="3894">KMU45-KMU53-KMU54</f>
        <v>0</v>
      </c>
      <c r="KMW56" s="995">
        <f t="shared" ref="KMW56" si="3895">KMW45-KMW53-KMW54</f>
        <v>0</v>
      </c>
      <c r="KMY56" s="995">
        <f t="shared" ref="KMY56" si="3896">KMY45-KMY53-KMY54</f>
        <v>0</v>
      </c>
      <c r="KNA56" s="995">
        <f t="shared" ref="KNA56" si="3897">KNA45-KNA53-KNA54</f>
        <v>0</v>
      </c>
      <c r="KNC56" s="995">
        <f t="shared" ref="KNC56" si="3898">KNC45-KNC53-KNC54</f>
        <v>0</v>
      </c>
      <c r="KNE56" s="995">
        <f t="shared" ref="KNE56" si="3899">KNE45-KNE53-KNE54</f>
        <v>0</v>
      </c>
      <c r="KNG56" s="995">
        <f t="shared" ref="KNG56" si="3900">KNG45-KNG53-KNG54</f>
        <v>0</v>
      </c>
      <c r="KNI56" s="995">
        <f t="shared" ref="KNI56" si="3901">KNI45-KNI53-KNI54</f>
        <v>0</v>
      </c>
      <c r="KNK56" s="995">
        <f t="shared" ref="KNK56" si="3902">KNK45-KNK53-KNK54</f>
        <v>0</v>
      </c>
      <c r="KNM56" s="995">
        <f t="shared" ref="KNM56" si="3903">KNM45-KNM53-KNM54</f>
        <v>0</v>
      </c>
      <c r="KNO56" s="995">
        <f t="shared" ref="KNO56" si="3904">KNO45-KNO53-KNO54</f>
        <v>0</v>
      </c>
      <c r="KNQ56" s="995">
        <f t="shared" ref="KNQ56" si="3905">KNQ45-KNQ53-KNQ54</f>
        <v>0</v>
      </c>
      <c r="KNS56" s="995">
        <f t="shared" ref="KNS56" si="3906">KNS45-KNS53-KNS54</f>
        <v>0</v>
      </c>
      <c r="KNU56" s="995">
        <f t="shared" ref="KNU56" si="3907">KNU45-KNU53-KNU54</f>
        <v>0</v>
      </c>
      <c r="KNW56" s="995">
        <f t="shared" ref="KNW56" si="3908">KNW45-KNW53-KNW54</f>
        <v>0</v>
      </c>
      <c r="KNY56" s="995">
        <f t="shared" ref="KNY56" si="3909">KNY45-KNY53-KNY54</f>
        <v>0</v>
      </c>
      <c r="KOA56" s="995">
        <f t="shared" ref="KOA56" si="3910">KOA45-KOA53-KOA54</f>
        <v>0</v>
      </c>
      <c r="KOC56" s="995">
        <f t="shared" ref="KOC56" si="3911">KOC45-KOC53-KOC54</f>
        <v>0</v>
      </c>
      <c r="KOE56" s="995">
        <f t="shared" ref="KOE56" si="3912">KOE45-KOE53-KOE54</f>
        <v>0</v>
      </c>
      <c r="KOG56" s="995">
        <f t="shared" ref="KOG56" si="3913">KOG45-KOG53-KOG54</f>
        <v>0</v>
      </c>
      <c r="KOI56" s="995">
        <f t="shared" ref="KOI56" si="3914">KOI45-KOI53-KOI54</f>
        <v>0</v>
      </c>
      <c r="KOK56" s="995">
        <f t="shared" ref="KOK56" si="3915">KOK45-KOK53-KOK54</f>
        <v>0</v>
      </c>
      <c r="KOM56" s="995">
        <f t="shared" ref="KOM56" si="3916">KOM45-KOM53-KOM54</f>
        <v>0</v>
      </c>
      <c r="KOO56" s="995">
        <f t="shared" ref="KOO56" si="3917">KOO45-KOO53-KOO54</f>
        <v>0</v>
      </c>
      <c r="KOQ56" s="995">
        <f t="shared" ref="KOQ56" si="3918">KOQ45-KOQ53-KOQ54</f>
        <v>0</v>
      </c>
      <c r="KOS56" s="995">
        <f t="shared" ref="KOS56" si="3919">KOS45-KOS53-KOS54</f>
        <v>0</v>
      </c>
      <c r="KOU56" s="995">
        <f t="shared" ref="KOU56" si="3920">KOU45-KOU53-KOU54</f>
        <v>0</v>
      </c>
      <c r="KOW56" s="995">
        <f t="shared" ref="KOW56" si="3921">KOW45-KOW53-KOW54</f>
        <v>0</v>
      </c>
      <c r="KOY56" s="995">
        <f t="shared" ref="KOY56" si="3922">KOY45-KOY53-KOY54</f>
        <v>0</v>
      </c>
      <c r="KPA56" s="995">
        <f t="shared" ref="KPA56" si="3923">KPA45-KPA53-KPA54</f>
        <v>0</v>
      </c>
      <c r="KPC56" s="995">
        <f t="shared" ref="KPC56" si="3924">KPC45-KPC53-KPC54</f>
        <v>0</v>
      </c>
      <c r="KPE56" s="995">
        <f t="shared" ref="KPE56" si="3925">KPE45-KPE53-KPE54</f>
        <v>0</v>
      </c>
      <c r="KPG56" s="995">
        <f t="shared" ref="KPG56" si="3926">KPG45-KPG53-KPG54</f>
        <v>0</v>
      </c>
      <c r="KPI56" s="995">
        <f t="shared" ref="KPI56" si="3927">KPI45-KPI53-KPI54</f>
        <v>0</v>
      </c>
      <c r="KPK56" s="995">
        <f t="shared" ref="KPK56" si="3928">KPK45-KPK53-KPK54</f>
        <v>0</v>
      </c>
      <c r="KPM56" s="995">
        <f t="shared" ref="KPM56" si="3929">KPM45-KPM53-KPM54</f>
        <v>0</v>
      </c>
      <c r="KPO56" s="995">
        <f t="shared" ref="KPO56" si="3930">KPO45-KPO53-KPO54</f>
        <v>0</v>
      </c>
      <c r="KPQ56" s="995">
        <f t="shared" ref="KPQ56" si="3931">KPQ45-KPQ53-KPQ54</f>
        <v>0</v>
      </c>
      <c r="KPS56" s="995">
        <f t="shared" ref="KPS56" si="3932">KPS45-KPS53-KPS54</f>
        <v>0</v>
      </c>
      <c r="KPU56" s="995">
        <f t="shared" ref="KPU56" si="3933">KPU45-KPU53-KPU54</f>
        <v>0</v>
      </c>
      <c r="KPW56" s="995">
        <f t="shared" ref="KPW56" si="3934">KPW45-KPW53-KPW54</f>
        <v>0</v>
      </c>
      <c r="KPY56" s="995">
        <f t="shared" ref="KPY56" si="3935">KPY45-KPY53-KPY54</f>
        <v>0</v>
      </c>
      <c r="KQA56" s="995">
        <f t="shared" ref="KQA56" si="3936">KQA45-KQA53-KQA54</f>
        <v>0</v>
      </c>
      <c r="KQC56" s="995">
        <f t="shared" ref="KQC56" si="3937">KQC45-KQC53-KQC54</f>
        <v>0</v>
      </c>
      <c r="KQE56" s="995">
        <f t="shared" ref="KQE56" si="3938">KQE45-KQE53-KQE54</f>
        <v>0</v>
      </c>
      <c r="KQG56" s="995">
        <f t="shared" ref="KQG56" si="3939">KQG45-KQG53-KQG54</f>
        <v>0</v>
      </c>
      <c r="KQI56" s="995">
        <f t="shared" ref="KQI56" si="3940">KQI45-KQI53-KQI54</f>
        <v>0</v>
      </c>
      <c r="KQK56" s="995">
        <f t="shared" ref="KQK56" si="3941">KQK45-KQK53-KQK54</f>
        <v>0</v>
      </c>
      <c r="KQM56" s="995">
        <f t="shared" ref="KQM56" si="3942">KQM45-KQM53-KQM54</f>
        <v>0</v>
      </c>
      <c r="KQO56" s="995">
        <f t="shared" ref="KQO56" si="3943">KQO45-KQO53-KQO54</f>
        <v>0</v>
      </c>
      <c r="KQQ56" s="995">
        <f t="shared" ref="KQQ56" si="3944">KQQ45-KQQ53-KQQ54</f>
        <v>0</v>
      </c>
      <c r="KQS56" s="995">
        <f t="shared" ref="KQS56" si="3945">KQS45-KQS53-KQS54</f>
        <v>0</v>
      </c>
      <c r="KQU56" s="995">
        <f t="shared" ref="KQU56" si="3946">KQU45-KQU53-KQU54</f>
        <v>0</v>
      </c>
      <c r="KQW56" s="995">
        <f t="shared" ref="KQW56" si="3947">KQW45-KQW53-KQW54</f>
        <v>0</v>
      </c>
      <c r="KQY56" s="995">
        <f t="shared" ref="KQY56" si="3948">KQY45-KQY53-KQY54</f>
        <v>0</v>
      </c>
      <c r="KRA56" s="995">
        <f t="shared" ref="KRA56" si="3949">KRA45-KRA53-KRA54</f>
        <v>0</v>
      </c>
      <c r="KRC56" s="995">
        <f t="shared" ref="KRC56" si="3950">KRC45-KRC53-KRC54</f>
        <v>0</v>
      </c>
      <c r="KRE56" s="995">
        <f t="shared" ref="KRE56" si="3951">KRE45-KRE53-KRE54</f>
        <v>0</v>
      </c>
      <c r="KRG56" s="995">
        <f t="shared" ref="KRG56" si="3952">KRG45-KRG53-KRG54</f>
        <v>0</v>
      </c>
      <c r="KRI56" s="995">
        <f t="shared" ref="KRI56" si="3953">KRI45-KRI53-KRI54</f>
        <v>0</v>
      </c>
      <c r="KRK56" s="995">
        <f t="shared" ref="KRK56" si="3954">KRK45-KRK53-KRK54</f>
        <v>0</v>
      </c>
      <c r="KRM56" s="995">
        <f t="shared" ref="KRM56" si="3955">KRM45-KRM53-KRM54</f>
        <v>0</v>
      </c>
      <c r="KRO56" s="995">
        <f t="shared" ref="KRO56" si="3956">KRO45-KRO53-KRO54</f>
        <v>0</v>
      </c>
      <c r="KRQ56" s="995">
        <f t="shared" ref="KRQ56" si="3957">KRQ45-KRQ53-KRQ54</f>
        <v>0</v>
      </c>
      <c r="KRS56" s="995">
        <f t="shared" ref="KRS56" si="3958">KRS45-KRS53-KRS54</f>
        <v>0</v>
      </c>
      <c r="KRU56" s="995">
        <f t="shared" ref="KRU56" si="3959">KRU45-KRU53-KRU54</f>
        <v>0</v>
      </c>
      <c r="KRW56" s="995">
        <f t="shared" ref="KRW56" si="3960">KRW45-KRW53-KRW54</f>
        <v>0</v>
      </c>
      <c r="KRY56" s="995">
        <f t="shared" ref="KRY56" si="3961">KRY45-KRY53-KRY54</f>
        <v>0</v>
      </c>
      <c r="KSA56" s="995">
        <f t="shared" ref="KSA56" si="3962">KSA45-KSA53-KSA54</f>
        <v>0</v>
      </c>
      <c r="KSC56" s="995">
        <f t="shared" ref="KSC56" si="3963">KSC45-KSC53-KSC54</f>
        <v>0</v>
      </c>
      <c r="KSE56" s="995">
        <f t="shared" ref="KSE56" si="3964">KSE45-KSE53-KSE54</f>
        <v>0</v>
      </c>
      <c r="KSG56" s="995">
        <f t="shared" ref="KSG56" si="3965">KSG45-KSG53-KSG54</f>
        <v>0</v>
      </c>
      <c r="KSI56" s="995">
        <f t="shared" ref="KSI56" si="3966">KSI45-KSI53-KSI54</f>
        <v>0</v>
      </c>
      <c r="KSK56" s="995">
        <f t="shared" ref="KSK56" si="3967">KSK45-KSK53-KSK54</f>
        <v>0</v>
      </c>
      <c r="KSM56" s="995">
        <f t="shared" ref="KSM56" si="3968">KSM45-KSM53-KSM54</f>
        <v>0</v>
      </c>
      <c r="KSO56" s="995">
        <f t="shared" ref="KSO56" si="3969">KSO45-KSO53-KSO54</f>
        <v>0</v>
      </c>
      <c r="KSQ56" s="995">
        <f t="shared" ref="KSQ56" si="3970">KSQ45-KSQ53-KSQ54</f>
        <v>0</v>
      </c>
      <c r="KSS56" s="995">
        <f t="shared" ref="KSS56" si="3971">KSS45-KSS53-KSS54</f>
        <v>0</v>
      </c>
      <c r="KSU56" s="995">
        <f t="shared" ref="KSU56" si="3972">KSU45-KSU53-KSU54</f>
        <v>0</v>
      </c>
      <c r="KSW56" s="995">
        <f t="shared" ref="KSW56" si="3973">KSW45-KSW53-KSW54</f>
        <v>0</v>
      </c>
      <c r="KSY56" s="995">
        <f t="shared" ref="KSY56" si="3974">KSY45-KSY53-KSY54</f>
        <v>0</v>
      </c>
      <c r="KTA56" s="995">
        <f t="shared" ref="KTA56" si="3975">KTA45-KTA53-KTA54</f>
        <v>0</v>
      </c>
      <c r="KTC56" s="995">
        <f t="shared" ref="KTC56" si="3976">KTC45-KTC53-KTC54</f>
        <v>0</v>
      </c>
      <c r="KTE56" s="995">
        <f t="shared" ref="KTE56" si="3977">KTE45-KTE53-KTE54</f>
        <v>0</v>
      </c>
      <c r="KTG56" s="995">
        <f t="shared" ref="KTG56" si="3978">KTG45-KTG53-KTG54</f>
        <v>0</v>
      </c>
      <c r="KTI56" s="995">
        <f t="shared" ref="KTI56" si="3979">KTI45-KTI53-KTI54</f>
        <v>0</v>
      </c>
      <c r="KTK56" s="995">
        <f t="shared" ref="KTK56" si="3980">KTK45-KTK53-KTK54</f>
        <v>0</v>
      </c>
      <c r="KTM56" s="995">
        <f t="shared" ref="KTM56" si="3981">KTM45-KTM53-KTM54</f>
        <v>0</v>
      </c>
      <c r="KTO56" s="995">
        <f t="shared" ref="KTO56" si="3982">KTO45-KTO53-KTO54</f>
        <v>0</v>
      </c>
      <c r="KTQ56" s="995">
        <f t="shared" ref="KTQ56" si="3983">KTQ45-KTQ53-KTQ54</f>
        <v>0</v>
      </c>
      <c r="KTS56" s="995">
        <f t="shared" ref="KTS56" si="3984">KTS45-KTS53-KTS54</f>
        <v>0</v>
      </c>
      <c r="KTU56" s="995">
        <f t="shared" ref="KTU56" si="3985">KTU45-KTU53-KTU54</f>
        <v>0</v>
      </c>
      <c r="KTW56" s="995">
        <f t="shared" ref="KTW56" si="3986">KTW45-KTW53-KTW54</f>
        <v>0</v>
      </c>
      <c r="KTY56" s="995">
        <f t="shared" ref="KTY56" si="3987">KTY45-KTY53-KTY54</f>
        <v>0</v>
      </c>
      <c r="KUA56" s="995">
        <f t="shared" ref="KUA56" si="3988">KUA45-KUA53-KUA54</f>
        <v>0</v>
      </c>
      <c r="KUC56" s="995">
        <f t="shared" ref="KUC56" si="3989">KUC45-KUC53-KUC54</f>
        <v>0</v>
      </c>
      <c r="KUE56" s="995">
        <f t="shared" ref="KUE56" si="3990">KUE45-KUE53-KUE54</f>
        <v>0</v>
      </c>
      <c r="KUG56" s="995">
        <f t="shared" ref="KUG56" si="3991">KUG45-KUG53-KUG54</f>
        <v>0</v>
      </c>
      <c r="KUI56" s="995">
        <f t="shared" ref="KUI56" si="3992">KUI45-KUI53-KUI54</f>
        <v>0</v>
      </c>
      <c r="KUK56" s="995">
        <f t="shared" ref="KUK56" si="3993">KUK45-KUK53-KUK54</f>
        <v>0</v>
      </c>
      <c r="KUM56" s="995">
        <f t="shared" ref="KUM56" si="3994">KUM45-KUM53-KUM54</f>
        <v>0</v>
      </c>
      <c r="KUO56" s="995">
        <f t="shared" ref="KUO56" si="3995">KUO45-KUO53-KUO54</f>
        <v>0</v>
      </c>
      <c r="KUQ56" s="995">
        <f t="shared" ref="KUQ56" si="3996">KUQ45-KUQ53-KUQ54</f>
        <v>0</v>
      </c>
      <c r="KUS56" s="995">
        <f t="shared" ref="KUS56" si="3997">KUS45-KUS53-KUS54</f>
        <v>0</v>
      </c>
      <c r="KUU56" s="995">
        <f t="shared" ref="KUU56" si="3998">KUU45-KUU53-KUU54</f>
        <v>0</v>
      </c>
      <c r="KUW56" s="995">
        <f t="shared" ref="KUW56" si="3999">KUW45-KUW53-KUW54</f>
        <v>0</v>
      </c>
      <c r="KUY56" s="995">
        <f t="shared" ref="KUY56" si="4000">KUY45-KUY53-KUY54</f>
        <v>0</v>
      </c>
      <c r="KVA56" s="995">
        <f t="shared" ref="KVA56" si="4001">KVA45-KVA53-KVA54</f>
        <v>0</v>
      </c>
      <c r="KVC56" s="995">
        <f t="shared" ref="KVC56" si="4002">KVC45-KVC53-KVC54</f>
        <v>0</v>
      </c>
      <c r="KVE56" s="995">
        <f t="shared" ref="KVE56" si="4003">KVE45-KVE53-KVE54</f>
        <v>0</v>
      </c>
      <c r="KVG56" s="995">
        <f t="shared" ref="KVG56" si="4004">KVG45-KVG53-KVG54</f>
        <v>0</v>
      </c>
      <c r="KVI56" s="995">
        <f t="shared" ref="KVI56" si="4005">KVI45-KVI53-KVI54</f>
        <v>0</v>
      </c>
      <c r="KVK56" s="995">
        <f t="shared" ref="KVK56" si="4006">KVK45-KVK53-KVK54</f>
        <v>0</v>
      </c>
      <c r="KVM56" s="995">
        <f t="shared" ref="KVM56" si="4007">KVM45-KVM53-KVM54</f>
        <v>0</v>
      </c>
      <c r="KVO56" s="995">
        <f t="shared" ref="KVO56" si="4008">KVO45-KVO53-KVO54</f>
        <v>0</v>
      </c>
      <c r="KVQ56" s="995">
        <f t="shared" ref="KVQ56" si="4009">KVQ45-KVQ53-KVQ54</f>
        <v>0</v>
      </c>
      <c r="KVS56" s="995">
        <f t="shared" ref="KVS56" si="4010">KVS45-KVS53-KVS54</f>
        <v>0</v>
      </c>
      <c r="KVU56" s="995">
        <f t="shared" ref="KVU56" si="4011">KVU45-KVU53-KVU54</f>
        <v>0</v>
      </c>
      <c r="KVW56" s="995">
        <f t="shared" ref="KVW56" si="4012">KVW45-KVW53-KVW54</f>
        <v>0</v>
      </c>
      <c r="KVY56" s="995">
        <f t="shared" ref="KVY56" si="4013">KVY45-KVY53-KVY54</f>
        <v>0</v>
      </c>
      <c r="KWA56" s="995">
        <f t="shared" ref="KWA56" si="4014">KWA45-KWA53-KWA54</f>
        <v>0</v>
      </c>
      <c r="KWC56" s="995">
        <f t="shared" ref="KWC56" si="4015">KWC45-KWC53-KWC54</f>
        <v>0</v>
      </c>
      <c r="KWE56" s="995">
        <f t="shared" ref="KWE56" si="4016">KWE45-KWE53-KWE54</f>
        <v>0</v>
      </c>
      <c r="KWG56" s="995">
        <f t="shared" ref="KWG56" si="4017">KWG45-KWG53-KWG54</f>
        <v>0</v>
      </c>
      <c r="KWI56" s="995">
        <f t="shared" ref="KWI56" si="4018">KWI45-KWI53-KWI54</f>
        <v>0</v>
      </c>
      <c r="KWK56" s="995">
        <f t="shared" ref="KWK56" si="4019">KWK45-KWK53-KWK54</f>
        <v>0</v>
      </c>
      <c r="KWM56" s="995">
        <f t="shared" ref="KWM56" si="4020">KWM45-KWM53-KWM54</f>
        <v>0</v>
      </c>
      <c r="KWO56" s="995">
        <f t="shared" ref="KWO56" si="4021">KWO45-KWO53-KWO54</f>
        <v>0</v>
      </c>
      <c r="KWQ56" s="995">
        <f t="shared" ref="KWQ56" si="4022">KWQ45-KWQ53-KWQ54</f>
        <v>0</v>
      </c>
      <c r="KWS56" s="995">
        <f t="shared" ref="KWS56" si="4023">KWS45-KWS53-KWS54</f>
        <v>0</v>
      </c>
      <c r="KWU56" s="995">
        <f t="shared" ref="KWU56" si="4024">KWU45-KWU53-KWU54</f>
        <v>0</v>
      </c>
      <c r="KWW56" s="995">
        <f t="shared" ref="KWW56" si="4025">KWW45-KWW53-KWW54</f>
        <v>0</v>
      </c>
      <c r="KWY56" s="995">
        <f t="shared" ref="KWY56" si="4026">KWY45-KWY53-KWY54</f>
        <v>0</v>
      </c>
      <c r="KXA56" s="995">
        <f t="shared" ref="KXA56" si="4027">KXA45-KXA53-KXA54</f>
        <v>0</v>
      </c>
      <c r="KXC56" s="995">
        <f t="shared" ref="KXC56" si="4028">KXC45-KXC53-KXC54</f>
        <v>0</v>
      </c>
      <c r="KXE56" s="995">
        <f t="shared" ref="KXE56" si="4029">KXE45-KXE53-KXE54</f>
        <v>0</v>
      </c>
      <c r="KXG56" s="995">
        <f t="shared" ref="KXG56" si="4030">KXG45-KXG53-KXG54</f>
        <v>0</v>
      </c>
      <c r="KXI56" s="995">
        <f t="shared" ref="KXI56" si="4031">KXI45-KXI53-KXI54</f>
        <v>0</v>
      </c>
      <c r="KXK56" s="995">
        <f t="shared" ref="KXK56" si="4032">KXK45-KXK53-KXK54</f>
        <v>0</v>
      </c>
      <c r="KXM56" s="995">
        <f t="shared" ref="KXM56" si="4033">KXM45-KXM53-KXM54</f>
        <v>0</v>
      </c>
      <c r="KXO56" s="995">
        <f t="shared" ref="KXO56" si="4034">KXO45-KXO53-KXO54</f>
        <v>0</v>
      </c>
      <c r="KXQ56" s="995">
        <f t="shared" ref="KXQ56" si="4035">KXQ45-KXQ53-KXQ54</f>
        <v>0</v>
      </c>
      <c r="KXS56" s="995">
        <f t="shared" ref="KXS56" si="4036">KXS45-KXS53-KXS54</f>
        <v>0</v>
      </c>
      <c r="KXU56" s="995">
        <f t="shared" ref="KXU56" si="4037">KXU45-KXU53-KXU54</f>
        <v>0</v>
      </c>
      <c r="KXW56" s="995">
        <f t="shared" ref="KXW56" si="4038">KXW45-KXW53-KXW54</f>
        <v>0</v>
      </c>
      <c r="KXY56" s="995">
        <f t="shared" ref="KXY56" si="4039">KXY45-KXY53-KXY54</f>
        <v>0</v>
      </c>
      <c r="KYA56" s="995">
        <f t="shared" ref="KYA56" si="4040">KYA45-KYA53-KYA54</f>
        <v>0</v>
      </c>
      <c r="KYC56" s="995">
        <f t="shared" ref="KYC56" si="4041">KYC45-KYC53-KYC54</f>
        <v>0</v>
      </c>
      <c r="KYE56" s="995">
        <f t="shared" ref="KYE56" si="4042">KYE45-KYE53-KYE54</f>
        <v>0</v>
      </c>
      <c r="KYG56" s="995">
        <f t="shared" ref="KYG56" si="4043">KYG45-KYG53-KYG54</f>
        <v>0</v>
      </c>
      <c r="KYI56" s="995">
        <f t="shared" ref="KYI56" si="4044">KYI45-KYI53-KYI54</f>
        <v>0</v>
      </c>
      <c r="KYK56" s="995">
        <f t="shared" ref="KYK56" si="4045">KYK45-KYK53-KYK54</f>
        <v>0</v>
      </c>
      <c r="KYM56" s="995">
        <f t="shared" ref="KYM56" si="4046">KYM45-KYM53-KYM54</f>
        <v>0</v>
      </c>
      <c r="KYO56" s="995">
        <f t="shared" ref="KYO56" si="4047">KYO45-KYO53-KYO54</f>
        <v>0</v>
      </c>
      <c r="KYQ56" s="995">
        <f t="shared" ref="KYQ56" si="4048">KYQ45-KYQ53-KYQ54</f>
        <v>0</v>
      </c>
      <c r="KYS56" s="995">
        <f t="shared" ref="KYS56" si="4049">KYS45-KYS53-KYS54</f>
        <v>0</v>
      </c>
      <c r="KYU56" s="995">
        <f t="shared" ref="KYU56" si="4050">KYU45-KYU53-KYU54</f>
        <v>0</v>
      </c>
      <c r="KYW56" s="995">
        <f t="shared" ref="KYW56" si="4051">KYW45-KYW53-KYW54</f>
        <v>0</v>
      </c>
      <c r="KYY56" s="995">
        <f t="shared" ref="KYY56" si="4052">KYY45-KYY53-KYY54</f>
        <v>0</v>
      </c>
      <c r="KZA56" s="995">
        <f t="shared" ref="KZA56" si="4053">KZA45-KZA53-KZA54</f>
        <v>0</v>
      </c>
      <c r="KZC56" s="995">
        <f t="shared" ref="KZC56" si="4054">KZC45-KZC53-KZC54</f>
        <v>0</v>
      </c>
      <c r="KZE56" s="995">
        <f t="shared" ref="KZE56" si="4055">KZE45-KZE53-KZE54</f>
        <v>0</v>
      </c>
      <c r="KZG56" s="995">
        <f t="shared" ref="KZG56" si="4056">KZG45-KZG53-KZG54</f>
        <v>0</v>
      </c>
      <c r="KZI56" s="995">
        <f t="shared" ref="KZI56" si="4057">KZI45-KZI53-KZI54</f>
        <v>0</v>
      </c>
      <c r="KZK56" s="995">
        <f t="shared" ref="KZK56" si="4058">KZK45-KZK53-KZK54</f>
        <v>0</v>
      </c>
      <c r="KZM56" s="995">
        <f t="shared" ref="KZM56" si="4059">KZM45-KZM53-KZM54</f>
        <v>0</v>
      </c>
      <c r="KZO56" s="995">
        <f t="shared" ref="KZO56" si="4060">KZO45-KZO53-KZO54</f>
        <v>0</v>
      </c>
      <c r="KZQ56" s="995">
        <f t="shared" ref="KZQ56" si="4061">KZQ45-KZQ53-KZQ54</f>
        <v>0</v>
      </c>
      <c r="KZS56" s="995">
        <f t="shared" ref="KZS56" si="4062">KZS45-KZS53-KZS54</f>
        <v>0</v>
      </c>
      <c r="KZU56" s="995">
        <f t="shared" ref="KZU56" si="4063">KZU45-KZU53-KZU54</f>
        <v>0</v>
      </c>
      <c r="KZW56" s="995">
        <f t="shared" ref="KZW56" si="4064">KZW45-KZW53-KZW54</f>
        <v>0</v>
      </c>
      <c r="KZY56" s="995">
        <f t="shared" ref="KZY56" si="4065">KZY45-KZY53-KZY54</f>
        <v>0</v>
      </c>
      <c r="LAA56" s="995">
        <f t="shared" ref="LAA56" si="4066">LAA45-LAA53-LAA54</f>
        <v>0</v>
      </c>
      <c r="LAC56" s="995">
        <f t="shared" ref="LAC56" si="4067">LAC45-LAC53-LAC54</f>
        <v>0</v>
      </c>
      <c r="LAE56" s="995">
        <f t="shared" ref="LAE56" si="4068">LAE45-LAE53-LAE54</f>
        <v>0</v>
      </c>
      <c r="LAG56" s="995">
        <f t="shared" ref="LAG56" si="4069">LAG45-LAG53-LAG54</f>
        <v>0</v>
      </c>
      <c r="LAI56" s="995">
        <f t="shared" ref="LAI56" si="4070">LAI45-LAI53-LAI54</f>
        <v>0</v>
      </c>
      <c r="LAK56" s="995">
        <f t="shared" ref="LAK56" si="4071">LAK45-LAK53-LAK54</f>
        <v>0</v>
      </c>
      <c r="LAM56" s="995">
        <f t="shared" ref="LAM56" si="4072">LAM45-LAM53-LAM54</f>
        <v>0</v>
      </c>
      <c r="LAO56" s="995">
        <f t="shared" ref="LAO56" si="4073">LAO45-LAO53-LAO54</f>
        <v>0</v>
      </c>
      <c r="LAQ56" s="995">
        <f t="shared" ref="LAQ56" si="4074">LAQ45-LAQ53-LAQ54</f>
        <v>0</v>
      </c>
      <c r="LAS56" s="995">
        <f t="shared" ref="LAS56" si="4075">LAS45-LAS53-LAS54</f>
        <v>0</v>
      </c>
      <c r="LAU56" s="995">
        <f t="shared" ref="LAU56" si="4076">LAU45-LAU53-LAU54</f>
        <v>0</v>
      </c>
      <c r="LAW56" s="995">
        <f t="shared" ref="LAW56" si="4077">LAW45-LAW53-LAW54</f>
        <v>0</v>
      </c>
      <c r="LAY56" s="995">
        <f t="shared" ref="LAY56" si="4078">LAY45-LAY53-LAY54</f>
        <v>0</v>
      </c>
      <c r="LBA56" s="995">
        <f t="shared" ref="LBA56" si="4079">LBA45-LBA53-LBA54</f>
        <v>0</v>
      </c>
      <c r="LBC56" s="995">
        <f t="shared" ref="LBC56" si="4080">LBC45-LBC53-LBC54</f>
        <v>0</v>
      </c>
      <c r="LBE56" s="995">
        <f t="shared" ref="LBE56" si="4081">LBE45-LBE53-LBE54</f>
        <v>0</v>
      </c>
      <c r="LBG56" s="995">
        <f t="shared" ref="LBG56" si="4082">LBG45-LBG53-LBG54</f>
        <v>0</v>
      </c>
      <c r="LBI56" s="995">
        <f t="shared" ref="LBI56" si="4083">LBI45-LBI53-LBI54</f>
        <v>0</v>
      </c>
      <c r="LBK56" s="995">
        <f t="shared" ref="LBK56" si="4084">LBK45-LBK53-LBK54</f>
        <v>0</v>
      </c>
      <c r="LBM56" s="995">
        <f t="shared" ref="LBM56" si="4085">LBM45-LBM53-LBM54</f>
        <v>0</v>
      </c>
      <c r="LBO56" s="995">
        <f t="shared" ref="LBO56" si="4086">LBO45-LBO53-LBO54</f>
        <v>0</v>
      </c>
      <c r="LBQ56" s="995">
        <f t="shared" ref="LBQ56" si="4087">LBQ45-LBQ53-LBQ54</f>
        <v>0</v>
      </c>
      <c r="LBS56" s="995">
        <f t="shared" ref="LBS56" si="4088">LBS45-LBS53-LBS54</f>
        <v>0</v>
      </c>
      <c r="LBU56" s="995">
        <f t="shared" ref="LBU56" si="4089">LBU45-LBU53-LBU54</f>
        <v>0</v>
      </c>
      <c r="LBW56" s="995">
        <f t="shared" ref="LBW56" si="4090">LBW45-LBW53-LBW54</f>
        <v>0</v>
      </c>
      <c r="LBY56" s="995">
        <f t="shared" ref="LBY56" si="4091">LBY45-LBY53-LBY54</f>
        <v>0</v>
      </c>
      <c r="LCA56" s="995">
        <f t="shared" ref="LCA56" si="4092">LCA45-LCA53-LCA54</f>
        <v>0</v>
      </c>
      <c r="LCC56" s="995">
        <f t="shared" ref="LCC56" si="4093">LCC45-LCC53-LCC54</f>
        <v>0</v>
      </c>
      <c r="LCE56" s="995">
        <f t="shared" ref="LCE56" si="4094">LCE45-LCE53-LCE54</f>
        <v>0</v>
      </c>
      <c r="LCG56" s="995">
        <f t="shared" ref="LCG56" si="4095">LCG45-LCG53-LCG54</f>
        <v>0</v>
      </c>
      <c r="LCI56" s="995">
        <f t="shared" ref="LCI56" si="4096">LCI45-LCI53-LCI54</f>
        <v>0</v>
      </c>
      <c r="LCK56" s="995">
        <f t="shared" ref="LCK56" si="4097">LCK45-LCK53-LCK54</f>
        <v>0</v>
      </c>
      <c r="LCM56" s="995">
        <f t="shared" ref="LCM56" si="4098">LCM45-LCM53-LCM54</f>
        <v>0</v>
      </c>
      <c r="LCO56" s="995">
        <f t="shared" ref="LCO56" si="4099">LCO45-LCO53-LCO54</f>
        <v>0</v>
      </c>
      <c r="LCQ56" s="995">
        <f t="shared" ref="LCQ56" si="4100">LCQ45-LCQ53-LCQ54</f>
        <v>0</v>
      </c>
      <c r="LCS56" s="995">
        <f t="shared" ref="LCS56" si="4101">LCS45-LCS53-LCS54</f>
        <v>0</v>
      </c>
      <c r="LCU56" s="995">
        <f t="shared" ref="LCU56" si="4102">LCU45-LCU53-LCU54</f>
        <v>0</v>
      </c>
      <c r="LCW56" s="995">
        <f t="shared" ref="LCW56" si="4103">LCW45-LCW53-LCW54</f>
        <v>0</v>
      </c>
      <c r="LCY56" s="995">
        <f t="shared" ref="LCY56" si="4104">LCY45-LCY53-LCY54</f>
        <v>0</v>
      </c>
      <c r="LDA56" s="995">
        <f t="shared" ref="LDA56" si="4105">LDA45-LDA53-LDA54</f>
        <v>0</v>
      </c>
      <c r="LDC56" s="995">
        <f t="shared" ref="LDC56" si="4106">LDC45-LDC53-LDC54</f>
        <v>0</v>
      </c>
      <c r="LDE56" s="995">
        <f t="shared" ref="LDE56" si="4107">LDE45-LDE53-LDE54</f>
        <v>0</v>
      </c>
      <c r="LDG56" s="995">
        <f t="shared" ref="LDG56" si="4108">LDG45-LDG53-LDG54</f>
        <v>0</v>
      </c>
      <c r="LDI56" s="995">
        <f t="shared" ref="LDI56" si="4109">LDI45-LDI53-LDI54</f>
        <v>0</v>
      </c>
      <c r="LDK56" s="995">
        <f t="shared" ref="LDK56" si="4110">LDK45-LDK53-LDK54</f>
        <v>0</v>
      </c>
      <c r="LDM56" s="995">
        <f t="shared" ref="LDM56" si="4111">LDM45-LDM53-LDM54</f>
        <v>0</v>
      </c>
      <c r="LDO56" s="995">
        <f t="shared" ref="LDO56" si="4112">LDO45-LDO53-LDO54</f>
        <v>0</v>
      </c>
      <c r="LDQ56" s="995">
        <f t="shared" ref="LDQ56" si="4113">LDQ45-LDQ53-LDQ54</f>
        <v>0</v>
      </c>
      <c r="LDS56" s="995">
        <f t="shared" ref="LDS56" si="4114">LDS45-LDS53-LDS54</f>
        <v>0</v>
      </c>
      <c r="LDU56" s="995">
        <f t="shared" ref="LDU56" si="4115">LDU45-LDU53-LDU54</f>
        <v>0</v>
      </c>
      <c r="LDW56" s="995">
        <f t="shared" ref="LDW56" si="4116">LDW45-LDW53-LDW54</f>
        <v>0</v>
      </c>
      <c r="LDY56" s="995">
        <f t="shared" ref="LDY56" si="4117">LDY45-LDY53-LDY54</f>
        <v>0</v>
      </c>
      <c r="LEA56" s="995">
        <f t="shared" ref="LEA56" si="4118">LEA45-LEA53-LEA54</f>
        <v>0</v>
      </c>
      <c r="LEC56" s="995">
        <f t="shared" ref="LEC56" si="4119">LEC45-LEC53-LEC54</f>
        <v>0</v>
      </c>
      <c r="LEE56" s="995">
        <f t="shared" ref="LEE56" si="4120">LEE45-LEE53-LEE54</f>
        <v>0</v>
      </c>
      <c r="LEG56" s="995">
        <f t="shared" ref="LEG56" si="4121">LEG45-LEG53-LEG54</f>
        <v>0</v>
      </c>
      <c r="LEI56" s="995">
        <f t="shared" ref="LEI56" si="4122">LEI45-LEI53-LEI54</f>
        <v>0</v>
      </c>
      <c r="LEK56" s="995">
        <f t="shared" ref="LEK56" si="4123">LEK45-LEK53-LEK54</f>
        <v>0</v>
      </c>
      <c r="LEM56" s="995">
        <f t="shared" ref="LEM56" si="4124">LEM45-LEM53-LEM54</f>
        <v>0</v>
      </c>
      <c r="LEO56" s="995">
        <f t="shared" ref="LEO56" si="4125">LEO45-LEO53-LEO54</f>
        <v>0</v>
      </c>
      <c r="LEQ56" s="995">
        <f t="shared" ref="LEQ56" si="4126">LEQ45-LEQ53-LEQ54</f>
        <v>0</v>
      </c>
      <c r="LES56" s="995">
        <f t="shared" ref="LES56" si="4127">LES45-LES53-LES54</f>
        <v>0</v>
      </c>
      <c r="LEU56" s="995">
        <f t="shared" ref="LEU56" si="4128">LEU45-LEU53-LEU54</f>
        <v>0</v>
      </c>
      <c r="LEW56" s="995">
        <f t="shared" ref="LEW56" si="4129">LEW45-LEW53-LEW54</f>
        <v>0</v>
      </c>
      <c r="LEY56" s="995">
        <f t="shared" ref="LEY56" si="4130">LEY45-LEY53-LEY54</f>
        <v>0</v>
      </c>
      <c r="LFA56" s="995">
        <f t="shared" ref="LFA56" si="4131">LFA45-LFA53-LFA54</f>
        <v>0</v>
      </c>
      <c r="LFC56" s="995">
        <f t="shared" ref="LFC56" si="4132">LFC45-LFC53-LFC54</f>
        <v>0</v>
      </c>
      <c r="LFE56" s="995">
        <f t="shared" ref="LFE56" si="4133">LFE45-LFE53-LFE54</f>
        <v>0</v>
      </c>
      <c r="LFG56" s="995">
        <f t="shared" ref="LFG56" si="4134">LFG45-LFG53-LFG54</f>
        <v>0</v>
      </c>
      <c r="LFI56" s="995">
        <f t="shared" ref="LFI56" si="4135">LFI45-LFI53-LFI54</f>
        <v>0</v>
      </c>
      <c r="LFK56" s="995">
        <f t="shared" ref="LFK56" si="4136">LFK45-LFK53-LFK54</f>
        <v>0</v>
      </c>
      <c r="LFM56" s="995">
        <f t="shared" ref="LFM56" si="4137">LFM45-LFM53-LFM54</f>
        <v>0</v>
      </c>
      <c r="LFO56" s="995">
        <f t="shared" ref="LFO56" si="4138">LFO45-LFO53-LFO54</f>
        <v>0</v>
      </c>
      <c r="LFQ56" s="995">
        <f t="shared" ref="LFQ56" si="4139">LFQ45-LFQ53-LFQ54</f>
        <v>0</v>
      </c>
      <c r="LFS56" s="995">
        <f t="shared" ref="LFS56" si="4140">LFS45-LFS53-LFS54</f>
        <v>0</v>
      </c>
      <c r="LFU56" s="995">
        <f t="shared" ref="LFU56" si="4141">LFU45-LFU53-LFU54</f>
        <v>0</v>
      </c>
      <c r="LFW56" s="995">
        <f t="shared" ref="LFW56" si="4142">LFW45-LFW53-LFW54</f>
        <v>0</v>
      </c>
      <c r="LFY56" s="995">
        <f t="shared" ref="LFY56" si="4143">LFY45-LFY53-LFY54</f>
        <v>0</v>
      </c>
      <c r="LGA56" s="995">
        <f t="shared" ref="LGA56" si="4144">LGA45-LGA53-LGA54</f>
        <v>0</v>
      </c>
      <c r="LGC56" s="995">
        <f t="shared" ref="LGC56" si="4145">LGC45-LGC53-LGC54</f>
        <v>0</v>
      </c>
      <c r="LGE56" s="995">
        <f t="shared" ref="LGE56" si="4146">LGE45-LGE53-LGE54</f>
        <v>0</v>
      </c>
      <c r="LGG56" s="995">
        <f t="shared" ref="LGG56" si="4147">LGG45-LGG53-LGG54</f>
        <v>0</v>
      </c>
      <c r="LGI56" s="995">
        <f t="shared" ref="LGI56" si="4148">LGI45-LGI53-LGI54</f>
        <v>0</v>
      </c>
      <c r="LGK56" s="995">
        <f t="shared" ref="LGK56" si="4149">LGK45-LGK53-LGK54</f>
        <v>0</v>
      </c>
      <c r="LGM56" s="995">
        <f t="shared" ref="LGM56" si="4150">LGM45-LGM53-LGM54</f>
        <v>0</v>
      </c>
      <c r="LGO56" s="995">
        <f t="shared" ref="LGO56" si="4151">LGO45-LGO53-LGO54</f>
        <v>0</v>
      </c>
      <c r="LGQ56" s="995">
        <f t="shared" ref="LGQ56" si="4152">LGQ45-LGQ53-LGQ54</f>
        <v>0</v>
      </c>
      <c r="LGS56" s="995">
        <f t="shared" ref="LGS56" si="4153">LGS45-LGS53-LGS54</f>
        <v>0</v>
      </c>
      <c r="LGU56" s="995">
        <f t="shared" ref="LGU56" si="4154">LGU45-LGU53-LGU54</f>
        <v>0</v>
      </c>
      <c r="LGW56" s="995">
        <f t="shared" ref="LGW56" si="4155">LGW45-LGW53-LGW54</f>
        <v>0</v>
      </c>
      <c r="LGY56" s="995">
        <f t="shared" ref="LGY56" si="4156">LGY45-LGY53-LGY54</f>
        <v>0</v>
      </c>
      <c r="LHA56" s="995">
        <f t="shared" ref="LHA56" si="4157">LHA45-LHA53-LHA54</f>
        <v>0</v>
      </c>
      <c r="LHC56" s="995">
        <f t="shared" ref="LHC56" si="4158">LHC45-LHC53-LHC54</f>
        <v>0</v>
      </c>
      <c r="LHE56" s="995">
        <f t="shared" ref="LHE56" si="4159">LHE45-LHE53-LHE54</f>
        <v>0</v>
      </c>
      <c r="LHG56" s="995">
        <f t="shared" ref="LHG56" si="4160">LHG45-LHG53-LHG54</f>
        <v>0</v>
      </c>
      <c r="LHI56" s="995">
        <f t="shared" ref="LHI56" si="4161">LHI45-LHI53-LHI54</f>
        <v>0</v>
      </c>
      <c r="LHK56" s="995">
        <f t="shared" ref="LHK56" si="4162">LHK45-LHK53-LHK54</f>
        <v>0</v>
      </c>
      <c r="LHM56" s="995">
        <f t="shared" ref="LHM56" si="4163">LHM45-LHM53-LHM54</f>
        <v>0</v>
      </c>
      <c r="LHO56" s="995">
        <f t="shared" ref="LHO56" si="4164">LHO45-LHO53-LHO54</f>
        <v>0</v>
      </c>
      <c r="LHQ56" s="995">
        <f t="shared" ref="LHQ56" si="4165">LHQ45-LHQ53-LHQ54</f>
        <v>0</v>
      </c>
      <c r="LHS56" s="995">
        <f t="shared" ref="LHS56" si="4166">LHS45-LHS53-LHS54</f>
        <v>0</v>
      </c>
      <c r="LHU56" s="995">
        <f t="shared" ref="LHU56" si="4167">LHU45-LHU53-LHU54</f>
        <v>0</v>
      </c>
      <c r="LHW56" s="995">
        <f t="shared" ref="LHW56" si="4168">LHW45-LHW53-LHW54</f>
        <v>0</v>
      </c>
      <c r="LHY56" s="995">
        <f t="shared" ref="LHY56" si="4169">LHY45-LHY53-LHY54</f>
        <v>0</v>
      </c>
      <c r="LIA56" s="995">
        <f t="shared" ref="LIA56" si="4170">LIA45-LIA53-LIA54</f>
        <v>0</v>
      </c>
      <c r="LIC56" s="995">
        <f t="shared" ref="LIC56" si="4171">LIC45-LIC53-LIC54</f>
        <v>0</v>
      </c>
      <c r="LIE56" s="995">
        <f t="shared" ref="LIE56" si="4172">LIE45-LIE53-LIE54</f>
        <v>0</v>
      </c>
      <c r="LIG56" s="995">
        <f t="shared" ref="LIG56" si="4173">LIG45-LIG53-LIG54</f>
        <v>0</v>
      </c>
      <c r="LII56" s="995">
        <f t="shared" ref="LII56" si="4174">LII45-LII53-LII54</f>
        <v>0</v>
      </c>
      <c r="LIK56" s="995">
        <f t="shared" ref="LIK56" si="4175">LIK45-LIK53-LIK54</f>
        <v>0</v>
      </c>
      <c r="LIM56" s="995">
        <f t="shared" ref="LIM56" si="4176">LIM45-LIM53-LIM54</f>
        <v>0</v>
      </c>
      <c r="LIO56" s="995">
        <f t="shared" ref="LIO56" si="4177">LIO45-LIO53-LIO54</f>
        <v>0</v>
      </c>
      <c r="LIQ56" s="995">
        <f t="shared" ref="LIQ56" si="4178">LIQ45-LIQ53-LIQ54</f>
        <v>0</v>
      </c>
      <c r="LIS56" s="995">
        <f t="shared" ref="LIS56" si="4179">LIS45-LIS53-LIS54</f>
        <v>0</v>
      </c>
      <c r="LIU56" s="995">
        <f t="shared" ref="LIU56" si="4180">LIU45-LIU53-LIU54</f>
        <v>0</v>
      </c>
      <c r="LIW56" s="995">
        <f t="shared" ref="LIW56" si="4181">LIW45-LIW53-LIW54</f>
        <v>0</v>
      </c>
      <c r="LIY56" s="995">
        <f t="shared" ref="LIY56" si="4182">LIY45-LIY53-LIY54</f>
        <v>0</v>
      </c>
      <c r="LJA56" s="995">
        <f t="shared" ref="LJA56" si="4183">LJA45-LJA53-LJA54</f>
        <v>0</v>
      </c>
      <c r="LJC56" s="995">
        <f t="shared" ref="LJC56" si="4184">LJC45-LJC53-LJC54</f>
        <v>0</v>
      </c>
      <c r="LJE56" s="995">
        <f t="shared" ref="LJE56" si="4185">LJE45-LJE53-LJE54</f>
        <v>0</v>
      </c>
      <c r="LJG56" s="995">
        <f t="shared" ref="LJG56" si="4186">LJG45-LJG53-LJG54</f>
        <v>0</v>
      </c>
      <c r="LJI56" s="995">
        <f t="shared" ref="LJI56" si="4187">LJI45-LJI53-LJI54</f>
        <v>0</v>
      </c>
      <c r="LJK56" s="995">
        <f t="shared" ref="LJK56" si="4188">LJK45-LJK53-LJK54</f>
        <v>0</v>
      </c>
      <c r="LJM56" s="995">
        <f t="shared" ref="LJM56" si="4189">LJM45-LJM53-LJM54</f>
        <v>0</v>
      </c>
      <c r="LJO56" s="995">
        <f t="shared" ref="LJO56" si="4190">LJO45-LJO53-LJO54</f>
        <v>0</v>
      </c>
      <c r="LJQ56" s="995">
        <f t="shared" ref="LJQ56" si="4191">LJQ45-LJQ53-LJQ54</f>
        <v>0</v>
      </c>
      <c r="LJS56" s="995">
        <f t="shared" ref="LJS56" si="4192">LJS45-LJS53-LJS54</f>
        <v>0</v>
      </c>
      <c r="LJU56" s="995">
        <f t="shared" ref="LJU56" si="4193">LJU45-LJU53-LJU54</f>
        <v>0</v>
      </c>
      <c r="LJW56" s="995">
        <f t="shared" ref="LJW56" si="4194">LJW45-LJW53-LJW54</f>
        <v>0</v>
      </c>
      <c r="LJY56" s="995">
        <f t="shared" ref="LJY56" si="4195">LJY45-LJY53-LJY54</f>
        <v>0</v>
      </c>
      <c r="LKA56" s="995">
        <f t="shared" ref="LKA56" si="4196">LKA45-LKA53-LKA54</f>
        <v>0</v>
      </c>
      <c r="LKC56" s="995">
        <f t="shared" ref="LKC56" si="4197">LKC45-LKC53-LKC54</f>
        <v>0</v>
      </c>
      <c r="LKE56" s="995">
        <f t="shared" ref="LKE56" si="4198">LKE45-LKE53-LKE54</f>
        <v>0</v>
      </c>
      <c r="LKG56" s="995">
        <f t="shared" ref="LKG56" si="4199">LKG45-LKG53-LKG54</f>
        <v>0</v>
      </c>
      <c r="LKI56" s="995">
        <f t="shared" ref="LKI56" si="4200">LKI45-LKI53-LKI54</f>
        <v>0</v>
      </c>
      <c r="LKK56" s="995">
        <f t="shared" ref="LKK56" si="4201">LKK45-LKK53-LKK54</f>
        <v>0</v>
      </c>
      <c r="LKM56" s="995">
        <f t="shared" ref="LKM56" si="4202">LKM45-LKM53-LKM54</f>
        <v>0</v>
      </c>
      <c r="LKO56" s="995">
        <f t="shared" ref="LKO56" si="4203">LKO45-LKO53-LKO54</f>
        <v>0</v>
      </c>
      <c r="LKQ56" s="995">
        <f t="shared" ref="LKQ56" si="4204">LKQ45-LKQ53-LKQ54</f>
        <v>0</v>
      </c>
      <c r="LKS56" s="995">
        <f t="shared" ref="LKS56" si="4205">LKS45-LKS53-LKS54</f>
        <v>0</v>
      </c>
      <c r="LKU56" s="995">
        <f t="shared" ref="LKU56" si="4206">LKU45-LKU53-LKU54</f>
        <v>0</v>
      </c>
      <c r="LKW56" s="995">
        <f t="shared" ref="LKW56" si="4207">LKW45-LKW53-LKW54</f>
        <v>0</v>
      </c>
      <c r="LKY56" s="995">
        <f t="shared" ref="LKY56" si="4208">LKY45-LKY53-LKY54</f>
        <v>0</v>
      </c>
      <c r="LLA56" s="995">
        <f t="shared" ref="LLA56" si="4209">LLA45-LLA53-LLA54</f>
        <v>0</v>
      </c>
      <c r="LLC56" s="995">
        <f t="shared" ref="LLC56" si="4210">LLC45-LLC53-LLC54</f>
        <v>0</v>
      </c>
      <c r="LLE56" s="995">
        <f t="shared" ref="LLE56" si="4211">LLE45-LLE53-LLE54</f>
        <v>0</v>
      </c>
      <c r="LLG56" s="995">
        <f t="shared" ref="LLG56" si="4212">LLG45-LLG53-LLG54</f>
        <v>0</v>
      </c>
      <c r="LLI56" s="995">
        <f t="shared" ref="LLI56" si="4213">LLI45-LLI53-LLI54</f>
        <v>0</v>
      </c>
      <c r="LLK56" s="995">
        <f t="shared" ref="LLK56" si="4214">LLK45-LLK53-LLK54</f>
        <v>0</v>
      </c>
      <c r="LLM56" s="995">
        <f t="shared" ref="LLM56" si="4215">LLM45-LLM53-LLM54</f>
        <v>0</v>
      </c>
      <c r="LLO56" s="995">
        <f t="shared" ref="LLO56" si="4216">LLO45-LLO53-LLO54</f>
        <v>0</v>
      </c>
      <c r="LLQ56" s="995">
        <f t="shared" ref="LLQ56" si="4217">LLQ45-LLQ53-LLQ54</f>
        <v>0</v>
      </c>
      <c r="LLS56" s="995">
        <f t="shared" ref="LLS56" si="4218">LLS45-LLS53-LLS54</f>
        <v>0</v>
      </c>
      <c r="LLU56" s="995">
        <f t="shared" ref="LLU56" si="4219">LLU45-LLU53-LLU54</f>
        <v>0</v>
      </c>
      <c r="LLW56" s="995">
        <f t="shared" ref="LLW56" si="4220">LLW45-LLW53-LLW54</f>
        <v>0</v>
      </c>
      <c r="LLY56" s="995">
        <f t="shared" ref="LLY56" si="4221">LLY45-LLY53-LLY54</f>
        <v>0</v>
      </c>
      <c r="LMA56" s="995">
        <f t="shared" ref="LMA56" si="4222">LMA45-LMA53-LMA54</f>
        <v>0</v>
      </c>
      <c r="LMC56" s="995">
        <f t="shared" ref="LMC56" si="4223">LMC45-LMC53-LMC54</f>
        <v>0</v>
      </c>
      <c r="LME56" s="995">
        <f t="shared" ref="LME56" si="4224">LME45-LME53-LME54</f>
        <v>0</v>
      </c>
      <c r="LMG56" s="995">
        <f t="shared" ref="LMG56" si="4225">LMG45-LMG53-LMG54</f>
        <v>0</v>
      </c>
      <c r="LMI56" s="995">
        <f t="shared" ref="LMI56" si="4226">LMI45-LMI53-LMI54</f>
        <v>0</v>
      </c>
      <c r="LMK56" s="995">
        <f t="shared" ref="LMK56" si="4227">LMK45-LMK53-LMK54</f>
        <v>0</v>
      </c>
      <c r="LMM56" s="995">
        <f t="shared" ref="LMM56" si="4228">LMM45-LMM53-LMM54</f>
        <v>0</v>
      </c>
      <c r="LMO56" s="995">
        <f t="shared" ref="LMO56" si="4229">LMO45-LMO53-LMO54</f>
        <v>0</v>
      </c>
      <c r="LMQ56" s="995">
        <f t="shared" ref="LMQ56" si="4230">LMQ45-LMQ53-LMQ54</f>
        <v>0</v>
      </c>
      <c r="LMS56" s="995">
        <f t="shared" ref="LMS56" si="4231">LMS45-LMS53-LMS54</f>
        <v>0</v>
      </c>
      <c r="LMU56" s="995">
        <f t="shared" ref="LMU56" si="4232">LMU45-LMU53-LMU54</f>
        <v>0</v>
      </c>
      <c r="LMW56" s="995">
        <f t="shared" ref="LMW56" si="4233">LMW45-LMW53-LMW54</f>
        <v>0</v>
      </c>
      <c r="LMY56" s="995">
        <f t="shared" ref="LMY56" si="4234">LMY45-LMY53-LMY54</f>
        <v>0</v>
      </c>
      <c r="LNA56" s="995">
        <f t="shared" ref="LNA56" si="4235">LNA45-LNA53-LNA54</f>
        <v>0</v>
      </c>
      <c r="LNC56" s="995">
        <f t="shared" ref="LNC56" si="4236">LNC45-LNC53-LNC54</f>
        <v>0</v>
      </c>
      <c r="LNE56" s="995">
        <f t="shared" ref="LNE56" si="4237">LNE45-LNE53-LNE54</f>
        <v>0</v>
      </c>
      <c r="LNG56" s="995">
        <f t="shared" ref="LNG56" si="4238">LNG45-LNG53-LNG54</f>
        <v>0</v>
      </c>
      <c r="LNI56" s="995">
        <f t="shared" ref="LNI56" si="4239">LNI45-LNI53-LNI54</f>
        <v>0</v>
      </c>
      <c r="LNK56" s="995">
        <f t="shared" ref="LNK56" si="4240">LNK45-LNK53-LNK54</f>
        <v>0</v>
      </c>
      <c r="LNM56" s="995">
        <f t="shared" ref="LNM56" si="4241">LNM45-LNM53-LNM54</f>
        <v>0</v>
      </c>
      <c r="LNO56" s="995">
        <f t="shared" ref="LNO56" si="4242">LNO45-LNO53-LNO54</f>
        <v>0</v>
      </c>
      <c r="LNQ56" s="995">
        <f t="shared" ref="LNQ56" si="4243">LNQ45-LNQ53-LNQ54</f>
        <v>0</v>
      </c>
      <c r="LNS56" s="995">
        <f t="shared" ref="LNS56" si="4244">LNS45-LNS53-LNS54</f>
        <v>0</v>
      </c>
      <c r="LNU56" s="995">
        <f t="shared" ref="LNU56" si="4245">LNU45-LNU53-LNU54</f>
        <v>0</v>
      </c>
      <c r="LNW56" s="995">
        <f t="shared" ref="LNW56" si="4246">LNW45-LNW53-LNW54</f>
        <v>0</v>
      </c>
      <c r="LNY56" s="995">
        <f t="shared" ref="LNY56" si="4247">LNY45-LNY53-LNY54</f>
        <v>0</v>
      </c>
      <c r="LOA56" s="995">
        <f t="shared" ref="LOA56" si="4248">LOA45-LOA53-LOA54</f>
        <v>0</v>
      </c>
      <c r="LOC56" s="995">
        <f t="shared" ref="LOC56" si="4249">LOC45-LOC53-LOC54</f>
        <v>0</v>
      </c>
      <c r="LOE56" s="995">
        <f t="shared" ref="LOE56" si="4250">LOE45-LOE53-LOE54</f>
        <v>0</v>
      </c>
      <c r="LOG56" s="995">
        <f t="shared" ref="LOG56" si="4251">LOG45-LOG53-LOG54</f>
        <v>0</v>
      </c>
      <c r="LOI56" s="995">
        <f t="shared" ref="LOI56" si="4252">LOI45-LOI53-LOI54</f>
        <v>0</v>
      </c>
      <c r="LOK56" s="995">
        <f t="shared" ref="LOK56" si="4253">LOK45-LOK53-LOK54</f>
        <v>0</v>
      </c>
      <c r="LOM56" s="995">
        <f t="shared" ref="LOM56" si="4254">LOM45-LOM53-LOM54</f>
        <v>0</v>
      </c>
      <c r="LOO56" s="995">
        <f t="shared" ref="LOO56" si="4255">LOO45-LOO53-LOO54</f>
        <v>0</v>
      </c>
      <c r="LOQ56" s="995">
        <f t="shared" ref="LOQ56" si="4256">LOQ45-LOQ53-LOQ54</f>
        <v>0</v>
      </c>
      <c r="LOS56" s="995">
        <f t="shared" ref="LOS56" si="4257">LOS45-LOS53-LOS54</f>
        <v>0</v>
      </c>
      <c r="LOU56" s="995">
        <f t="shared" ref="LOU56" si="4258">LOU45-LOU53-LOU54</f>
        <v>0</v>
      </c>
      <c r="LOW56" s="995">
        <f t="shared" ref="LOW56" si="4259">LOW45-LOW53-LOW54</f>
        <v>0</v>
      </c>
      <c r="LOY56" s="995">
        <f t="shared" ref="LOY56" si="4260">LOY45-LOY53-LOY54</f>
        <v>0</v>
      </c>
      <c r="LPA56" s="995">
        <f t="shared" ref="LPA56" si="4261">LPA45-LPA53-LPA54</f>
        <v>0</v>
      </c>
      <c r="LPC56" s="995">
        <f t="shared" ref="LPC56" si="4262">LPC45-LPC53-LPC54</f>
        <v>0</v>
      </c>
      <c r="LPE56" s="995">
        <f t="shared" ref="LPE56" si="4263">LPE45-LPE53-LPE54</f>
        <v>0</v>
      </c>
      <c r="LPG56" s="995">
        <f t="shared" ref="LPG56" si="4264">LPG45-LPG53-LPG54</f>
        <v>0</v>
      </c>
      <c r="LPI56" s="995">
        <f t="shared" ref="LPI56" si="4265">LPI45-LPI53-LPI54</f>
        <v>0</v>
      </c>
      <c r="LPK56" s="995">
        <f t="shared" ref="LPK56" si="4266">LPK45-LPK53-LPK54</f>
        <v>0</v>
      </c>
      <c r="LPM56" s="995">
        <f t="shared" ref="LPM56" si="4267">LPM45-LPM53-LPM54</f>
        <v>0</v>
      </c>
      <c r="LPO56" s="995">
        <f t="shared" ref="LPO56" si="4268">LPO45-LPO53-LPO54</f>
        <v>0</v>
      </c>
      <c r="LPQ56" s="995">
        <f t="shared" ref="LPQ56" si="4269">LPQ45-LPQ53-LPQ54</f>
        <v>0</v>
      </c>
      <c r="LPS56" s="995">
        <f t="shared" ref="LPS56" si="4270">LPS45-LPS53-LPS54</f>
        <v>0</v>
      </c>
      <c r="LPU56" s="995">
        <f t="shared" ref="LPU56" si="4271">LPU45-LPU53-LPU54</f>
        <v>0</v>
      </c>
      <c r="LPW56" s="995">
        <f t="shared" ref="LPW56" si="4272">LPW45-LPW53-LPW54</f>
        <v>0</v>
      </c>
      <c r="LPY56" s="995">
        <f t="shared" ref="LPY56" si="4273">LPY45-LPY53-LPY54</f>
        <v>0</v>
      </c>
      <c r="LQA56" s="995">
        <f t="shared" ref="LQA56" si="4274">LQA45-LQA53-LQA54</f>
        <v>0</v>
      </c>
      <c r="LQC56" s="995">
        <f t="shared" ref="LQC56" si="4275">LQC45-LQC53-LQC54</f>
        <v>0</v>
      </c>
      <c r="LQE56" s="995">
        <f t="shared" ref="LQE56" si="4276">LQE45-LQE53-LQE54</f>
        <v>0</v>
      </c>
      <c r="LQG56" s="995">
        <f t="shared" ref="LQG56" si="4277">LQG45-LQG53-LQG54</f>
        <v>0</v>
      </c>
      <c r="LQI56" s="995">
        <f t="shared" ref="LQI56" si="4278">LQI45-LQI53-LQI54</f>
        <v>0</v>
      </c>
      <c r="LQK56" s="995">
        <f t="shared" ref="LQK56" si="4279">LQK45-LQK53-LQK54</f>
        <v>0</v>
      </c>
      <c r="LQM56" s="995">
        <f t="shared" ref="LQM56" si="4280">LQM45-LQM53-LQM54</f>
        <v>0</v>
      </c>
      <c r="LQO56" s="995">
        <f t="shared" ref="LQO56" si="4281">LQO45-LQO53-LQO54</f>
        <v>0</v>
      </c>
      <c r="LQQ56" s="995">
        <f t="shared" ref="LQQ56" si="4282">LQQ45-LQQ53-LQQ54</f>
        <v>0</v>
      </c>
      <c r="LQS56" s="995">
        <f t="shared" ref="LQS56" si="4283">LQS45-LQS53-LQS54</f>
        <v>0</v>
      </c>
      <c r="LQU56" s="995">
        <f t="shared" ref="LQU56" si="4284">LQU45-LQU53-LQU54</f>
        <v>0</v>
      </c>
      <c r="LQW56" s="995">
        <f t="shared" ref="LQW56" si="4285">LQW45-LQW53-LQW54</f>
        <v>0</v>
      </c>
      <c r="LQY56" s="995">
        <f t="shared" ref="LQY56" si="4286">LQY45-LQY53-LQY54</f>
        <v>0</v>
      </c>
      <c r="LRA56" s="995">
        <f t="shared" ref="LRA56" si="4287">LRA45-LRA53-LRA54</f>
        <v>0</v>
      </c>
      <c r="LRC56" s="995">
        <f t="shared" ref="LRC56" si="4288">LRC45-LRC53-LRC54</f>
        <v>0</v>
      </c>
      <c r="LRE56" s="995">
        <f t="shared" ref="LRE56" si="4289">LRE45-LRE53-LRE54</f>
        <v>0</v>
      </c>
      <c r="LRG56" s="995">
        <f t="shared" ref="LRG56" si="4290">LRG45-LRG53-LRG54</f>
        <v>0</v>
      </c>
      <c r="LRI56" s="995">
        <f t="shared" ref="LRI56" si="4291">LRI45-LRI53-LRI54</f>
        <v>0</v>
      </c>
      <c r="LRK56" s="995">
        <f t="shared" ref="LRK56" si="4292">LRK45-LRK53-LRK54</f>
        <v>0</v>
      </c>
      <c r="LRM56" s="995">
        <f t="shared" ref="LRM56" si="4293">LRM45-LRM53-LRM54</f>
        <v>0</v>
      </c>
      <c r="LRO56" s="995">
        <f t="shared" ref="LRO56" si="4294">LRO45-LRO53-LRO54</f>
        <v>0</v>
      </c>
      <c r="LRQ56" s="995">
        <f t="shared" ref="LRQ56" si="4295">LRQ45-LRQ53-LRQ54</f>
        <v>0</v>
      </c>
      <c r="LRS56" s="995">
        <f t="shared" ref="LRS56" si="4296">LRS45-LRS53-LRS54</f>
        <v>0</v>
      </c>
      <c r="LRU56" s="995">
        <f t="shared" ref="LRU56" si="4297">LRU45-LRU53-LRU54</f>
        <v>0</v>
      </c>
      <c r="LRW56" s="995">
        <f t="shared" ref="LRW56" si="4298">LRW45-LRW53-LRW54</f>
        <v>0</v>
      </c>
      <c r="LRY56" s="995">
        <f t="shared" ref="LRY56" si="4299">LRY45-LRY53-LRY54</f>
        <v>0</v>
      </c>
      <c r="LSA56" s="995">
        <f t="shared" ref="LSA56" si="4300">LSA45-LSA53-LSA54</f>
        <v>0</v>
      </c>
      <c r="LSC56" s="995">
        <f t="shared" ref="LSC56" si="4301">LSC45-LSC53-LSC54</f>
        <v>0</v>
      </c>
      <c r="LSE56" s="995">
        <f t="shared" ref="LSE56" si="4302">LSE45-LSE53-LSE54</f>
        <v>0</v>
      </c>
      <c r="LSG56" s="995">
        <f t="shared" ref="LSG56" si="4303">LSG45-LSG53-LSG54</f>
        <v>0</v>
      </c>
      <c r="LSI56" s="995">
        <f t="shared" ref="LSI56" si="4304">LSI45-LSI53-LSI54</f>
        <v>0</v>
      </c>
      <c r="LSK56" s="995">
        <f t="shared" ref="LSK56" si="4305">LSK45-LSK53-LSK54</f>
        <v>0</v>
      </c>
      <c r="LSM56" s="995">
        <f t="shared" ref="LSM56" si="4306">LSM45-LSM53-LSM54</f>
        <v>0</v>
      </c>
      <c r="LSO56" s="995">
        <f t="shared" ref="LSO56" si="4307">LSO45-LSO53-LSO54</f>
        <v>0</v>
      </c>
      <c r="LSQ56" s="995">
        <f t="shared" ref="LSQ56" si="4308">LSQ45-LSQ53-LSQ54</f>
        <v>0</v>
      </c>
      <c r="LSS56" s="995">
        <f t="shared" ref="LSS56" si="4309">LSS45-LSS53-LSS54</f>
        <v>0</v>
      </c>
      <c r="LSU56" s="995">
        <f t="shared" ref="LSU56" si="4310">LSU45-LSU53-LSU54</f>
        <v>0</v>
      </c>
      <c r="LSW56" s="995">
        <f t="shared" ref="LSW56" si="4311">LSW45-LSW53-LSW54</f>
        <v>0</v>
      </c>
      <c r="LSY56" s="995">
        <f t="shared" ref="LSY56" si="4312">LSY45-LSY53-LSY54</f>
        <v>0</v>
      </c>
      <c r="LTA56" s="995">
        <f t="shared" ref="LTA56" si="4313">LTA45-LTA53-LTA54</f>
        <v>0</v>
      </c>
      <c r="LTC56" s="995">
        <f t="shared" ref="LTC56" si="4314">LTC45-LTC53-LTC54</f>
        <v>0</v>
      </c>
      <c r="LTE56" s="995">
        <f t="shared" ref="LTE56" si="4315">LTE45-LTE53-LTE54</f>
        <v>0</v>
      </c>
      <c r="LTG56" s="995">
        <f t="shared" ref="LTG56" si="4316">LTG45-LTG53-LTG54</f>
        <v>0</v>
      </c>
      <c r="LTI56" s="995">
        <f t="shared" ref="LTI56" si="4317">LTI45-LTI53-LTI54</f>
        <v>0</v>
      </c>
      <c r="LTK56" s="995">
        <f t="shared" ref="LTK56" si="4318">LTK45-LTK53-LTK54</f>
        <v>0</v>
      </c>
      <c r="LTM56" s="995">
        <f t="shared" ref="LTM56" si="4319">LTM45-LTM53-LTM54</f>
        <v>0</v>
      </c>
      <c r="LTO56" s="995">
        <f t="shared" ref="LTO56" si="4320">LTO45-LTO53-LTO54</f>
        <v>0</v>
      </c>
      <c r="LTQ56" s="995">
        <f t="shared" ref="LTQ56" si="4321">LTQ45-LTQ53-LTQ54</f>
        <v>0</v>
      </c>
      <c r="LTS56" s="995">
        <f t="shared" ref="LTS56" si="4322">LTS45-LTS53-LTS54</f>
        <v>0</v>
      </c>
      <c r="LTU56" s="995">
        <f t="shared" ref="LTU56" si="4323">LTU45-LTU53-LTU54</f>
        <v>0</v>
      </c>
      <c r="LTW56" s="995">
        <f t="shared" ref="LTW56" si="4324">LTW45-LTW53-LTW54</f>
        <v>0</v>
      </c>
      <c r="LTY56" s="995">
        <f t="shared" ref="LTY56" si="4325">LTY45-LTY53-LTY54</f>
        <v>0</v>
      </c>
      <c r="LUA56" s="995">
        <f t="shared" ref="LUA56" si="4326">LUA45-LUA53-LUA54</f>
        <v>0</v>
      </c>
      <c r="LUC56" s="995">
        <f t="shared" ref="LUC56" si="4327">LUC45-LUC53-LUC54</f>
        <v>0</v>
      </c>
      <c r="LUE56" s="995">
        <f t="shared" ref="LUE56" si="4328">LUE45-LUE53-LUE54</f>
        <v>0</v>
      </c>
      <c r="LUG56" s="995">
        <f t="shared" ref="LUG56" si="4329">LUG45-LUG53-LUG54</f>
        <v>0</v>
      </c>
      <c r="LUI56" s="995">
        <f t="shared" ref="LUI56" si="4330">LUI45-LUI53-LUI54</f>
        <v>0</v>
      </c>
      <c r="LUK56" s="995">
        <f t="shared" ref="LUK56" si="4331">LUK45-LUK53-LUK54</f>
        <v>0</v>
      </c>
      <c r="LUM56" s="995">
        <f t="shared" ref="LUM56" si="4332">LUM45-LUM53-LUM54</f>
        <v>0</v>
      </c>
      <c r="LUO56" s="995">
        <f t="shared" ref="LUO56" si="4333">LUO45-LUO53-LUO54</f>
        <v>0</v>
      </c>
      <c r="LUQ56" s="995">
        <f t="shared" ref="LUQ56" si="4334">LUQ45-LUQ53-LUQ54</f>
        <v>0</v>
      </c>
      <c r="LUS56" s="995">
        <f t="shared" ref="LUS56" si="4335">LUS45-LUS53-LUS54</f>
        <v>0</v>
      </c>
      <c r="LUU56" s="995">
        <f t="shared" ref="LUU56" si="4336">LUU45-LUU53-LUU54</f>
        <v>0</v>
      </c>
      <c r="LUW56" s="995">
        <f t="shared" ref="LUW56" si="4337">LUW45-LUW53-LUW54</f>
        <v>0</v>
      </c>
      <c r="LUY56" s="995">
        <f t="shared" ref="LUY56" si="4338">LUY45-LUY53-LUY54</f>
        <v>0</v>
      </c>
      <c r="LVA56" s="995">
        <f t="shared" ref="LVA56" si="4339">LVA45-LVA53-LVA54</f>
        <v>0</v>
      </c>
      <c r="LVC56" s="995">
        <f t="shared" ref="LVC56" si="4340">LVC45-LVC53-LVC54</f>
        <v>0</v>
      </c>
      <c r="LVE56" s="995">
        <f t="shared" ref="LVE56" si="4341">LVE45-LVE53-LVE54</f>
        <v>0</v>
      </c>
      <c r="LVG56" s="995">
        <f t="shared" ref="LVG56" si="4342">LVG45-LVG53-LVG54</f>
        <v>0</v>
      </c>
      <c r="LVI56" s="995">
        <f t="shared" ref="LVI56" si="4343">LVI45-LVI53-LVI54</f>
        <v>0</v>
      </c>
      <c r="LVK56" s="995">
        <f t="shared" ref="LVK56" si="4344">LVK45-LVK53-LVK54</f>
        <v>0</v>
      </c>
      <c r="LVM56" s="995">
        <f t="shared" ref="LVM56" si="4345">LVM45-LVM53-LVM54</f>
        <v>0</v>
      </c>
      <c r="LVO56" s="995">
        <f t="shared" ref="LVO56" si="4346">LVO45-LVO53-LVO54</f>
        <v>0</v>
      </c>
      <c r="LVQ56" s="995">
        <f t="shared" ref="LVQ56" si="4347">LVQ45-LVQ53-LVQ54</f>
        <v>0</v>
      </c>
      <c r="LVS56" s="995">
        <f t="shared" ref="LVS56" si="4348">LVS45-LVS53-LVS54</f>
        <v>0</v>
      </c>
      <c r="LVU56" s="995">
        <f t="shared" ref="LVU56" si="4349">LVU45-LVU53-LVU54</f>
        <v>0</v>
      </c>
      <c r="LVW56" s="995">
        <f t="shared" ref="LVW56" si="4350">LVW45-LVW53-LVW54</f>
        <v>0</v>
      </c>
      <c r="LVY56" s="995">
        <f t="shared" ref="LVY56" si="4351">LVY45-LVY53-LVY54</f>
        <v>0</v>
      </c>
      <c r="LWA56" s="995">
        <f t="shared" ref="LWA56" si="4352">LWA45-LWA53-LWA54</f>
        <v>0</v>
      </c>
      <c r="LWC56" s="995">
        <f t="shared" ref="LWC56" si="4353">LWC45-LWC53-LWC54</f>
        <v>0</v>
      </c>
      <c r="LWE56" s="995">
        <f t="shared" ref="LWE56" si="4354">LWE45-LWE53-LWE54</f>
        <v>0</v>
      </c>
      <c r="LWG56" s="995">
        <f t="shared" ref="LWG56" si="4355">LWG45-LWG53-LWG54</f>
        <v>0</v>
      </c>
      <c r="LWI56" s="995">
        <f t="shared" ref="LWI56" si="4356">LWI45-LWI53-LWI54</f>
        <v>0</v>
      </c>
      <c r="LWK56" s="995">
        <f t="shared" ref="LWK56" si="4357">LWK45-LWK53-LWK54</f>
        <v>0</v>
      </c>
      <c r="LWM56" s="995">
        <f t="shared" ref="LWM56" si="4358">LWM45-LWM53-LWM54</f>
        <v>0</v>
      </c>
      <c r="LWO56" s="995">
        <f t="shared" ref="LWO56" si="4359">LWO45-LWO53-LWO54</f>
        <v>0</v>
      </c>
      <c r="LWQ56" s="995">
        <f t="shared" ref="LWQ56" si="4360">LWQ45-LWQ53-LWQ54</f>
        <v>0</v>
      </c>
      <c r="LWS56" s="995">
        <f t="shared" ref="LWS56" si="4361">LWS45-LWS53-LWS54</f>
        <v>0</v>
      </c>
      <c r="LWU56" s="995">
        <f t="shared" ref="LWU56" si="4362">LWU45-LWU53-LWU54</f>
        <v>0</v>
      </c>
      <c r="LWW56" s="995">
        <f t="shared" ref="LWW56" si="4363">LWW45-LWW53-LWW54</f>
        <v>0</v>
      </c>
      <c r="LWY56" s="995">
        <f t="shared" ref="LWY56" si="4364">LWY45-LWY53-LWY54</f>
        <v>0</v>
      </c>
      <c r="LXA56" s="995">
        <f t="shared" ref="LXA56" si="4365">LXA45-LXA53-LXA54</f>
        <v>0</v>
      </c>
      <c r="LXC56" s="995">
        <f t="shared" ref="LXC56" si="4366">LXC45-LXC53-LXC54</f>
        <v>0</v>
      </c>
      <c r="LXE56" s="995">
        <f t="shared" ref="LXE56" si="4367">LXE45-LXE53-LXE54</f>
        <v>0</v>
      </c>
      <c r="LXG56" s="995">
        <f t="shared" ref="LXG56" si="4368">LXG45-LXG53-LXG54</f>
        <v>0</v>
      </c>
      <c r="LXI56" s="995">
        <f t="shared" ref="LXI56" si="4369">LXI45-LXI53-LXI54</f>
        <v>0</v>
      </c>
      <c r="LXK56" s="995">
        <f t="shared" ref="LXK56" si="4370">LXK45-LXK53-LXK54</f>
        <v>0</v>
      </c>
      <c r="LXM56" s="995">
        <f t="shared" ref="LXM56" si="4371">LXM45-LXM53-LXM54</f>
        <v>0</v>
      </c>
      <c r="LXO56" s="995">
        <f t="shared" ref="LXO56" si="4372">LXO45-LXO53-LXO54</f>
        <v>0</v>
      </c>
      <c r="LXQ56" s="995">
        <f t="shared" ref="LXQ56" si="4373">LXQ45-LXQ53-LXQ54</f>
        <v>0</v>
      </c>
      <c r="LXS56" s="995">
        <f t="shared" ref="LXS56" si="4374">LXS45-LXS53-LXS54</f>
        <v>0</v>
      </c>
      <c r="LXU56" s="995">
        <f t="shared" ref="LXU56" si="4375">LXU45-LXU53-LXU54</f>
        <v>0</v>
      </c>
      <c r="LXW56" s="995">
        <f t="shared" ref="LXW56" si="4376">LXW45-LXW53-LXW54</f>
        <v>0</v>
      </c>
      <c r="LXY56" s="995">
        <f t="shared" ref="LXY56" si="4377">LXY45-LXY53-LXY54</f>
        <v>0</v>
      </c>
      <c r="LYA56" s="995">
        <f t="shared" ref="LYA56" si="4378">LYA45-LYA53-LYA54</f>
        <v>0</v>
      </c>
      <c r="LYC56" s="995">
        <f t="shared" ref="LYC56" si="4379">LYC45-LYC53-LYC54</f>
        <v>0</v>
      </c>
      <c r="LYE56" s="995">
        <f t="shared" ref="LYE56" si="4380">LYE45-LYE53-LYE54</f>
        <v>0</v>
      </c>
      <c r="LYG56" s="995">
        <f t="shared" ref="LYG56" si="4381">LYG45-LYG53-LYG54</f>
        <v>0</v>
      </c>
      <c r="LYI56" s="995">
        <f t="shared" ref="LYI56" si="4382">LYI45-LYI53-LYI54</f>
        <v>0</v>
      </c>
      <c r="LYK56" s="995">
        <f t="shared" ref="LYK56" si="4383">LYK45-LYK53-LYK54</f>
        <v>0</v>
      </c>
      <c r="LYM56" s="995">
        <f t="shared" ref="LYM56" si="4384">LYM45-LYM53-LYM54</f>
        <v>0</v>
      </c>
      <c r="LYO56" s="995">
        <f t="shared" ref="LYO56" si="4385">LYO45-LYO53-LYO54</f>
        <v>0</v>
      </c>
      <c r="LYQ56" s="995">
        <f t="shared" ref="LYQ56" si="4386">LYQ45-LYQ53-LYQ54</f>
        <v>0</v>
      </c>
      <c r="LYS56" s="995">
        <f t="shared" ref="LYS56" si="4387">LYS45-LYS53-LYS54</f>
        <v>0</v>
      </c>
      <c r="LYU56" s="995">
        <f t="shared" ref="LYU56" si="4388">LYU45-LYU53-LYU54</f>
        <v>0</v>
      </c>
      <c r="LYW56" s="995">
        <f t="shared" ref="LYW56" si="4389">LYW45-LYW53-LYW54</f>
        <v>0</v>
      </c>
      <c r="LYY56" s="995">
        <f t="shared" ref="LYY56" si="4390">LYY45-LYY53-LYY54</f>
        <v>0</v>
      </c>
      <c r="LZA56" s="995">
        <f t="shared" ref="LZA56" si="4391">LZA45-LZA53-LZA54</f>
        <v>0</v>
      </c>
      <c r="LZC56" s="995">
        <f t="shared" ref="LZC56" si="4392">LZC45-LZC53-LZC54</f>
        <v>0</v>
      </c>
      <c r="LZE56" s="995">
        <f t="shared" ref="LZE56" si="4393">LZE45-LZE53-LZE54</f>
        <v>0</v>
      </c>
      <c r="LZG56" s="995">
        <f t="shared" ref="LZG56" si="4394">LZG45-LZG53-LZG54</f>
        <v>0</v>
      </c>
      <c r="LZI56" s="995">
        <f t="shared" ref="LZI56" si="4395">LZI45-LZI53-LZI54</f>
        <v>0</v>
      </c>
      <c r="LZK56" s="995">
        <f t="shared" ref="LZK56" si="4396">LZK45-LZK53-LZK54</f>
        <v>0</v>
      </c>
      <c r="LZM56" s="995">
        <f t="shared" ref="LZM56" si="4397">LZM45-LZM53-LZM54</f>
        <v>0</v>
      </c>
      <c r="LZO56" s="995">
        <f t="shared" ref="LZO56" si="4398">LZO45-LZO53-LZO54</f>
        <v>0</v>
      </c>
      <c r="LZQ56" s="995">
        <f t="shared" ref="LZQ56" si="4399">LZQ45-LZQ53-LZQ54</f>
        <v>0</v>
      </c>
      <c r="LZS56" s="995">
        <f t="shared" ref="LZS56" si="4400">LZS45-LZS53-LZS54</f>
        <v>0</v>
      </c>
      <c r="LZU56" s="995">
        <f t="shared" ref="LZU56" si="4401">LZU45-LZU53-LZU54</f>
        <v>0</v>
      </c>
      <c r="LZW56" s="995">
        <f t="shared" ref="LZW56" si="4402">LZW45-LZW53-LZW54</f>
        <v>0</v>
      </c>
      <c r="LZY56" s="995">
        <f t="shared" ref="LZY56" si="4403">LZY45-LZY53-LZY54</f>
        <v>0</v>
      </c>
      <c r="MAA56" s="995">
        <f t="shared" ref="MAA56" si="4404">MAA45-MAA53-MAA54</f>
        <v>0</v>
      </c>
      <c r="MAC56" s="995">
        <f t="shared" ref="MAC56" si="4405">MAC45-MAC53-MAC54</f>
        <v>0</v>
      </c>
      <c r="MAE56" s="995">
        <f t="shared" ref="MAE56" si="4406">MAE45-MAE53-MAE54</f>
        <v>0</v>
      </c>
      <c r="MAG56" s="995">
        <f t="shared" ref="MAG56" si="4407">MAG45-MAG53-MAG54</f>
        <v>0</v>
      </c>
      <c r="MAI56" s="995">
        <f t="shared" ref="MAI56" si="4408">MAI45-MAI53-MAI54</f>
        <v>0</v>
      </c>
      <c r="MAK56" s="995">
        <f t="shared" ref="MAK56" si="4409">MAK45-MAK53-MAK54</f>
        <v>0</v>
      </c>
      <c r="MAM56" s="995">
        <f t="shared" ref="MAM56" si="4410">MAM45-MAM53-MAM54</f>
        <v>0</v>
      </c>
      <c r="MAO56" s="995">
        <f t="shared" ref="MAO56" si="4411">MAO45-MAO53-MAO54</f>
        <v>0</v>
      </c>
      <c r="MAQ56" s="995">
        <f t="shared" ref="MAQ56" si="4412">MAQ45-MAQ53-MAQ54</f>
        <v>0</v>
      </c>
      <c r="MAS56" s="995">
        <f t="shared" ref="MAS56" si="4413">MAS45-MAS53-MAS54</f>
        <v>0</v>
      </c>
      <c r="MAU56" s="995">
        <f t="shared" ref="MAU56" si="4414">MAU45-MAU53-MAU54</f>
        <v>0</v>
      </c>
      <c r="MAW56" s="995">
        <f t="shared" ref="MAW56" si="4415">MAW45-MAW53-MAW54</f>
        <v>0</v>
      </c>
      <c r="MAY56" s="995">
        <f t="shared" ref="MAY56" si="4416">MAY45-MAY53-MAY54</f>
        <v>0</v>
      </c>
      <c r="MBA56" s="995">
        <f t="shared" ref="MBA56" si="4417">MBA45-MBA53-MBA54</f>
        <v>0</v>
      </c>
      <c r="MBC56" s="995">
        <f t="shared" ref="MBC56" si="4418">MBC45-MBC53-MBC54</f>
        <v>0</v>
      </c>
      <c r="MBE56" s="995">
        <f t="shared" ref="MBE56" si="4419">MBE45-MBE53-MBE54</f>
        <v>0</v>
      </c>
      <c r="MBG56" s="995">
        <f t="shared" ref="MBG56" si="4420">MBG45-MBG53-MBG54</f>
        <v>0</v>
      </c>
      <c r="MBI56" s="995">
        <f t="shared" ref="MBI56" si="4421">MBI45-MBI53-MBI54</f>
        <v>0</v>
      </c>
      <c r="MBK56" s="995">
        <f t="shared" ref="MBK56" si="4422">MBK45-MBK53-MBK54</f>
        <v>0</v>
      </c>
      <c r="MBM56" s="995">
        <f t="shared" ref="MBM56" si="4423">MBM45-MBM53-MBM54</f>
        <v>0</v>
      </c>
      <c r="MBO56" s="995">
        <f t="shared" ref="MBO56" si="4424">MBO45-MBO53-MBO54</f>
        <v>0</v>
      </c>
      <c r="MBQ56" s="995">
        <f t="shared" ref="MBQ56" si="4425">MBQ45-MBQ53-MBQ54</f>
        <v>0</v>
      </c>
      <c r="MBS56" s="995">
        <f t="shared" ref="MBS56" si="4426">MBS45-MBS53-MBS54</f>
        <v>0</v>
      </c>
      <c r="MBU56" s="995">
        <f t="shared" ref="MBU56" si="4427">MBU45-MBU53-MBU54</f>
        <v>0</v>
      </c>
      <c r="MBW56" s="995">
        <f t="shared" ref="MBW56" si="4428">MBW45-MBW53-MBW54</f>
        <v>0</v>
      </c>
      <c r="MBY56" s="995">
        <f t="shared" ref="MBY56" si="4429">MBY45-MBY53-MBY54</f>
        <v>0</v>
      </c>
      <c r="MCA56" s="995">
        <f t="shared" ref="MCA56" si="4430">MCA45-MCA53-MCA54</f>
        <v>0</v>
      </c>
      <c r="MCC56" s="995">
        <f t="shared" ref="MCC56" si="4431">MCC45-MCC53-MCC54</f>
        <v>0</v>
      </c>
      <c r="MCE56" s="995">
        <f t="shared" ref="MCE56" si="4432">MCE45-MCE53-MCE54</f>
        <v>0</v>
      </c>
      <c r="MCG56" s="995">
        <f t="shared" ref="MCG56" si="4433">MCG45-MCG53-MCG54</f>
        <v>0</v>
      </c>
      <c r="MCI56" s="995">
        <f t="shared" ref="MCI56" si="4434">MCI45-MCI53-MCI54</f>
        <v>0</v>
      </c>
      <c r="MCK56" s="995">
        <f t="shared" ref="MCK56" si="4435">MCK45-MCK53-MCK54</f>
        <v>0</v>
      </c>
      <c r="MCM56" s="995">
        <f t="shared" ref="MCM56" si="4436">MCM45-MCM53-MCM54</f>
        <v>0</v>
      </c>
      <c r="MCO56" s="995">
        <f t="shared" ref="MCO56" si="4437">MCO45-MCO53-MCO54</f>
        <v>0</v>
      </c>
      <c r="MCQ56" s="995">
        <f t="shared" ref="MCQ56" si="4438">MCQ45-MCQ53-MCQ54</f>
        <v>0</v>
      </c>
      <c r="MCS56" s="995">
        <f t="shared" ref="MCS56" si="4439">MCS45-MCS53-MCS54</f>
        <v>0</v>
      </c>
      <c r="MCU56" s="995">
        <f t="shared" ref="MCU56" si="4440">MCU45-MCU53-MCU54</f>
        <v>0</v>
      </c>
      <c r="MCW56" s="995">
        <f t="shared" ref="MCW56" si="4441">MCW45-MCW53-MCW54</f>
        <v>0</v>
      </c>
      <c r="MCY56" s="995">
        <f t="shared" ref="MCY56" si="4442">MCY45-MCY53-MCY54</f>
        <v>0</v>
      </c>
      <c r="MDA56" s="995">
        <f t="shared" ref="MDA56" si="4443">MDA45-MDA53-MDA54</f>
        <v>0</v>
      </c>
      <c r="MDC56" s="995">
        <f t="shared" ref="MDC56" si="4444">MDC45-MDC53-MDC54</f>
        <v>0</v>
      </c>
      <c r="MDE56" s="995">
        <f t="shared" ref="MDE56" si="4445">MDE45-MDE53-MDE54</f>
        <v>0</v>
      </c>
      <c r="MDG56" s="995">
        <f t="shared" ref="MDG56" si="4446">MDG45-MDG53-MDG54</f>
        <v>0</v>
      </c>
      <c r="MDI56" s="995">
        <f t="shared" ref="MDI56" si="4447">MDI45-MDI53-MDI54</f>
        <v>0</v>
      </c>
      <c r="MDK56" s="995">
        <f t="shared" ref="MDK56" si="4448">MDK45-MDK53-MDK54</f>
        <v>0</v>
      </c>
      <c r="MDM56" s="995">
        <f t="shared" ref="MDM56" si="4449">MDM45-MDM53-MDM54</f>
        <v>0</v>
      </c>
      <c r="MDO56" s="995">
        <f t="shared" ref="MDO56" si="4450">MDO45-MDO53-MDO54</f>
        <v>0</v>
      </c>
      <c r="MDQ56" s="995">
        <f t="shared" ref="MDQ56" si="4451">MDQ45-MDQ53-MDQ54</f>
        <v>0</v>
      </c>
      <c r="MDS56" s="995">
        <f t="shared" ref="MDS56" si="4452">MDS45-MDS53-MDS54</f>
        <v>0</v>
      </c>
      <c r="MDU56" s="995">
        <f t="shared" ref="MDU56" si="4453">MDU45-MDU53-MDU54</f>
        <v>0</v>
      </c>
      <c r="MDW56" s="995">
        <f t="shared" ref="MDW56" si="4454">MDW45-MDW53-MDW54</f>
        <v>0</v>
      </c>
      <c r="MDY56" s="995">
        <f t="shared" ref="MDY56" si="4455">MDY45-MDY53-MDY54</f>
        <v>0</v>
      </c>
      <c r="MEA56" s="995">
        <f t="shared" ref="MEA56" si="4456">MEA45-MEA53-MEA54</f>
        <v>0</v>
      </c>
      <c r="MEC56" s="995">
        <f t="shared" ref="MEC56" si="4457">MEC45-MEC53-MEC54</f>
        <v>0</v>
      </c>
      <c r="MEE56" s="995">
        <f t="shared" ref="MEE56" si="4458">MEE45-MEE53-MEE54</f>
        <v>0</v>
      </c>
      <c r="MEG56" s="995">
        <f t="shared" ref="MEG56" si="4459">MEG45-MEG53-MEG54</f>
        <v>0</v>
      </c>
      <c r="MEI56" s="995">
        <f t="shared" ref="MEI56" si="4460">MEI45-MEI53-MEI54</f>
        <v>0</v>
      </c>
      <c r="MEK56" s="995">
        <f t="shared" ref="MEK56" si="4461">MEK45-MEK53-MEK54</f>
        <v>0</v>
      </c>
      <c r="MEM56" s="995">
        <f t="shared" ref="MEM56" si="4462">MEM45-MEM53-MEM54</f>
        <v>0</v>
      </c>
      <c r="MEO56" s="995">
        <f t="shared" ref="MEO56" si="4463">MEO45-MEO53-MEO54</f>
        <v>0</v>
      </c>
      <c r="MEQ56" s="995">
        <f t="shared" ref="MEQ56" si="4464">MEQ45-MEQ53-MEQ54</f>
        <v>0</v>
      </c>
      <c r="MES56" s="995">
        <f t="shared" ref="MES56" si="4465">MES45-MES53-MES54</f>
        <v>0</v>
      </c>
      <c r="MEU56" s="995">
        <f t="shared" ref="MEU56" si="4466">MEU45-MEU53-MEU54</f>
        <v>0</v>
      </c>
      <c r="MEW56" s="995">
        <f t="shared" ref="MEW56" si="4467">MEW45-MEW53-MEW54</f>
        <v>0</v>
      </c>
      <c r="MEY56" s="995">
        <f t="shared" ref="MEY56" si="4468">MEY45-MEY53-MEY54</f>
        <v>0</v>
      </c>
      <c r="MFA56" s="995">
        <f t="shared" ref="MFA56" si="4469">MFA45-MFA53-MFA54</f>
        <v>0</v>
      </c>
      <c r="MFC56" s="995">
        <f t="shared" ref="MFC56" si="4470">MFC45-MFC53-MFC54</f>
        <v>0</v>
      </c>
      <c r="MFE56" s="995">
        <f t="shared" ref="MFE56" si="4471">MFE45-MFE53-MFE54</f>
        <v>0</v>
      </c>
      <c r="MFG56" s="995">
        <f t="shared" ref="MFG56" si="4472">MFG45-MFG53-MFG54</f>
        <v>0</v>
      </c>
      <c r="MFI56" s="995">
        <f t="shared" ref="MFI56" si="4473">MFI45-MFI53-MFI54</f>
        <v>0</v>
      </c>
      <c r="MFK56" s="995">
        <f t="shared" ref="MFK56" si="4474">MFK45-MFK53-MFK54</f>
        <v>0</v>
      </c>
      <c r="MFM56" s="995">
        <f t="shared" ref="MFM56" si="4475">MFM45-MFM53-MFM54</f>
        <v>0</v>
      </c>
      <c r="MFO56" s="995">
        <f t="shared" ref="MFO56" si="4476">MFO45-MFO53-MFO54</f>
        <v>0</v>
      </c>
      <c r="MFQ56" s="995">
        <f t="shared" ref="MFQ56" si="4477">MFQ45-MFQ53-MFQ54</f>
        <v>0</v>
      </c>
      <c r="MFS56" s="995">
        <f t="shared" ref="MFS56" si="4478">MFS45-MFS53-MFS54</f>
        <v>0</v>
      </c>
      <c r="MFU56" s="995">
        <f t="shared" ref="MFU56" si="4479">MFU45-MFU53-MFU54</f>
        <v>0</v>
      </c>
      <c r="MFW56" s="995">
        <f t="shared" ref="MFW56" si="4480">MFW45-MFW53-MFW54</f>
        <v>0</v>
      </c>
      <c r="MFY56" s="995">
        <f t="shared" ref="MFY56" si="4481">MFY45-MFY53-MFY54</f>
        <v>0</v>
      </c>
      <c r="MGA56" s="995">
        <f t="shared" ref="MGA56" si="4482">MGA45-MGA53-MGA54</f>
        <v>0</v>
      </c>
      <c r="MGC56" s="995">
        <f t="shared" ref="MGC56" si="4483">MGC45-MGC53-MGC54</f>
        <v>0</v>
      </c>
      <c r="MGE56" s="995">
        <f t="shared" ref="MGE56" si="4484">MGE45-MGE53-MGE54</f>
        <v>0</v>
      </c>
      <c r="MGG56" s="995">
        <f t="shared" ref="MGG56" si="4485">MGG45-MGG53-MGG54</f>
        <v>0</v>
      </c>
      <c r="MGI56" s="995">
        <f t="shared" ref="MGI56" si="4486">MGI45-MGI53-MGI54</f>
        <v>0</v>
      </c>
      <c r="MGK56" s="995">
        <f t="shared" ref="MGK56" si="4487">MGK45-MGK53-MGK54</f>
        <v>0</v>
      </c>
      <c r="MGM56" s="995">
        <f t="shared" ref="MGM56" si="4488">MGM45-MGM53-MGM54</f>
        <v>0</v>
      </c>
      <c r="MGO56" s="995">
        <f t="shared" ref="MGO56" si="4489">MGO45-MGO53-MGO54</f>
        <v>0</v>
      </c>
      <c r="MGQ56" s="995">
        <f t="shared" ref="MGQ56" si="4490">MGQ45-MGQ53-MGQ54</f>
        <v>0</v>
      </c>
      <c r="MGS56" s="995">
        <f t="shared" ref="MGS56" si="4491">MGS45-MGS53-MGS54</f>
        <v>0</v>
      </c>
      <c r="MGU56" s="995">
        <f t="shared" ref="MGU56" si="4492">MGU45-MGU53-MGU54</f>
        <v>0</v>
      </c>
      <c r="MGW56" s="995">
        <f t="shared" ref="MGW56" si="4493">MGW45-MGW53-MGW54</f>
        <v>0</v>
      </c>
      <c r="MGY56" s="995">
        <f t="shared" ref="MGY56" si="4494">MGY45-MGY53-MGY54</f>
        <v>0</v>
      </c>
      <c r="MHA56" s="995">
        <f t="shared" ref="MHA56" si="4495">MHA45-MHA53-MHA54</f>
        <v>0</v>
      </c>
      <c r="MHC56" s="995">
        <f t="shared" ref="MHC56" si="4496">MHC45-MHC53-MHC54</f>
        <v>0</v>
      </c>
      <c r="MHE56" s="995">
        <f t="shared" ref="MHE56" si="4497">MHE45-MHE53-MHE54</f>
        <v>0</v>
      </c>
      <c r="MHG56" s="995">
        <f t="shared" ref="MHG56" si="4498">MHG45-MHG53-MHG54</f>
        <v>0</v>
      </c>
      <c r="MHI56" s="995">
        <f t="shared" ref="MHI56" si="4499">MHI45-MHI53-MHI54</f>
        <v>0</v>
      </c>
      <c r="MHK56" s="995">
        <f t="shared" ref="MHK56" si="4500">MHK45-MHK53-MHK54</f>
        <v>0</v>
      </c>
      <c r="MHM56" s="995">
        <f t="shared" ref="MHM56" si="4501">MHM45-MHM53-MHM54</f>
        <v>0</v>
      </c>
      <c r="MHO56" s="995">
        <f t="shared" ref="MHO56" si="4502">MHO45-MHO53-MHO54</f>
        <v>0</v>
      </c>
      <c r="MHQ56" s="995">
        <f t="shared" ref="MHQ56" si="4503">MHQ45-MHQ53-MHQ54</f>
        <v>0</v>
      </c>
      <c r="MHS56" s="995">
        <f t="shared" ref="MHS56" si="4504">MHS45-MHS53-MHS54</f>
        <v>0</v>
      </c>
      <c r="MHU56" s="995">
        <f t="shared" ref="MHU56" si="4505">MHU45-MHU53-MHU54</f>
        <v>0</v>
      </c>
      <c r="MHW56" s="995">
        <f t="shared" ref="MHW56" si="4506">MHW45-MHW53-MHW54</f>
        <v>0</v>
      </c>
      <c r="MHY56" s="995">
        <f t="shared" ref="MHY56" si="4507">MHY45-MHY53-MHY54</f>
        <v>0</v>
      </c>
      <c r="MIA56" s="995">
        <f t="shared" ref="MIA56" si="4508">MIA45-MIA53-MIA54</f>
        <v>0</v>
      </c>
      <c r="MIC56" s="995">
        <f t="shared" ref="MIC56" si="4509">MIC45-MIC53-MIC54</f>
        <v>0</v>
      </c>
      <c r="MIE56" s="995">
        <f t="shared" ref="MIE56" si="4510">MIE45-MIE53-MIE54</f>
        <v>0</v>
      </c>
      <c r="MIG56" s="995">
        <f t="shared" ref="MIG56" si="4511">MIG45-MIG53-MIG54</f>
        <v>0</v>
      </c>
      <c r="MII56" s="995">
        <f t="shared" ref="MII56" si="4512">MII45-MII53-MII54</f>
        <v>0</v>
      </c>
      <c r="MIK56" s="995">
        <f t="shared" ref="MIK56" si="4513">MIK45-MIK53-MIK54</f>
        <v>0</v>
      </c>
      <c r="MIM56" s="995">
        <f t="shared" ref="MIM56" si="4514">MIM45-MIM53-MIM54</f>
        <v>0</v>
      </c>
      <c r="MIO56" s="995">
        <f t="shared" ref="MIO56" si="4515">MIO45-MIO53-MIO54</f>
        <v>0</v>
      </c>
      <c r="MIQ56" s="995">
        <f t="shared" ref="MIQ56" si="4516">MIQ45-MIQ53-MIQ54</f>
        <v>0</v>
      </c>
      <c r="MIS56" s="995">
        <f t="shared" ref="MIS56" si="4517">MIS45-MIS53-MIS54</f>
        <v>0</v>
      </c>
      <c r="MIU56" s="995">
        <f t="shared" ref="MIU56" si="4518">MIU45-MIU53-MIU54</f>
        <v>0</v>
      </c>
      <c r="MIW56" s="995">
        <f t="shared" ref="MIW56" si="4519">MIW45-MIW53-MIW54</f>
        <v>0</v>
      </c>
      <c r="MIY56" s="995">
        <f t="shared" ref="MIY56" si="4520">MIY45-MIY53-MIY54</f>
        <v>0</v>
      </c>
      <c r="MJA56" s="995">
        <f t="shared" ref="MJA56" si="4521">MJA45-MJA53-MJA54</f>
        <v>0</v>
      </c>
      <c r="MJC56" s="995">
        <f t="shared" ref="MJC56" si="4522">MJC45-MJC53-MJC54</f>
        <v>0</v>
      </c>
      <c r="MJE56" s="995">
        <f t="shared" ref="MJE56" si="4523">MJE45-MJE53-MJE54</f>
        <v>0</v>
      </c>
      <c r="MJG56" s="995">
        <f t="shared" ref="MJG56" si="4524">MJG45-MJG53-MJG54</f>
        <v>0</v>
      </c>
      <c r="MJI56" s="995">
        <f t="shared" ref="MJI56" si="4525">MJI45-MJI53-MJI54</f>
        <v>0</v>
      </c>
      <c r="MJK56" s="995">
        <f t="shared" ref="MJK56" si="4526">MJK45-MJK53-MJK54</f>
        <v>0</v>
      </c>
      <c r="MJM56" s="995">
        <f t="shared" ref="MJM56" si="4527">MJM45-MJM53-MJM54</f>
        <v>0</v>
      </c>
      <c r="MJO56" s="995">
        <f t="shared" ref="MJO56" si="4528">MJO45-MJO53-MJO54</f>
        <v>0</v>
      </c>
      <c r="MJQ56" s="995">
        <f t="shared" ref="MJQ56" si="4529">MJQ45-MJQ53-MJQ54</f>
        <v>0</v>
      </c>
      <c r="MJS56" s="995">
        <f t="shared" ref="MJS56" si="4530">MJS45-MJS53-MJS54</f>
        <v>0</v>
      </c>
      <c r="MJU56" s="995">
        <f t="shared" ref="MJU56" si="4531">MJU45-MJU53-MJU54</f>
        <v>0</v>
      </c>
      <c r="MJW56" s="995">
        <f t="shared" ref="MJW56" si="4532">MJW45-MJW53-MJW54</f>
        <v>0</v>
      </c>
      <c r="MJY56" s="995">
        <f t="shared" ref="MJY56" si="4533">MJY45-MJY53-MJY54</f>
        <v>0</v>
      </c>
      <c r="MKA56" s="995">
        <f t="shared" ref="MKA56" si="4534">MKA45-MKA53-MKA54</f>
        <v>0</v>
      </c>
      <c r="MKC56" s="995">
        <f t="shared" ref="MKC56" si="4535">MKC45-MKC53-MKC54</f>
        <v>0</v>
      </c>
      <c r="MKE56" s="995">
        <f t="shared" ref="MKE56" si="4536">MKE45-MKE53-MKE54</f>
        <v>0</v>
      </c>
      <c r="MKG56" s="995">
        <f t="shared" ref="MKG56" si="4537">MKG45-MKG53-MKG54</f>
        <v>0</v>
      </c>
      <c r="MKI56" s="995">
        <f t="shared" ref="MKI56" si="4538">MKI45-MKI53-MKI54</f>
        <v>0</v>
      </c>
      <c r="MKK56" s="995">
        <f t="shared" ref="MKK56" si="4539">MKK45-MKK53-MKK54</f>
        <v>0</v>
      </c>
      <c r="MKM56" s="995">
        <f t="shared" ref="MKM56" si="4540">MKM45-MKM53-MKM54</f>
        <v>0</v>
      </c>
      <c r="MKO56" s="995">
        <f t="shared" ref="MKO56" si="4541">MKO45-MKO53-MKO54</f>
        <v>0</v>
      </c>
      <c r="MKQ56" s="995">
        <f t="shared" ref="MKQ56" si="4542">MKQ45-MKQ53-MKQ54</f>
        <v>0</v>
      </c>
      <c r="MKS56" s="995">
        <f t="shared" ref="MKS56" si="4543">MKS45-MKS53-MKS54</f>
        <v>0</v>
      </c>
      <c r="MKU56" s="995">
        <f t="shared" ref="MKU56" si="4544">MKU45-MKU53-MKU54</f>
        <v>0</v>
      </c>
      <c r="MKW56" s="995">
        <f t="shared" ref="MKW56" si="4545">MKW45-MKW53-MKW54</f>
        <v>0</v>
      </c>
      <c r="MKY56" s="995">
        <f t="shared" ref="MKY56" si="4546">MKY45-MKY53-MKY54</f>
        <v>0</v>
      </c>
      <c r="MLA56" s="995">
        <f t="shared" ref="MLA56" si="4547">MLA45-MLA53-MLA54</f>
        <v>0</v>
      </c>
      <c r="MLC56" s="995">
        <f t="shared" ref="MLC56" si="4548">MLC45-MLC53-MLC54</f>
        <v>0</v>
      </c>
      <c r="MLE56" s="995">
        <f t="shared" ref="MLE56" si="4549">MLE45-MLE53-MLE54</f>
        <v>0</v>
      </c>
      <c r="MLG56" s="995">
        <f t="shared" ref="MLG56" si="4550">MLG45-MLG53-MLG54</f>
        <v>0</v>
      </c>
      <c r="MLI56" s="995">
        <f t="shared" ref="MLI56" si="4551">MLI45-MLI53-MLI54</f>
        <v>0</v>
      </c>
      <c r="MLK56" s="995">
        <f t="shared" ref="MLK56" si="4552">MLK45-MLK53-MLK54</f>
        <v>0</v>
      </c>
      <c r="MLM56" s="995">
        <f t="shared" ref="MLM56" si="4553">MLM45-MLM53-MLM54</f>
        <v>0</v>
      </c>
      <c r="MLO56" s="995">
        <f t="shared" ref="MLO56" si="4554">MLO45-MLO53-MLO54</f>
        <v>0</v>
      </c>
      <c r="MLQ56" s="995">
        <f t="shared" ref="MLQ56" si="4555">MLQ45-MLQ53-MLQ54</f>
        <v>0</v>
      </c>
      <c r="MLS56" s="995">
        <f t="shared" ref="MLS56" si="4556">MLS45-MLS53-MLS54</f>
        <v>0</v>
      </c>
      <c r="MLU56" s="995">
        <f t="shared" ref="MLU56" si="4557">MLU45-MLU53-MLU54</f>
        <v>0</v>
      </c>
      <c r="MLW56" s="995">
        <f t="shared" ref="MLW56" si="4558">MLW45-MLW53-MLW54</f>
        <v>0</v>
      </c>
      <c r="MLY56" s="995">
        <f t="shared" ref="MLY56" si="4559">MLY45-MLY53-MLY54</f>
        <v>0</v>
      </c>
      <c r="MMA56" s="995">
        <f t="shared" ref="MMA56" si="4560">MMA45-MMA53-MMA54</f>
        <v>0</v>
      </c>
      <c r="MMC56" s="995">
        <f t="shared" ref="MMC56" si="4561">MMC45-MMC53-MMC54</f>
        <v>0</v>
      </c>
      <c r="MME56" s="995">
        <f t="shared" ref="MME56" si="4562">MME45-MME53-MME54</f>
        <v>0</v>
      </c>
      <c r="MMG56" s="995">
        <f t="shared" ref="MMG56" si="4563">MMG45-MMG53-MMG54</f>
        <v>0</v>
      </c>
      <c r="MMI56" s="995">
        <f t="shared" ref="MMI56" si="4564">MMI45-MMI53-MMI54</f>
        <v>0</v>
      </c>
      <c r="MMK56" s="995">
        <f t="shared" ref="MMK56" si="4565">MMK45-MMK53-MMK54</f>
        <v>0</v>
      </c>
      <c r="MMM56" s="995">
        <f t="shared" ref="MMM56" si="4566">MMM45-MMM53-MMM54</f>
        <v>0</v>
      </c>
      <c r="MMO56" s="995">
        <f t="shared" ref="MMO56" si="4567">MMO45-MMO53-MMO54</f>
        <v>0</v>
      </c>
      <c r="MMQ56" s="995">
        <f t="shared" ref="MMQ56" si="4568">MMQ45-MMQ53-MMQ54</f>
        <v>0</v>
      </c>
      <c r="MMS56" s="995">
        <f t="shared" ref="MMS56" si="4569">MMS45-MMS53-MMS54</f>
        <v>0</v>
      </c>
      <c r="MMU56" s="995">
        <f t="shared" ref="MMU56" si="4570">MMU45-MMU53-MMU54</f>
        <v>0</v>
      </c>
      <c r="MMW56" s="995">
        <f t="shared" ref="MMW56" si="4571">MMW45-MMW53-MMW54</f>
        <v>0</v>
      </c>
      <c r="MMY56" s="995">
        <f t="shared" ref="MMY56" si="4572">MMY45-MMY53-MMY54</f>
        <v>0</v>
      </c>
      <c r="MNA56" s="995">
        <f t="shared" ref="MNA56" si="4573">MNA45-MNA53-MNA54</f>
        <v>0</v>
      </c>
      <c r="MNC56" s="995">
        <f t="shared" ref="MNC56" si="4574">MNC45-MNC53-MNC54</f>
        <v>0</v>
      </c>
      <c r="MNE56" s="995">
        <f t="shared" ref="MNE56" si="4575">MNE45-MNE53-MNE54</f>
        <v>0</v>
      </c>
      <c r="MNG56" s="995">
        <f t="shared" ref="MNG56" si="4576">MNG45-MNG53-MNG54</f>
        <v>0</v>
      </c>
      <c r="MNI56" s="995">
        <f t="shared" ref="MNI56" si="4577">MNI45-MNI53-MNI54</f>
        <v>0</v>
      </c>
      <c r="MNK56" s="995">
        <f t="shared" ref="MNK56" si="4578">MNK45-MNK53-MNK54</f>
        <v>0</v>
      </c>
      <c r="MNM56" s="995">
        <f t="shared" ref="MNM56" si="4579">MNM45-MNM53-MNM54</f>
        <v>0</v>
      </c>
      <c r="MNO56" s="995">
        <f t="shared" ref="MNO56" si="4580">MNO45-MNO53-MNO54</f>
        <v>0</v>
      </c>
      <c r="MNQ56" s="995">
        <f t="shared" ref="MNQ56" si="4581">MNQ45-MNQ53-MNQ54</f>
        <v>0</v>
      </c>
      <c r="MNS56" s="995">
        <f t="shared" ref="MNS56" si="4582">MNS45-MNS53-MNS54</f>
        <v>0</v>
      </c>
      <c r="MNU56" s="995">
        <f t="shared" ref="MNU56" si="4583">MNU45-MNU53-MNU54</f>
        <v>0</v>
      </c>
      <c r="MNW56" s="995">
        <f t="shared" ref="MNW56" si="4584">MNW45-MNW53-MNW54</f>
        <v>0</v>
      </c>
      <c r="MNY56" s="995">
        <f t="shared" ref="MNY56" si="4585">MNY45-MNY53-MNY54</f>
        <v>0</v>
      </c>
      <c r="MOA56" s="995">
        <f t="shared" ref="MOA56" si="4586">MOA45-MOA53-MOA54</f>
        <v>0</v>
      </c>
      <c r="MOC56" s="995">
        <f t="shared" ref="MOC56" si="4587">MOC45-MOC53-MOC54</f>
        <v>0</v>
      </c>
      <c r="MOE56" s="995">
        <f t="shared" ref="MOE56" si="4588">MOE45-MOE53-MOE54</f>
        <v>0</v>
      </c>
      <c r="MOG56" s="995">
        <f t="shared" ref="MOG56" si="4589">MOG45-MOG53-MOG54</f>
        <v>0</v>
      </c>
      <c r="MOI56" s="995">
        <f t="shared" ref="MOI56" si="4590">MOI45-MOI53-MOI54</f>
        <v>0</v>
      </c>
      <c r="MOK56" s="995">
        <f t="shared" ref="MOK56" si="4591">MOK45-MOK53-MOK54</f>
        <v>0</v>
      </c>
      <c r="MOM56" s="995">
        <f t="shared" ref="MOM56" si="4592">MOM45-MOM53-MOM54</f>
        <v>0</v>
      </c>
      <c r="MOO56" s="995">
        <f t="shared" ref="MOO56" si="4593">MOO45-MOO53-MOO54</f>
        <v>0</v>
      </c>
      <c r="MOQ56" s="995">
        <f t="shared" ref="MOQ56" si="4594">MOQ45-MOQ53-MOQ54</f>
        <v>0</v>
      </c>
      <c r="MOS56" s="995">
        <f t="shared" ref="MOS56" si="4595">MOS45-MOS53-MOS54</f>
        <v>0</v>
      </c>
      <c r="MOU56" s="995">
        <f t="shared" ref="MOU56" si="4596">MOU45-MOU53-MOU54</f>
        <v>0</v>
      </c>
      <c r="MOW56" s="995">
        <f t="shared" ref="MOW56" si="4597">MOW45-MOW53-MOW54</f>
        <v>0</v>
      </c>
      <c r="MOY56" s="995">
        <f t="shared" ref="MOY56" si="4598">MOY45-MOY53-MOY54</f>
        <v>0</v>
      </c>
      <c r="MPA56" s="995">
        <f t="shared" ref="MPA56" si="4599">MPA45-MPA53-MPA54</f>
        <v>0</v>
      </c>
      <c r="MPC56" s="995">
        <f t="shared" ref="MPC56" si="4600">MPC45-MPC53-MPC54</f>
        <v>0</v>
      </c>
      <c r="MPE56" s="995">
        <f t="shared" ref="MPE56" si="4601">MPE45-MPE53-MPE54</f>
        <v>0</v>
      </c>
      <c r="MPG56" s="995">
        <f t="shared" ref="MPG56" si="4602">MPG45-MPG53-MPG54</f>
        <v>0</v>
      </c>
      <c r="MPI56" s="995">
        <f t="shared" ref="MPI56" si="4603">MPI45-MPI53-MPI54</f>
        <v>0</v>
      </c>
      <c r="MPK56" s="995">
        <f t="shared" ref="MPK56" si="4604">MPK45-MPK53-MPK54</f>
        <v>0</v>
      </c>
      <c r="MPM56" s="995">
        <f t="shared" ref="MPM56" si="4605">MPM45-MPM53-MPM54</f>
        <v>0</v>
      </c>
      <c r="MPO56" s="995">
        <f t="shared" ref="MPO56" si="4606">MPO45-MPO53-MPO54</f>
        <v>0</v>
      </c>
      <c r="MPQ56" s="995">
        <f t="shared" ref="MPQ56" si="4607">MPQ45-MPQ53-MPQ54</f>
        <v>0</v>
      </c>
      <c r="MPS56" s="995">
        <f t="shared" ref="MPS56" si="4608">MPS45-MPS53-MPS54</f>
        <v>0</v>
      </c>
      <c r="MPU56" s="995">
        <f t="shared" ref="MPU56" si="4609">MPU45-MPU53-MPU54</f>
        <v>0</v>
      </c>
      <c r="MPW56" s="995">
        <f t="shared" ref="MPW56" si="4610">MPW45-MPW53-MPW54</f>
        <v>0</v>
      </c>
      <c r="MPY56" s="995">
        <f t="shared" ref="MPY56" si="4611">MPY45-MPY53-MPY54</f>
        <v>0</v>
      </c>
      <c r="MQA56" s="995">
        <f t="shared" ref="MQA56" si="4612">MQA45-MQA53-MQA54</f>
        <v>0</v>
      </c>
      <c r="MQC56" s="995">
        <f t="shared" ref="MQC56" si="4613">MQC45-MQC53-MQC54</f>
        <v>0</v>
      </c>
      <c r="MQE56" s="995">
        <f t="shared" ref="MQE56" si="4614">MQE45-MQE53-MQE54</f>
        <v>0</v>
      </c>
      <c r="MQG56" s="995">
        <f t="shared" ref="MQG56" si="4615">MQG45-MQG53-MQG54</f>
        <v>0</v>
      </c>
      <c r="MQI56" s="995">
        <f t="shared" ref="MQI56" si="4616">MQI45-MQI53-MQI54</f>
        <v>0</v>
      </c>
      <c r="MQK56" s="995">
        <f t="shared" ref="MQK56" si="4617">MQK45-MQK53-MQK54</f>
        <v>0</v>
      </c>
      <c r="MQM56" s="995">
        <f t="shared" ref="MQM56" si="4618">MQM45-MQM53-MQM54</f>
        <v>0</v>
      </c>
      <c r="MQO56" s="995">
        <f t="shared" ref="MQO56" si="4619">MQO45-MQO53-MQO54</f>
        <v>0</v>
      </c>
      <c r="MQQ56" s="995">
        <f t="shared" ref="MQQ56" si="4620">MQQ45-MQQ53-MQQ54</f>
        <v>0</v>
      </c>
      <c r="MQS56" s="995">
        <f t="shared" ref="MQS56" si="4621">MQS45-MQS53-MQS54</f>
        <v>0</v>
      </c>
      <c r="MQU56" s="995">
        <f t="shared" ref="MQU56" si="4622">MQU45-MQU53-MQU54</f>
        <v>0</v>
      </c>
      <c r="MQW56" s="995">
        <f t="shared" ref="MQW56" si="4623">MQW45-MQW53-MQW54</f>
        <v>0</v>
      </c>
      <c r="MQY56" s="995">
        <f t="shared" ref="MQY56" si="4624">MQY45-MQY53-MQY54</f>
        <v>0</v>
      </c>
      <c r="MRA56" s="995">
        <f t="shared" ref="MRA56" si="4625">MRA45-MRA53-MRA54</f>
        <v>0</v>
      </c>
      <c r="MRC56" s="995">
        <f t="shared" ref="MRC56" si="4626">MRC45-MRC53-MRC54</f>
        <v>0</v>
      </c>
      <c r="MRE56" s="995">
        <f t="shared" ref="MRE56" si="4627">MRE45-MRE53-MRE54</f>
        <v>0</v>
      </c>
      <c r="MRG56" s="995">
        <f t="shared" ref="MRG56" si="4628">MRG45-MRG53-MRG54</f>
        <v>0</v>
      </c>
      <c r="MRI56" s="995">
        <f t="shared" ref="MRI56" si="4629">MRI45-MRI53-MRI54</f>
        <v>0</v>
      </c>
      <c r="MRK56" s="995">
        <f t="shared" ref="MRK56" si="4630">MRK45-MRK53-MRK54</f>
        <v>0</v>
      </c>
      <c r="MRM56" s="995">
        <f t="shared" ref="MRM56" si="4631">MRM45-MRM53-MRM54</f>
        <v>0</v>
      </c>
      <c r="MRO56" s="995">
        <f t="shared" ref="MRO56" si="4632">MRO45-MRO53-MRO54</f>
        <v>0</v>
      </c>
      <c r="MRQ56" s="995">
        <f t="shared" ref="MRQ56" si="4633">MRQ45-MRQ53-MRQ54</f>
        <v>0</v>
      </c>
      <c r="MRS56" s="995">
        <f t="shared" ref="MRS56" si="4634">MRS45-MRS53-MRS54</f>
        <v>0</v>
      </c>
      <c r="MRU56" s="995">
        <f t="shared" ref="MRU56" si="4635">MRU45-MRU53-MRU54</f>
        <v>0</v>
      </c>
      <c r="MRW56" s="995">
        <f t="shared" ref="MRW56" si="4636">MRW45-MRW53-MRW54</f>
        <v>0</v>
      </c>
      <c r="MRY56" s="995">
        <f t="shared" ref="MRY56" si="4637">MRY45-MRY53-MRY54</f>
        <v>0</v>
      </c>
      <c r="MSA56" s="995">
        <f t="shared" ref="MSA56" si="4638">MSA45-MSA53-MSA54</f>
        <v>0</v>
      </c>
      <c r="MSC56" s="995">
        <f t="shared" ref="MSC56" si="4639">MSC45-MSC53-MSC54</f>
        <v>0</v>
      </c>
      <c r="MSE56" s="995">
        <f t="shared" ref="MSE56" si="4640">MSE45-MSE53-MSE54</f>
        <v>0</v>
      </c>
      <c r="MSG56" s="995">
        <f t="shared" ref="MSG56" si="4641">MSG45-MSG53-MSG54</f>
        <v>0</v>
      </c>
      <c r="MSI56" s="995">
        <f t="shared" ref="MSI56" si="4642">MSI45-MSI53-MSI54</f>
        <v>0</v>
      </c>
      <c r="MSK56" s="995">
        <f t="shared" ref="MSK56" si="4643">MSK45-MSK53-MSK54</f>
        <v>0</v>
      </c>
      <c r="MSM56" s="995">
        <f t="shared" ref="MSM56" si="4644">MSM45-MSM53-MSM54</f>
        <v>0</v>
      </c>
      <c r="MSO56" s="995">
        <f t="shared" ref="MSO56" si="4645">MSO45-MSO53-MSO54</f>
        <v>0</v>
      </c>
      <c r="MSQ56" s="995">
        <f t="shared" ref="MSQ56" si="4646">MSQ45-MSQ53-MSQ54</f>
        <v>0</v>
      </c>
      <c r="MSS56" s="995">
        <f t="shared" ref="MSS56" si="4647">MSS45-MSS53-MSS54</f>
        <v>0</v>
      </c>
      <c r="MSU56" s="995">
        <f t="shared" ref="MSU56" si="4648">MSU45-MSU53-MSU54</f>
        <v>0</v>
      </c>
      <c r="MSW56" s="995">
        <f t="shared" ref="MSW56" si="4649">MSW45-MSW53-MSW54</f>
        <v>0</v>
      </c>
      <c r="MSY56" s="995">
        <f t="shared" ref="MSY56" si="4650">MSY45-MSY53-MSY54</f>
        <v>0</v>
      </c>
      <c r="MTA56" s="995">
        <f t="shared" ref="MTA56" si="4651">MTA45-MTA53-MTA54</f>
        <v>0</v>
      </c>
      <c r="MTC56" s="995">
        <f t="shared" ref="MTC56" si="4652">MTC45-MTC53-MTC54</f>
        <v>0</v>
      </c>
      <c r="MTE56" s="995">
        <f t="shared" ref="MTE56" si="4653">MTE45-MTE53-MTE54</f>
        <v>0</v>
      </c>
      <c r="MTG56" s="995">
        <f t="shared" ref="MTG56" si="4654">MTG45-MTG53-MTG54</f>
        <v>0</v>
      </c>
      <c r="MTI56" s="995">
        <f t="shared" ref="MTI56" si="4655">MTI45-MTI53-MTI54</f>
        <v>0</v>
      </c>
      <c r="MTK56" s="995">
        <f t="shared" ref="MTK56" si="4656">MTK45-MTK53-MTK54</f>
        <v>0</v>
      </c>
      <c r="MTM56" s="995">
        <f t="shared" ref="MTM56" si="4657">MTM45-MTM53-MTM54</f>
        <v>0</v>
      </c>
      <c r="MTO56" s="995">
        <f t="shared" ref="MTO56" si="4658">MTO45-MTO53-MTO54</f>
        <v>0</v>
      </c>
      <c r="MTQ56" s="995">
        <f t="shared" ref="MTQ56" si="4659">MTQ45-MTQ53-MTQ54</f>
        <v>0</v>
      </c>
      <c r="MTS56" s="995">
        <f t="shared" ref="MTS56" si="4660">MTS45-MTS53-MTS54</f>
        <v>0</v>
      </c>
      <c r="MTU56" s="995">
        <f t="shared" ref="MTU56" si="4661">MTU45-MTU53-MTU54</f>
        <v>0</v>
      </c>
      <c r="MTW56" s="995">
        <f t="shared" ref="MTW56" si="4662">MTW45-MTW53-MTW54</f>
        <v>0</v>
      </c>
      <c r="MTY56" s="995">
        <f t="shared" ref="MTY56" si="4663">MTY45-MTY53-MTY54</f>
        <v>0</v>
      </c>
      <c r="MUA56" s="995">
        <f t="shared" ref="MUA56" si="4664">MUA45-MUA53-MUA54</f>
        <v>0</v>
      </c>
      <c r="MUC56" s="995">
        <f t="shared" ref="MUC56" si="4665">MUC45-MUC53-MUC54</f>
        <v>0</v>
      </c>
      <c r="MUE56" s="995">
        <f t="shared" ref="MUE56" si="4666">MUE45-MUE53-MUE54</f>
        <v>0</v>
      </c>
      <c r="MUG56" s="995">
        <f t="shared" ref="MUG56" si="4667">MUG45-MUG53-MUG54</f>
        <v>0</v>
      </c>
      <c r="MUI56" s="995">
        <f t="shared" ref="MUI56" si="4668">MUI45-MUI53-MUI54</f>
        <v>0</v>
      </c>
      <c r="MUK56" s="995">
        <f t="shared" ref="MUK56" si="4669">MUK45-MUK53-MUK54</f>
        <v>0</v>
      </c>
      <c r="MUM56" s="995">
        <f t="shared" ref="MUM56" si="4670">MUM45-MUM53-MUM54</f>
        <v>0</v>
      </c>
      <c r="MUO56" s="995">
        <f t="shared" ref="MUO56" si="4671">MUO45-MUO53-MUO54</f>
        <v>0</v>
      </c>
      <c r="MUQ56" s="995">
        <f t="shared" ref="MUQ56" si="4672">MUQ45-MUQ53-MUQ54</f>
        <v>0</v>
      </c>
      <c r="MUS56" s="995">
        <f t="shared" ref="MUS56" si="4673">MUS45-MUS53-MUS54</f>
        <v>0</v>
      </c>
      <c r="MUU56" s="995">
        <f t="shared" ref="MUU56" si="4674">MUU45-MUU53-MUU54</f>
        <v>0</v>
      </c>
      <c r="MUW56" s="995">
        <f t="shared" ref="MUW56" si="4675">MUW45-MUW53-MUW54</f>
        <v>0</v>
      </c>
      <c r="MUY56" s="995">
        <f t="shared" ref="MUY56" si="4676">MUY45-MUY53-MUY54</f>
        <v>0</v>
      </c>
      <c r="MVA56" s="995">
        <f t="shared" ref="MVA56" si="4677">MVA45-MVA53-MVA54</f>
        <v>0</v>
      </c>
      <c r="MVC56" s="995">
        <f t="shared" ref="MVC56" si="4678">MVC45-MVC53-MVC54</f>
        <v>0</v>
      </c>
      <c r="MVE56" s="995">
        <f t="shared" ref="MVE56" si="4679">MVE45-MVE53-MVE54</f>
        <v>0</v>
      </c>
      <c r="MVG56" s="995">
        <f t="shared" ref="MVG56" si="4680">MVG45-MVG53-MVG54</f>
        <v>0</v>
      </c>
      <c r="MVI56" s="995">
        <f t="shared" ref="MVI56" si="4681">MVI45-MVI53-MVI54</f>
        <v>0</v>
      </c>
      <c r="MVK56" s="995">
        <f t="shared" ref="MVK56" si="4682">MVK45-MVK53-MVK54</f>
        <v>0</v>
      </c>
      <c r="MVM56" s="995">
        <f t="shared" ref="MVM56" si="4683">MVM45-MVM53-MVM54</f>
        <v>0</v>
      </c>
      <c r="MVO56" s="995">
        <f t="shared" ref="MVO56" si="4684">MVO45-MVO53-MVO54</f>
        <v>0</v>
      </c>
      <c r="MVQ56" s="995">
        <f t="shared" ref="MVQ56" si="4685">MVQ45-MVQ53-MVQ54</f>
        <v>0</v>
      </c>
      <c r="MVS56" s="995">
        <f t="shared" ref="MVS56" si="4686">MVS45-MVS53-MVS54</f>
        <v>0</v>
      </c>
      <c r="MVU56" s="995">
        <f t="shared" ref="MVU56" si="4687">MVU45-MVU53-MVU54</f>
        <v>0</v>
      </c>
      <c r="MVW56" s="995">
        <f t="shared" ref="MVW56" si="4688">MVW45-MVW53-MVW54</f>
        <v>0</v>
      </c>
      <c r="MVY56" s="995">
        <f t="shared" ref="MVY56" si="4689">MVY45-MVY53-MVY54</f>
        <v>0</v>
      </c>
      <c r="MWA56" s="995">
        <f t="shared" ref="MWA56" si="4690">MWA45-MWA53-MWA54</f>
        <v>0</v>
      </c>
      <c r="MWC56" s="995">
        <f t="shared" ref="MWC56" si="4691">MWC45-MWC53-MWC54</f>
        <v>0</v>
      </c>
      <c r="MWE56" s="995">
        <f t="shared" ref="MWE56" si="4692">MWE45-MWE53-MWE54</f>
        <v>0</v>
      </c>
      <c r="MWG56" s="995">
        <f t="shared" ref="MWG56" si="4693">MWG45-MWG53-MWG54</f>
        <v>0</v>
      </c>
      <c r="MWI56" s="995">
        <f t="shared" ref="MWI56" si="4694">MWI45-MWI53-MWI54</f>
        <v>0</v>
      </c>
      <c r="MWK56" s="995">
        <f t="shared" ref="MWK56" si="4695">MWK45-MWK53-MWK54</f>
        <v>0</v>
      </c>
      <c r="MWM56" s="995">
        <f t="shared" ref="MWM56" si="4696">MWM45-MWM53-MWM54</f>
        <v>0</v>
      </c>
      <c r="MWO56" s="995">
        <f t="shared" ref="MWO56" si="4697">MWO45-MWO53-MWO54</f>
        <v>0</v>
      </c>
      <c r="MWQ56" s="995">
        <f t="shared" ref="MWQ56" si="4698">MWQ45-MWQ53-MWQ54</f>
        <v>0</v>
      </c>
      <c r="MWS56" s="995">
        <f t="shared" ref="MWS56" si="4699">MWS45-MWS53-MWS54</f>
        <v>0</v>
      </c>
      <c r="MWU56" s="995">
        <f t="shared" ref="MWU56" si="4700">MWU45-MWU53-MWU54</f>
        <v>0</v>
      </c>
      <c r="MWW56" s="995">
        <f t="shared" ref="MWW56" si="4701">MWW45-MWW53-MWW54</f>
        <v>0</v>
      </c>
      <c r="MWY56" s="995">
        <f t="shared" ref="MWY56" si="4702">MWY45-MWY53-MWY54</f>
        <v>0</v>
      </c>
      <c r="MXA56" s="995">
        <f t="shared" ref="MXA56" si="4703">MXA45-MXA53-MXA54</f>
        <v>0</v>
      </c>
      <c r="MXC56" s="995">
        <f t="shared" ref="MXC56" si="4704">MXC45-MXC53-MXC54</f>
        <v>0</v>
      </c>
      <c r="MXE56" s="995">
        <f t="shared" ref="MXE56" si="4705">MXE45-MXE53-MXE54</f>
        <v>0</v>
      </c>
      <c r="MXG56" s="995">
        <f t="shared" ref="MXG56" si="4706">MXG45-MXG53-MXG54</f>
        <v>0</v>
      </c>
      <c r="MXI56" s="995">
        <f t="shared" ref="MXI56" si="4707">MXI45-MXI53-MXI54</f>
        <v>0</v>
      </c>
      <c r="MXK56" s="995">
        <f t="shared" ref="MXK56" si="4708">MXK45-MXK53-MXK54</f>
        <v>0</v>
      </c>
      <c r="MXM56" s="995">
        <f t="shared" ref="MXM56" si="4709">MXM45-MXM53-MXM54</f>
        <v>0</v>
      </c>
      <c r="MXO56" s="995">
        <f t="shared" ref="MXO56" si="4710">MXO45-MXO53-MXO54</f>
        <v>0</v>
      </c>
      <c r="MXQ56" s="995">
        <f t="shared" ref="MXQ56" si="4711">MXQ45-MXQ53-MXQ54</f>
        <v>0</v>
      </c>
      <c r="MXS56" s="995">
        <f t="shared" ref="MXS56" si="4712">MXS45-MXS53-MXS54</f>
        <v>0</v>
      </c>
      <c r="MXU56" s="995">
        <f t="shared" ref="MXU56" si="4713">MXU45-MXU53-MXU54</f>
        <v>0</v>
      </c>
      <c r="MXW56" s="995">
        <f t="shared" ref="MXW56" si="4714">MXW45-MXW53-MXW54</f>
        <v>0</v>
      </c>
      <c r="MXY56" s="995">
        <f t="shared" ref="MXY56" si="4715">MXY45-MXY53-MXY54</f>
        <v>0</v>
      </c>
      <c r="MYA56" s="995">
        <f t="shared" ref="MYA56" si="4716">MYA45-MYA53-MYA54</f>
        <v>0</v>
      </c>
      <c r="MYC56" s="995">
        <f t="shared" ref="MYC56" si="4717">MYC45-MYC53-MYC54</f>
        <v>0</v>
      </c>
      <c r="MYE56" s="995">
        <f t="shared" ref="MYE56" si="4718">MYE45-MYE53-MYE54</f>
        <v>0</v>
      </c>
      <c r="MYG56" s="995">
        <f t="shared" ref="MYG56" si="4719">MYG45-MYG53-MYG54</f>
        <v>0</v>
      </c>
      <c r="MYI56" s="995">
        <f t="shared" ref="MYI56" si="4720">MYI45-MYI53-MYI54</f>
        <v>0</v>
      </c>
      <c r="MYK56" s="995">
        <f t="shared" ref="MYK56" si="4721">MYK45-MYK53-MYK54</f>
        <v>0</v>
      </c>
      <c r="MYM56" s="995">
        <f t="shared" ref="MYM56" si="4722">MYM45-MYM53-MYM54</f>
        <v>0</v>
      </c>
      <c r="MYO56" s="995">
        <f t="shared" ref="MYO56" si="4723">MYO45-MYO53-MYO54</f>
        <v>0</v>
      </c>
      <c r="MYQ56" s="995">
        <f t="shared" ref="MYQ56" si="4724">MYQ45-MYQ53-MYQ54</f>
        <v>0</v>
      </c>
      <c r="MYS56" s="995">
        <f t="shared" ref="MYS56" si="4725">MYS45-MYS53-MYS54</f>
        <v>0</v>
      </c>
      <c r="MYU56" s="995">
        <f t="shared" ref="MYU56" si="4726">MYU45-MYU53-MYU54</f>
        <v>0</v>
      </c>
      <c r="MYW56" s="995">
        <f t="shared" ref="MYW56" si="4727">MYW45-MYW53-MYW54</f>
        <v>0</v>
      </c>
      <c r="MYY56" s="995">
        <f t="shared" ref="MYY56" si="4728">MYY45-MYY53-MYY54</f>
        <v>0</v>
      </c>
      <c r="MZA56" s="995">
        <f t="shared" ref="MZA56" si="4729">MZA45-MZA53-MZA54</f>
        <v>0</v>
      </c>
      <c r="MZC56" s="995">
        <f t="shared" ref="MZC56" si="4730">MZC45-MZC53-MZC54</f>
        <v>0</v>
      </c>
      <c r="MZE56" s="995">
        <f t="shared" ref="MZE56" si="4731">MZE45-MZE53-MZE54</f>
        <v>0</v>
      </c>
      <c r="MZG56" s="995">
        <f t="shared" ref="MZG56" si="4732">MZG45-MZG53-MZG54</f>
        <v>0</v>
      </c>
      <c r="MZI56" s="995">
        <f t="shared" ref="MZI56" si="4733">MZI45-MZI53-MZI54</f>
        <v>0</v>
      </c>
      <c r="MZK56" s="995">
        <f t="shared" ref="MZK56" si="4734">MZK45-MZK53-MZK54</f>
        <v>0</v>
      </c>
      <c r="MZM56" s="995">
        <f t="shared" ref="MZM56" si="4735">MZM45-MZM53-MZM54</f>
        <v>0</v>
      </c>
      <c r="MZO56" s="995">
        <f t="shared" ref="MZO56" si="4736">MZO45-MZO53-MZO54</f>
        <v>0</v>
      </c>
      <c r="MZQ56" s="995">
        <f t="shared" ref="MZQ56" si="4737">MZQ45-MZQ53-MZQ54</f>
        <v>0</v>
      </c>
      <c r="MZS56" s="995">
        <f t="shared" ref="MZS56" si="4738">MZS45-MZS53-MZS54</f>
        <v>0</v>
      </c>
      <c r="MZU56" s="995">
        <f t="shared" ref="MZU56" si="4739">MZU45-MZU53-MZU54</f>
        <v>0</v>
      </c>
      <c r="MZW56" s="995">
        <f t="shared" ref="MZW56" si="4740">MZW45-MZW53-MZW54</f>
        <v>0</v>
      </c>
      <c r="MZY56" s="995">
        <f t="shared" ref="MZY56" si="4741">MZY45-MZY53-MZY54</f>
        <v>0</v>
      </c>
      <c r="NAA56" s="995">
        <f t="shared" ref="NAA56" si="4742">NAA45-NAA53-NAA54</f>
        <v>0</v>
      </c>
      <c r="NAC56" s="995">
        <f t="shared" ref="NAC56" si="4743">NAC45-NAC53-NAC54</f>
        <v>0</v>
      </c>
      <c r="NAE56" s="995">
        <f t="shared" ref="NAE56" si="4744">NAE45-NAE53-NAE54</f>
        <v>0</v>
      </c>
      <c r="NAG56" s="995">
        <f t="shared" ref="NAG56" si="4745">NAG45-NAG53-NAG54</f>
        <v>0</v>
      </c>
      <c r="NAI56" s="995">
        <f t="shared" ref="NAI56" si="4746">NAI45-NAI53-NAI54</f>
        <v>0</v>
      </c>
      <c r="NAK56" s="995">
        <f t="shared" ref="NAK56" si="4747">NAK45-NAK53-NAK54</f>
        <v>0</v>
      </c>
      <c r="NAM56" s="995">
        <f t="shared" ref="NAM56" si="4748">NAM45-NAM53-NAM54</f>
        <v>0</v>
      </c>
      <c r="NAO56" s="995">
        <f t="shared" ref="NAO56" si="4749">NAO45-NAO53-NAO54</f>
        <v>0</v>
      </c>
      <c r="NAQ56" s="995">
        <f t="shared" ref="NAQ56" si="4750">NAQ45-NAQ53-NAQ54</f>
        <v>0</v>
      </c>
      <c r="NAS56" s="995">
        <f t="shared" ref="NAS56" si="4751">NAS45-NAS53-NAS54</f>
        <v>0</v>
      </c>
      <c r="NAU56" s="995">
        <f t="shared" ref="NAU56" si="4752">NAU45-NAU53-NAU54</f>
        <v>0</v>
      </c>
      <c r="NAW56" s="995">
        <f t="shared" ref="NAW56" si="4753">NAW45-NAW53-NAW54</f>
        <v>0</v>
      </c>
      <c r="NAY56" s="995">
        <f t="shared" ref="NAY56" si="4754">NAY45-NAY53-NAY54</f>
        <v>0</v>
      </c>
      <c r="NBA56" s="995">
        <f t="shared" ref="NBA56" si="4755">NBA45-NBA53-NBA54</f>
        <v>0</v>
      </c>
      <c r="NBC56" s="995">
        <f t="shared" ref="NBC56" si="4756">NBC45-NBC53-NBC54</f>
        <v>0</v>
      </c>
      <c r="NBE56" s="995">
        <f t="shared" ref="NBE56" si="4757">NBE45-NBE53-NBE54</f>
        <v>0</v>
      </c>
      <c r="NBG56" s="995">
        <f t="shared" ref="NBG56" si="4758">NBG45-NBG53-NBG54</f>
        <v>0</v>
      </c>
      <c r="NBI56" s="995">
        <f t="shared" ref="NBI56" si="4759">NBI45-NBI53-NBI54</f>
        <v>0</v>
      </c>
      <c r="NBK56" s="995">
        <f t="shared" ref="NBK56" si="4760">NBK45-NBK53-NBK54</f>
        <v>0</v>
      </c>
      <c r="NBM56" s="995">
        <f t="shared" ref="NBM56" si="4761">NBM45-NBM53-NBM54</f>
        <v>0</v>
      </c>
      <c r="NBO56" s="995">
        <f t="shared" ref="NBO56" si="4762">NBO45-NBO53-NBO54</f>
        <v>0</v>
      </c>
      <c r="NBQ56" s="995">
        <f t="shared" ref="NBQ56" si="4763">NBQ45-NBQ53-NBQ54</f>
        <v>0</v>
      </c>
      <c r="NBS56" s="995">
        <f t="shared" ref="NBS56" si="4764">NBS45-NBS53-NBS54</f>
        <v>0</v>
      </c>
      <c r="NBU56" s="995">
        <f t="shared" ref="NBU56" si="4765">NBU45-NBU53-NBU54</f>
        <v>0</v>
      </c>
      <c r="NBW56" s="995">
        <f t="shared" ref="NBW56" si="4766">NBW45-NBW53-NBW54</f>
        <v>0</v>
      </c>
      <c r="NBY56" s="995">
        <f t="shared" ref="NBY56" si="4767">NBY45-NBY53-NBY54</f>
        <v>0</v>
      </c>
      <c r="NCA56" s="995">
        <f t="shared" ref="NCA56" si="4768">NCA45-NCA53-NCA54</f>
        <v>0</v>
      </c>
      <c r="NCC56" s="995">
        <f t="shared" ref="NCC56" si="4769">NCC45-NCC53-NCC54</f>
        <v>0</v>
      </c>
      <c r="NCE56" s="995">
        <f t="shared" ref="NCE56" si="4770">NCE45-NCE53-NCE54</f>
        <v>0</v>
      </c>
      <c r="NCG56" s="995">
        <f t="shared" ref="NCG56" si="4771">NCG45-NCG53-NCG54</f>
        <v>0</v>
      </c>
      <c r="NCI56" s="995">
        <f t="shared" ref="NCI56" si="4772">NCI45-NCI53-NCI54</f>
        <v>0</v>
      </c>
      <c r="NCK56" s="995">
        <f t="shared" ref="NCK56" si="4773">NCK45-NCK53-NCK54</f>
        <v>0</v>
      </c>
      <c r="NCM56" s="995">
        <f t="shared" ref="NCM56" si="4774">NCM45-NCM53-NCM54</f>
        <v>0</v>
      </c>
      <c r="NCO56" s="995">
        <f t="shared" ref="NCO56" si="4775">NCO45-NCO53-NCO54</f>
        <v>0</v>
      </c>
      <c r="NCQ56" s="995">
        <f t="shared" ref="NCQ56" si="4776">NCQ45-NCQ53-NCQ54</f>
        <v>0</v>
      </c>
      <c r="NCS56" s="995">
        <f t="shared" ref="NCS56" si="4777">NCS45-NCS53-NCS54</f>
        <v>0</v>
      </c>
      <c r="NCU56" s="995">
        <f t="shared" ref="NCU56" si="4778">NCU45-NCU53-NCU54</f>
        <v>0</v>
      </c>
      <c r="NCW56" s="995">
        <f t="shared" ref="NCW56" si="4779">NCW45-NCW53-NCW54</f>
        <v>0</v>
      </c>
      <c r="NCY56" s="995">
        <f t="shared" ref="NCY56" si="4780">NCY45-NCY53-NCY54</f>
        <v>0</v>
      </c>
      <c r="NDA56" s="995">
        <f t="shared" ref="NDA56" si="4781">NDA45-NDA53-NDA54</f>
        <v>0</v>
      </c>
      <c r="NDC56" s="995">
        <f t="shared" ref="NDC56" si="4782">NDC45-NDC53-NDC54</f>
        <v>0</v>
      </c>
      <c r="NDE56" s="995">
        <f t="shared" ref="NDE56" si="4783">NDE45-NDE53-NDE54</f>
        <v>0</v>
      </c>
      <c r="NDG56" s="995">
        <f t="shared" ref="NDG56" si="4784">NDG45-NDG53-NDG54</f>
        <v>0</v>
      </c>
      <c r="NDI56" s="995">
        <f t="shared" ref="NDI56" si="4785">NDI45-NDI53-NDI54</f>
        <v>0</v>
      </c>
      <c r="NDK56" s="995">
        <f t="shared" ref="NDK56" si="4786">NDK45-NDK53-NDK54</f>
        <v>0</v>
      </c>
      <c r="NDM56" s="995">
        <f t="shared" ref="NDM56" si="4787">NDM45-NDM53-NDM54</f>
        <v>0</v>
      </c>
      <c r="NDO56" s="995">
        <f t="shared" ref="NDO56" si="4788">NDO45-NDO53-NDO54</f>
        <v>0</v>
      </c>
      <c r="NDQ56" s="995">
        <f t="shared" ref="NDQ56" si="4789">NDQ45-NDQ53-NDQ54</f>
        <v>0</v>
      </c>
      <c r="NDS56" s="995">
        <f t="shared" ref="NDS56" si="4790">NDS45-NDS53-NDS54</f>
        <v>0</v>
      </c>
      <c r="NDU56" s="995">
        <f t="shared" ref="NDU56" si="4791">NDU45-NDU53-NDU54</f>
        <v>0</v>
      </c>
      <c r="NDW56" s="995">
        <f t="shared" ref="NDW56" si="4792">NDW45-NDW53-NDW54</f>
        <v>0</v>
      </c>
      <c r="NDY56" s="995">
        <f t="shared" ref="NDY56" si="4793">NDY45-NDY53-NDY54</f>
        <v>0</v>
      </c>
      <c r="NEA56" s="995">
        <f t="shared" ref="NEA56" si="4794">NEA45-NEA53-NEA54</f>
        <v>0</v>
      </c>
      <c r="NEC56" s="995">
        <f t="shared" ref="NEC56" si="4795">NEC45-NEC53-NEC54</f>
        <v>0</v>
      </c>
      <c r="NEE56" s="995">
        <f t="shared" ref="NEE56" si="4796">NEE45-NEE53-NEE54</f>
        <v>0</v>
      </c>
      <c r="NEG56" s="995">
        <f t="shared" ref="NEG56" si="4797">NEG45-NEG53-NEG54</f>
        <v>0</v>
      </c>
      <c r="NEI56" s="995">
        <f t="shared" ref="NEI56" si="4798">NEI45-NEI53-NEI54</f>
        <v>0</v>
      </c>
      <c r="NEK56" s="995">
        <f t="shared" ref="NEK56" si="4799">NEK45-NEK53-NEK54</f>
        <v>0</v>
      </c>
      <c r="NEM56" s="995">
        <f t="shared" ref="NEM56" si="4800">NEM45-NEM53-NEM54</f>
        <v>0</v>
      </c>
      <c r="NEO56" s="995">
        <f t="shared" ref="NEO56" si="4801">NEO45-NEO53-NEO54</f>
        <v>0</v>
      </c>
      <c r="NEQ56" s="995">
        <f t="shared" ref="NEQ56" si="4802">NEQ45-NEQ53-NEQ54</f>
        <v>0</v>
      </c>
      <c r="NES56" s="995">
        <f t="shared" ref="NES56" si="4803">NES45-NES53-NES54</f>
        <v>0</v>
      </c>
      <c r="NEU56" s="995">
        <f t="shared" ref="NEU56" si="4804">NEU45-NEU53-NEU54</f>
        <v>0</v>
      </c>
      <c r="NEW56" s="995">
        <f t="shared" ref="NEW56" si="4805">NEW45-NEW53-NEW54</f>
        <v>0</v>
      </c>
      <c r="NEY56" s="995">
        <f t="shared" ref="NEY56" si="4806">NEY45-NEY53-NEY54</f>
        <v>0</v>
      </c>
      <c r="NFA56" s="995">
        <f t="shared" ref="NFA56" si="4807">NFA45-NFA53-NFA54</f>
        <v>0</v>
      </c>
      <c r="NFC56" s="995">
        <f t="shared" ref="NFC56" si="4808">NFC45-NFC53-NFC54</f>
        <v>0</v>
      </c>
      <c r="NFE56" s="995">
        <f t="shared" ref="NFE56" si="4809">NFE45-NFE53-NFE54</f>
        <v>0</v>
      </c>
      <c r="NFG56" s="995">
        <f t="shared" ref="NFG56" si="4810">NFG45-NFG53-NFG54</f>
        <v>0</v>
      </c>
      <c r="NFI56" s="995">
        <f t="shared" ref="NFI56" si="4811">NFI45-NFI53-NFI54</f>
        <v>0</v>
      </c>
      <c r="NFK56" s="995">
        <f t="shared" ref="NFK56" si="4812">NFK45-NFK53-NFK54</f>
        <v>0</v>
      </c>
      <c r="NFM56" s="995">
        <f t="shared" ref="NFM56" si="4813">NFM45-NFM53-NFM54</f>
        <v>0</v>
      </c>
      <c r="NFO56" s="995">
        <f t="shared" ref="NFO56" si="4814">NFO45-NFO53-NFO54</f>
        <v>0</v>
      </c>
      <c r="NFQ56" s="995">
        <f t="shared" ref="NFQ56" si="4815">NFQ45-NFQ53-NFQ54</f>
        <v>0</v>
      </c>
      <c r="NFS56" s="995">
        <f t="shared" ref="NFS56" si="4816">NFS45-NFS53-NFS54</f>
        <v>0</v>
      </c>
      <c r="NFU56" s="995">
        <f t="shared" ref="NFU56" si="4817">NFU45-NFU53-NFU54</f>
        <v>0</v>
      </c>
      <c r="NFW56" s="995">
        <f t="shared" ref="NFW56" si="4818">NFW45-NFW53-NFW54</f>
        <v>0</v>
      </c>
      <c r="NFY56" s="995">
        <f t="shared" ref="NFY56" si="4819">NFY45-NFY53-NFY54</f>
        <v>0</v>
      </c>
      <c r="NGA56" s="995">
        <f t="shared" ref="NGA56" si="4820">NGA45-NGA53-NGA54</f>
        <v>0</v>
      </c>
      <c r="NGC56" s="995">
        <f t="shared" ref="NGC56" si="4821">NGC45-NGC53-NGC54</f>
        <v>0</v>
      </c>
      <c r="NGE56" s="995">
        <f t="shared" ref="NGE56" si="4822">NGE45-NGE53-NGE54</f>
        <v>0</v>
      </c>
      <c r="NGG56" s="995">
        <f t="shared" ref="NGG56" si="4823">NGG45-NGG53-NGG54</f>
        <v>0</v>
      </c>
      <c r="NGI56" s="995">
        <f t="shared" ref="NGI56" si="4824">NGI45-NGI53-NGI54</f>
        <v>0</v>
      </c>
      <c r="NGK56" s="995">
        <f t="shared" ref="NGK56" si="4825">NGK45-NGK53-NGK54</f>
        <v>0</v>
      </c>
      <c r="NGM56" s="995">
        <f t="shared" ref="NGM56" si="4826">NGM45-NGM53-NGM54</f>
        <v>0</v>
      </c>
      <c r="NGO56" s="995">
        <f t="shared" ref="NGO56" si="4827">NGO45-NGO53-NGO54</f>
        <v>0</v>
      </c>
      <c r="NGQ56" s="995">
        <f t="shared" ref="NGQ56" si="4828">NGQ45-NGQ53-NGQ54</f>
        <v>0</v>
      </c>
      <c r="NGS56" s="995">
        <f t="shared" ref="NGS56" si="4829">NGS45-NGS53-NGS54</f>
        <v>0</v>
      </c>
      <c r="NGU56" s="995">
        <f t="shared" ref="NGU56" si="4830">NGU45-NGU53-NGU54</f>
        <v>0</v>
      </c>
      <c r="NGW56" s="995">
        <f t="shared" ref="NGW56" si="4831">NGW45-NGW53-NGW54</f>
        <v>0</v>
      </c>
      <c r="NGY56" s="995">
        <f t="shared" ref="NGY56" si="4832">NGY45-NGY53-NGY54</f>
        <v>0</v>
      </c>
      <c r="NHA56" s="995">
        <f t="shared" ref="NHA56" si="4833">NHA45-NHA53-NHA54</f>
        <v>0</v>
      </c>
      <c r="NHC56" s="995">
        <f t="shared" ref="NHC56" si="4834">NHC45-NHC53-NHC54</f>
        <v>0</v>
      </c>
      <c r="NHE56" s="995">
        <f t="shared" ref="NHE56" si="4835">NHE45-NHE53-NHE54</f>
        <v>0</v>
      </c>
      <c r="NHG56" s="995">
        <f t="shared" ref="NHG56" si="4836">NHG45-NHG53-NHG54</f>
        <v>0</v>
      </c>
      <c r="NHI56" s="995">
        <f t="shared" ref="NHI56" si="4837">NHI45-NHI53-NHI54</f>
        <v>0</v>
      </c>
      <c r="NHK56" s="995">
        <f t="shared" ref="NHK56" si="4838">NHK45-NHK53-NHK54</f>
        <v>0</v>
      </c>
      <c r="NHM56" s="995">
        <f t="shared" ref="NHM56" si="4839">NHM45-NHM53-NHM54</f>
        <v>0</v>
      </c>
      <c r="NHO56" s="995">
        <f t="shared" ref="NHO56" si="4840">NHO45-NHO53-NHO54</f>
        <v>0</v>
      </c>
      <c r="NHQ56" s="995">
        <f t="shared" ref="NHQ56" si="4841">NHQ45-NHQ53-NHQ54</f>
        <v>0</v>
      </c>
      <c r="NHS56" s="995">
        <f t="shared" ref="NHS56" si="4842">NHS45-NHS53-NHS54</f>
        <v>0</v>
      </c>
      <c r="NHU56" s="995">
        <f t="shared" ref="NHU56" si="4843">NHU45-NHU53-NHU54</f>
        <v>0</v>
      </c>
      <c r="NHW56" s="995">
        <f t="shared" ref="NHW56" si="4844">NHW45-NHW53-NHW54</f>
        <v>0</v>
      </c>
      <c r="NHY56" s="995">
        <f t="shared" ref="NHY56" si="4845">NHY45-NHY53-NHY54</f>
        <v>0</v>
      </c>
      <c r="NIA56" s="995">
        <f t="shared" ref="NIA56" si="4846">NIA45-NIA53-NIA54</f>
        <v>0</v>
      </c>
      <c r="NIC56" s="995">
        <f t="shared" ref="NIC56" si="4847">NIC45-NIC53-NIC54</f>
        <v>0</v>
      </c>
      <c r="NIE56" s="995">
        <f t="shared" ref="NIE56" si="4848">NIE45-NIE53-NIE54</f>
        <v>0</v>
      </c>
      <c r="NIG56" s="995">
        <f t="shared" ref="NIG56" si="4849">NIG45-NIG53-NIG54</f>
        <v>0</v>
      </c>
      <c r="NII56" s="995">
        <f t="shared" ref="NII56" si="4850">NII45-NII53-NII54</f>
        <v>0</v>
      </c>
      <c r="NIK56" s="995">
        <f t="shared" ref="NIK56" si="4851">NIK45-NIK53-NIK54</f>
        <v>0</v>
      </c>
      <c r="NIM56" s="995">
        <f t="shared" ref="NIM56" si="4852">NIM45-NIM53-NIM54</f>
        <v>0</v>
      </c>
      <c r="NIO56" s="995">
        <f t="shared" ref="NIO56" si="4853">NIO45-NIO53-NIO54</f>
        <v>0</v>
      </c>
      <c r="NIQ56" s="995">
        <f t="shared" ref="NIQ56" si="4854">NIQ45-NIQ53-NIQ54</f>
        <v>0</v>
      </c>
      <c r="NIS56" s="995">
        <f t="shared" ref="NIS56" si="4855">NIS45-NIS53-NIS54</f>
        <v>0</v>
      </c>
      <c r="NIU56" s="995">
        <f t="shared" ref="NIU56" si="4856">NIU45-NIU53-NIU54</f>
        <v>0</v>
      </c>
      <c r="NIW56" s="995">
        <f t="shared" ref="NIW56" si="4857">NIW45-NIW53-NIW54</f>
        <v>0</v>
      </c>
      <c r="NIY56" s="995">
        <f t="shared" ref="NIY56" si="4858">NIY45-NIY53-NIY54</f>
        <v>0</v>
      </c>
      <c r="NJA56" s="995">
        <f t="shared" ref="NJA56" si="4859">NJA45-NJA53-NJA54</f>
        <v>0</v>
      </c>
      <c r="NJC56" s="995">
        <f t="shared" ref="NJC56" si="4860">NJC45-NJC53-NJC54</f>
        <v>0</v>
      </c>
      <c r="NJE56" s="995">
        <f t="shared" ref="NJE56" si="4861">NJE45-NJE53-NJE54</f>
        <v>0</v>
      </c>
      <c r="NJG56" s="995">
        <f t="shared" ref="NJG56" si="4862">NJG45-NJG53-NJG54</f>
        <v>0</v>
      </c>
      <c r="NJI56" s="995">
        <f t="shared" ref="NJI56" si="4863">NJI45-NJI53-NJI54</f>
        <v>0</v>
      </c>
      <c r="NJK56" s="995">
        <f t="shared" ref="NJK56" si="4864">NJK45-NJK53-NJK54</f>
        <v>0</v>
      </c>
      <c r="NJM56" s="995">
        <f t="shared" ref="NJM56" si="4865">NJM45-NJM53-NJM54</f>
        <v>0</v>
      </c>
      <c r="NJO56" s="995">
        <f t="shared" ref="NJO56" si="4866">NJO45-NJO53-NJO54</f>
        <v>0</v>
      </c>
      <c r="NJQ56" s="995">
        <f t="shared" ref="NJQ56" si="4867">NJQ45-NJQ53-NJQ54</f>
        <v>0</v>
      </c>
      <c r="NJS56" s="995">
        <f t="shared" ref="NJS56" si="4868">NJS45-NJS53-NJS54</f>
        <v>0</v>
      </c>
      <c r="NJU56" s="995">
        <f t="shared" ref="NJU56" si="4869">NJU45-NJU53-NJU54</f>
        <v>0</v>
      </c>
      <c r="NJW56" s="995">
        <f t="shared" ref="NJW56" si="4870">NJW45-NJW53-NJW54</f>
        <v>0</v>
      </c>
      <c r="NJY56" s="995">
        <f t="shared" ref="NJY56" si="4871">NJY45-NJY53-NJY54</f>
        <v>0</v>
      </c>
      <c r="NKA56" s="995">
        <f t="shared" ref="NKA56" si="4872">NKA45-NKA53-NKA54</f>
        <v>0</v>
      </c>
      <c r="NKC56" s="995">
        <f t="shared" ref="NKC56" si="4873">NKC45-NKC53-NKC54</f>
        <v>0</v>
      </c>
      <c r="NKE56" s="995">
        <f t="shared" ref="NKE56" si="4874">NKE45-NKE53-NKE54</f>
        <v>0</v>
      </c>
      <c r="NKG56" s="995">
        <f t="shared" ref="NKG56" si="4875">NKG45-NKG53-NKG54</f>
        <v>0</v>
      </c>
      <c r="NKI56" s="995">
        <f t="shared" ref="NKI56" si="4876">NKI45-NKI53-NKI54</f>
        <v>0</v>
      </c>
      <c r="NKK56" s="995">
        <f t="shared" ref="NKK56" si="4877">NKK45-NKK53-NKK54</f>
        <v>0</v>
      </c>
      <c r="NKM56" s="995">
        <f t="shared" ref="NKM56" si="4878">NKM45-NKM53-NKM54</f>
        <v>0</v>
      </c>
      <c r="NKO56" s="995">
        <f t="shared" ref="NKO56" si="4879">NKO45-NKO53-NKO54</f>
        <v>0</v>
      </c>
      <c r="NKQ56" s="995">
        <f t="shared" ref="NKQ56" si="4880">NKQ45-NKQ53-NKQ54</f>
        <v>0</v>
      </c>
      <c r="NKS56" s="995">
        <f t="shared" ref="NKS56" si="4881">NKS45-NKS53-NKS54</f>
        <v>0</v>
      </c>
      <c r="NKU56" s="995">
        <f t="shared" ref="NKU56" si="4882">NKU45-NKU53-NKU54</f>
        <v>0</v>
      </c>
      <c r="NKW56" s="995">
        <f t="shared" ref="NKW56" si="4883">NKW45-NKW53-NKW54</f>
        <v>0</v>
      </c>
      <c r="NKY56" s="995">
        <f t="shared" ref="NKY56" si="4884">NKY45-NKY53-NKY54</f>
        <v>0</v>
      </c>
      <c r="NLA56" s="995">
        <f t="shared" ref="NLA56" si="4885">NLA45-NLA53-NLA54</f>
        <v>0</v>
      </c>
      <c r="NLC56" s="995">
        <f t="shared" ref="NLC56" si="4886">NLC45-NLC53-NLC54</f>
        <v>0</v>
      </c>
      <c r="NLE56" s="995">
        <f t="shared" ref="NLE56" si="4887">NLE45-NLE53-NLE54</f>
        <v>0</v>
      </c>
      <c r="NLG56" s="995">
        <f t="shared" ref="NLG56" si="4888">NLG45-NLG53-NLG54</f>
        <v>0</v>
      </c>
      <c r="NLI56" s="995">
        <f t="shared" ref="NLI56" si="4889">NLI45-NLI53-NLI54</f>
        <v>0</v>
      </c>
      <c r="NLK56" s="995">
        <f t="shared" ref="NLK56" si="4890">NLK45-NLK53-NLK54</f>
        <v>0</v>
      </c>
      <c r="NLM56" s="995">
        <f t="shared" ref="NLM56" si="4891">NLM45-NLM53-NLM54</f>
        <v>0</v>
      </c>
      <c r="NLO56" s="995">
        <f t="shared" ref="NLO56" si="4892">NLO45-NLO53-NLO54</f>
        <v>0</v>
      </c>
      <c r="NLQ56" s="995">
        <f t="shared" ref="NLQ56" si="4893">NLQ45-NLQ53-NLQ54</f>
        <v>0</v>
      </c>
      <c r="NLS56" s="995">
        <f t="shared" ref="NLS56" si="4894">NLS45-NLS53-NLS54</f>
        <v>0</v>
      </c>
      <c r="NLU56" s="995">
        <f t="shared" ref="NLU56" si="4895">NLU45-NLU53-NLU54</f>
        <v>0</v>
      </c>
      <c r="NLW56" s="995">
        <f t="shared" ref="NLW56" si="4896">NLW45-NLW53-NLW54</f>
        <v>0</v>
      </c>
      <c r="NLY56" s="995">
        <f t="shared" ref="NLY56" si="4897">NLY45-NLY53-NLY54</f>
        <v>0</v>
      </c>
      <c r="NMA56" s="995">
        <f t="shared" ref="NMA56" si="4898">NMA45-NMA53-NMA54</f>
        <v>0</v>
      </c>
      <c r="NMC56" s="995">
        <f t="shared" ref="NMC56" si="4899">NMC45-NMC53-NMC54</f>
        <v>0</v>
      </c>
      <c r="NME56" s="995">
        <f t="shared" ref="NME56" si="4900">NME45-NME53-NME54</f>
        <v>0</v>
      </c>
      <c r="NMG56" s="995">
        <f t="shared" ref="NMG56" si="4901">NMG45-NMG53-NMG54</f>
        <v>0</v>
      </c>
      <c r="NMI56" s="995">
        <f t="shared" ref="NMI56" si="4902">NMI45-NMI53-NMI54</f>
        <v>0</v>
      </c>
      <c r="NMK56" s="995">
        <f t="shared" ref="NMK56" si="4903">NMK45-NMK53-NMK54</f>
        <v>0</v>
      </c>
      <c r="NMM56" s="995">
        <f t="shared" ref="NMM56" si="4904">NMM45-NMM53-NMM54</f>
        <v>0</v>
      </c>
      <c r="NMO56" s="995">
        <f t="shared" ref="NMO56" si="4905">NMO45-NMO53-NMO54</f>
        <v>0</v>
      </c>
      <c r="NMQ56" s="995">
        <f t="shared" ref="NMQ56" si="4906">NMQ45-NMQ53-NMQ54</f>
        <v>0</v>
      </c>
      <c r="NMS56" s="995">
        <f t="shared" ref="NMS56" si="4907">NMS45-NMS53-NMS54</f>
        <v>0</v>
      </c>
      <c r="NMU56" s="995">
        <f t="shared" ref="NMU56" si="4908">NMU45-NMU53-NMU54</f>
        <v>0</v>
      </c>
      <c r="NMW56" s="995">
        <f t="shared" ref="NMW56" si="4909">NMW45-NMW53-NMW54</f>
        <v>0</v>
      </c>
      <c r="NMY56" s="995">
        <f t="shared" ref="NMY56" si="4910">NMY45-NMY53-NMY54</f>
        <v>0</v>
      </c>
      <c r="NNA56" s="995">
        <f t="shared" ref="NNA56" si="4911">NNA45-NNA53-NNA54</f>
        <v>0</v>
      </c>
      <c r="NNC56" s="995">
        <f t="shared" ref="NNC56" si="4912">NNC45-NNC53-NNC54</f>
        <v>0</v>
      </c>
      <c r="NNE56" s="995">
        <f t="shared" ref="NNE56" si="4913">NNE45-NNE53-NNE54</f>
        <v>0</v>
      </c>
      <c r="NNG56" s="995">
        <f t="shared" ref="NNG56" si="4914">NNG45-NNG53-NNG54</f>
        <v>0</v>
      </c>
      <c r="NNI56" s="995">
        <f t="shared" ref="NNI56" si="4915">NNI45-NNI53-NNI54</f>
        <v>0</v>
      </c>
      <c r="NNK56" s="995">
        <f t="shared" ref="NNK56" si="4916">NNK45-NNK53-NNK54</f>
        <v>0</v>
      </c>
      <c r="NNM56" s="995">
        <f t="shared" ref="NNM56" si="4917">NNM45-NNM53-NNM54</f>
        <v>0</v>
      </c>
      <c r="NNO56" s="995">
        <f t="shared" ref="NNO56" si="4918">NNO45-NNO53-NNO54</f>
        <v>0</v>
      </c>
      <c r="NNQ56" s="995">
        <f t="shared" ref="NNQ56" si="4919">NNQ45-NNQ53-NNQ54</f>
        <v>0</v>
      </c>
      <c r="NNS56" s="995">
        <f t="shared" ref="NNS56" si="4920">NNS45-NNS53-NNS54</f>
        <v>0</v>
      </c>
      <c r="NNU56" s="995">
        <f t="shared" ref="NNU56" si="4921">NNU45-NNU53-NNU54</f>
        <v>0</v>
      </c>
      <c r="NNW56" s="995">
        <f t="shared" ref="NNW56" si="4922">NNW45-NNW53-NNW54</f>
        <v>0</v>
      </c>
      <c r="NNY56" s="995">
        <f t="shared" ref="NNY56" si="4923">NNY45-NNY53-NNY54</f>
        <v>0</v>
      </c>
      <c r="NOA56" s="995">
        <f t="shared" ref="NOA56" si="4924">NOA45-NOA53-NOA54</f>
        <v>0</v>
      </c>
      <c r="NOC56" s="995">
        <f t="shared" ref="NOC56" si="4925">NOC45-NOC53-NOC54</f>
        <v>0</v>
      </c>
      <c r="NOE56" s="995">
        <f t="shared" ref="NOE56" si="4926">NOE45-NOE53-NOE54</f>
        <v>0</v>
      </c>
      <c r="NOG56" s="995">
        <f t="shared" ref="NOG56" si="4927">NOG45-NOG53-NOG54</f>
        <v>0</v>
      </c>
      <c r="NOI56" s="995">
        <f t="shared" ref="NOI56" si="4928">NOI45-NOI53-NOI54</f>
        <v>0</v>
      </c>
      <c r="NOK56" s="995">
        <f t="shared" ref="NOK56" si="4929">NOK45-NOK53-NOK54</f>
        <v>0</v>
      </c>
      <c r="NOM56" s="995">
        <f t="shared" ref="NOM56" si="4930">NOM45-NOM53-NOM54</f>
        <v>0</v>
      </c>
      <c r="NOO56" s="995">
        <f t="shared" ref="NOO56" si="4931">NOO45-NOO53-NOO54</f>
        <v>0</v>
      </c>
      <c r="NOQ56" s="995">
        <f t="shared" ref="NOQ56" si="4932">NOQ45-NOQ53-NOQ54</f>
        <v>0</v>
      </c>
      <c r="NOS56" s="995">
        <f t="shared" ref="NOS56" si="4933">NOS45-NOS53-NOS54</f>
        <v>0</v>
      </c>
      <c r="NOU56" s="995">
        <f t="shared" ref="NOU56" si="4934">NOU45-NOU53-NOU54</f>
        <v>0</v>
      </c>
      <c r="NOW56" s="995">
        <f t="shared" ref="NOW56" si="4935">NOW45-NOW53-NOW54</f>
        <v>0</v>
      </c>
      <c r="NOY56" s="995">
        <f t="shared" ref="NOY56" si="4936">NOY45-NOY53-NOY54</f>
        <v>0</v>
      </c>
      <c r="NPA56" s="995">
        <f t="shared" ref="NPA56" si="4937">NPA45-NPA53-NPA54</f>
        <v>0</v>
      </c>
      <c r="NPC56" s="995">
        <f t="shared" ref="NPC56" si="4938">NPC45-NPC53-NPC54</f>
        <v>0</v>
      </c>
      <c r="NPE56" s="995">
        <f t="shared" ref="NPE56" si="4939">NPE45-NPE53-NPE54</f>
        <v>0</v>
      </c>
      <c r="NPG56" s="995">
        <f t="shared" ref="NPG56" si="4940">NPG45-NPG53-NPG54</f>
        <v>0</v>
      </c>
      <c r="NPI56" s="995">
        <f t="shared" ref="NPI56" si="4941">NPI45-NPI53-NPI54</f>
        <v>0</v>
      </c>
      <c r="NPK56" s="995">
        <f t="shared" ref="NPK56" si="4942">NPK45-NPK53-NPK54</f>
        <v>0</v>
      </c>
      <c r="NPM56" s="995">
        <f t="shared" ref="NPM56" si="4943">NPM45-NPM53-NPM54</f>
        <v>0</v>
      </c>
      <c r="NPO56" s="995">
        <f t="shared" ref="NPO56" si="4944">NPO45-NPO53-NPO54</f>
        <v>0</v>
      </c>
      <c r="NPQ56" s="995">
        <f t="shared" ref="NPQ56" si="4945">NPQ45-NPQ53-NPQ54</f>
        <v>0</v>
      </c>
      <c r="NPS56" s="995">
        <f t="shared" ref="NPS56" si="4946">NPS45-NPS53-NPS54</f>
        <v>0</v>
      </c>
      <c r="NPU56" s="995">
        <f t="shared" ref="NPU56" si="4947">NPU45-NPU53-NPU54</f>
        <v>0</v>
      </c>
      <c r="NPW56" s="995">
        <f t="shared" ref="NPW56" si="4948">NPW45-NPW53-NPW54</f>
        <v>0</v>
      </c>
      <c r="NPY56" s="995">
        <f t="shared" ref="NPY56" si="4949">NPY45-NPY53-NPY54</f>
        <v>0</v>
      </c>
      <c r="NQA56" s="995">
        <f t="shared" ref="NQA56" si="4950">NQA45-NQA53-NQA54</f>
        <v>0</v>
      </c>
      <c r="NQC56" s="995">
        <f t="shared" ref="NQC56" si="4951">NQC45-NQC53-NQC54</f>
        <v>0</v>
      </c>
      <c r="NQE56" s="995">
        <f t="shared" ref="NQE56" si="4952">NQE45-NQE53-NQE54</f>
        <v>0</v>
      </c>
      <c r="NQG56" s="995">
        <f t="shared" ref="NQG56" si="4953">NQG45-NQG53-NQG54</f>
        <v>0</v>
      </c>
      <c r="NQI56" s="995">
        <f t="shared" ref="NQI56" si="4954">NQI45-NQI53-NQI54</f>
        <v>0</v>
      </c>
      <c r="NQK56" s="995">
        <f t="shared" ref="NQK56" si="4955">NQK45-NQK53-NQK54</f>
        <v>0</v>
      </c>
      <c r="NQM56" s="995">
        <f t="shared" ref="NQM56" si="4956">NQM45-NQM53-NQM54</f>
        <v>0</v>
      </c>
      <c r="NQO56" s="995">
        <f t="shared" ref="NQO56" si="4957">NQO45-NQO53-NQO54</f>
        <v>0</v>
      </c>
      <c r="NQQ56" s="995">
        <f t="shared" ref="NQQ56" si="4958">NQQ45-NQQ53-NQQ54</f>
        <v>0</v>
      </c>
      <c r="NQS56" s="995">
        <f t="shared" ref="NQS56" si="4959">NQS45-NQS53-NQS54</f>
        <v>0</v>
      </c>
      <c r="NQU56" s="995">
        <f t="shared" ref="NQU56" si="4960">NQU45-NQU53-NQU54</f>
        <v>0</v>
      </c>
      <c r="NQW56" s="995">
        <f t="shared" ref="NQW56" si="4961">NQW45-NQW53-NQW54</f>
        <v>0</v>
      </c>
      <c r="NQY56" s="995">
        <f t="shared" ref="NQY56" si="4962">NQY45-NQY53-NQY54</f>
        <v>0</v>
      </c>
      <c r="NRA56" s="995">
        <f t="shared" ref="NRA56" si="4963">NRA45-NRA53-NRA54</f>
        <v>0</v>
      </c>
      <c r="NRC56" s="995">
        <f t="shared" ref="NRC56" si="4964">NRC45-NRC53-NRC54</f>
        <v>0</v>
      </c>
      <c r="NRE56" s="995">
        <f t="shared" ref="NRE56" si="4965">NRE45-NRE53-NRE54</f>
        <v>0</v>
      </c>
      <c r="NRG56" s="995">
        <f t="shared" ref="NRG56" si="4966">NRG45-NRG53-NRG54</f>
        <v>0</v>
      </c>
      <c r="NRI56" s="995">
        <f t="shared" ref="NRI56" si="4967">NRI45-NRI53-NRI54</f>
        <v>0</v>
      </c>
      <c r="NRK56" s="995">
        <f t="shared" ref="NRK56" si="4968">NRK45-NRK53-NRK54</f>
        <v>0</v>
      </c>
      <c r="NRM56" s="995">
        <f t="shared" ref="NRM56" si="4969">NRM45-NRM53-NRM54</f>
        <v>0</v>
      </c>
      <c r="NRO56" s="995">
        <f t="shared" ref="NRO56" si="4970">NRO45-NRO53-NRO54</f>
        <v>0</v>
      </c>
      <c r="NRQ56" s="995">
        <f t="shared" ref="NRQ56" si="4971">NRQ45-NRQ53-NRQ54</f>
        <v>0</v>
      </c>
      <c r="NRS56" s="995">
        <f t="shared" ref="NRS56" si="4972">NRS45-NRS53-NRS54</f>
        <v>0</v>
      </c>
      <c r="NRU56" s="995">
        <f t="shared" ref="NRU56" si="4973">NRU45-NRU53-NRU54</f>
        <v>0</v>
      </c>
      <c r="NRW56" s="995">
        <f t="shared" ref="NRW56" si="4974">NRW45-NRW53-NRW54</f>
        <v>0</v>
      </c>
      <c r="NRY56" s="995">
        <f t="shared" ref="NRY56" si="4975">NRY45-NRY53-NRY54</f>
        <v>0</v>
      </c>
      <c r="NSA56" s="995">
        <f t="shared" ref="NSA56" si="4976">NSA45-NSA53-NSA54</f>
        <v>0</v>
      </c>
      <c r="NSC56" s="995">
        <f t="shared" ref="NSC56" si="4977">NSC45-NSC53-NSC54</f>
        <v>0</v>
      </c>
      <c r="NSE56" s="995">
        <f t="shared" ref="NSE56" si="4978">NSE45-NSE53-NSE54</f>
        <v>0</v>
      </c>
      <c r="NSG56" s="995">
        <f t="shared" ref="NSG56" si="4979">NSG45-NSG53-NSG54</f>
        <v>0</v>
      </c>
      <c r="NSI56" s="995">
        <f t="shared" ref="NSI56" si="4980">NSI45-NSI53-NSI54</f>
        <v>0</v>
      </c>
      <c r="NSK56" s="995">
        <f t="shared" ref="NSK56" si="4981">NSK45-NSK53-NSK54</f>
        <v>0</v>
      </c>
      <c r="NSM56" s="995">
        <f t="shared" ref="NSM56" si="4982">NSM45-NSM53-NSM54</f>
        <v>0</v>
      </c>
      <c r="NSO56" s="995">
        <f t="shared" ref="NSO56" si="4983">NSO45-NSO53-NSO54</f>
        <v>0</v>
      </c>
      <c r="NSQ56" s="995">
        <f t="shared" ref="NSQ56" si="4984">NSQ45-NSQ53-NSQ54</f>
        <v>0</v>
      </c>
      <c r="NSS56" s="995">
        <f t="shared" ref="NSS56" si="4985">NSS45-NSS53-NSS54</f>
        <v>0</v>
      </c>
      <c r="NSU56" s="995">
        <f t="shared" ref="NSU56" si="4986">NSU45-NSU53-NSU54</f>
        <v>0</v>
      </c>
      <c r="NSW56" s="995">
        <f t="shared" ref="NSW56" si="4987">NSW45-NSW53-NSW54</f>
        <v>0</v>
      </c>
      <c r="NSY56" s="995">
        <f t="shared" ref="NSY56" si="4988">NSY45-NSY53-NSY54</f>
        <v>0</v>
      </c>
      <c r="NTA56" s="995">
        <f t="shared" ref="NTA56" si="4989">NTA45-NTA53-NTA54</f>
        <v>0</v>
      </c>
      <c r="NTC56" s="995">
        <f t="shared" ref="NTC56" si="4990">NTC45-NTC53-NTC54</f>
        <v>0</v>
      </c>
      <c r="NTE56" s="995">
        <f t="shared" ref="NTE56" si="4991">NTE45-NTE53-NTE54</f>
        <v>0</v>
      </c>
      <c r="NTG56" s="995">
        <f t="shared" ref="NTG56" si="4992">NTG45-NTG53-NTG54</f>
        <v>0</v>
      </c>
      <c r="NTI56" s="995">
        <f t="shared" ref="NTI56" si="4993">NTI45-NTI53-NTI54</f>
        <v>0</v>
      </c>
      <c r="NTK56" s="995">
        <f t="shared" ref="NTK56" si="4994">NTK45-NTK53-NTK54</f>
        <v>0</v>
      </c>
      <c r="NTM56" s="995">
        <f t="shared" ref="NTM56" si="4995">NTM45-NTM53-NTM54</f>
        <v>0</v>
      </c>
      <c r="NTO56" s="995">
        <f t="shared" ref="NTO56" si="4996">NTO45-NTO53-NTO54</f>
        <v>0</v>
      </c>
      <c r="NTQ56" s="995">
        <f t="shared" ref="NTQ56" si="4997">NTQ45-NTQ53-NTQ54</f>
        <v>0</v>
      </c>
      <c r="NTS56" s="995">
        <f t="shared" ref="NTS56" si="4998">NTS45-NTS53-NTS54</f>
        <v>0</v>
      </c>
      <c r="NTU56" s="995">
        <f t="shared" ref="NTU56" si="4999">NTU45-NTU53-NTU54</f>
        <v>0</v>
      </c>
      <c r="NTW56" s="995">
        <f t="shared" ref="NTW56" si="5000">NTW45-NTW53-NTW54</f>
        <v>0</v>
      </c>
      <c r="NTY56" s="995">
        <f t="shared" ref="NTY56" si="5001">NTY45-NTY53-NTY54</f>
        <v>0</v>
      </c>
      <c r="NUA56" s="995">
        <f t="shared" ref="NUA56" si="5002">NUA45-NUA53-NUA54</f>
        <v>0</v>
      </c>
      <c r="NUC56" s="995">
        <f t="shared" ref="NUC56" si="5003">NUC45-NUC53-NUC54</f>
        <v>0</v>
      </c>
      <c r="NUE56" s="995">
        <f t="shared" ref="NUE56" si="5004">NUE45-NUE53-NUE54</f>
        <v>0</v>
      </c>
      <c r="NUG56" s="995">
        <f t="shared" ref="NUG56" si="5005">NUG45-NUG53-NUG54</f>
        <v>0</v>
      </c>
      <c r="NUI56" s="995">
        <f t="shared" ref="NUI56" si="5006">NUI45-NUI53-NUI54</f>
        <v>0</v>
      </c>
      <c r="NUK56" s="995">
        <f t="shared" ref="NUK56" si="5007">NUK45-NUK53-NUK54</f>
        <v>0</v>
      </c>
      <c r="NUM56" s="995">
        <f t="shared" ref="NUM56" si="5008">NUM45-NUM53-NUM54</f>
        <v>0</v>
      </c>
      <c r="NUO56" s="995">
        <f t="shared" ref="NUO56" si="5009">NUO45-NUO53-NUO54</f>
        <v>0</v>
      </c>
      <c r="NUQ56" s="995">
        <f t="shared" ref="NUQ56" si="5010">NUQ45-NUQ53-NUQ54</f>
        <v>0</v>
      </c>
      <c r="NUS56" s="995">
        <f t="shared" ref="NUS56" si="5011">NUS45-NUS53-NUS54</f>
        <v>0</v>
      </c>
      <c r="NUU56" s="995">
        <f t="shared" ref="NUU56" si="5012">NUU45-NUU53-NUU54</f>
        <v>0</v>
      </c>
      <c r="NUW56" s="995">
        <f t="shared" ref="NUW56" si="5013">NUW45-NUW53-NUW54</f>
        <v>0</v>
      </c>
      <c r="NUY56" s="995">
        <f t="shared" ref="NUY56" si="5014">NUY45-NUY53-NUY54</f>
        <v>0</v>
      </c>
      <c r="NVA56" s="995">
        <f t="shared" ref="NVA56" si="5015">NVA45-NVA53-NVA54</f>
        <v>0</v>
      </c>
      <c r="NVC56" s="995">
        <f t="shared" ref="NVC56" si="5016">NVC45-NVC53-NVC54</f>
        <v>0</v>
      </c>
      <c r="NVE56" s="995">
        <f t="shared" ref="NVE56" si="5017">NVE45-NVE53-NVE54</f>
        <v>0</v>
      </c>
      <c r="NVG56" s="995">
        <f t="shared" ref="NVG56" si="5018">NVG45-NVG53-NVG54</f>
        <v>0</v>
      </c>
      <c r="NVI56" s="995">
        <f t="shared" ref="NVI56" si="5019">NVI45-NVI53-NVI54</f>
        <v>0</v>
      </c>
      <c r="NVK56" s="995">
        <f t="shared" ref="NVK56" si="5020">NVK45-NVK53-NVK54</f>
        <v>0</v>
      </c>
      <c r="NVM56" s="995">
        <f t="shared" ref="NVM56" si="5021">NVM45-NVM53-NVM54</f>
        <v>0</v>
      </c>
      <c r="NVO56" s="995">
        <f t="shared" ref="NVO56" si="5022">NVO45-NVO53-NVO54</f>
        <v>0</v>
      </c>
      <c r="NVQ56" s="995">
        <f t="shared" ref="NVQ56" si="5023">NVQ45-NVQ53-NVQ54</f>
        <v>0</v>
      </c>
      <c r="NVS56" s="995">
        <f t="shared" ref="NVS56" si="5024">NVS45-NVS53-NVS54</f>
        <v>0</v>
      </c>
      <c r="NVU56" s="995">
        <f t="shared" ref="NVU56" si="5025">NVU45-NVU53-NVU54</f>
        <v>0</v>
      </c>
      <c r="NVW56" s="995">
        <f t="shared" ref="NVW56" si="5026">NVW45-NVW53-NVW54</f>
        <v>0</v>
      </c>
      <c r="NVY56" s="995">
        <f t="shared" ref="NVY56" si="5027">NVY45-NVY53-NVY54</f>
        <v>0</v>
      </c>
      <c r="NWA56" s="995">
        <f t="shared" ref="NWA56" si="5028">NWA45-NWA53-NWA54</f>
        <v>0</v>
      </c>
      <c r="NWC56" s="995">
        <f t="shared" ref="NWC56" si="5029">NWC45-NWC53-NWC54</f>
        <v>0</v>
      </c>
      <c r="NWE56" s="995">
        <f t="shared" ref="NWE56" si="5030">NWE45-NWE53-NWE54</f>
        <v>0</v>
      </c>
      <c r="NWG56" s="995">
        <f t="shared" ref="NWG56" si="5031">NWG45-NWG53-NWG54</f>
        <v>0</v>
      </c>
      <c r="NWI56" s="995">
        <f t="shared" ref="NWI56" si="5032">NWI45-NWI53-NWI54</f>
        <v>0</v>
      </c>
      <c r="NWK56" s="995">
        <f t="shared" ref="NWK56" si="5033">NWK45-NWK53-NWK54</f>
        <v>0</v>
      </c>
      <c r="NWM56" s="995">
        <f t="shared" ref="NWM56" si="5034">NWM45-NWM53-NWM54</f>
        <v>0</v>
      </c>
      <c r="NWO56" s="995">
        <f t="shared" ref="NWO56" si="5035">NWO45-NWO53-NWO54</f>
        <v>0</v>
      </c>
      <c r="NWQ56" s="995">
        <f t="shared" ref="NWQ56" si="5036">NWQ45-NWQ53-NWQ54</f>
        <v>0</v>
      </c>
      <c r="NWS56" s="995">
        <f t="shared" ref="NWS56" si="5037">NWS45-NWS53-NWS54</f>
        <v>0</v>
      </c>
      <c r="NWU56" s="995">
        <f t="shared" ref="NWU56" si="5038">NWU45-NWU53-NWU54</f>
        <v>0</v>
      </c>
      <c r="NWW56" s="995">
        <f t="shared" ref="NWW56" si="5039">NWW45-NWW53-NWW54</f>
        <v>0</v>
      </c>
      <c r="NWY56" s="995">
        <f t="shared" ref="NWY56" si="5040">NWY45-NWY53-NWY54</f>
        <v>0</v>
      </c>
      <c r="NXA56" s="995">
        <f t="shared" ref="NXA56" si="5041">NXA45-NXA53-NXA54</f>
        <v>0</v>
      </c>
      <c r="NXC56" s="995">
        <f t="shared" ref="NXC56" si="5042">NXC45-NXC53-NXC54</f>
        <v>0</v>
      </c>
      <c r="NXE56" s="995">
        <f t="shared" ref="NXE56" si="5043">NXE45-NXE53-NXE54</f>
        <v>0</v>
      </c>
      <c r="NXG56" s="995">
        <f t="shared" ref="NXG56" si="5044">NXG45-NXG53-NXG54</f>
        <v>0</v>
      </c>
      <c r="NXI56" s="995">
        <f t="shared" ref="NXI56" si="5045">NXI45-NXI53-NXI54</f>
        <v>0</v>
      </c>
      <c r="NXK56" s="995">
        <f t="shared" ref="NXK56" si="5046">NXK45-NXK53-NXK54</f>
        <v>0</v>
      </c>
      <c r="NXM56" s="995">
        <f t="shared" ref="NXM56" si="5047">NXM45-NXM53-NXM54</f>
        <v>0</v>
      </c>
      <c r="NXO56" s="995">
        <f t="shared" ref="NXO56" si="5048">NXO45-NXO53-NXO54</f>
        <v>0</v>
      </c>
      <c r="NXQ56" s="995">
        <f t="shared" ref="NXQ56" si="5049">NXQ45-NXQ53-NXQ54</f>
        <v>0</v>
      </c>
      <c r="NXS56" s="995">
        <f t="shared" ref="NXS56" si="5050">NXS45-NXS53-NXS54</f>
        <v>0</v>
      </c>
      <c r="NXU56" s="995">
        <f t="shared" ref="NXU56" si="5051">NXU45-NXU53-NXU54</f>
        <v>0</v>
      </c>
      <c r="NXW56" s="995">
        <f t="shared" ref="NXW56" si="5052">NXW45-NXW53-NXW54</f>
        <v>0</v>
      </c>
      <c r="NXY56" s="995">
        <f t="shared" ref="NXY56" si="5053">NXY45-NXY53-NXY54</f>
        <v>0</v>
      </c>
      <c r="NYA56" s="995">
        <f t="shared" ref="NYA56" si="5054">NYA45-NYA53-NYA54</f>
        <v>0</v>
      </c>
      <c r="NYC56" s="995">
        <f t="shared" ref="NYC56" si="5055">NYC45-NYC53-NYC54</f>
        <v>0</v>
      </c>
      <c r="NYE56" s="995">
        <f t="shared" ref="NYE56" si="5056">NYE45-NYE53-NYE54</f>
        <v>0</v>
      </c>
      <c r="NYG56" s="995">
        <f t="shared" ref="NYG56" si="5057">NYG45-NYG53-NYG54</f>
        <v>0</v>
      </c>
      <c r="NYI56" s="995">
        <f t="shared" ref="NYI56" si="5058">NYI45-NYI53-NYI54</f>
        <v>0</v>
      </c>
      <c r="NYK56" s="995">
        <f t="shared" ref="NYK56" si="5059">NYK45-NYK53-NYK54</f>
        <v>0</v>
      </c>
      <c r="NYM56" s="995">
        <f t="shared" ref="NYM56" si="5060">NYM45-NYM53-NYM54</f>
        <v>0</v>
      </c>
      <c r="NYO56" s="995">
        <f t="shared" ref="NYO56" si="5061">NYO45-NYO53-NYO54</f>
        <v>0</v>
      </c>
      <c r="NYQ56" s="995">
        <f t="shared" ref="NYQ56" si="5062">NYQ45-NYQ53-NYQ54</f>
        <v>0</v>
      </c>
      <c r="NYS56" s="995">
        <f t="shared" ref="NYS56" si="5063">NYS45-NYS53-NYS54</f>
        <v>0</v>
      </c>
      <c r="NYU56" s="995">
        <f t="shared" ref="NYU56" si="5064">NYU45-NYU53-NYU54</f>
        <v>0</v>
      </c>
      <c r="NYW56" s="995">
        <f t="shared" ref="NYW56" si="5065">NYW45-NYW53-NYW54</f>
        <v>0</v>
      </c>
      <c r="NYY56" s="995">
        <f t="shared" ref="NYY56" si="5066">NYY45-NYY53-NYY54</f>
        <v>0</v>
      </c>
      <c r="NZA56" s="995">
        <f t="shared" ref="NZA56" si="5067">NZA45-NZA53-NZA54</f>
        <v>0</v>
      </c>
      <c r="NZC56" s="995">
        <f t="shared" ref="NZC56" si="5068">NZC45-NZC53-NZC54</f>
        <v>0</v>
      </c>
      <c r="NZE56" s="995">
        <f t="shared" ref="NZE56" si="5069">NZE45-NZE53-NZE54</f>
        <v>0</v>
      </c>
      <c r="NZG56" s="995">
        <f t="shared" ref="NZG56" si="5070">NZG45-NZG53-NZG54</f>
        <v>0</v>
      </c>
      <c r="NZI56" s="995">
        <f t="shared" ref="NZI56" si="5071">NZI45-NZI53-NZI54</f>
        <v>0</v>
      </c>
      <c r="NZK56" s="995">
        <f t="shared" ref="NZK56" si="5072">NZK45-NZK53-NZK54</f>
        <v>0</v>
      </c>
      <c r="NZM56" s="995">
        <f t="shared" ref="NZM56" si="5073">NZM45-NZM53-NZM54</f>
        <v>0</v>
      </c>
      <c r="NZO56" s="995">
        <f t="shared" ref="NZO56" si="5074">NZO45-NZO53-NZO54</f>
        <v>0</v>
      </c>
      <c r="NZQ56" s="995">
        <f t="shared" ref="NZQ56" si="5075">NZQ45-NZQ53-NZQ54</f>
        <v>0</v>
      </c>
      <c r="NZS56" s="995">
        <f t="shared" ref="NZS56" si="5076">NZS45-NZS53-NZS54</f>
        <v>0</v>
      </c>
      <c r="NZU56" s="995">
        <f t="shared" ref="NZU56" si="5077">NZU45-NZU53-NZU54</f>
        <v>0</v>
      </c>
      <c r="NZW56" s="995">
        <f t="shared" ref="NZW56" si="5078">NZW45-NZW53-NZW54</f>
        <v>0</v>
      </c>
      <c r="NZY56" s="995">
        <f t="shared" ref="NZY56" si="5079">NZY45-NZY53-NZY54</f>
        <v>0</v>
      </c>
      <c r="OAA56" s="995">
        <f t="shared" ref="OAA56" si="5080">OAA45-OAA53-OAA54</f>
        <v>0</v>
      </c>
      <c r="OAC56" s="995">
        <f t="shared" ref="OAC56" si="5081">OAC45-OAC53-OAC54</f>
        <v>0</v>
      </c>
      <c r="OAE56" s="995">
        <f t="shared" ref="OAE56" si="5082">OAE45-OAE53-OAE54</f>
        <v>0</v>
      </c>
      <c r="OAG56" s="995">
        <f t="shared" ref="OAG56" si="5083">OAG45-OAG53-OAG54</f>
        <v>0</v>
      </c>
      <c r="OAI56" s="995">
        <f t="shared" ref="OAI56" si="5084">OAI45-OAI53-OAI54</f>
        <v>0</v>
      </c>
      <c r="OAK56" s="995">
        <f t="shared" ref="OAK56" si="5085">OAK45-OAK53-OAK54</f>
        <v>0</v>
      </c>
      <c r="OAM56" s="995">
        <f t="shared" ref="OAM56" si="5086">OAM45-OAM53-OAM54</f>
        <v>0</v>
      </c>
      <c r="OAO56" s="995">
        <f t="shared" ref="OAO56" si="5087">OAO45-OAO53-OAO54</f>
        <v>0</v>
      </c>
      <c r="OAQ56" s="995">
        <f t="shared" ref="OAQ56" si="5088">OAQ45-OAQ53-OAQ54</f>
        <v>0</v>
      </c>
      <c r="OAS56" s="995">
        <f t="shared" ref="OAS56" si="5089">OAS45-OAS53-OAS54</f>
        <v>0</v>
      </c>
      <c r="OAU56" s="995">
        <f t="shared" ref="OAU56" si="5090">OAU45-OAU53-OAU54</f>
        <v>0</v>
      </c>
      <c r="OAW56" s="995">
        <f t="shared" ref="OAW56" si="5091">OAW45-OAW53-OAW54</f>
        <v>0</v>
      </c>
      <c r="OAY56" s="995">
        <f t="shared" ref="OAY56" si="5092">OAY45-OAY53-OAY54</f>
        <v>0</v>
      </c>
      <c r="OBA56" s="995">
        <f t="shared" ref="OBA56" si="5093">OBA45-OBA53-OBA54</f>
        <v>0</v>
      </c>
      <c r="OBC56" s="995">
        <f t="shared" ref="OBC56" si="5094">OBC45-OBC53-OBC54</f>
        <v>0</v>
      </c>
      <c r="OBE56" s="995">
        <f t="shared" ref="OBE56" si="5095">OBE45-OBE53-OBE54</f>
        <v>0</v>
      </c>
      <c r="OBG56" s="995">
        <f t="shared" ref="OBG56" si="5096">OBG45-OBG53-OBG54</f>
        <v>0</v>
      </c>
      <c r="OBI56" s="995">
        <f t="shared" ref="OBI56" si="5097">OBI45-OBI53-OBI54</f>
        <v>0</v>
      </c>
      <c r="OBK56" s="995">
        <f t="shared" ref="OBK56" si="5098">OBK45-OBK53-OBK54</f>
        <v>0</v>
      </c>
      <c r="OBM56" s="995">
        <f t="shared" ref="OBM56" si="5099">OBM45-OBM53-OBM54</f>
        <v>0</v>
      </c>
      <c r="OBO56" s="995">
        <f t="shared" ref="OBO56" si="5100">OBO45-OBO53-OBO54</f>
        <v>0</v>
      </c>
      <c r="OBQ56" s="995">
        <f t="shared" ref="OBQ56" si="5101">OBQ45-OBQ53-OBQ54</f>
        <v>0</v>
      </c>
      <c r="OBS56" s="995">
        <f t="shared" ref="OBS56" si="5102">OBS45-OBS53-OBS54</f>
        <v>0</v>
      </c>
      <c r="OBU56" s="995">
        <f t="shared" ref="OBU56" si="5103">OBU45-OBU53-OBU54</f>
        <v>0</v>
      </c>
      <c r="OBW56" s="995">
        <f t="shared" ref="OBW56" si="5104">OBW45-OBW53-OBW54</f>
        <v>0</v>
      </c>
      <c r="OBY56" s="995">
        <f t="shared" ref="OBY56" si="5105">OBY45-OBY53-OBY54</f>
        <v>0</v>
      </c>
      <c r="OCA56" s="995">
        <f t="shared" ref="OCA56" si="5106">OCA45-OCA53-OCA54</f>
        <v>0</v>
      </c>
      <c r="OCC56" s="995">
        <f t="shared" ref="OCC56" si="5107">OCC45-OCC53-OCC54</f>
        <v>0</v>
      </c>
      <c r="OCE56" s="995">
        <f t="shared" ref="OCE56" si="5108">OCE45-OCE53-OCE54</f>
        <v>0</v>
      </c>
      <c r="OCG56" s="995">
        <f t="shared" ref="OCG56" si="5109">OCG45-OCG53-OCG54</f>
        <v>0</v>
      </c>
      <c r="OCI56" s="995">
        <f t="shared" ref="OCI56" si="5110">OCI45-OCI53-OCI54</f>
        <v>0</v>
      </c>
      <c r="OCK56" s="995">
        <f t="shared" ref="OCK56" si="5111">OCK45-OCK53-OCK54</f>
        <v>0</v>
      </c>
      <c r="OCM56" s="995">
        <f t="shared" ref="OCM56" si="5112">OCM45-OCM53-OCM54</f>
        <v>0</v>
      </c>
      <c r="OCO56" s="995">
        <f t="shared" ref="OCO56" si="5113">OCO45-OCO53-OCO54</f>
        <v>0</v>
      </c>
      <c r="OCQ56" s="995">
        <f t="shared" ref="OCQ56" si="5114">OCQ45-OCQ53-OCQ54</f>
        <v>0</v>
      </c>
      <c r="OCS56" s="995">
        <f t="shared" ref="OCS56" si="5115">OCS45-OCS53-OCS54</f>
        <v>0</v>
      </c>
      <c r="OCU56" s="995">
        <f t="shared" ref="OCU56" si="5116">OCU45-OCU53-OCU54</f>
        <v>0</v>
      </c>
      <c r="OCW56" s="995">
        <f t="shared" ref="OCW56" si="5117">OCW45-OCW53-OCW54</f>
        <v>0</v>
      </c>
      <c r="OCY56" s="995">
        <f t="shared" ref="OCY56" si="5118">OCY45-OCY53-OCY54</f>
        <v>0</v>
      </c>
      <c r="ODA56" s="995">
        <f t="shared" ref="ODA56" si="5119">ODA45-ODA53-ODA54</f>
        <v>0</v>
      </c>
      <c r="ODC56" s="995">
        <f t="shared" ref="ODC56" si="5120">ODC45-ODC53-ODC54</f>
        <v>0</v>
      </c>
      <c r="ODE56" s="995">
        <f t="shared" ref="ODE56" si="5121">ODE45-ODE53-ODE54</f>
        <v>0</v>
      </c>
      <c r="ODG56" s="995">
        <f t="shared" ref="ODG56" si="5122">ODG45-ODG53-ODG54</f>
        <v>0</v>
      </c>
      <c r="ODI56" s="995">
        <f t="shared" ref="ODI56" si="5123">ODI45-ODI53-ODI54</f>
        <v>0</v>
      </c>
      <c r="ODK56" s="995">
        <f t="shared" ref="ODK56" si="5124">ODK45-ODK53-ODK54</f>
        <v>0</v>
      </c>
      <c r="ODM56" s="995">
        <f t="shared" ref="ODM56" si="5125">ODM45-ODM53-ODM54</f>
        <v>0</v>
      </c>
      <c r="ODO56" s="995">
        <f t="shared" ref="ODO56" si="5126">ODO45-ODO53-ODO54</f>
        <v>0</v>
      </c>
      <c r="ODQ56" s="995">
        <f t="shared" ref="ODQ56" si="5127">ODQ45-ODQ53-ODQ54</f>
        <v>0</v>
      </c>
      <c r="ODS56" s="995">
        <f t="shared" ref="ODS56" si="5128">ODS45-ODS53-ODS54</f>
        <v>0</v>
      </c>
      <c r="ODU56" s="995">
        <f t="shared" ref="ODU56" si="5129">ODU45-ODU53-ODU54</f>
        <v>0</v>
      </c>
      <c r="ODW56" s="995">
        <f t="shared" ref="ODW56" si="5130">ODW45-ODW53-ODW54</f>
        <v>0</v>
      </c>
      <c r="ODY56" s="995">
        <f t="shared" ref="ODY56" si="5131">ODY45-ODY53-ODY54</f>
        <v>0</v>
      </c>
      <c r="OEA56" s="995">
        <f t="shared" ref="OEA56" si="5132">OEA45-OEA53-OEA54</f>
        <v>0</v>
      </c>
      <c r="OEC56" s="995">
        <f t="shared" ref="OEC56" si="5133">OEC45-OEC53-OEC54</f>
        <v>0</v>
      </c>
      <c r="OEE56" s="995">
        <f t="shared" ref="OEE56" si="5134">OEE45-OEE53-OEE54</f>
        <v>0</v>
      </c>
      <c r="OEG56" s="995">
        <f t="shared" ref="OEG56" si="5135">OEG45-OEG53-OEG54</f>
        <v>0</v>
      </c>
      <c r="OEI56" s="995">
        <f t="shared" ref="OEI56" si="5136">OEI45-OEI53-OEI54</f>
        <v>0</v>
      </c>
      <c r="OEK56" s="995">
        <f t="shared" ref="OEK56" si="5137">OEK45-OEK53-OEK54</f>
        <v>0</v>
      </c>
      <c r="OEM56" s="995">
        <f t="shared" ref="OEM56" si="5138">OEM45-OEM53-OEM54</f>
        <v>0</v>
      </c>
      <c r="OEO56" s="995">
        <f t="shared" ref="OEO56" si="5139">OEO45-OEO53-OEO54</f>
        <v>0</v>
      </c>
      <c r="OEQ56" s="995">
        <f t="shared" ref="OEQ56" si="5140">OEQ45-OEQ53-OEQ54</f>
        <v>0</v>
      </c>
      <c r="OES56" s="995">
        <f t="shared" ref="OES56" si="5141">OES45-OES53-OES54</f>
        <v>0</v>
      </c>
      <c r="OEU56" s="995">
        <f t="shared" ref="OEU56" si="5142">OEU45-OEU53-OEU54</f>
        <v>0</v>
      </c>
      <c r="OEW56" s="995">
        <f t="shared" ref="OEW56" si="5143">OEW45-OEW53-OEW54</f>
        <v>0</v>
      </c>
      <c r="OEY56" s="995">
        <f t="shared" ref="OEY56" si="5144">OEY45-OEY53-OEY54</f>
        <v>0</v>
      </c>
      <c r="OFA56" s="995">
        <f t="shared" ref="OFA56" si="5145">OFA45-OFA53-OFA54</f>
        <v>0</v>
      </c>
      <c r="OFC56" s="995">
        <f t="shared" ref="OFC56" si="5146">OFC45-OFC53-OFC54</f>
        <v>0</v>
      </c>
      <c r="OFE56" s="995">
        <f t="shared" ref="OFE56" si="5147">OFE45-OFE53-OFE54</f>
        <v>0</v>
      </c>
      <c r="OFG56" s="995">
        <f t="shared" ref="OFG56" si="5148">OFG45-OFG53-OFG54</f>
        <v>0</v>
      </c>
      <c r="OFI56" s="995">
        <f t="shared" ref="OFI56" si="5149">OFI45-OFI53-OFI54</f>
        <v>0</v>
      </c>
      <c r="OFK56" s="995">
        <f t="shared" ref="OFK56" si="5150">OFK45-OFK53-OFK54</f>
        <v>0</v>
      </c>
      <c r="OFM56" s="995">
        <f t="shared" ref="OFM56" si="5151">OFM45-OFM53-OFM54</f>
        <v>0</v>
      </c>
      <c r="OFO56" s="995">
        <f t="shared" ref="OFO56" si="5152">OFO45-OFO53-OFO54</f>
        <v>0</v>
      </c>
      <c r="OFQ56" s="995">
        <f t="shared" ref="OFQ56" si="5153">OFQ45-OFQ53-OFQ54</f>
        <v>0</v>
      </c>
      <c r="OFS56" s="995">
        <f t="shared" ref="OFS56" si="5154">OFS45-OFS53-OFS54</f>
        <v>0</v>
      </c>
      <c r="OFU56" s="995">
        <f t="shared" ref="OFU56" si="5155">OFU45-OFU53-OFU54</f>
        <v>0</v>
      </c>
      <c r="OFW56" s="995">
        <f t="shared" ref="OFW56" si="5156">OFW45-OFW53-OFW54</f>
        <v>0</v>
      </c>
      <c r="OFY56" s="995">
        <f t="shared" ref="OFY56" si="5157">OFY45-OFY53-OFY54</f>
        <v>0</v>
      </c>
      <c r="OGA56" s="995">
        <f t="shared" ref="OGA56" si="5158">OGA45-OGA53-OGA54</f>
        <v>0</v>
      </c>
      <c r="OGC56" s="995">
        <f t="shared" ref="OGC56" si="5159">OGC45-OGC53-OGC54</f>
        <v>0</v>
      </c>
      <c r="OGE56" s="995">
        <f t="shared" ref="OGE56" si="5160">OGE45-OGE53-OGE54</f>
        <v>0</v>
      </c>
      <c r="OGG56" s="995">
        <f t="shared" ref="OGG56" si="5161">OGG45-OGG53-OGG54</f>
        <v>0</v>
      </c>
      <c r="OGI56" s="995">
        <f t="shared" ref="OGI56" si="5162">OGI45-OGI53-OGI54</f>
        <v>0</v>
      </c>
      <c r="OGK56" s="995">
        <f t="shared" ref="OGK56" si="5163">OGK45-OGK53-OGK54</f>
        <v>0</v>
      </c>
      <c r="OGM56" s="995">
        <f t="shared" ref="OGM56" si="5164">OGM45-OGM53-OGM54</f>
        <v>0</v>
      </c>
      <c r="OGO56" s="995">
        <f t="shared" ref="OGO56" si="5165">OGO45-OGO53-OGO54</f>
        <v>0</v>
      </c>
      <c r="OGQ56" s="995">
        <f t="shared" ref="OGQ56" si="5166">OGQ45-OGQ53-OGQ54</f>
        <v>0</v>
      </c>
      <c r="OGS56" s="995">
        <f t="shared" ref="OGS56" si="5167">OGS45-OGS53-OGS54</f>
        <v>0</v>
      </c>
      <c r="OGU56" s="995">
        <f t="shared" ref="OGU56" si="5168">OGU45-OGU53-OGU54</f>
        <v>0</v>
      </c>
      <c r="OGW56" s="995">
        <f t="shared" ref="OGW56" si="5169">OGW45-OGW53-OGW54</f>
        <v>0</v>
      </c>
      <c r="OGY56" s="995">
        <f t="shared" ref="OGY56" si="5170">OGY45-OGY53-OGY54</f>
        <v>0</v>
      </c>
      <c r="OHA56" s="995">
        <f t="shared" ref="OHA56" si="5171">OHA45-OHA53-OHA54</f>
        <v>0</v>
      </c>
      <c r="OHC56" s="995">
        <f t="shared" ref="OHC56" si="5172">OHC45-OHC53-OHC54</f>
        <v>0</v>
      </c>
      <c r="OHE56" s="995">
        <f t="shared" ref="OHE56" si="5173">OHE45-OHE53-OHE54</f>
        <v>0</v>
      </c>
      <c r="OHG56" s="995">
        <f t="shared" ref="OHG56" si="5174">OHG45-OHG53-OHG54</f>
        <v>0</v>
      </c>
      <c r="OHI56" s="995">
        <f t="shared" ref="OHI56" si="5175">OHI45-OHI53-OHI54</f>
        <v>0</v>
      </c>
      <c r="OHK56" s="995">
        <f t="shared" ref="OHK56" si="5176">OHK45-OHK53-OHK54</f>
        <v>0</v>
      </c>
      <c r="OHM56" s="995">
        <f t="shared" ref="OHM56" si="5177">OHM45-OHM53-OHM54</f>
        <v>0</v>
      </c>
      <c r="OHO56" s="995">
        <f t="shared" ref="OHO56" si="5178">OHO45-OHO53-OHO54</f>
        <v>0</v>
      </c>
      <c r="OHQ56" s="995">
        <f t="shared" ref="OHQ56" si="5179">OHQ45-OHQ53-OHQ54</f>
        <v>0</v>
      </c>
      <c r="OHS56" s="995">
        <f t="shared" ref="OHS56" si="5180">OHS45-OHS53-OHS54</f>
        <v>0</v>
      </c>
      <c r="OHU56" s="995">
        <f t="shared" ref="OHU56" si="5181">OHU45-OHU53-OHU54</f>
        <v>0</v>
      </c>
      <c r="OHW56" s="995">
        <f t="shared" ref="OHW56" si="5182">OHW45-OHW53-OHW54</f>
        <v>0</v>
      </c>
      <c r="OHY56" s="995">
        <f t="shared" ref="OHY56" si="5183">OHY45-OHY53-OHY54</f>
        <v>0</v>
      </c>
      <c r="OIA56" s="995">
        <f t="shared" ref="OIA56" si="5184">OIA45-OIA53-OIA54</f>
        <v>0</v>
      </c>
      <c r="OIC56" s="995">
        <f t="shared" ref="OIC56" si="5185">OIC45-OIC53-OIC54</f>
        <v>0</v>
      </c>
      <c r="OIE56" s="995">
        <f t="shared" ref="OIE56" si="5186">OIE45-OIE53-OIE54</f>
        <v>0</v>
      </c>
      <c r="OIG56" s="995">
        <f t="shared" ref="OIG56" si="5187">OIG45-OIG53-OIG54</f>
        <v>0</v>
      </c>
      <c r="OII56" s="995">
        <f t="shared" ref="OII56" si="5188">OII45-OII53-OII54</f>
        <v>0</v>
      </c>
      <c r="OIK56" s="995">
        <f t="shared" ref="OIK56" si="5189">OIK45-OIK53-OIK54</f>
        <v>0</v>
      </c>
      <c r="OIM56" s="995">
        <f t="shared" ref="OIM56" si="5190">OIM45-OIM53-OIM54</f>
        <v>0</v>
      </c>
      <c r="OIO56" s="995">
        <f t="shared" ref="OIO56" si="5191">OIO45-OIO53-OIO54</f>
        <v>0</v>
      </c>
      <c r="OIQ56" s="995">
        <f t="shared" ref="OIQ56" si="5192">OIQ45-OIQ53-OIQ54</f>
        <v>0</v>
      </c>
      <c r="OIS56" s="995">
        <f t="shared" ref="OIS56" si="5193">OIS45-OIS53-OIS54</f>
        <v>0</v>
      </c>
      <c r="OIU56" s="995">
        <f t="shared" ref="OIU56" si="5194">OIU45-OIU53-OIU54</f>
        <v>0</v>
      </c>
      <c r="OIW56" s="995">
        <f t="shared" ref="OIW56" si="5195">OIW45-OIW53-OIW54</f>
        <v>0</v>
      </c>
      <c r="OIY56" s="995">
        <f t="shared" ref="OIY56" si="5196">OIY45-OIY53-OIY54</f>
        <v>0</v>
      </c>
      <c r="OJA56" s="995">
        <f t="shared" ref="OJA56" si="5197">OJA45-OJA53-OJA54</f>
        <v>0</v>
      </c>
      <c r="OJC56" s="995">
        <f t="shared" ref="OJC56" si="5198">OJC45-OJC53-OJC54</f>
        <v>0</v>
      </c>
      <c r="OJE56" s="995">
        <f t="shared" ref="OJE56" si="5199">OJE45-OJE53-OJE54</f>
        <v>0</v>
      </c>
      <c r="OJG56" s="995">
        <f t="shared" ref="OJG56" si="5200">OJG45-OJG53-OJG54</f>
        <v>0</v>
      </c>
      <c r="OJI56" s="995">
        <f t="shared" ref="OJI56" si="5201">OJI45-OJI53-OJI54</f>
        <v>0</v>
      </c>
      <c r="OJK56" s="995">
        <f t="shared" ref="OJK56" si="5202">OJK45-OJK53-OJK54</f>
        <v>0</v>
      </c>
      <c r="OJM56" s="995">
        <f t="shared" ref="OJM56" si="5203">OJM45-OJM53-OJM54</f>
        <v>0</v>
      </c>
      <c r="OJO56" s="995">
        <f t="shared" ref="OJO56" si="5204">OJO45-OJO53-OJO54</f>
        <v>0</v>
      </c>
      <c r="OJQ56" s="995">
        <f t="shared" ref="OJQ56" si="5205">OJQ45-OJQ53-OJQ54</f>
        <v>0</v>
      </c>
      <c r="OJS56" s="995">
        <f t="shared" ref="OJS56" si="5206">OJS45-OJS53-OJS54</f>
        <v>0</v>
      </c>
      <c r="OJU56" s="995">
        <f t="shared" ref="OJU56" si="5207">OJU45-OJU53-OJU54</f>
        <v>0</v>
      </c>
      <c r="OJW56" s="995">
        <f t="shared" ref="OJW56" si="5208">OJW45-OJW53-OJW54</f>
        <v>0</v>
      </c>
      <c r="OJY56" s="995">
        <f t="shared" ref="OJY56" si="5209">OJY45-OJY53-OJY54</f>
        <v>0</v>
      </c>
      <c r="OKA56" s="995">
        <f t="shared" ref="OKA56" si="5210">OKA45-OKA53-OKA54</f>
        <v>0</v>
      </c>
      <c r="OKC56" s="995">
        <f t="shared" ref="OKC56" si="5211">OKC45-OKC53-OKC54</f>
        <v>0</v>
      </c>
      <c r="OKE56" s="995">
        <f t="shared" ref="OKE56" si="5212">OKE45-OKE53-OKE54</f>
        <v>0</v>
      </c>
      <c r="OKG56" s="995">
        <f t="shared" ref="OKG56" si="5213">OKG45-OKG53-OKG54</f>
        <v>0</v>
      </c>
      <c r="OKI56" s="995">
        <f t="shared" ref="OKI56" si="5214">OKI45-OKI53-OKI54</f>
        <v>0</v>
      </c>
      <c r="OKK56" s="995">
        <f t="shared" ref="OKK56" si="5215">OKK45-OKK53-OKK54</f>
        <v>0</v>
      </c>
      <c r="OKM56" s="995">
        <f t="shared" ref="OKM56" si="5216">OKM45-OKM53-OKM54</f>
        <v>0</v>
      </c>
      <c r="OKO56" s="995">
        <f t="shared" ref="OKO56" si="5217">OKO45-OKO53-OKO54</f>
        <v>0</v>
      </c>
      <c r="OKQ56" s="995">
        <f t="shared" ref="OKQ56" si="5218">OKQ45-OKQ53-OKQ54</f>
        <v>0</v>
      </c>
      <c r="OKS56" s="995">
        <f t="shared" ref="OKS56" si="5219">OKS45-OKS53-OKS54</f>
        <v>0</v>
      </c>
      <c r="OKU56" s="995">
        <f t="shared" ref="OKU56" si="5220">OKU45-OKU53-OKU54</f>
        <v>0</v>
      </c>
      <c r="OKW56" s="995">
        <f t="shared" ref="OKW56" si="5221">OKW45-OKW53-OKW54</f>
        <v>0</v>
      </c>
      <c r="OKY56" s="995">
        <f t="shared" ref="OKY56" si="5222">OKY45-OKY53-OKY54</f>
        <v>0</v>
      </c>
      <c r="OLA56" s="995">
        <f t="shared" ref="OLA56" si="5223">OLA45-OLA53-OLA54</f>
        <v>0</v>
      </c>
      <c r="OLC56" s="995">
        <f t="shared" ref="OLC56" si="5224">OLC45-OLC53-OLC54</f>
        <v>0</v>
      </c>
      <c r="OLE56" s="995">
        <f t="shared" ref="OLE56" si="5225">OLE45-OLE53-OLE54</f>
        <v>0</v>
      </c>
      <c r="OLG56" s="995">
        <f t="shared" ref="OLG56" si="5226">OLG45-OLG53-OLG54</f>
        <v>0</v>
      </c>
      <c r="OLI56" s="995">
        <f t="shared" ref="OLI56" si="5227">OLI45-OLI53-OLI54</f>
        <v>0</v>
      </c>
      <c r="OLK56" s="995">
        <f t="shared" ref="OLK56" si="5228">OLK45-OLK53-OLK54</f>
        <v>0</v>
      </c>
      <c r="OLM56" s="995">
        <f t="shared" ref="OLM56" si="5229">OLM45-OLM53-OLM54</f>
        <v>0</v>
      </c>
      <c r="OLO56" s="995">
        <f t="shared" ref="OLO56" si="5230">OLO45-OLO53-OLO54</f>
        <v>0</v>
      </c>
      <c r="OLQ56" s="995">
        <f t="shared" ref="OLQ56" si="5231">OLQ45-OLQ53-OLQ54</f>
        <v>0</v>
      </c>
      <c r="OLS56" s="995">
        <f t="shared" ref="OLS56" si="5232">OLS45-OLS53-OLS54</f>
        <v>0</v>
      </c>
      <c r="OLU56" s="995">
        <f t="shared" ref="OLU56" si="5233">OLU45-OLU53-OLU54</f>
        <v>0</v>
      </c>
      <c r="OLW56" s="995">
        <f t="shared" ref="OLW56" si="5234">OLW45-OLW53-OLW54</f>
        <v>0</v>
      </c>
      <c r="OLY56" s="995">
        <f t="shared" ref="OLY56" si="5235">OLY45-OLY53-OLY54</f>
        <v>0</v>
      </c>
      <c r="OMA56" s="995">
        <f t="shared" ref="OMA56" si="5236">OMA45-OMA53-OMA54</f>
        <v>0</v>
      </c>
      <c r="OMC56" s="995">
        <f t="shared" ref="OMC56" si="5237">OMC45-OMC53-OMC54</f>
        <v>0</v>
      </c>
      <c r="OME56" s="995">
        <f t="shared" ref="OME56" si="5238">OME45-OME53-OME54</f>
        <v>0</v>
      </c>
      <c r="OMG56" s="995">
        <f t="shared" ref="OMG56" si="5239">OMG45-OMG53-OMG54</f>
        <v>0</v>
      </c>
      <c r="OMI56" s="995">
        <f t="shared" ref="OMI56" si="5240">OMI45-OMI53-OMI54</f>
        <v>0</v>
      </c>
      <c r="OMK56" s="995">
        <f t="shared" ref="OMK56" si="5241">OMK45-OMK53-OMK54</f>
        <v>0</v>
      </c>
      <c r="OMM56" s="995">
        <f t="shared" ref="OMM56" si="5242">OMM45-OMM53-OMM54</f>
        <v>0</v>
      </c>
      <c r="OMO56" s="995">
        <f t="shared" ref="OMO56" si="5243">OMO45-OMO53-OMO54</f>
        <v>0</v>
      </c>
      <c r="OMQ56" s="995">
        <f t="shared" ref="OMQ56" si="5244">OMQ45-OMQ53-OMQ54</f>
        <v>0</v>
      </c>
      <c r="OMS56" s="995">
        <f t="shared" ref="OMS56" si="5245">OMS45-OMS53-OMS54</f>
        <v>0</v>
      </c>
      <c r="OMU56" s="995">
        <f t="shared" ref="OMU56" si="5246">OMU45-OMU53-OMU54</f>
        <v>0</v>
      </c>
      <c r="OMW56" s="995">
        <f t="shared" ref="OMW56" si="5247">OMW45-OMW53-OMW54</f>
        <v>0</v>
      </c>
      <c r="OMY56" s="995">
        <f t="shared" ref="OMY56" si="5248">OMY45-OMY53-OMY54</f>
        <v>0</v>
      </c>
      <c r="ONA56" s="995">
        <f t="shared" ref="ONA56" si="5249">ONA45-ONA53-ONA54</f>
        <v>0</v>
      </c>
      <c r="ONC56" s="995">
        <f t="shared" ref="ONC56" si="5250">ONC45-ONC53-ONC54</f>
        <v>0</v>
      </c>
      <c r="ONE56" s="995">
        <f t="shared" ref="ONE56" si="5251">ONE45-ONE53-ONE54</f>
        <v>0</v>
      </c>
      <c r="ONG56" s="995">
        <f t="shared" ref="ONG56" si="5252">ONG45-ONG53-ONG54</f>
        <v>0</v>
      </c>
      <c r="ONI56" s="995">
        <f t="shared" ref="ONI56" si="5253">ONI45-ONI53-ONI54</f>
        <v>0</v>
      </c>
      <c r="ONK56" s="995">
        <f t="shared" ref="ONK56" si="5254">ONK45-ONK53-ONK54</f>
        <v>0</v>
      </c>
      <c r="ONM56" s="995">
        <f t="shared" ref="ONM56" si="5255">ONM45-ONM53-ONM54</f>
        <v>0</v>
      </c>
      <c r="ONO56" s="995">
        <f t="shared" ref="ONO56" si="5256">ONO45-ONO53-ONO54</f>
        <v>0</v>
      </c>
      <c r="ONQ56" s="995">
        <f t="shared" ref="ONQ56" si="5257">ONQ45-ONQ53-ONQ54</f>
        <v>0</v>
      </c>
      <c r="ONS56" s="995">
        <f t="shared" ref="ONS56" si="5258">ONS45-ONS53-ONS54</f>
        <v>0</v>
      </c>
      <c r="ONU56" s="995">
        <f t="shared" ref="ONU56" si="5259">ONU45-ONU53-ONU54</f>
        <v>0</v>
      </c>
      <c r="ONW56" s="995">
        <f t="shared" ref="ONW56" si="5260">ONW45-ONW53-ONW54</f>
        <v>0</v>
      </c>
      <c r="ONY56" s="995">
        <f t="shared" ref="ONY56" si="5261">ONY45-ONY53-ONY54</f>
        <v>0</v>
      </c>
      <c r="OOA56" s="995">
        <f t="shared" ref="OOA56" si="5262">OOA45-OOA53-OOA54</f>
        <v>0</v>
      </c>
      <c r="OOC56" s="995">
        <f t="shared" ref="OOC56" si="5263">OOC45-OOC53-OOC54</f>
        <v>0</v>
      </c>
      <c r="OOE56" s="995">
        <f t="shared" ref="OOE56" si="5264">OOE45-OOE53-OOE54</f>
        <v>0</v>
      </c>
      <c r="OOG56" s="995">
        <f t="shared" ref="OOG56" si="5265">OOG45-OOG53-OOG54</f>
        <v>0</v>
      </c>
      <c r="OOI56" s="995">
        <f t="shared" ref="OOI56" si="5266">OOI45-OOI53-OOI54</f>
        <v>0</v>
      </c>
      <c r="OOK56" s="995">
        <f t="shared" ref="OOK56" si="5267">OOK45-OOK53-OOK54</f>
        <v>0</v>
      </c>
      <c r="OOM56" s="995">
        <f t="shared" ref="OOM56" si="5268">OOM45-OOM53-OOM54</f>
        <v>0</v>
      </c>
      <c r="OOO56" s="995">
        <f t="shared" ref="OOO56" si="5269">OOO45-OOO53-OOO54</f>
        <v>0</v>
      </c>
      <c r="OOQ56" s="995">
        <f t="shared" ref="OOQ56" si="5270">OOQ45-OOQ53-OOQ54</f>
        <v>0</v>
      </c>
      <c r="OOS56" s="995">
        <f t="shared" ref="OOS56" si="5271">OOS45-OOS53-OOS54</f>
        <v>0</v>
      </c>
      <c r="OOU56" s="995">
        <f t="shared" ref="OOU56" si="5272">OOU45-OOU53-OOU54</f>
        <v>0</v>
      </c>
      <c r="OOW56" s="995">
        <f t="shared" ref="OOW56" si="5273">OOW45-OOW53-OOW54</f>
        <v>0</v>
      </c>
      <c r="OOY56" s="995">
        <f t="shared" ref="OOY56" si="5274">OOY45-OOY53-OOY54</f>
        <v>0</v>
      </c>
      <c r="OPA56" s="995">
        <f t="shared" ref="OPA56" si="5275">OPA45-OPA53-OPA54</f>
        <v>0</v>
      </c>
      <c r="OPC56" s="995">
        <f t="shared" ref="OPC56" si="5276">OPC45-OPC53-OPC54</f>
        <v>0</v>
      </c>
      <c r="OPE56" s="995">
        <f t="shared" ref="OPE56" si="5277">OPE45-OPE53-OPE54</f>
        <v>0</v>
      </c>
      <c r="OPG56" s="995">
        <f t="shared" ref="OPG56" si="5278">OPG45-OPG53-OPG54</f>
        <v>0</v>
      </c>
      <c r="OPI56" s="995">
        <f t="shared" ref="OPI56" si="5279">OPI45-OPI53-OPI54</f>
        <v>0</v>
      </c>
      <c r="OPK56" s="995">
        <f t="shared" ref="OPK56" si="5280">OPK45-OPK53-OPK54</f>
        <v>0</v>
      </c>
      <c r="OPM56" s="995">
        <f t="shared" ref="OPM56" si="5281">OPM45-OPM53-OPM54</f>
        <v>0</v>
      </c>
      <c r="OPO56" s="995">
        <f t="shared" ref="OPO56" si="5282">OPO45-OPO53-OPO54</f>
        <v>0</v>
      </c>
      <c r="OPQ56" s="995">
        <f t="shared" ref="OPQ56" si="5283">OPQ45-OPQ53-OPQ54</f>
        <v>0</v>
      </c>
      <c r="OPS56" s="995">
        <f t="shared" ref="OPS56" si="5284">OPS45-OPS53-OPS54</f>
        <v>0</v>
      </c>
      <c r="OPU56" s="995">
        <f t="shared" ref="OPU56" si="5285">OPU45-OPU53-OPU54</f>
        <v>0</v>
      </c>
      <c r="OPW56" s="995">
        <f t="shared" ref="OPW56" si="5286">OPW45-OPW53-OPW54</f>
        <v>0</v>
      </c>
      <c r="OPY56" s="995">
        <f t="shared" ref="OPY56" si="5287">OPY45-OPY53-OPY54</f>
        <v>0</v>
      </c>
      <c r="OQA56" s="995">
        <f t="shared" ref="OQA56" si="5288">OQA45-OQA53-OQA54</f>
        <v>0</v>
      </c>
      <c r="OQC56" s="995">
        <f t="shared" ref="OQC56" si="5289">OQC45-OQC53-OQC54</f>
        <v>0</v>
      </c>
      <c r="OQE56" s="995">
        <f t="shared" ref="OQE56" si="5290">OQE45-OQE53-OQE54</f>
        <v>0</v>
      </c>
      <c r="OQG56" s="995">
        <f t="shared" ref="OQG56" si="5291">OQG45-OQG53-OQG54</f>
        <v>0</v>
      </c>
      <c r="OQI56" s="995">
        <f t="shared" ref="OQI56" si="5292">OQI45-OQI53-OQI54</f>
        <v>0</v>
      </c>
      <c r="OQK56" s="995">
        <f t="shared" ref="OQK56" si="5293">OQK45-OQK53-OQK54</f>
        <v>0</v>
      </c>
      <c r="OQM56" s="995">
        <f t="shared" ref="OQM56" si="5294">OQM45-OQM53-OQM54</f>
        <v>0</v>
      </c>
      <c r="OQO56" s="995">
        <f t="shared" ref="OQO56" si="5295">OQO45-OQO53-OQO54</f>
        <v>0</v>
      </c>
      <c r="OQQ56" s="995">
        <f t="shared" ref="OQQ56" si="5296">OQQ45-OQQ53-OQQ54</f>
        <v>0</v>
      </c>
      <c r="OQS56" s="995">
        <f t="shared" ref="OQS56" si="5297">OQS45-OQS53-OQS54</f>
        <v>0</v>
      </c>
      <c r="OQU56" s="995">
        <f t="shared" ref="OQU56" si="5298">OQU45-OQU53-OQU54</f>
        <v>0</v>
      </c>
      <c r="OQW56" s="995">
        <f t="shared" ref="OQW56" si="5299">OQW45-OQW53-OQW54</f>
        <v>0</v>
      </c>
      <c r="OQY56" s="995">
        <f t="shared" ref="OQY56" si="5300">OQY45-OQY53-OQY54</f>
        <v>0</v>
      </c>
      <c r="ORA56" s="995">
        <f t="shared" ref="ORA56" si="5301">ORA45-ORA53-ORA54</f>
        <v>0</v>
      </c>
      <c r="ORC56" s="995">
        <f t="shared" ref="ORC56" si="5302">ORC45-ORC53-ORC54</f>
        <v>0</v>
      </c>
      <c r="ORE56" s="995">
        <f t="shared" ref="ORE56" si="5303">ORE45-ORE53-ORE54</f>
        <v>0</v>
      </c>
      <c r="ORG56" s="995">
        <f t="shared" ref="ORG56" si="5304">ORG45-ORG53-ORG54</f>
        <v>0</v>
      </c>
      <c r="ORI56" s="995">
        <f t="shared" ref="ORI56" si="5305">ORI45-ORI53-ORI54</f>
        <v>0</v>
      </c>
      <c r="ORK56" s="995">
        <f t="shared" ref="ORK56" si="5306">ORK45-ORK53-ORK54</f>
        <v>0</v>
      </c>
      <c r="ORM56" s="995">
        <f t="shared" ref="ORM56" si="5307">ORM45-ORM53-ORM54</f>
        <v>0</v>
      </c>
      <c r="ORO56" s="995">
        <f t="shared" ref="ORO56" si="5308">ORO45-ORO53-ORO54</f>
        <v>0</v>
      </c>
      <c r="ORQ56" s="995">
        <f t="shared" ref="ORQ56" si="5309">ORQ45-ORQ53-ORQ54</f>
        <v>0</v>
      </c>
      <c r="ORS56" s="995">
        <f t="shared" ref="ORS56" si="5310">ORS45-ORS53-ORS54</f>
        <v>0</v>
      </c>
      <c r="ORU56" s="995">
        <f t="shared" ref="ORU56" si="5311">ORU45-ORU53-ORU54</f>
        <v>0</v>
      </c>
      <c r="ORW56" s="995">
        <f t="shared" ref="ORW56" si="5312">ORW45-ORW53-ORW54</f>
        <v>0</v>
      </c>
      <c r="ORY56" s="995">
        <f t="shared" ref="ORY56" si="5313">ORY45-ORY53-ORY54</f>
        <v>0</v>
      </c>
      <c r="OSA56" s="995">
        <f t="shared" ref="OSA56" si="5314">OSA45-OSA53-OSA54</f>
        <v>0</v>
      </c>
      <c r="OSC56" s="995">
        <f t="shared" ref="OSC56" si="5315">OSC45-OSC53-OSC54</f>
        <v>0</v>
      </c>
      <c r="OSE56" s="995">
        <f t="shared" ref="OSE56" si="5316">OSE45-OSE53-OSE54</f>
        <v>0</v>
      </c>
      <c r="OSG56" s="995">
        <f t="shared" ref="OSG56" si="5317">OSG45-OSG53-OSG54</f>
        <v>0</v>
      </c>
      <c r="OSI56" s="995">
        <f t="shared" ref="OSI56" si="5318">OSI45-OSI53-OSI54</f>
        <v>0</v>
      </c>
      <c r="OSK56" s="995">
        <f t="shared" ref="OSK56" si="5319">OSK45-OSK53-OSK54</f>
        <v>0</v>
      </c>
      <c r="OSM56" s="995">
        <f t="shared" ref="OSM56" si="5320">OSM45-OSM53-OSM54</f>
        <v>0</v>
      </c>
      <c r="OSO56" s="995">
        <f t="shared" ref="OSO56" si="5321">OSO45-OSO53-OSO54</f>
        <v>0</v>
      </c>
      <c r="OSQ56" s="995">
        <f t="shared" ref="OSQ56" si="5322">OSQ45-OSQ53-OSQ54</f>
        <v>0</v>
      </c>
      <c r="OSS56" s="995">
        <f t="shared" ref="OSS56" si="5323">OSS45-OSS53-OSS54</f>
        <v>0</v>
      </c>
      <c r="OSU56" s="995">
        <f t="shared" ref="OSU56" si="5324">OSU45-OSU53-OSU54</f>
        <v>0</v>
      </c>
      <c r="OSW56" s="995">
        <f t="shared" ref="OSW56" si="5325">OSW45-OSW53-OSW54</f>
        <v>0</v>
      </c>
      <c r="OSY56" s="995">
        <f t="shared" ref="OSY56" si="5326">OSY45-OSY53-OSY54</f>
        <v>0</v>
      </c>
      <c r="OTA56" s="995">
        <f t="shared" ref="OTA56" si="5327">OTA45-OTA53-OTA54</f>
        <v>0</v>
      </c>
      <c r="OTC56" s="995">
        <f t="shared" ref="OTC56" si="5328">OTC45-OTC53-OTC54</f>
        <v>0</v>
      </c>
      <c r="OTE56" s="995">
        <f t="shared" ref="OTE56" si="5329">OTE45-OTE53-OTE54</f>
        <v>0</v>
      </c>
      <c r="OTG56" s="995">
        <f t="shared" ref="OTG56" si="5330">OTG45-OTG53-OTG54</f>
        <v>0</v>
      </c>
      <c r="OTI56" s="995">
        <f t="shared" ref="OTI56" si="5331">OTI45-OTI53-OTI54</f>
        <v>0</v>
      </c>
      <c r="OTK56" s="995">
        <f t="shared" ref="OTK56" si="5332">OTK45-OTK53-OTK54</f>
        <v>0</v>
      </c>
      <c r="OTM56" s="995">
        <f t="shared" ref="OTM56" si="5333">OTM45-OTM53-OTM54</f>
        <v>0</v>
      </c>
      <c r="OTO56" s="995">
        <f t="shared" ref="OTO56" si="5334">OTO45-OTO53-OTO54</f>
        <v>0</v>
      </c>
      <c r="OTQ56" s="995">
        <f t="shared" ref="OTQ56" si="5335">OTQ45-OTQ53-OTQ54</f>
        <v>0</v>
      </c>
      <c r="OTS56" s="995">
        <f t="shared" ref="OTS56" si="5336">OTS45-OTS53-OTS54</f>
        <v>0</v>
      </c>
      <c r="OTU56" s="995">
        <f t="shared" ref="OTU56" si="5337">OTU45-OTU53-OTU54</f>
        <v>0</v>
      </c>
      <c r="OTW56" s="995">
        <f t="shared" ref="OTW56" si="5338">OTW45-OTW53-OTW54</f>
        <v>0</v>
      </c>
      <c r="OTY56" s="995">
        <f t="shared" ref="OTY56" si="5339">OTY45-OTY53-OTY54</f>
        <v>0</v>
      </c>
      <c r="OUA56" s="995">
        <f t="shared" ref="OUA56" si="5340">OUA45-OUA53-OUA54</f>
        <v>0</v>
      </c>
      <c r="OUC56" s="995">
        <f t="shared" ref="OUC56" si="5341">OUC45-OUC53-OUC54</f>
        <v>0</v>
      </c>
      <c r="OUE56" s="995">
        <f t="shared" ref="OUE56" si="5342">OUE45-OUE53-OUE54</f>
        <v>0</v>
      </c>
      <c r="OUG56" s="995">
        <f t="shared" ref="OUG56" si="5343">OUG45-OUG53-OUG54</f>
        <v>0</v>
      </c>
      <c r="OUI56" s="995">
        <f t="shared" ref="OUI56" si="5344">OUI45-OUI53-OUI54</f>
        <v>0</v>
      </c>
      <c r="OUK56" s="995">
        <f t="shared" ref="OUK56" si="5345">OUK45-OUK53-OUK54</f>
        <v>0</v>
      </c>
      <c r="OUM56" s="995">
        <f t="shared" ref="OUM56" si="5346">OUM45-OUM53-OUM54</f>
        <v>0</v>
      </c>
      <c r="OUO56" s="995">
        <f t="shared" ref="OUO56" si="5347">OUO45-OUO53-OUO54</f>
        <v>0</v>
      </c>
      <c r="OUQ56" s="995">
        <f t="shared" ref="OUQ56" si="5348">OUQ45-OUQ53-OUQ54</f>
        <v>0</v>
      </c>
      <c r="OUS56" s="995">
        <f t="shared" ref="OUS56" si="5349">OUS45-OUS53-OUS54</f>
        <v>0</v>
      </c>
      <c r="OUU56" s="995">
        <f t="shared" ref="OUU56" si="5350">OUU45-OUU53-OUU54</f>
        <v>0</v>
      </c>
      <c r="OUW56" s="995">
        <f t="shared" ref="OUW56" si="5351">OUW45-OUW53-OUW54</f>
        <v>0</v>
      </c>
      <c r="OUY56" s="995">
        <f t="shared" ref="OUY56" si="5352">OUY45-OUY53-OUY54</f>
        <v>0</v>
      </c>
      <c r="OVA56" s="995">
        <f t="shared" ref="OVA56" si="5353">OVA45-OVA53-OVA54</f>
        <v>0</v>
      </c>
      <c r="OVC56" s="995">
        <f t="shared" ref="OVC56" si="5354">OVC45-OVC53-OVC54</f>
        <v>0</v>
      </c>
      <c r="OVE56" s="995">
        <f t="shared" ref="OVE56" si="5355">OVE45-OVE53-OVE54</f>
        <v>0</v>
      </c>
      <c r="OVG56" s="995">
        <f t="shared" ref="OVG56" si="5356">OVG45-OVG53-OVG54</f>
        <v>0</v>
      </c>
      <c r="OVI56" s="995">
        <f t="shared" ref="OVI56" si="5357">OVI45-OVI53-OVI54</f>
        <v>0</v>
      </c>
      <c r="OVK56" s="995">
        <f t="shared" ref="OVK56" si="5358">OVK45-OVK53-OVK54</f>
        <v>0</v>
      </c>
      <c r="OVM56" s="995">
        <f t="shared" ref="OVM56" si="5359">OVM45-OVM53-OVM54</f>
        <v>0</v>
      </c>
      <c r="OVO56" s="995">
        <f t="shared" ref="OVO56" si="5360">OVO45-OVO53-OVO54</f>
        <v>0</v>
      </c>
      <c r="OVQ56" s="995">
        <f t="shared" ref="OVQ56" si="5361">OVQ45-OVQ53-OVQ54</f>
        <v>0</v>
      </c>
      <c r="OVS56" s="995">
        <f t="shared" ref="OVS56" si="5362">OVS45-OVS53-OVS54</f>
        <v>0</v>
      </c>
      <c r="OVU56" s="995">
        <f t="shared" ref="OVU56" si="5363">OVU45-OVU53-OVU54</f>
        <v>0</v>
      </c>
      <c r="OVW56" s="995">
        <f t="shared" ref="OVW56" si="5364">OVW45-OVW53-OVW54</f>
        <v>0</v>
      </c>
      <c r="OVY56" s="995">
        <f t="shared" ref="OVY56" si="5365">OVY45-OVY53-OVY54</f>
        <v>0</v>
      </c>
      <c r="OWA56" s="995">
        <f t="shared" ref="OWA56" si="5366">OWA45-OWA53-OWA54</f>
        <v>0</v>
      </c>
      <c r="OWC56" s="995">
        <f t="shared" ref="OWC56" si="5367">OWC45-OWC53-OWC54</f>
        <v>0</v>
      </c>
      <c r="OWE56" s="995">
        <f t="shared" ref="OWE56" si="5368">OWE45-OWE53-OWE54</f>
        <v>0</v>
      </c>
      <c r="OWG56" s="995">
        <f t="shared" ref="OWG56" si="5369">OWG45-OWG53-OWG54</f>
        <v>0</v>
      </c>
      <c r="OWI56" s="995">
        <f t="shared" ref="OWI56" si="5370">OWI45-OWI53-OWI54</f>
        <v>0</v>
      </c>
      <c r="OWK56" s="995">
        <f t="shared" ref="OWK56" si="5371">OWK45-OWK53-OWK54</f>
        <v>0</v>
      </c>
      <c r="OWM56" s="995">
        <f t="shared" ref="OWM56" si="5372">OWM45-OWM53-OWM54</f>
        <v>0</v>
      </c>
      <c r="OWO56" s="995">
        <f t="shared" ref="OWO56" si="5373">OWO45-OWO53-OWO54</f>
        <v>0</v>
      </c>
      <c r="OWQ56" s="995">
        <f t="shared" ref="OWQ56" si="5374">OWQ45-OWQ53-OWQ54</f>
        <v>0</v>
      </c>
      <c r="OWS56" s="995">
        <f t="shared" ref="OWS56" si="5375">OWS45-OWS53-OWS54</f>
        <v>0</v>
      </c>
      <c r="OWU56" s="995">
        <f t="shared" ref="OWU56" si="5376">OWU45-OWU53-OWU54</f>
        <v>0</v>
      </c>
      <c r="OWW56" s="995">
        <f t="shared" ref="OWW56" si="5377">OWW45-OWW53-OWW54</f>
        <v>0</v>
      </c>
      <c r="OWY56" s="995">
        <f t="shared" ref="OWY56" si="5378">OWY45-OWY53-OWY54</f>
        <v>0</v>
      </c>
      <c r="OXA56" s="995">
        <f t="shared" ref="OXA56" si="5379">OXA45-OXA53-OXA54</f>
        <v>0</v>
      </c>
      <c r="OXC56" s="995">
        <f t="shared" ref="OXC56" si="5380">OXC45-OXC53-OXC54</f>
        <v>0</v>
      </c>
      <c r="OXE56" s="995">
        <f t="shared" ref="OXE56" si="5381">OXE45-OXE53-OXE54</f>
        <v>0</v>
      </c>
      <c r="OXG56" s="995">
        <f t="shared" ref="OXG56" si="5382">OXG45-OXG53-OXG54</f>
        <v>0</v>
      </c>
      <c r="OXI56" s="995">
        <f t="shared" ref="OXI56" si="5383">OXI45-OXI53-OXI54</f>
        <v>0</v>
      </c>
      <c r="OXK56" s="995">
        <f t="shared" ref="OXK56" si="5384">OXK45-OXK53-OXK54</f>
        <v>0</v>
      </c>
      <c r="OXM56" s="995">
        <f t="shared" ref="OXM56" si="5385">OXM45-OXM53-OXM54</f>
        <v>0</v>
      </c>
      <c r="OXO56" s="995">
        <f t="shared" ref="OXO56" si="5386">OXO45-OXO53-OXO54</f>
        <v>0</v>
      </c>
      <c r="OXQ56" s="995">
        <f t="shared" ref="OXQ56" si="5387">OXQ45-OXQ53-OXQ54</f>
        <v>0</v>
      </c>
      <c r="OXS56" s="995">
        <f t="shared" ref="OXS56" si="5388">OXS45-OXS53-OXS54</f>
        <v>0</v>
      </c>
      <c r="OXU56" s="995">
        <f t="shared" ref="OXU56" si="5389">OXU45-OXU53-OXU54</f>
        <v>0</v>
      </c>
      <c r="OXW56" s="995">
        <f t="shared" ref="OXW56" si="5390">OXW45-OXW53-OXW54</f>
        <v>0</v>
      </c>
      <c r="OXY56" s="995">
        <f t="shared" ref="OXY56" si="5391">OXY45-OXY53-OXY54</f>
        <v>0</v>
      </c>
      <c r="OYA56" s="995">
        <f t="shared" ref="OYA56" si="5392">OYA45-OYA53-OYA54</f>
        <v>0</v>
      </c>
      <c r="OYC56" s="995">
        <f t="shared" ref="OYC56" si="5393">OYC45-OYC53-OYC54</f>
        <v>0</v>
      </c>
      <c r="OYE56" s="995">
        <f t="shared" ref="OYE56" si="5394">OYE45-OYE53-OYE54</f>
        <v>0</v>
      </c>
      <c r="OYG56" s="995">
        <f t="shared" ref="OYG56" si="5395">OYG45-OYG53-OYG54</f>
        <v>0</v>
      </c>
      <c r="OYI56" s="995">
        <f t="shared" ref="OYI56" si="5396">OYI45-OYI53-OYI54</f>
        <v>0</v>
      </c>
      <c r="OYK56" s="995">
        <f t="shared" ref="OYK56" si="5397">OYK45-OYK53-OYK54</f>
        <v>0</v>
      </c>
      <c r="OYM56" s="995">
        <f t="shared" ref="OYM56" si="5398">OYM45-OYM53-OYM54</f>
        <v>0</v>
      </c>
      <c r="OYO56" s="995">
        <f t="shared" ref="OYO56" si="5399">OYO45-OYO53-OYO54</f>
        <v>0</v>
      </c>
      <c r="OYQ56" s="995">
        <f t="shared" ref="OYQ56" si="5400">OYQ45-OYQ53-OYQ54</f>
        <v>0</v>
      </c>
      <c r="OYS56" s="995">
        <f t="shared" ref="OYS56" si="5401">OYS45-OYS53-OYS54</f>
        <v>0</v>
      </c>
      <c r="OYU56" s="995">
        <f t="shared" ref="OYU56" si="5402">OYU45-OYU53-OYU54</f>
        <v>0</v>
      </c>
      <c r="OYW56" s="995">
        <f t="shared" ref="OYW56" si="5403">OYW45-OYW53-OYW54</f>
        <v>0</v>
      </c>
      <c r="OYY56" s="995">
        <f t="shared" ref="OYY56" si="5404">OYY45-OYY53-OYY54</f>
        <v>0</v>
      </c>
      <c r="OZA56" s="995">
        <f t="shared" ref="OZA56" si="5405">OZA45-OZA53-OZA54</f>
        <v>0</v>
      </c>
      <c r="OZC56" s="995">
        <f t="shared" ref="OZC56" si="5406">OZC45-OZC53-OZC54</f>
        <v>0</v>
      </c>
      <c r="OZE56" s="995">
        <f t="shared" ref="OZE56" si="5407">OZE45-OZE53-OZE54</f>
        <v>0</v>
      </c>
      <c r="OZG56" s="995">
        <f t="shared" ref="OZG56" si="5408">OZG45-OZG53-OZG54</f>
        <v>0</v>
      </c>
      <c r="OZI56" s="995">
        <f t="shared" ref="OZI56" si="5409">OZI45-OZI53-OZI54</f>
        <v>0</v>
      </c>
      <c r="OZK56" s="995">
        <f t="shared" ref="OZK56" si="5410">OZK45-OZK53-OZK54</f>
        <v>0</v>
      </c>
      <c r="OZM56" s="995">
        <f t="shared" ref="OZM56" si="5411">OZM45-OZM53-OZM54</f>
        <v>0</v>
      </c>
      <c r="OZO56" s="995">
        <f t="shared" ref="OZO56" si="5412">OZO45-OZO53-OZO54</f>
        <v>0</v>
      </c>
      <c r="OZQ56" s="995">
        <f t="shared" ref="OZQ56" si="5413">OZQ45-OZQ53-OZQ54</f>
        <v>0</v>
      </c>
      <c r="OZS56" s="995">
        <f t="shared" ref="OZS56" si="5414">OZS45-OZS53-OZS54</f>
        <v>0</v>
      </c>
      <c r="OZU56" s="995">
        <f t="shared" ref="OZU56" si="5415">OZU45-OZU53-OZU54</f>
        <v>0</v>
      </c>
      <c r="OZW56" s="995">
        <f t="shared" ref="OZW56" si="5416">OZW45-OZW53-OZW54</f>
        <v>0</v>
      </c>
      <c r="OZY56" s="995">
        <f t="shared" ref="OZY56" si="5417">OZY45-OZY53-OZY54</f>
        <v>0</v>
      </c>
      <c r="PAA56" s="995">
        <f t="shared" ref="PAA56" si="5418">PAA45-PAA53-PAA54</f>
        <v>0</v>
      </c>
      <c r="PAC56" s="995">
        <f t="shared" ref="PAC56" si="5419">PAC45-PAC53-PAC54</f>
        <v>0</v>
      </c>
      <c r="PAE56" s="995">
        <f t="shared" ref="PAE56" si="5420">PAE45-PAE53-PAE54</f>
        <v>0</v>
      </c>
      <c r="PAG56" s="995">
        <f t="shared" ref="PAG56" si="5421">PAG45-PAG53-PAG54</f>
        <v>0</v>
      </c>
      <c r="PAI56" s="995">
        <f t="shared" ref="PAI56" si="5422">PAI45-PAI53-PAI54</f>
        <v>0</v>
      </c>
      <c r="PAK56" s="995">
        <f t="shared" ref="PAK56" si="5423">PAK45-PAK53-PAK54</f>
        <v>0</v>
      </c>
      <c r="PAM56" s="995">
        <f t="shared" ref="PAM56" si="5424">PAM45-PAM53-PAM54</f>
        <v>0</v>
      </c>
      <c r="PAO56" s="995">
        <f t="shared" ref="PAO56" si="5425">PAO45-PAO53-PAO54</f>
        <v>0</v>
      </c>
      <c r="PAQ56" s="995">
        <f t="shared" ref="PAQ56" si="5426">PAQ45-PAQ53-PAQ54</f>
        <v>0</v>
      </c>
      <c r="PAS56" s="995">
        <f t="shared" ref="PAS56" si="5427">PAS45-PAS53-PAS54</f>
        <v>0</v>
      </c>
      <c r="PAU56" s="995">
        <f t="shared" ref="PAU56" si="5428">PAU45-PAU53-PAU54</f>
        <v>0</v>
      </c>
      <c r="PAW56" s="995">
        <f t="shared" ref="PAW56" si="5429">PAW45-PAW53-PAW54</f>
        <v>0</v>
      </c>
      <c r="PAY56" s="995">
        <f t="shared" ref="PAY56" si="5430">PAY45-PAY53-PAY54</f>
        <v>0</v>
      </c>
      <c r="PBA56" s="995">
        <f t="shared" ref="PBA56" si="5431">PBA45-PBA53-PBA54</f>
        <v>0</v>
      </c>
      <c r="PBC56" s="995">
        <f t="shared" ref="PBC56" si="5432">PBC45-PBC53-PBC54</f>
        <v>0</v>
      </c>
      <c r="PBE56" s="995">
        <f t="shared" ref="PBE56" si="5433">PBE45-PBE53-PBE54</f>
        <v>0</v>
      </c>
      <c r="PBG56" s="995">
        <f t="shared" ref="PBG56" si="5434">PBG45-PBG53-PBG54</f>
        <v>0</v>
      </c>
      <c r="PBI56" s="995">
        <f t="shared" ref="PBI56" si="5435">PBI45-PBI53-PBI54</f>
        <v>0</v>
      </c>
      <c r="PBK56" s="995">
        <f t="shared" ref="PBK56" si="5436">PBK45-PBK53-PBK54</f>
        <v>0</v>
      </c>
      <c r="PBM56" s="995">
        <f t="shared" ref="PBM56" si="5437">PBM45-PBM53-PBM54</f>
        <v>0</v>
      </c>
      <c r="PBO56" s="995">
        <f t="shared" ref="PBO56" si="5438">PBO45-PBO53-PBO54</f>
        <v>0</v>
      </c>
      <c r="PBQ56" s="995">
        <f t="shared" ref="PBQ56" si="5439">PBQ45-PBQ53-PBQ54</f>
        <v>0</v>
      </c>
      <c r="PBS56" s="995">
        <f t="shared" ref="PBS56" si="5440">PBS45-PBS53-PBS54</f>
        <v>0</v>
      </c>
      <c r="PBU56" s="995">
        <f t="shared" ref="PBU56" si="5441">PBU45-PBU53-PBU54</f>
        <v>0</v>
      </c>
      <c r="PBW56" s="995">
        <f t="shared" ref="PBW56" si="5442">PBW45-PBW53-PBW54</f>
        <v>0</v>
      </c>
      <c r="PBY56" s="995">
        <f t="shared" ref="PBY56" si="5443">PBY45-PBY53-PBY54</f>
        <v>0</v>
      </c>
      <c r="PCA56" s="995">
        <f t="shared" ref="PCA56" si="5444">PCA45-PCA53-PCA54</f>
        <v>0</v>
      </c>
      <c r="PCC56" s="995">
        <f t="shared" ref="PCC56" si="5445">PCC45-PCC53-PCC54</f>
        <v>0</v>
      </c>
      <c r="PCE56" s="995">
        <f t="shared" ref="PCE56" si="5446">PCE45-PCE53-PCE54</f>
        <v>0</v>
      </c>
      <c r="PCG56" s="995">
        <f t="shared" ref="PCG56" si="5447">PCG45-PCG53-PCG54</f>
        <v>0</v>
      </c>
      <c r="PCI56" s="995">
        <f t="shared" ref="PCI56" si="5448">PCI45-PCI53-PCI54</f>
        <v>0</v>
      </c>
      <c r="PCK56" s="995">
        <f t="shared" ref="PCK56" si="5449">PCK45-PCK53-PCK54</f>
        <v>0</v>
      </c>
      <c r="PCM56" s="995">
        <f t="shared" ref="PCM56" si="5450">PCM45-PCM53-PCM54</f>
        <v>0</v>
      </c>
      <c r="PCO56" s="995">
        <f t="shared" ref="PCO56" si="5451">PCO45-PCO53-PCO54</f>
        <v>0</v>
      </c>
      <c r="PCQ56" s="995">
        <f t="shared" ref="PCQ56" si="5452">PCQ45-PCQ53-PCQ54</f>
        <v>0</v>
      </c>
      <c r="PCS56" s="995">
        <f t="shared" ref="PCS56" si="5453">PCS45-PCS53-PCS54</f>
        <v>0</v>
      </c>
      <c r="PCU56" s="995">
        <f t="shared" ref="PCU56" si="5454">PCU45-PCU53-PCU54</f>
        <v>0</v>
      </c>
      <c r="PCW56" s="995">
        <f t="shared" ref="PCW56" si="5455">PCW45-PCW53-PCW54</f>
        <v>0</v>
      </c>
      <c r="PCY56" s="995">
        <f t="shared" ref="PCY56" si="5456">PCY45-PCY53-PCY54</f>
        <v>0</v>
      </c>
      <c r="PDA56" s="995">
        <f t="shared" ref="PDA56" si="5457">PDA45-PDA53-PDA54</f>
        <v>0</v>
      </c>
      <c r="PDC56" s="995">
        <f t="shared" ref="PDC56" si="5458">PDC45-PDC53-PDC54</f>
        <v>0</v>
      </c>
      <c r="PDE56" s="995">
        <f t="shared" ref="PDE56" si="5459">PDE45-PDE53-PDE54</f>
        <v>0</v>
      </c>
      <c r="PDG56" s="995">
        <f t="shared" ref="PDG56" si="5460">PDG45-PDG53-PDG54</f>
        <v>0</v>
      </c>
      <c r="PDI56" s="995">
        <f t="shared" ref="PDI56" si="5461">PDI45-PDI53-PDI54</f>
        <v>0</v>
      </c>
      <c r="PDK56" s="995">
        <f t="shared" ref="PDK56" si="5462">PDK45-PDK53-PDK54</f>
        <v>0</v>
      </c>
      <c r="PDM56" s="995">
        <f t="shared" ref="PDM56" si="5463">PDM45-PDM53-PDM54</f>
        <v>0</v>
      </c>
      <c r="PDO56" s="995">
        <f t="shared" ref="PDO56" si="5464">PDO45-PDO53-PDO54</f>
        <v>0</v>
      </c>
      <c r="PDQ56" s="995">
        <f t="shared" ref="PDQ56" si="5465">PDQ45-PDQ53-PDQ54</f>
        <v>0</v>
      </c>
      <c r="PDS56" s="995">
        <f t="shared" ref="PDS56" si="5466">PDS45-PDS53-PDS54</f>
        <v>0</v>
      </c>
      <c r="PDU56" s="995">
        <f t="shared" ref="PDU56" si="5467">PDU45-PDU53-PDU54</f>
        <v>0</v>
      </c>
      <c r="PDW56" s="995">
        <f t="shared" ref="PDW56" si="5468">PDW45-PDW53-PDW54</f>
        <v>0</v>
      </c>
      <c r="PDY56" s="995">
        <f t="shared" ref="PDY56" si="5469">PDY45-PDY53-PDY54</f>
        <v>0</v>
      </c>
      <c r="PEA56" s="995">
        <f t="shared" ref="PEA56" si="5470">PEA45-PEA53-PEA54</f>
        <v>0</v>
      </c>
      <c r="PEC56" s="995">
        <f t="shared" ref="PEC56" si="5471">PEC45-PEC53-PEC54</f>
        <v>0</v>
      </c>
      <c r="PEE56" s="995">
        <f t="shared" ref="PEE56" si="5472">PEE45-PEE53-PEE54</f>
        <v>0</v>
      </c>
      <c r="PEG56" s="995">
        <f t="shared" ref="PEG56" si="5473">PEG45-PEG53-PEG54</f>
        <v>0</v>
      </c>
      <c r="PEI56" s="995">
        <f t="shared" ref="PEI56" si="5474">PEI45-PEI53-PEI54</f>
        <v>0</v>
      </c>
      <c r="PEK56" s="995">
        <f t="shared" ref="PEK56" si="5475">PEK45-PEK53-PEK54</f>
        <v>0</v>
      </c>
      <c r="PEM56" s="995">
        <f t="shared" ref="PEM56" si="5476">PEM45-PEM53-PEM54</f>
        <v>0</v>
      </c>
      <c r="PEO56" s="995">
        <f t="shared" ref="PEO56" si="5477">PEO45-PEO53-PEO54</f>
        <v>0</v>
      </c>
      <c r="PEQ56" s="995">
        <f t="shared" ref="PEQ56" si="5478">PEQ45-PEQ53-PEQ54</f>
        <v>0</v>
      </c>
      <c r="PES56" s="995">
        <f t="shared" ref="PES56" si="5479">PES45-PES53-PES54</f>
        <v>0</v>
      </c>
      <c r="PEU56" s="995">
        <f t="shared" ref="PEU56" si="5480">PEU45-PEU53-PEU54</f>
        <v>0</v>
      </c>
      <c r="PEW56" s="995">
        <f t="shared" ref="PEW56" si="5481">PEW45-PEW53-PEW54</f>
        <v>0</v>
      </c>
      <c r="PEY56" s="995">
        <f t="shared" ref="PEY56" si="5482">PEY45-PEY53-PEY54</f>
        <v>0</v>
      </c>
      <c r="PFA56" s="995">
        <f t="shared" ref="PFA56" si="5483">PFA45-PFA53-PFA54</f>
        <v>0</v>
      </c>
      <c r="PFC56" s="995">
        <f t="shared" ref="PFC56" si="5484">PFC45-PFC53-PFC54</f>
        <v>0</v>
      </c>
      <c r="PFE56" s="995">
        <f t="shared" ref="PFE56" si="5485">PFE45-PFE53-PFE54</f>
        <v>0</v>
      </c>
      <c r="PFG56" s="995">
        <f t="shared" ref="PFG56" si="5486">PFG45-PFG53-PFG54</f>
        <v>0</v>
      </c>
      <c r="PFI56" s="995">
        <f t="shared" ref="PFI56" si="5487">PFI45-PFI53-PFI54</f>
        <v>0</v>
      </c>
      <c r="PFK56" s="995">
        <f t="shared" ref="PFK56" si="5488">PFK45-PFK53-PFK54</f>
        <v>0</v>
      </c>
      <c r="PFM56" s="995">
        <f t="shared" ref="PFM56" si="5489">PFM45-PFM53-PFM54</f>
        <v>0</v>
      </c>
      <c r="PFO56" s="995">
        <f t="shared" ref="PFO56" si="5490">PFO45-PFO53-PFO54</f>
        <v>0</v>
      </c>
      <c r="PFQ56" s="995">
        <f t="shared" ref="PFQ56" si="5491">PFQ45-PFQ53-PFQ54</f>
        <v>0</v>
      </c>
      <c r="PFS56" s="995">
        <f t="shared" ref="PFS56" si="5492">PFS45-PFS53-PFS54</f>
        <v>0</v>
      </c>
      <c r="PFU56" s="995">
        <f t="shared" ref="PFU56" si="5493">PFU45-PFU53-PFU54</f>
        <v>0</v>
      </c>
      <c r="PFW56" s="995">
        <f t="shared" ref="PFW56" si="5494">PFW45-PFW53-PFW54</f>
        <v>0</v>
      </c>
      <c r="PFY56" s="995">
        <f t="shared" ref="PFY56" si="5495">PFY45-PFY53-PFY54</f>
        <v>0</v>
      </c>
      <c r="PGA56" s="995">
        <f t="shared" ref="PGA56" si="5496">PGA45-PGA53-PGA54</f>
        <v>0</v>
      </c>
      <c r="PGC56" s="995">
        <f t="shared" ref="PGC56" si="5497">PGC45-PGC53-PGC54</f>
        <v>0</v>
      </c>
      <c r="PGE56" s="995">
        <f t="shared" ref="PGE56" si="5498">PGE45-PGE53-PGE54</f>
        <v>0</v>
      </c>
      <c r="PGG56" s="995">
        <f t="shared" ref="PGG56" si="5499">PGG45-PGG53-PGG54</f>
        <v>0</v>
      </c>
      <c r="PGI56" s="995">
        <f t="shared" ref="PGI56" si="5500">PGI45-PGI53-PGI54</f>
        <v>0</v>
      </c>
      <c r="PGK56" s="995">
        <f t="shared" ref="PGK56" si="5501">PGK45-PGK53-PGK54</f>
        <v>0</v>
      </c>
      <c r="PGM56" s="995">
        <f t="shared" ref="PGM56" si="5502">PGM45-PGM53-PGM54</f>
        <v>0</v>
      </c>
      <c r="PGO56" s="995">
        <f t="shared" ref="PGO56" si="5503">PGO45-PGO53-PGO54</f>
        <v>0</v>
      </c>
      <c r="PGQ56" s="995">
        <f t="shared" ref="PGQ56" si="5504">PGQ45-PGQ53-PGQ54</f>
        <v>0</v>
      </c>
      <c r="PGS56" s="995">
        <f t="shared" ref="PGS56" si="5505">PGS45-PGS53-PGS54</f>
        <v>0</v>
      </c>
      <c r="PGU56" s="995">
        <f t="shared" ref="PGU56" si="5506">PGU45-PGU53-PGU54</f>
        <v>0</v>
      </c>
      <c r="PGW56" s="995">
        <f t="shared" ref="PGW56" si="5507">PGW45-PGW53-PGW54</f>
        <v>0</v>
      </c>
      <c r="PGY56" s="995">
        <f t="shared" ref="PGY56" si="5508">PGY45-PGY53-PGY54</f>
        <v>0</v>
      </c>
      <c r="PHA56" s="995">
        <f t="shared" ref="PHA56" si="5509">PHA45-PHA53-PHA54</f>
        <v>0</v>
      </c>
      <c r="PHC56" s="995">
        <f t="shared" ref="PHC56" si="5510">PHC45-PHC53-PHC54</f>
        <v>0</v>
      </c>
      <c r="PHE56" s="995">
        <f t="shared" ref="PHE56" si="5511">PHE45-PHE53-PHE54</f>
        <v>0</v>
      </c>
      <c r="PHG56" s="995">
        <f t="shared" ref="PHG56" si="5512">PHG45-PHG53-PHG54</f>
        <v>0</v>
      </c>
      <c r="PHI56" s="995">
        <f t="shared" ref="PHI56" si="5513">PHI45-PHI53-PHI54</f>
        <v>0</v>
      </c>
      <c r="PHK56" s="995">
        <f t="shared" ref="PHK56" si="5514">PHK45-PHK53-PHK54</f>
        <v>0</v>
      </c>
      <c r="PHM56" s="995">
        <f t="shared" ref="PHM56" si="5515">PHM45-PHM53-PHM54</f>
        <v>0</v>
      </c>
      <c r="PHO56" s="995">
        <f t="shared" ref="PHO56" si="5516">PHO45-PHO53-PHO54</f>
        <v>0</v>
      </c>
      <c r="PHQ56" s="995">
        <f t="shared" ref="PHQ56" si="5517">PHQ45-PHQ53-PHQ54</f>
        <v>0</v>
      </c>
      <c r="PHS56" s="995">
        <f t="shared" ref="PHS56" si="5518">PHS45-PHS53-PHS54</f>
        <v>0</v>
      </c>
      <c r="PHU56" s="995">
        <f t="shared" ref="PHU56" si="5519">PHU45-PHU53-PHU54</f>
        <v>0</v>
      </c>
      <c r="PHW56" s="995">
        <f t="shared" ref="PHW56" si="5520">PHW45-PHW53-PHW54</f>
        <v>0</v>
      </c>
      <c r="PHY56" s="995">
        <f t="shared" ref="PHY56" si="5521">PHY45-PHY53-PHY54</f>
        <v>0</v>
      </c>
      <c r="PIA56" s="995">
        <f t="shared" ref="PIA56" si="5522">PIA45-PIA53-PIA54</f>
        <v>0</v>
      </c>
      <c r="PIC56" s="995">
        <f t="shared" ref="PIC56" si="5523">PIC45-PIC53-PIC54</f>
        <v>0</v>
      </c>
      <c r="PIE56" s="995">
        <f t="shared" ref="PIE56" si="5524">PIE45-PIE53-PIE54</f>
        <v>0</v>
      </c>
      <c r="PIG56" s="995">
        <f t="shared" ref="PIG56" si="5525">PIG45-PIG53-PIG54</f>
        <v>0</v>
      </c>
      <c r="PII56" s="995">
        <f t="shared" ref="PII56" si="5526">PII45-PII53-PII54</f>
        <v>0</v>
      </c>
      <c r="PIK56" s="995">
        <f t="shared" ref="PIK56" si="5527">PIK45-PIK53-PIK54</f>
        <v>0</v>
      </c>
      <c r="PIM56" s="995">
        <f t="shared" ref="PIM56" si="5528">PIM45-PIM53-PIM54</f>
        <v>0</v>
      </c>
      <c r="PIO56" s="995">
        <f t="shared" ref="PIO56" si="5529">PIO45-PIO53-PIO54</f>
        <v>0</v>
      </c>
      <c r="PIQ56" s="995">
        <f t="shared" ref="PIQ56" si="5530">PIQ45-PIQ53-PIQ54</f>
        <v>0</v>
      </c>
      <c r="PIS56" s="995">
        <f t="shared" ref="PIS56" si="5531">PIS45-PIS53-PIS54</f>
        <v>0</v>
      </c>
      <c r="PIU56" s="995">
        <f t="shared" ref="PIU56" si="5532">PIU45-PIU53-PIU54</f>
        <v>0</v>
      </c>
      <c r="PIW56" s="995">
        <f t="shared" ref="PIW56" si="5533">PIW45-PIW53-PIW54</f>
        <v>0</v>
      </c>
      <c r="PIY56" s="995">
        <f t="shared" ref="PIY56" si="5534">PIY45-PIY53-PIY54</f>
        <v>0</v>
      </c>
      <c r="PJA56" s="995">
        <f t="shared" ref="PJA56" si="5535">PJA45-PJA53-PJA54</f>
        <v>0</v>
      </c>
      <c r="PJC56" s="995">
        <f t="shared" ref="PJC56" si="5536">PJC45-PJC53-PJC54</f>
        <v>0</v>
      </c>
      <c r="PJE56" s="995">
        <f t="shared" ref="PJE56" si="5537">PJE45-PJE53-PJE54</f>
        <v>0</v>
      </c>
      <c r="PJG56" s="995">
        <f t="shared" ref="PJG56" si="5538">PJG45-PJG53-PJG54</f>
        <v>0</v>
      </c>
      <c r="PJI56" s="995">
        <f t="shared" ref="PJI56" si="5539">PJI45-PJI53-PJI54</f>
        <v>0</v>
      </c>
      <c r="PJK56" s="995">
        <f t="shared" ref="PJK56" si="5540">PJK45-PJK53-PJK54</f>
        <v>0</v>
      </c>
      <c r="PJM56" s="995">
        <f t="shared" ref="PJM56" si="5541">PJM45-PJM53-PJM54</f>
        <v>0</v>
      </c>
      <c r="PJO56" s="995">
        <f t="shared" ref="PJO56" si="5542">PJO45-PJO53-PJO54</f>
        <v>0</v>
      </c>
      <c r="PJQ56" s="995">
        <f t="shared" ref="PJQ56" si="5543">PJQ45-PJQ53-PJQ54</f>
        <v>0</v>
      </c>
      <c r="PJS56" s="995">
        <f t="shared" ref="PJS56" si="5544">PJS45-PJS53-PJS54</f>
        <v>0</v>
      </c>
      <c r="PJU56" s="995">
        <f t="shared" ref="PJU56" si="5545">PJU45-PJU53-PJU54</f>
        <v>0</v>
      </c>
      <c r="PJW56" s="995">
        <f t="shared" ref="PJW56" si="5546">PJW45-PJW53-PJW54</f>
        <v>0</v>
      </c>
      <c r="PJY56" s="995">
        <f t="shared" ref="PJY56" si="5547">PJY45-PJY53-PJY54</f>
        <v>0</v>
      </c>
      <c r="PKA56" s="995">
        <f t="shared" ref="PKA56" si="5548">PKA45-PKA53-PKA54</f>
        <v>0</v>
      </c>
      <c r="PKC56" s="995">
        <f t="shared" ref="PKC56" si="5549">PKC45-PKC53-PKC54</f>
        <v>0</v>
      </c>
      <c r="PKE56" s="995">
        <f t="shared" ref="PKE56" si="5550">PKE45-PKE53-PKE54</f>
        <v>0</v>
      </c>
      <c r="PKG56" s="995">
        <f t="shared" ref="PKG56" si="5551">PKG45-PKG53-PKG54</f>
        <v>0</v>
      </c>
      <c r="PKI56" s="995">
        <f t="shared" ref="PKI56" si="5552">PKI45-PKI53-PKI54</f>
        <v>0</v>
      </c>
      <c r="PKK56" s="995">
        <f t="shared" ref="PKK56" si="5553">PKK45-PKK53-PKK54</f>
        <v>0</v>
      </c>
      <c r="PKM56" s="995">
        <f t="shared" ref="PKM56" si="5554">PKM45-PKM53-PKM54</f>
        <v>0</v>
      </c>
      <c r="PKO56" s="995">
        <f t="shared" ref="PKO56" si="5555">PKO45-PKO53-PKO54</f>
        <v>0</v>
      </c>
      <c r="PKQ56" s="995">
        <f t="shared" ref="PKQ56" si="5556">PKQ45-PKQ53-PKQ54</f>
        <v>0</v>
      </c>
      <c r="PKS56" s="995">
        <f t="shared" ref="PKS56" si="5557">PKS45-PKS53-PKS54</f>
        <v>0</v>
      </c>
      <c r="PKU56" s="995">
        <f t="shared" ref="PKU56" si="5558">PKU45-PKU53-PKU54</f>
        <v>0</v>
      </c>
      <c r="PKW56" s="995">
        <f t="shared" ref="PKW56" si="5559">PKW45-PKW53-PKW54</f>
        <v>0</v>
      </c>
      <c r="PKY56" s="995">
        <f t="shared" ref="PKY56" si="5560">PKY45-PKY53-PKY54</f>
        <v>0</v>
      </c>
      <c r="PLA56" s="995">
        <f t="shared" ref="PLA56" si="5561">PLA45-PLA53-PLA54</f>
        <v>0</v>
      </c>
      <c r="PLC56" s="995">
        <f t="shared" ref="PLC56" si="5562">PLC45-PLC53-PLC54</f>
        <v>0</v>
      </c>
      <c r="PLE56" s="995">
        <f t="shared" ref="PLE56" si="5563">PLE45-PLE53-PLE54</f>
        <v>0</v>
      </c>
      <c r="PLG56" s="995">
        <f t="shared" ref="PLG56" si="5564">PLG45-PLG53-PLG54</f>
        <v>0</v>
      </c>
      <c r="PLI56" s="995">
        <f t="shared" ref="PLI56" si="5565">PLI45-PLI53-PLI54</f>
        <v>0</v>
      </c>
      <c r="PLK56" s="995">
        <f t="shared" ref="PLK56" si="5566">PLK45-PLK53-PLK54</f>
        <v>0</v>
      </c>
      <c r="PLM56" s="995">
        <f t="shared" ref="PLM56" si="5567">PLM45-PLM53-PLM54</f>
        <v>0</v>
      </c>
      <c r="PLO56" s="995">
        <f t="shared" ref="PLO56" si="5568">PLO45-PLO53-PLO54</f>
        <v>0</v>
      </c>
      <c r="PLQ56" s="995">
        <f t="shared" ref="PLQ56" si="5569">PLQ45-PLQ53-PLQ54</f>
        <v>0</v>
      </c>
      <c r="PLS56" s="995">
        <f t="shared" ref="PLS56" si="5570">PLS45-PLS53-PLS54</f>
        <v>0</v>
      </c>
      <c r="PLU56" s="995">
        <f t="shared" ref="PLU56" si="5571">PLU45-PLU53-PLU54</f>
        <v>0</v>
      </c>
      <c r="PLW56" s="995">
        <f t="shared" ref="PLW56" si="5572">PLW45-PLW53-PLW54</f>
        <v>0</v>
      </c>
      <c r="PLY56" s="995">
        <f t="shared" ref="PLY56" si="5573">PLY45-PLY53-PLY54</f>
        <v>0</v>
      </c>
      <c r="PMA56" s="995">
        <f t="shared" ref="PMA56" si="5574">PMA45-PMA53-PMA54</f>
        <v>0</v>
      </c>
      <c r="PMC56" s="995">
        <f t="shared" ref="PMC56" si="5575">PMC45-PMC53-PMC54</f>
        <v>0</v>
      </c>
      <c r="PME56" s="995">
        <f t="shared" ref="PME56" si="5576">PME45-PME53-PME54</f>
        <v>0</v>
      </c>
      <c r="PMG56" s="995">
        <f t="shared" ref="PMG56" si="5577">PMG45-PMG53-PMG54</f>
        <v>0</v>
      </c>
      <c r="PMI56" s="995">
        <f t="shared" ref="PMI56" si="5578">PMI45-PMI53-PMI54</f>
        <v>0</v>
      </c>
      <c r="PMK56" s="995">
        <f t="shared" ref="PMK56" si="5579">PMK45-PMK53-PMK54</f>
        <v>0</v>
      </c>
      <c r="PMM56" s="995">
        <f t="shared" ref="PMM56" si="5580">PMM45-PMM53-PMM54</f>
        <v>0</v>
      </c>
      <c r="PMO56" s="995">
        <f t="shared" ref="PMO56" si="5581">PMO45-PMO53-PMO54</f>
        <v>0</v>
      </c>
      <c r="PMQ56" s="995">
        <f t="shared" ref="PMQ56" si="5582">PMQ45-PMQ53-PMQ54</f>
        <v>0</v>
      </c>
      <c r="PMS56" s="995">
        <f t="shared" ref="PMS56" si="5583">PMS45-PMS53-PMS54</f>
        <v>0</v>
      </c>
      <c r="PMU56" s="995">
        <f t="shared" ref="PMU56" si="5584">PMU45-PMU53-PMU54</f>
        <v>0</v>
      </c>
      <c r="PMW56" s="995">
        <f t="shared" ref="PMW56" si="5585">PMW45-PMW53-PMW54</f>
        <v>0</v>
      </c>
      <c r="PMY56" s="995">
        <f t="shared" ref="PMY56" si="5586">PMY45-PMY53-PMY54</f>
        <v>0</v>
      </c>
      <c r="PNA56" s="995">
        <f t="shared" ref="PNA56" si="5587">PNA45-PNA53-PNA54</f>
        <v>0</v>
      </c>
      <c r="PNC56" s="995">
        <f t="shared" ref="PNC56" si="5588">PNC45-PNC53-PNC54</f>
        <v>0</v>
      </c>
      <c r="PNE56" s="995">
        <f t="shared" ref="PNE56" si="5589">PNE45-PNE53-PNE54</f>
        <v>0</v>
      </c>
      <c r="PNG56" s="995">
        <f t="shared" ref="PNG56" si="5590">PNG45-PNG53-PNG54</f>
        <v>0</v>
      </c>
      <c r="PNI56" s="995">
        <f t="shared" ref="PNI56" si="5591">PNI45-PNI53-PNI54</f>
        <v>0</v>
      </c>
      <c r="PNK56" s="995">
        <f t="shared" ref="PNK56" si="5592">PNK45-PNK53-PNK54</f>
        <v>0</v>
      </c>
      <c r="PNM56" s="995">
        <f t="shared" ref="PNM56" si="5593">PNM45-PNM53-PNM54</f>
        <v>0</v>
      </c>
      <c r="PNO56" s="995">
        <f t="shared" ref="PNO56" si="5594">PNO45-PNO53-PNO54</f>
        <v>0</v>
      </c>
      <c r="PNQ56" s="995">
        <f t="shared" ref="PNQ56" si="5595">PNQ45-PNQ53-PNQ54</f>
        <v>0</v>
      </c>
      <c r="PNS56" s="995">
        <f t="shared" ref="PNS56" si="5596">PNS45-PNS53-PNS54</f>
        <v>0</v>
      </c>
      <c r="PNU56" s="995">
        <f t="shared" ref="PNU56" si="5597">PNU45-PNU53-PNU54</f>
        <v>0</v>
      </c>
      <c r="PNW56" s="995">
        <f t="shared" ref="PNW56" si="5598">PNW45-PNW53-PNW54</f>
        <v>0</v>
      </c>
      <c r="PNY56" s="995">
        <f t="shared" ref="PNY56" si="5599">PNY45-PNY53-PNY54</f>
        <v>0</v>
      </c>
      <c r="POA56" s="995">
        <f t="shared" ref="POA56" si="5600">POA45-POA53-POA54</f>
        <v>0</v>
      </c>
      <c r="POC56" s="995">
        <f t="shared" ref="POC56" si="5601">POC45-POC53-POC54</f>
        <v>0</v>
      </c>
      <c r="POE56" s="995">
        <f t="shared" ref="POE56" si="5602">POE45-POE53-POE54</f>
        <v>0</v>
      </c>
      <c r="POG56" s="995">
        <f t="shared" ref="POG56" si="5603">POG45-POG53-POG54</f>
        <v>0</v>
      </c>
      <c r="POI56" s="995">
        <f t="shared" ref="POI56" si="5604">POI45-POI53-POI54</f>
        <v>0</v>
      </c>
      <c r="POK56" s="995">
        <f t="shared" ref="POK56" si="5605">POK45-POK53-POK54</f>
        <v>0</v>
      </c>
      <c r="POM56" s="995">
        <f t="shared" ref="POM56" si="5606">POM45-POM53-POM54</f>
        <v>0</v>
      </c>
      <c r="POO56" s="995">
        <f t="shared" ref="POO56" si="5607">POO45-POO53-POO54</f>
        <v>0</v>
      </c>
      <c r="POQ56" s="995">
        <f t="shared" ref="POQ56" si="5608">POQ45-POQ53-POQ54</f>
        <v>0</v>
      </c>
      <c r="POS56" s="995">
        <f t="shared" ref="POS56" si="5609">POS45-POS53-POS54</f>
        <v>0</v>
      </c>
      <c r="POU56" s="995">
        <f t="shared" ref="POU56" si="5610">POU45-POU53-POU54</f>
        <v>0</v>
      </c>
      <c r="POW56" s="995">
        <f t="shared" ref="POW56" si="5611">POW45-POW53-POW54</f>
        <v>0</v>
      </c>
      <c r="POY56" s="995">
        <f t="shared" ref="POY56" si="5612">POY45-POY53-POY54</f>
        <v>0</v>
      </c>
      <c r="PPA56" s="995">
        <f t="shared" ref="PPA56" si="5613">PPA45-PPA53-PPA54</f>
        <v>0</v>
      </c>
      <c r="PPC56" s="995">
        <f t="shared" ref="PPC56" si="5614">PPC45-PPC53-PPC54</f>
        <v>0</v>
      </c>
      <c r="PPE56" s="995">
        <f t="shared" ref="PPE56" si="5615">PPE45-PPE53-PPE54</f>
        <v>0</v>
      </c>
      <c r="PPG56" s="995">
        <f t="shared" ref="PPG56" si="5616">PPG45-PPG53-PPG54</f>
        <v>0</v>
      </c>
      <c r="PPI56" s="995">
        <f t="shared" ref="PPI56" si="5617">PPI45-PPI53-PPI54</f>
        <v>0</v>
      </c>
      <c r="PPK56" s="995">
        <f t="shared" ref="PPK56" si="5618">PPK45-PPK53-PPK54</f>
        <v>0</v>
      </c>
      <c r="PPM56" s="995">
        <f t="shared" ref="PPM56" si="5619">PPM45-PPM53-PPM54</f>
        <v>0</v>
      </c>
      <c r="PPO56" s="995">
        <f t="shared" ref="PPO56" si="5620">PPO45-PPO53-PPO54</f>
        <v>0</v>
      </c>
      <c r="PPQ56" s="995">
        <f t="shared" ref="PPQ56" si="5621">PPQ45-PPQ53-PPQ54</f>
        <v>0</v>
      </c>
      <c r="PPS56" s="995">
        <f t="shared" ref="PPS56" si="5622">PPS45-PPS53-PPS54</f>
        <v>0</v>
      </c>
      <c r="PPU56" s="995">
        <f t="shared" ref="PPU56" si="5623">PPU45-PPU53-PPU54</f>
        <v>0</v>
      </c>
      <c r="PPW56" s="995">
        <f t="shared" ref="PPW56" si="5624">PPW45-PPW53-PPW54</f>
        <v>0</v>
      </c>
      <c r="PPY56" s="995">
        <f t="shared" ref="PPY56" si="5625">PPY45-PPY53-PPY54</f>
        <v>0</v>
      </c>
      <c r="PQA56" s="995">
        <f t="shared" ref="PQA56" si="5626">PQA45-PQA53-PQA54</f>
        <v>0</v>
      </c>
      <c r="PQC56" s="995">
        <f t="shared" ref="PQC56" si="5627">PQC45-PQC53-PQC54</f>
        <v>0</v>
      </c>
      <c r="PQE56" s="995">
        <f t="shared" ref="PQE56" si="5628">PQE45-PQE53-PQE54</f>
        <v>0</v>
      </c>
      <c r="PQG56" s="995">
        <f t="shared" ref="PQG56" si="5629">PQG45-PQG53-PQG54</f>
        <v>0</v>
      </c>
      <c r="PQI56" s="995">
        <f t="shared" ref="PQI56" si="5630">PQI45-PQI53-PQI54</f>
        <v>0</v>
      </c>
      <c r="PQK56" s="995">
        <f t="shared" ref="PQK56" si="5631">PQK45-PQK53-PQK54</f>
        <v>0</v>
      </c>
      <c r="PQM56" s="995">
        <f t="shared" ref="PQM56" si="5632">PQM45-PQM53-PQM54</f>
        <v>0</v>
      </c>
      <c r="PQO56" s="995">
        <f t="shared" ref="PQO56" si="5633">PQO45-PQO53-PQO54</f>
        <v>0</v>
      </c>
      <c r="PQQ56" s="995">
        <f t="shared" ref="PQQ56" si="5634">PQQ45-PQQ53-PQQ54</f>
        <v>0</v>
      </c>
      <c r="PQS56" s="995">
        <f t="shared" ref="PQS56" si="5635">PQS45-PQS53-PQS54</f>
        <v>0</v>
      </c>
      <c r="PQU56" s="995">
        <f t="shared" ref="PQU56" si="5636">PQU45-PQU53-PQU54</f>
        <v>0</v>
      </c>
      <c r="PQW56" s="995">
        <f t="shared" ref="PQW56" si="5637">PQW45-PQW53-PQW54</f>
        <v>0</v>
      </c>
      <c r="PQY56" s="995">
        <f t="shared" ref="PQY56" si="5638">PQY45-PQY53-PQY54</f>
        <v>0</v>
      </c>
      <c r="PRA56" s="995">
        <f t="shared" ref="PRA56" si="5639">PRA45-PRA53-PRA54</f>
        <v>0</v>
      </c>
      <c r="PRC56" s="995">
        <f t="shared" ref="PRC56" si="5640">PRC45-PRC53-PRC54</f>
        <v>0</v>
      </c>
      <c r="PRE56" s="995">
        <f t="shared" ref="PRE56" si="5641">PRE45-PRE53-PRE54</f>
        <v>0</v>
      </c>
      <c r="PRG56" s="995">
        <f t="shared" ref="PRG56" si="5642">PRG45-PRG53-PRG54</f>
        <v>0</v>
      </c>
      <c r="PRI56" s="995">
        <f t="shared" ref="PRI56" si="5643">PRI45-PRI53-PRI54</f>
        <v>0</v>
      </c>
      <c r="PRK56" s="995">
        <f t="shared" ref="PRK56" si="5644">PRK45-PRK53-PRK54</f>
        <v>0</v>
      </c>
      <c r="PRM56" s="995">
        <f t="shared" ref="PRM56" si="5645">PRM45-PRM53-PRM54</f>
        <v>0</v>
      </c>
      <c r="PRO56" s="995">
        <f t="shared" ref="PRO56" si="5646">PRO45-PRO53-PRO54</f>
        <v>0</v>
      </c>
      <c r="PRQ56" s="995">
        <f t="shared" ref="PRQ56" si="5647">PRQ45-PRQ53-PRQ54</f>
        <v>0</v>
      </c>
      <c r="PRS56" s="995">
        <f t="shared" ref="PRS56" si="5648">PRS45-PRS53-PRS54</f>
        <v>0</v>
      </c>
      <c r="PRU56" s="995">
        <f t="shared" ref="PRU56" si="5649">PRU45-PRU53-PRU54</f>
        <v>0</v>
      </c>
      <c r="PRW56" s="995">
        <f t="shared" ref="PRW56" si="5650">PRW45-PRW53-PRW54</f>
        <v>0</v>
      </c>
      <c r="PRY56" s="995">
        <f t="shared" ref="PRY56" si="5651">PRY45-PRY53-PRY54</f>
        <v>0</v>
      </c>
      <c r="PSA56" s="995">
        <f t="shared" ref="PSA56" si="5652">PSA45-PSA53-PSA54</f>
        <v>0</v>
      </c>
      <c r="PSC56" s="995">
        <f t="shared" ref="PSC56" si="5653">PSC45-PSC53-PSC54</f>
        <v>0</v>
      </c>
      <c r="PSE56" s="995">
        <f t="shared" ref="PSE56" si="5654">PSE45-PSE53-PSE54</f>
        <v>0</v>
      </c>
      <c r="PSG56" s="995">
        <f t="shared" ref="PSG56" si="5655">PSG45-PSG53-PSG54</f>
        <v>0</v>
      </c>
      <c r="PSI56" s="995">
        <f t="shared" ref="PSI56" si="5656">PSI45-PSI53-PSI54</f>
        <v>0</v>
      </c>
      <c r="PSK56" s="995">
        <f t="shared" ref="PSK56" si="5657">PSK45-PSK53-PSK54</f>
        <v>0</v>
      </c>
      <c r="PSM56" s="995">
        <f t="shared" ref="PSM56" si="5658">PSM45-PSM53-PSM54</f>
        <v>0</v>
      </c>
      <c r="PSO56" s="995">
        <f t="shared" ref="PSO56" si="5659">PSO45-PSO53-PSO54</f>
        <v>0</v>
      </c>
      <c r="PSQ56" s="995">
        <f t="shared" ref="PSQ56" si="5660">PSQ45-PSQ53-PSQ54</f>
        <v>0</v>
      </c>
      <c r="PSS56" s="995">
        <f t="shared" ref="PSS56" si="5661">PSS45-PSS53-PSS54</f>
        <v>0</v>
      </c>
      <c r="PSU56" s="995">
        <f t="shared" ref="PSU56" si="5662">PSU45-PSU53-PSU54</f>
        <v>0</v>
      </c>
      <c r="PSW56" s="995">
        <f t="shared" ref="PSW56" si="5663">PSW45-PSW53-PSW54</f>
        <v>0</v>
      </c>
      <c r="PSY56" s="995">
        <f t="shared" ref="PSY56" si="5664">PSY45-PSY53-PSY54</f>
        <v>0</v>
      </c>
      <c r="PTA56" s="995">
        <f t="shared" ref="PTA56" si="5665">PTA45-PTA53-PTA54</f>
        <v>0</v>
      </c>
      <c r="PTC56" s="995">
        <f t="shared" ref="PTC56" si="5666">PTC45-PTC53-PTC54</f>
        <v>0</v>
      </c>
      <c r="PTE56" s="995">
        <f t="shared" ref="PTE56" si="5667">PTE45-PTE53-PTE54</f>
        <v>0</v>
      </c>
      <c r="PTG56" s="995">
        <f t="shared" ref="PTG56" si="5668">PTG45-PTG53-PTG54</f>
        <v>0</v>
      </c>
      <c r="PTI56" s="995">
        <f t="shared" ref="PTI56" si="5669">PTI45-PTI53-PTI54</f>
        <v>0</v>
      </c>
      <c r="PTK56" s="995">
        <f t="shared" ref="PTK56" si="5670">PTK45-PTK53-PTK54</f>
        <v>0</v>
      </c>
      <c r="PTM56" s="995">
        <f t="shared" ref="PTM56" si="5671">PTM45-PTM53-PTM54</f>
        <v>0</v>
      </c>
      <c r="PTO56" s="995">
        <f t="shared" ref="PTO56" si="5672">PTO45-PTO53-PTO54</f>
        <v>0</v>
      </c>
      <c r="PTQ56" s="995">
        <f t="shared" ref="PTQ56" si="5673">PTQ45-PTQ53-PTQ54</f>
        <v>0</v>
      </c>
      <c r="PTS56" s="995">
        <f t="shared" ref="PTS56" si="5674">PTS45-PTS53-PTS54</f>
        <v>0</v>
      </c>
      <c r="PTU56" s="995">
        <f t="shared" ref="PTU56" si="5675">PTU45-PTU53-PTU54</f>
        <v>0</v>
      </c>
      <c r="PTW56" s="995">
        <f t="shared" ref="PTW56" si="5676">PTW45-PTW53-PTW54</f>
        <v>0</v>
      </c>
      <c r="PTY56" s="995">
        <f t="shared" ref="PTY56" si="5677">PTY45-PTY53-PTY54</f>
        <v>0</v>
      </c>
      <c r="PUA56" s="995">
        <f t="shared" ref="PUA56" si="5678">PUA45-PUA53-PUA54</f>
        <v>0</v>
      </c>
      <c r="PUC56" s="995">
        <f t="shared" ref="PUC56" si="5679">PUC45-PUC53-PUC54</f>
        <v>0</v>
      </c>
      <c r="PUE56" s="995">
        <f t="shared" ref="PUE56" si="5680">PUE45-PUE53-PUE54</f>
        <v>0</v>
      </c>
      <c r="PUG56" s="995">
        <f t="shared" ref="PUG56" si="5681">PUG45-PUG53-PUG54</f>
        <v>0</v>
      </c>
      <c r="PUI56" s="995">
        <f t="shared" ref="PUI56" si="5682">PUI45-PUI53-PUI54</f>
        <v>0</v>
      </c>
      <c r="PUK56" s="995">
        <f t="shared" ref="PUK56" si="5683">PUK45-PUK53-PUK54</f>
        <v>0</v>
      </c>
      <c r="PUM56" s="995">
        <f t="shared" ref="PUM56" si="5684">PUM45-PUM53-PUM54</f>
        <v>0</v>
      </c>
      <c r="PUO56" s="995">
        <f t="shared" ref="PUO56" si="5685">PUO45-PUO53-PUO54</f>
        <v>0</v>
      </c>
      <c r="PUQ56" s="995">
        <f t="shared" ref="PUQ56" si="5686">PUQ45-PUQ53-PUQ54</f>
        <v>0</v>
      </c>
      <c r="PUS56" s="995">
        <f t="shared" ref="PUS56" si="5687">PUS45-PUS53-PUS54</f>
        <v>0</v>
      </c>
      <c r="PUU56" s="995">
        <f t="shared" ref="PUU56" si="5688">PUU45-PUU53-PUU54</f>
        <v>0</v>
      </c>
      <c r="PUW56" s="995">
        <f t="shared" ref="PUW56" si="5689">PUW45-PUW53-PUW54</f>
        <v>0</v>
      </c>
      <c r="PUY56" s="995">
        <f t="shared" ref="PUY56" si="5690">PUY45-PUY53-PUY54</f>
        <v>0</v>
      </c>
      <c r="PVA56" s="995">
        <f t="shared" ref="PVA56" si="5691">PVA45-PVA53-PVA54</f>
        <v>0</v>
      </c>
      <c r="PVC56" s="995">
        <f t="shared" ref="PVC56" si="5692">PVC45-PVC53-PVC54</f>
        <v>0</v>
      </c>
      <c r="PVE56" s="995">
        <f t="shared" ref="PVE56" si="5693">PVE45-PVE53-PVE54</f>
        <v>0</v>
      </c>
      <c r="PVG56" s="995">
        <f t="shared" ref="PVG56" si="5694">PVG45-PVG53-PVG54</f>
        <v>0</v>
      </c>
      <c r="PVI56" s="995">
        <f t="shared" ref="PVI56" si="5695">PVI45-PVI53-PVI54</f>
        <v>0</v>
      </c>
      <c r="PVK56" s="995">
        <f t="shared" ref="PVK56" si="5696">PVK45-PVK53-PVK54</f>
        <v>0</v>
      </c>
      <c r="PVM56" s="995">
        <f t="shared" ref="PVM56" si="5697">PVM45-PVM53-PVM54</f>
        <v>0</v>
      </c>
      <c r="PVO56" s="995">
        <f t="shared" ref="PVO56" si="5698">PVO45-PVO53-PVO54</f>
        <v>0</v>
      </c>
      <c r="PVQ56" s="995">
        <f t="shared" ref="PVQ56" si="5699">PVQ45-PVQ53-PVQ54</f>
        <v>0</v>
      </c>
      <c r="PVS56" s="995">
        <f t="shared" ref="PVS56" si="5700">PVS45-PVS53-PVS54</f>
        <v>0</v>
      </c>
      <c r="PVU56" s="995">
        <f t="shared" ref="PVU56" si="5701">PVU45-PVU53-PVU54</f>
        <v>0</v>
      </c>
      <c r="PVW56" s="995">
        <f t="shared" ref="PVW56" si="5702">PVW45-PVW53-PVW54</f>
        <v>0</v>
      </c>
      <c r="PVY56" s="995">
        <f t="shared" ref="PVY56" si="5703">PVY45-PVY53-PVY54</f>
        <v>0</v>
      </c>
      <c r="PWA56" s="995">
        <f t="shared" ref="PWA56" si="5704">PWA45-PWA53-PWA54</f>
        <v>0</v>
      </c>
      <c r="PWC56" s="995">
        <f t="shared" ref="PWC56" si="5705">PWC45-PWC53-PWC54</f>
        <v>0</v>
      </c>
      <c r="PWE56" s="995">
        <f t="shared" ref="PWE56" si="5706">PWE45-PWE53-PWE54</f>
        <v>0</v>
      </c>
      <c r="PWG56" s="995">
        <f t="shared" ref="PWG56" si="5707">PWG45-PWG53-PWG54</f>
        <v>0</v>
      </c>
      <c r="PWI56" s="995">
        <f t="shared" ref="PWI56" si="5708">PWI45-PWI53-PWI54</f>
        <v>0</v>
      </c>
      <c r="PWK56" s="995">
        <f t="shared" ref="PWK56" si="5709">PWK45-PWK53-PWK54</f>
        <v>0</v>
      </c>
      <c r="PWM56" s="995">
        <f t="shared" ref="PWM56" si="5710">PWM45-PWM53-PWM54</f>
        <v>0</v>
      </c>
      <c r="PWO56" s="995">
        <f t="shared" ref="PWO56" si="5711">PWO45-PWO53-PWO54</f>
        <v>0</v>
      </c>
      <c r="PWQ56" s="995">
        <f t="shared" ref="PWQ56" si="5712">PWQ45-PWQ53-PWQ54</f>
        <v>0</v>
      </c>
      <c r="PWS56" s="995">
        <f t="shared" ref="PWS56" si="5713">PWS45-PWS53-PWS54</f>
        <v>0</v>
      </c>
      <c r="PWU56" s="995">
        <f t="shared" ref="PWU56" si="5714">PWU45-PWU53-PWU54</f>
        <v>0</v>
      </c>
      <c r="PWW56" s="995">
        <f t="shared" ref="PWW56" si="5715">PWW45-PWW53-PWW54</f>
        <v>0</v>
      </c>
      <c r="PWY56" s="995">
        <f t="shared" ref="PWY56" si="5716">PWY45-PWY53-PWY54</f>
        <v>0</v>
      </c>
      <c r="PXA56" s="995">
        <f t="shared" ref="PXA56" si="5717">PXA45-PXA53-PXA54</f>
        <v>0</v>
      </c>
      <c r="PXC56" s="995">
        <f t="shared" ref="PXC56" si="5718">PXC45-PXC53-PXC54</f>
        <v>0</v>
      </c>
      <c r="PXE56" s="995">
        <f t="shared" ref="PXE56" si="5719">PXE45-PXE53-PXE54</f>
        <v>0</v>
      </c>
      <c r="PXG56" s="995">
        <f t="shared" ref="PXG56" si="5720">PXG45-PXG53-PXG54</f>
        <v>0</v>
      </c>
      <c r="PXI56" s="995">
        <f t="shared" ref="PXI56" si="5721">PXI45-PXI53-PXI54</f>
        <v>0</v>
      </c>
      <c r="PXK56" s="995">
        <f t="shared" ref="PXK56" si="5722">PXK45-PXK53-PXK54</f>
        <v>0</v>
      </c>
      <c r="PXM56" s="995">
        <f t="shared" ref="PXM56" si="5723">PXM45-PXM53-PXM54</f>
        <v>0</v>
      </c>
      <c r="PXO56" s="995">
        <f t="shared" ref="PXO56" si="5724">PXO45-PXO53-PXO54</f>
        <v>0</v>
      </c>
      <c r="PXQ56" s="995">
        <f t="shared" ref="PXQ56" si="5725">PXQ45-PXQ53-PXQ54</f>
        <v>0</v>
      </c>
      <c r="PXS56" s="995">
        <f t="shared" ref="PXS56" si="5726">PXS45-PXS53-PXS54</f>
        <v>0</v>
      </c>
      <c r="PXU56" s="995">
        <f t="shared" ref="PXU56" si="5727">PXU45-PXU53-PXU54</f>
        <v>0</v>
      </c>
      <c r="PXW56" s="995">
        <f t="shared" ref="PXW56" si="5728">PXW45-PXW53-PXW54</f>
        <v>0</v>
      </c>
      <c r="PXY56" s="995">
        <f t="shared" ref="PXY56" si="5729">PXY45-PXY53-PXY54</f>
        <v>0</v>
      </c>
      <c r="PYA56" s="995">
        <f t="shared" ref="PYA56" si="5730">PYA45-PYA53-PYA54</f>
        <v>0</v>
      </c>
      <c r="PYC56" s="995">
        <f t="shared" ref="PYC56" si="5731">PYC45-PYC53-PYC54</f>
        <v>0</v>
      </c>
      <c r="PYE56" s="995">
        <f t="shared" ref="PYE56" si="5732">PYE45-PYE53-PYE54</f>
        <v>0</v>
      </c>
      <c r="PYG56" s="995">
        <f t="shared" ref="PYG56" si="5733">PYG45-PYG53-PYG54</f>
        <v>0</v>
      </c>
      <c r="PYI56" s="995">
        <f t="shared" ref="PYI56" si="5734">PYI45-PYI53-PYI54</f>
        <v>0</v>
      </c>
      <c r="PYK56" s="995">
        <f t="shared" ref="PYK56" si="5735">PYK45-PYK53-PYK54</f>
        <v>0</v>
      </c>
      <c r="PYM56" s="995">
        <f t="shared" ref="PYM56" si="5736">PYM45-PYM53-PYM54</f>
        <v>0</v>
      </c>
      <c r="PYO56" s="995">
        <f t="shared" ref="PYO56" si="5737">PYO45-PYO53-PYO54</f>
        <v>0</v>
      </c>
      <c r="PYQ56" s="995">
        <f t="shared" ref="PYQ56" si="5738">PYQ45-PYQ53-PYQ54</f>
        <v>0</v>
      </c>
      <c r="PYS56" s="995">
        <f t="shared" ref="PYS56" si="5739">PYS45-PYS53-PYS54</f>
        <v>0</v>
      </c>
      <c r="PYU56" s="995">
        <f t="shared" ref="PYU56" si="5740">PYU45-PYU53-PYU54</f>
        <v>0</v>
      </c>
      <c r="PYW56" s="995">
        <f t="shared" ref="PYW56" si="5741">PYW45-PYW53-PYW54</f>
        <v>0</v>
      </c>
      <c r="PYY56" s="995">
        <f t="shared" ref="PYY56" si="5742">PYY45-PYY53-PYY54</f>
        <v>0</v>
      </c>
      <c r="PZA56" s="995">
        <f t="shared" ref="PZA56" si="5743">PZA45-PZA53-PZA54</f>
        <v>0</v>
      </c>
      <c r="PZC56" s="995">
        <f t="shared" ref="PZC56" si="5744">PZC45-PZC53-PZC54</f>
        <v>0</v>
      </c>
      <c r="PZE56" s="995">
        <f t="shared" ref="PZE56" si="5745">PZE45-PZE53-PZE54</f>
        <v>0</v>
      </c>
      <c r="PZG56" s="995">
        <f t="shared" ref="PZG56" si="5746">PZG45-PZG53-PZG54</f>
        <v>0</v>
      </c>
      <c r="PZI56" s="995">
        <f t="shared" ref="PZI56" si="5747">PZI45-PZI53-PZI54</f>
        <v>0</v>
      </c>
      <c r="PZK56" s="995">
        <f t="shared" ref="PZK56" si="5748">PZK45-PZK53-PZK54</f>
        <v>0</v>
      </c>
      <c r="PZM56" s="995">
        <f t="shared" ref="PZM56" si="5749">PZM45-PZM53-PZM54</f>
        <v>0</v>
      </c>
      <c r="PZO56" s="995">
        <f t="shared" ref="PZO56" si="5750">PZO45-PZO53-PZO54</f>
        <v>0</v>
      </c>
      <c r="PZQ56" s="995">
        <f t="shared" ref="PZQ56" si="5751">PZQ45-PZQ53-PZQ54</f>
        <v>0</v>
      </c>
      <c r="PZS56" s="995">
        <f t="shared" ref="PZS56" si="5752">PZS45-PZS53-PZS54</f>
        <v>0</v>
      </c>
      <c r="PZU56" s="995">
        <f t="shared" ref="PZU56" si="5753">PZU45-PZU53-PZU54</f>
        <v>0</v>
      </c>
      <c r="PZW56" s="995">
        <f t="shared" ref="PZW56" si="5754">PZW45-PZW53-PZW54</f>
        <v>0</v>
      </c>
      <c r="PZY56" s="995">
        <f t="shared" ref="PZY56" si="5755">PZY45-PZY53-PZY54</f>
        <v>0</v>
      </c>
      <c r="QAA56" s="995">
        <f t="shared" ref="QAA56" si="5756">QAA45-QAA53-QAA54</f>
        <v>0</v>
      </c>
      <c r="QAC56" s="995">
        <f t="shared" ref="QAC56" si="5757">QAC45-QAC53-QAC54</f>
        <v>0</v>
      </c>
      <c r="QAE56" s="995">
        <f t="shared" ref="QAE56" si="5758">QAE45-QAE53-QAE54</f>
        <v>0</v>
      </c>
      <c r="QAG56" s="995">
        <f t="shared" ref="QAG56" si="5759">QAG45-QAG53-QAG54</f>
        <v>0</v>
      </c>
      <c r="QAI56" s="995">
        <f t="shared" ref="QAI56" si="5760">QAI45-QAI53-QAI54</f>
        <v>0</v>
      </c>
      <c r="QAK56" s="995">
        <f t="shared" ref="QAK56" si="5761">QAK45-QAK53-QAK54</f>
        <v>0</v>
      </c>
      <c r="QAM56" s="995">
        <f t="shared" ref="QAM56" si="5762">QAM45-QAM53-QAM54</f>
        <v>0</v>
      </c>
      <c r="QAO56" s="995">
        <f t="shared" ref="QAO56" si="5763">QAO45-QAO53-QAO54</f>
        <v>0</v>
      </c>
      <c r="QAQ56" s="995">
        <f t="shared" ref="QAQ56" si="5764">QAQ45-QAQ53-QAQ54</f>
        <v>0</v>
      </c>
      <c r="QAS56" s="995">
        <f t="shared" ref="QAS56" si="5765">QAS45-QAS53-QAS54</f>
        <v>0</v>
      </c>
      <c r="QAU56" s="995">
        <f t="shared" ref="QAU56" si="5766">QAU45-QAU53-QAU54</f>
        <v>0</v>
      </c>
      <c r="QAW56" s="995">
        <f t="shared" ref="QAW56" si="5767">QAW45-QAW53-QAW54</f>
        <v>0</v>
      </c>
      <c r="QAY56" s="995">
        <f t="shared" ref="QAY56" si="5768">QAY45-QAY53-QAY54</f>
        <v>0</v>
      </c>
      <c r="QBA56" s="995">
        <f t="shared" ref="QBA56" si="5769">QBA45-QBA53-QBA54</f>
        <v>0</v>
      </c>
      <c r="QBC56" s="995">
        <f t="shared" ref="QBC56" si="5770">QBC45-QBC53-QBC54</f>
        <v>0</v>
      </c>
      <c r="QBE56" s="995">
        <f t="shared" ref="QBE56" si="5771">QBE45-QBE53-QBE54</f>
        <v>0</v>
      </c>
      <c r="QBG56" s="995">
        <f t="shared" ref="QBG56" si="5772">QBG45-QBG53-QBG54</f>
        <v>0</v>
      </c>
      <c r="QBI56" s="995">
        <f t="shared" ref="QBI56" si="5773">QBI45-QBI53-QBI54</f>
        <v>0</v>
      </c>
      <c r="QBK56" s="995">
        <f t="shared" ref="QBK56" si="5774">QBK45-QBK53-QBK54</f>
        <v>0</v>
      </c>
      <c r="QBM56" s="995">
        <f t="shared" ref="QBM56" si="5775">QBM45-QBM53-QBM54</f>
        <v>0</v>
      </c>
      <c r="QBO56" s="995">
        <f t="shared" ref="QBO56" si="5776">QBO45-QBO53-QBO54</f>
        <v>0</v>
      </c>
      <c r="QBQ56" s="995">
        <f t="shared" ref="QBQ56" si="5777">QBQ45-QBQ53-QBQ54</f>
        <v>0</v>
      </c>
      <c r="QBS56" s="995">
        <f t="shared" ref="QBS56" si="5778">QBS45-QBS53-QBS54</f>
        <v>0</v>
      </c>
      <c r="QBU56" s="995">
        <f t="shared" ref="QBU56" si="5779">QBU45-QBU53-QBU54</f>
        <v>0</v>
      </c>
      <c r="QBW56" s="995">
        <f t="shared" ref="QBW56" si="5780">QBW45-QBW53-QBW54</f>
        <v>0</v>
      </c>
      <c r="QBY56" s="995">
        <f t="shared" ref="QBY56" si="5781">QBY45-QBY53-QBY54</f>
        <v>0</v>
      </c>
      <c r="QCA56" s="995">
        <f t="shared" ref="QCA56" si="5782">QCA45-QCA53-QCA54</f>
        <v>0</v>
      </c>
      <c r="QCC56" s="995">
        <f t="shared" ref="QCC56" si="5783">QCC45-QCC53-QCC54</f>
        <v>0</v>
      </c>
      <c r="QCE56" s="995">
        <f t="shared" ref="QCE56" si="5784">QCE45-QCE53-QCE54</f>
        <v>0</v>
      </c>
      <c r="QCG56" s="995">
        <f t="shared" ref="QCG56" si="5785">QCG45-QCG53-QCG54</f>
        <v>0</v>
      </c>
      <c r="QCI56" s="995">
        <f t="shared" ref="QCI56" si="5786">QCI45-QCI53-QCI54</f>
        <v>0</v>
      </c>
      <c r="QCK56" s="995">
        <f t="shared" ref="QCK56" si="5787">QCK45-QCK53-QCK54</f>
        <v>0</v>
      </c>
      <c r="QCM56" s="995">
        <f t="shared" ref="QCM56" si="5788">QCM45-QCM53-QCM54</f>
        <v>0</v>
      </c>
      <c r="QCO56" s="995">
        <f t="shared" ref="QCO56" si="5789">QCO45-QCO53-QCO54</f>
        <v>0</v>
      </c>
      <c r="QCQ56" s="995">
        <f t="shared" ref="QCQ56" si="5790">QCQ45-QCQ53-QCQ54</f>
        <v>0</v>
      </c>
      <c r="QCS56" s="995">
        <f t="shared" ref="QCS56" si="5791">QCS45-QCS53-QCS54</f>
        <v>0</v>
      </c>
      <c r="QCU56" s="995">
        <f t="shared" ref="QCU56" si="5792">QCU45-QCU53-QCU54</f>
        <v>0</v>
      </c>
      <c r="QCW56" s="995">
        <f t="shared" ref="QCW56" si="5793">QCW45-QCW53-QCW54</f>
        <v>0</v>
      </c>
      <c r="QCY56" s="995">
        <f t="shared" ref="QCY56" si="5794">QCY45-QCY53-QCY54</f>
        <v>0</v>
      </c>
      <c r="QDA56" s="995">
        <f t="shared" ref="QDA56" si="5795">QDA45-QDA53-QDA54</f>
        <v>0</v>
      </c>
      <c r="QDC56" s="995">
        <f t="shared" ref="QDC56" si="5796">QDC45-QDC53-QDC54</f>
        <v>0</v>
      </c>
      <c r="QDE56" s="995">
        <f t="shared" ref="QDE56" si="5797">QDE45-QDE53-QDE54</f>
        <v>0</v>
      </c>
      <c r="QDG56" s="995">
        <f t="shared" ref="QDG56" si="5798">QDG45-QDG53-QDG54</f>
        <v>0</v>
      </c>
      <c r="QDI56" s="995">
        <f t="shared" ref="QDI56" si="5799">QDI45-QDI53-QDI54</f>
        <v>0</v>
      </c>
      <c r="QDK56" s="995">
        <f t="shared" ref="QDK56" si="5800">QDK45-QDK53-QDK54</f>
        <v>0</v>
      </c>
      <c r="QDM56" s="995">
        <f t="shared" ref="QDM56" si="5801">QDM45-QDM53-QDM54</f>
        <v>0</v>
      </c>
      <c r="QDO56" s="995">
        <f t="shared" ref="QDO56" si="5802">QDO45-QDO53-QDO54</f>
        <v>0</v>
      </c>
      <c r="QDQ56" s="995">
        <f t="shared" ref="QDQ56" si="5803">QDQ45-QDQ53-QDQ54</f>
        <v>0</v>
      </c>
      <c r="QDS56" s="995">
        <f t="shared" ref="QDS56" si="5804">QDS45-QDS53-QDS54</f>
        <v>0</v>
      </c>
      <c r="QDU56" s="995">
        <f t="shared" ref="QDU56" si="5805">QDU45-QDU53-QDU54</f>
        <v>0</v>
      </c>
      <c r="QDW56" s="995">
        <f t="shared" ref="QDW56" si="5806">QDW45-QDW53-QDW54</f>
        <v>0</v>
      </c>
      <c r="QDY56" s="995">
        <f t="shared" ref="QDY56" si="5807">QDY45-QDY53-QDY54</f>
        <v>0</v>
      </c>
      <c r="QEA56" s="995">
        <f t="shared" ref="QEA56" si="5808">QEA45-QEA53-QEA54</f>
        <v>0</v>
      </c>
      <c r="QEC56" s="995">
        <f t="shared" ref="QEC56" si="5809">QEC45-QEC53-QEC54</f>
        <v>0</v>
      </c>
      <c r="QEE56" s="995">
        <f t="shared" ref="QEE56" si="5810">QEE45-QEE53-QEE54</f>
        <v>0</v>
      </c>
      <c r="QEG56" s="995">
        <f t="shared" ref="QEG56" si="5811">QEG45-QEG53-QEG54</f>
        <v>0</v>
      </c>
      <c r="QEI56" s="995">
        <f t="shared" ref="QEI56" si="5812">QEI45-QEI53-QEI54</f>
        <v>0</v>
      </c>
      <c r="QEK56" s="995">
        <f t="shared" ref="QEK56" si="5813">QEK45-QEK53-QEK54</f>
        <v>0</v>
      </c>
      <c r="QEM56" s="995">
        <f t="shared" ref="QEM56" si="5814">QEM45-QEM53-QEM54</f>
        <v>0</v>
      </c>
      <c r="QEO56" s="995">
        <f t="shared" ref="QEO56" si="5815">QEO45-QEO53-QEO54</f>
        <v>0</v>
      </c>
      <c r="QEQ56" s="995">
        <f t="shared" ref="QEQ56" si="5816">QEQ45-QEQ53-QEQ54</f>
        <v>0</v>
      </c>
      <c r="QES56" s="995">
        <f t="shared" ref="QES56" si="5817">QES45-QES53-QES54</f>
        <v>0</v>
      </c>
      <c r="QEU56" s="995">
        <f t="shared" ref="QEU56" si="5818">QEU45-QEU53-QEU54</f>
        <v>0</v>
      </c>
      <c r="QEW56" s="995">
        <f t="shared" ref="QEW56" si="5819">QEW45-QEW53-QEW54</f>
        <v>0</v>
      </c>
      <c r="QEY56" s="995">
        <f t="shared" ref="QEY56" si="5820">QEY45-QEY53-QEY54</f>
        <v>0</v>
      </c>
      <c r="QFA56" s="995">
        <f t="shared" ref="QFA56" si="5821">QFA45-QFA53-QFA54</f>
        <v>0</v>
      </c>
      <c r="QFC56" s="995">
        <f t="shared" ref="QFC56" si="5822">QFC45-QFC53-QFC54</f>
        <v>0</v>
      </c>
      <c r="QFE56" s="995">
        <f t="shared" ref="QFE56" si="5823">QFE45-QFE53-QFE54</f>
        <v>0</v>
      </c>
      <c r="QFG56" s="995">
        <f t="shared" ref="QFG56" si="5824">QFG45-QFG53-QFG54</f>
        <v>0</v>
      </c>
      <c r="QFI56" s="995">
        <f t="shared" ref="QFI56" si="5825">QFI45-QFI53-QFI54</f>
        <v>0</v>
      </c>
      <c r="QFK56" s="995">
        <f t="shared" ref="QFK56" si="5826">QFK45-QFK53-QFK54</f>
        <v>0</v>
      </c>
      <c r="QFM56" s="995">
        <f t="shared" ref="QFM56" si="5827">QFM45-QFM53-QFM54</f>
        <v>0</v>
      </c>
      <c r="QFO56" s="995">
        <f t="shared" ref="QFO56" si="5828">QFO45-QFO53-QFO54</f>
        <v>0</v>
      </c>
      <c r="QFQ56" s="995">
        <f t="shared" ref="QFQ56" si="5829">QFQ45-QFQ53-QFQ54</f>
        <v>0</v>
      </c>
      <c r="QFS56" s="995">
        <f t="shared" ref="QFS56" si="5830">QFS45-QFS53-QFS54</f>
        <v>0</v>
      </c>
      <c r="QFU56" s="995">
        <f t="shared" ref="QFU56" si="5831">QFU45-QFU53-QFU54</f>
        <v>0</v>
      </c>
      <c r="QFW56" s="995">
        <f t="shared" ref="QFW56" si="5832">QFW45-QFW53-QFW54</f>
        <v>0</v>
      </c>
      <c r="QFY56" s="995">
        <f t="shared" ref="QFY56" si="5833">QFY45-QFY53-QFY54</f>
        <v>0</v>
      </c>
      <c r="QGA56" s="995">
        <f t="shared" ref="QGA56" si="5834">QGA45-QGA53-QGA54</f>
        <v>0</v>
      </c>
      <c r="QGC56" s="995">
        <f t="shared" ref="QGC56" si="5835">QGC45-QGC53-QGC54</f>
        <v>0</v>
      </c>
      <c r="QGE56" s="995">
        <f t="shared" ref="QGE56" si="5836">QGE45-QGE53-QGE54</f>
        <v>0</v>
      </c>
      <c r="QGG56" s="995">
        <f t="shared" ref="QGG56" si="5837">QGG45-QGG53-QGG54</f>
        <v>0</v>
      </c>
      <c r="QGI56" s="995">
        <f t="shared" ref="QGI56" si="5838">QGI45-QGI53-QGI54</f>
        <v>0</v>
      </c>
      <c r="QGK56" s="995">
        <f t="shared" ref="QGK56" si="5839">QGK45-QGK53-QGK54</f>
        <v>0</v>
      </c>
      <c r="QGM56" s="995">
        <f t="shared" ref="QGM56" si="5840">QGM45-QGM53-QGM54</f>
        <v>0</v>
      </c>
      <c r="QGO56" s="995">
        <f t="shared" ref="QGO56" si="5841">QGO45-QGO53-QGO54</f>
        <v>0</v>
      </c>
      <c r="QGQ56" s="995">
        <f t="shared" ref="QGQ56" si="5842">QGQ45-QGQ53-QGQ54</f>
        <v>0</v>
      </c>
      <c r="QGS56" s="995">
        <f t="shared" ref="QGS56" si="5843">QGS45-QGS53-QGS54</f>
        <v>0</v>
      </c>
      <c r="QGU56" s="995">
        <f t="shared" ref="QGU56" si="5844">QGU45-QGU53-QGU54</f>
        <v>0</v>
      </c>
      <c r="QGW56" s="995">
        <f t="shared" ref="QGW56" si="5845">QGW45-QGW53-QGW54</f>
        <v>0</v>
      </c>
      <c r="QGY56" s="995">
        <f t="shared" ref="QGY56" si="5846">QGY45-QGY53-QGY54</f>
        <v>0</v>
      </c>
      <c r="QHA56" s="995">
        <f t="shared" ref="QHA56" si="5847">QHA45-QHA53-QHA54</f>
        <v>0</v>
      </c>
      <c r="QHC56" s="995">
        <f t="shared" ref="QHC56" si="5848">QHC45-QHC53-QHC54</f>
        <v>0</v>
      </c>
      <c r="QHE56" s="995">
        <f t="shared" ref="QHE56" si="5849">QHE45-QHE53-QHE54</f>
        <v>0</v>
      </c>
      <c r="QHG56" s="995">
        <f t="shared" ref="QHG56" si="5850">QHG45-QHG53-QHG54</f>
        <v>0</v>
      </c>
      <c r="QHI56" s="995">
        <f t="shared" ref="QHI56" si="5851">QHI45-QHI53-QHI54</f>
        <v>0</v>
      </c>
      <c r="QHK56" s="995">
        <f t="shared" ref="QHK56" si="5852">QHK45-QHK53-QHK54</f>
        <v>0</v>
      </c>
      <c r="QHM56" s="995">
        <f t="shared" ref="QHM56" si="5853">QHM45-QHM53-QHM54</f>
        <v>0</v>
      </c>
      <c r="QHO56" s="995">
        <f t="shared" ref="QHO56" si="5854">QHO45-QHO53-QHO54</f>
        <v>0</v>
      </c>
      <c r="QHQ56" s="995">
        <f t="shared" ref="QHQ56" si="5855">QHQ45-QHQ53-QHQ54</f>
        <v>0</v>
      </c>
      <c r="QHS56" s="995">
        <f t="shared" ref="QHS56" si="5856">QHS45-QHS53-QHS54</f>
        <v>0</v>
      </c>
      <c r="QHU56" s="995">
        <f t="shared" ref="QHU56" si="5857">QHU45-QHU53-QHU54</f>
        <v>0</v>
      </c>
      <c r="QHW56" s="995">
        <f t="shared" ref="QHW56" si="5858">QHW45-QHW53-QHW54</f>
        <v>0</v>
      </c>
      <c r="QHY56" s="995">
        <f t="shared" ref="QHY56" si="5859">QHY45-QHY53-QHY54</f>
        <v>0</v>
      </c>
      <c r="QIA56" s="995">
        <f t="shared" ref="QIA56" si="5860">QIA45-QIA53-QIA54</f>
        <v>0</v>
      </c>
      <c r="QIC56" s="995">
        <f t="shared" ref="QIC56" si="5861">QIC45-QIC53-QIC54</f>
        <v>0</v>
      </c>
      <c r="QIE56" s="995">
        <f t="shared" ref="QIE56" si="5862">QIE45-QIE53-QIE54</f>
        <v>0</v>
      </c>
      <c r="QIG56" s="995">
        <f t="shared" ref="QIG56" si="5863">QIG45-QIG53-QIG54</f>
        <v>0</v>
      </c>
      <c r="QII56" s="995">
        <f t="shared" ref="QII56" si="5864">QII45-QII53-QII54</f>
        <v>0</v>
      </c>
      <c r="QIK56" s="995">
        <f t="shared" ref="QIK56" si="5865">QIK45-QIK53-QIK54</f>
        <v>0</v>
      </c>
      <c r="QIM56" s="995">
        <f t="shared" ref="QIM56" si="5866">QIM45-QIM53-QIM54</f>
        <v>0</v>
      </c>
      <c r="QIO56" s="995">
        <f t="shared" ref="QIO56" si="5867">QIO45-QIO53-QIO54</f>
        <v>0</v>
      </c>
      <c r="QIQ56" s="995">
        <f t="shared" ref="QIQ56" si="5868">QIQ45-QIQ53-QIQ54</f>
        <v>0</v>
      </c>
      <c r="QIS56" s="995">
        <f t="shared" ref="QIS56" si="5869">QIS45-QIS53-QIS54</f>
        <v>0</v>
      </c>
      <c r="QIU56" s="995">
        <f t="shared" ref="QIU56" si="5870">QIU45-QIU53-QIU54</f>
        <v>0</v>
      </c>
      <c r="QIW56" s="995">
        <f t="shared" ref="QIW56" si="5871">QIW45-QIW53-QIW54</f>
        <v>0</v>
      </c>
      <c r="QIY56" s="995">
        <f t="shared" ref="QIY56" si="5872">QIY45-QIY53-QIY54</f>
        <v>0</v>
      </c>
      <c r="QJA56" s="995">
        <f t="shared" ref="QJA56" si="5873">QJA45-QJA53-QJA54</f>
        <v>0</v>
      </c>
      <c r="QJC56" s="995">
        <f t="shared" ref="QJC56" si="5874">QJC45-QJC53-QJC54</f>
        <v>0</v>
      </c>
      <c r="QJE56" s="995">
        <f t="shared" ref="QJE56" si="5875">QJE45-QJE53-QJE54</f>
        <v>0</v>
      </c>
      <c r="QJG56" s="995">
        <f t="shared" ref="QJG56" si="5876">QJG45-QJG53-QJG54</f>
        <v>0</v>
      </c>
      <c r="QJI56" s="995">
        <f t="shared" ref="QJI56" si="5877">QJI45-QJI53-QJI54</f>
        <v>0</v>
      </c>
      <c r="QJK56" s="995">
        <f t="shared" ref="QJK56" si="5878">QJK45-QJK53-QJK54</f>
        <v>0</v>
      </c>
      <c r="QJM56" s="995">
        <f t="shared" ref="QJM56" si="5879">QJM45-QJM53-QJM54</f>
        <v>0</v>
      </c>
      <c r="QJO56" s="995">
        <f t="shared" ref="QJO56" si="5880">QJO45-QJO53-QJO54</f>
        <v>0</v>
      </c>
      <c r="QJQ56" s="995">
        <f t="shared" ref="QJQ56" si="5881">QJQ45-QJQ53-QJQ54</f>
        <v>0</v>
      </c>
      <c r="QJS56" s="995">
        <f t="shared" ref="QJS56" si="5882">QJS45-QJS53-QJS54</f>
        <v>0</v>
      </c>
      <c r="QJU56" s="995">
        <f t="shared" ref="QJU56" si="5883">QJU45-QJU53-QJU54</f>
        <v>0</v>
      </c>
      <c r="QJW56" s="995">
        <f t="shared" ref="QJW56" si="5884">QJW45-QJW53-QJW54</f>
        <v>0</v>
      </c>
      <c r="QJY56" s="995">
        <f t="shared" ref="QJY56" si="5885">QJY45-QJY53-QJY54</f>
        <v>0</v>
      </c>
      <c r="QKA56" s="995">
        <f t="shared" ref="QKA56" si="5886">QKA45-QKA53-QKA54</f>
        <v>0</v>
      </c>
      <c r="QKC56" s="995">
        <f t="shared" ref="QKC56" si="5887">QKC45-QKC53-QKC54</f>
        <v>0</v>
      </c>
      <c r="QKE56" s="995">
        <f t="shared" ref="QKE56" si="5888">QKE45-QKE53-QKE54</f>
        <v>0</v>
      </c>
      <c r="QKG56" s="995">
        <f t="shared" ref="QKG56" si="5889">QKG45-QKG53-QKG54</f>
        <v>0</v>
      </c>
      <c r="QKI56" s="995">
        <f t="shared" ref="QKI56" si="5890">QKI45-QKI53-QKI54</f>
        <v>0</v>
      </c>
      <c r="QKK56" s="995">
        <f t="shared" ref="QKK56" si="5891">QKK45-QKK53-QKK54</f>
        <v>0</v>
      </c>
      <c r="QKM56" s="995">
        <f t="shared" ref="QKM56" si="5892">QKM45-QKM53-QKM54</f>
        <v>0</v>
      </c>
      <c r="QKO56" s="995">
        <f t="shared" ref="QKO56" si="5893">QKO45-QKO53-QKO54</f>
        <v>0</v>
      </c>
      <c r="QKQ56" s="995">
        <f t="shared" ref="QKQ56" si="5894">QKQ45-QKQ53-QKQ54</f>
        <v>0</v>
      </c>
      <c r="QKS56" s="995">
        <f t="shared" ref="QKS56" si="5895">QKS45-QKS53-QKS54</f>
        <v>0</v>
      </c>
      <c r="QKU56" s="995">
        <f t="shared" ref="QKU56" si="5896">QKU45-QKU53-QKU54</f>
        <v>0</v>
      </c>
      <c r="QKW56" s="995">
        <f t="shared" ref="QKW56" si="5897">QKW45-QKW53-QKW54</f>
        <v>0</v>
      </c>
      <c r="QKY56" s="995">
        <f t="shared" ref="QKY56" si="5898">QKY45-QKY53-QKY54</f>
        <v>0</v>
      </c>
      <c r="QLA56" s="995">
        <f t="shared" ref="QLA56" si="5899">QLA45-QLA53-QLA54</f>
        <v>0</v>
      </c>
      <c r="QLC56" s="995">
        <f t="shared" ref="QLC56" si="5900">QLC45-QLC53-QLC54</f>
        <v>0</v>
      </c>
      <c r="QLE56" s="995">
        <f t="shared" ref="QLE56" si="5901">QLE45-QLE53-QLE54</f>
        <v>0</v>
      </c>
      <c r="QLG56" s="995">
        <f t="shared" ref="QLG56" si="5902">QLG45-QLG53-QLG54</f>
        <v>0</v>
      </c>
      <c r="QLI56" s="995">
        <f t="shared" ref="QLI56" si="5903">QLI45-QLI53-QLI54</f>
        <v>0</v>
      </c>
      <c r="QLK56" s="995">
        <f t="shared" ref="QLK56" si="5904">QLK45-QLK53-QLK54</f>
        <v>0</v>
      </c>
      <c r="QLM56" s="995">
        <f t="shared" ref="QLM56" si="5905">QLM45-QLM53-QLM54</f>
        <v>0</v>
      </c>
      <c r="QLO56" s="995">
        <f t="shared" ref="QLO56" si="5906">QLO45-QLO53-QLO54</f>
        <v>0</v>
      </c>
      <c r="QLQ56" s="995">
        <f t="shared" ref="QLQ56" si="5907">QLQ45-QLQ53-QLQ54</f>
        <v>0</v>
      </c>
      <c r="QLS56" s="995">
        <f t="shared" ref="QLS56" si="5908">QLS45-QLS53-QLS54</f>
        <v>0</v>
      </c>
      <c r="QLU56" s="995">
        <f t="shared" ref="QLU56" si="5909">QLU45-QLU53-QLU54</f>
        <v>0</v>
      </c>
      <c r="QLW56" s="995">
        <f t="shared" ref="QLW56" si="5910">QLW45-QLW53-QLW54</f>
        <v>0</v>
      </c>
      <c r="QLY56" s="995">
        <f t="shared" ref="QLY56" si="5911">QLY45-QLY53-QLY54</f>
        <v>0</v>
      </c>
      <c r="QMA56" s="995">
        <f t="shared" ref="QMA56" si="5912">QMA45-QMA53-QMA54</f>
        <v>0</v>
      </c>
      <c r="QMC56" s="995">
        <f t="shared" ref="QMC56" si="5913">QMC45-QMC53-QMC54</f>
        <v>0</v>
      </c>
      <c r="QME56" s="995">
        <f t="shared" ref="QME56" si="5914">QME45-QME53-QME54</f>
        <v>0</v>
      </c>
      <c r="QMG56" s="995">
        <f t="shared" ref="QMG56" si="5915">QMG45-QMG53-QMG54</f>
        <v>0</v>
      </c>
      <c r="QMI56" s="995">
        <f t="shared" ref="QMI56" si="5916">QMI45-QMI53-QMI54</f>
        <v>0</v>
      </c>
      <c r="QMK56" s="995">
        <f t="shared" ref="QMK56" si="5917">QMK45-QMK53-QMK54</f>
        <v>0</v>
      </c>
      <c r="QMM56" s="995">
        <f t="shared" ref="QMM56" si="5918">QMM45-QMM53-QMM54</f>
        <v>0</v>
      </c>
      <c r="QMO56" s="995">
        <f t="shared" ref="QMO56" si="5919">QMO45-QMO53-QMO54</f>
        <v>0</v>
      </c>
      <c r="QMQ56" s="995">
        <f t="shared" ref="QMQ56" si="5920">QMQ45-QMQ53-QMQ54</f>
        <v>0</v>
      </c>
      <c r="QMS56" s="995">
        <f t="shared" ref="QMS56" si="5921">QMS45-QMS53-QMS54</f>
        <v>0</v>
      </c>
      <c r="QMU56" s="995">
        <f t="shared" ref="QMU56" si="5922">QMU45-QMU53-QMU54</f>
        <v>0</v>
      </c>
      <c r="QMW56" s="995">
        <f t="shared" ref="QMW56" si="5923">QMW45-QMW53-QMW54</f>
        <v>0</v>
      </c>
      <c r="QMY56" s="995">
        <f t="shared" ref="QMY56" si="5924">QMY45-QMY53-QMY54</f>
        <v>0</v>
      </c>
      <c r="QNA56" s="995">
        <f t="shared" ref="QNA56" si="5925">QNA45-QNA53-QNA54</f>
        <v>0</v>
      </c>
      <c r="QNC56" s="995">
        <f t="shared" ref="QNC56" si="5926">QNC45-QNC53-QNC54</f>
        <v>0</v>
      </c>
      <c r="QNE56" s="995">
        <f t="shared" ref="QNE56" si="5927">QNE45-QNE53-QNE54</f>
        <v>0</v>
      </c>
      <c r="QNG56" s="995">
        <f t="shared" ref="QNG56" si="5928">QNG45-QNG53-QNG54</f>
        <v>0</v>
      </c>
      <c r="QNI56" s="995">
        <f t="shared" ref="QNI56" si="5929">QNI45-QNI53-QNI54</f>
        <v>0</v>
      </c>
      <c r="QNK56" s="995">
        <f t="shared" ref="QNK56" si="5930">QNK45-QNK53-QNK54</f>
        <v>0</v>
      </c>
      <c r="QNM56" s="995">
        <f t="shared" ref="QNM56" si="5931">QNM45-QNM53-QNM54</f>
        <v>0</v>
      </c>
      <c r="QNO56" s="995">
        <f t="shared" ref="QNO56" si="5932">QNO45-QNO53-QNO54</f>
        <v>0</v>
      </c>
      <c r="QNQ56" s="995">
        <f t="shared" ref="QNQ56" si="5933">QNQ45-QNQ53-QNQ54</f>
        <v>0</v>
      </c>
      <c r="QNS56" s="995">
        <f t="shared" ref="QNS56" si="5934">QNS45-QNS53-QNS54</f>
        <v>0</v>
      </c>
      <c r="QNU56" s="995">
        <f t="shared" ref="QNU56" si="5935">QNU45-QNU53-QNU54</f>
        <v>0</v>
      </c>
      <c r="QNW56" s="995">
        <f t="shared" ref="QNW56" si="5936">QNW45-QNW53-QNW54</f>
        <v>0</v>
      </c>
      <c r="QNY56" s="995">
        <f t="shared" ref="QNY56" si="5937">QNY45-QNY53-QNY54</f>
        <v>0</v>
      </c>
      <c r="QOA56" s="995">
        <f t="shared" ref="QOA56" si="5938">QOA45-QOA53-QOA54</f>
        <v>0</v>
      </c>
      <c r="QOC56" s="995">
        <f t="shared" ref="QOC56" si="5939">QOC45-QOC53-QOC54</f>
        <v>0</v>
      </c>
      <c r="QOE56" s="995">
        <f t="shared" ref="QOE56" si="5940">QOE45-QOE53-QOE54</f>
        <v>0</v>
      </c>
      <c r="QOG56" s="995">
        <f t="shared" ref="QOG56" si="5941">QOG45-QOG53-QOG54</f>
        <v>0</v>
      </c>
      <c r="QOI56" s="995">
        <f t="shared" ref="QOI56" si="5942">QOI45-QOI53-QOI54</f>
        <v>0</v>
      </c>
      <c r="QOK56" s="995">
        <f t="shared" ref="QOK56" si="5943">QOK45-QOK53-QOK54</f>
        <v>0</v>
      </c>
      <c r="QOM56" s="995">
        <f t="shared" ref="QOM56" si="5944">QOM45-QOM53-QOM54</f>
        <v>0</v>
      </c>
      <c r="QOO56" s="995">
        <f t="shared" ref="QOO56" si="5945">QOO45-QOO53-QOO54</f>
        <v>0</v>
      </c>
      <c r="QOQ56" s="995">
        <f t="shared" ref="QOQ56" si="5946">QOQ45-QOQ53-QOQ54</f>
        <v>0</v>
      </c>
      <c r="QOS56" s="995">
        <f t="shared" ref="QOS56" si="5947">QOS45-QOS53-QOS54</f>
        <v>0</v>
      </c>
      <c r="QOU56" s="995">
        <f t="shared" ref="QOU56" si="5948">QOU45-QOU53-QOU54</f>
        <v>0</v>
      </c>
      <c r="QOW56" s="995">
        <f t="shared" ref="QOW56" si="5949">QOW45-QOW53-QOW54</f>
        <v>0</v>
      </c>
      <c r="QOY56" s="995">
        <f t="shared" ref="QOY56" si="5950">QOY45-QOY53-QOY54</f>
        <v>0</v>
      </c>
      <c r="QPA56" s="995">
        <f t="shared" ref="QPA56" si="5951">QPA45-QPA53-QPA54</f>
        <v>0</v>
      </c>
      <c r="QPC56" s="995">
        <f t="shared" ref="QPC56" si="5952">QPC45-QPC53-QPC54</f>
        <v>0</v>
      </c>
      <c r="QPE56" s="995">
        <f t="shared" ref="QPE56" si="5953">QPE45-QPE53-QPE54</f>
        <v>0</v>
      </c>
      <c r="QPG56" s="995">
        <f t="shared" ref="QPG56" si="5954">QPG45-QPG53-QPG54</f>
        <v>0</v>
      </c>
      <c r="QPI56" s="995">
        <f t="shared" ref="QPI56" si="5955">QPI45-QPI53-QPI54</f>
        <v>0</v>
      </c>
      <c r="QPK56" s="995">
        <f t="shared" ref="QPK56" si="5956">QPK45-QPK53-QPK54</f>
        <v>0</v>
      </c>
      <c r="QPM56" s="995">
        <f t="shared" ref="QPM56" si="5957">QPM45-QPM53-QPM54</f>
        <v>0</v>
      </c>
      <c r="QPO56" s="995">
        <f t="shared" ref="QPO56" si="5958">QPO45-QPO53-QPO54</f>
        <v>0</v>
      </c>
      <c r="QPQ56" s="995">
        <f t="shared" ref="QPQ56" si="5959">QPQ45-QPQ53-QPQ54</f>
        <v>0</v>
      </c>
      <c r="QPS56" s="995">
        <f t="shared" ref="QPS56" si="5960">QPS45-QPS53-QPS54</f>
        <v>0</v>
      </c>
      <c r="QPU56" s="995">
        <f t="shared" ref="QPU56" si="5961">QPU45-QPU53-QPU54</f>
        <v>0</v>
      </c>
      <c r="QPW56" s="995">
        <f t="shared" ref="QPW56" si="5962">QPW45-QPW53-QPW54</f>
        <v>0</v>
      </c>
      <c r="QPY56" s="995">
        <f t="shared" ref="QPY56" si="5963">QPY45-QPY53-QPY54</f>
        <v>0</v>
      </c>
      <c r="QQA56" s="995">
        <f t="shared" ref="QQA56" si="5964">QQA45-QQA53-QQA54</f>
        <v>0</v>
      </c>
      <c r="QQC56" s="995">
        <f t="shared" ref="QQC56" si="5965">QQC45-QQC53-QQC54</f>
        <v>0</v>
      </c>
      <c r="QQE56" s="995">
        <f t="shared" ref="QQE56" si="5966">QQE45-QQE53-QQE54</f>
        <v>0</v>
      </c>
      <c r="QQG56" s="995">
        <f t="shared" ref="QQG56" si="5967">QQG45-QQG53-QQG54</f>
        <v>0</v>
      </c>
      <c r="QQI56" s="995">
        <f t="shared" ref="QQI56" si="5968">QQI45-QQI53-QQI54</f>
        <v>0</v>
      </c>
      <c r="QQK56" s="995">
        <f t="shared" ref="QQK56" si="5969">QQK45-QQK53-QQK54</f>
        <v>0</v>
      </c>
      <c r="QQM56" s="995">
        <f t="shared" ref="QQM56" si="5970">QQM45-QQM53-QQM54</f>
        <v>0</v>
      </c>
      <c r="QQO56" s="995">
        <f t="shared" ref="QQO56" si="5971">QQO45-QQO53-QQO54</f>
        <v>0</v>
      </c>
      <c r="QQQ56" s="995">
        <f t="shared" ref="QQQ56" si="5972">QQQ45-QQQ53-QQQ54</f>
        <v>0</v>
      </c>
      <c r="QQS56" s="995">
        <f t="shared" ref="QQS56" si="5973">QQS45-QQS53-QQS54</f>
        <v>0</v>
      </c>
      <c r="QQU56" s="995">
        <f t="shared" ref="QQU56" si="5974">QQU45-QQU53-QQU54</f>
        <v>0</v>
      </c>
      <c r="QQW56" s="995">
        <f t="shared" ref="QQW56" si="5975">QQW45-QQW53-QQW54</f>
        <v>0</v>
      </c>
      <c r="QQY56" s="995">
        <f t="shared" ref="QQY56" si="5976">QQY45-QQY53-QQY54</f>
        <v>0</v>
      </c>
      <c r="QRA56" s="995">
        <f t="shared" ref="QRA56" si="5977">QRA45-QRA53-QRA54</f>
        <v>0</v>
      </c>
      <c r="QRC56" s="995">
        <f t="shared" ref="QRC56" si="5978">QRC45-QRC53-QRC54</f>
        <v>0</v>
      </c>
      <c r="QRE56" s="995">
        <f t="shared" ref="QRE56" si="5979">QRE45-QRE53-QRE54</f>
        <v>0</v>
      </c>
      <c r="QRG56" s="995">
        <f t="shared" ref="QRG56" si="5980">QRG45-QRG53-QRG54</f>
        <v>0</v>
      </c>
      <c r="QRI56" s="995">
        <f t="shared" ref="QRI56" si="5981">QRI45-QRI53-QRI54</f>
        <v>0</v>
      </c>
      <c r="QRK56" s="995">
        <f t="shared" ref="QRK56" si="5982">QRK45-QRK53-QRK54</f>
        <v>0</v>
      </c>
      <c r="QRM56" s="995">
        <f t="shared" ref="QRM56" si="5983">QRM45-QRM53-QRM54</f>
        <v>0</v>
      </c>
      <c r="QRO56" s="995">
        <f t="shared" ref="QRO56" si="5984">QRO45-QRO53-QRO54</f>
        <v>0</v>
      </c>
      <c r="QRQ56" s="995">
        <f t="shared" ref="QRQ56" si="5985">QRQ45-QRQ53-QRQ54</f>
        <v>0</v>
      </c>
      <c r="QRS56" s="995">
        <f t="shared" ref="QRS56" si="5986">QRS45-QRS53-QRS54</f>
        <v>0</v>
      </c>
      <c r="QRU56" s="995">
        <f t="shared" ref="QRU56" si="5987">QRU45-QRU53-QRU54</f>
        <v>0</v>
      </c>
      <c r="QRW56" s="995">
        <f t="shared" ref="QRW56" si="5988">QRW45-QRW53-QRW54</f>
        <v>0</v>
      </c>
      <c r="QRY56" s="995">
        <f t="shared" ref="QRY56" si="5989">QRY45-QRY53-QRY54</f>
        <v>0</v>
      </c>
      <c r="QSA56" s="995">
        <f t="shared" ref="QSA56" si="5990">QSA45-QSA53-QSA54</f>
        <v>0</v>
      </c>
      <c r="QSC56" s="995">
        <f t="shared" ref="QSC56" si="5991">QSC45-QSC53-QSC54</f>
        <v>0</v>
      </c>
      <c r="QSE56" s="995">
        <f t="shared" ref="QSE56" si="5992">QSE45-QSE53-QSE54</f>
        <v>0</v>
      </c>
      <c r="QSG56" s="995">
        <f t="shared" ref="QSG56" si="5993">QSG45-QSG53-QSG54</f>
        <v>0</v>
      </c>
      <c r="QSI56" s="995">
        <f t="shared" ref="QSI56" si="5994">QSI45-QSI53-QSI54</f>
        <v>0</v>
      </c>
      <c r="QSK56" s="995">
        <f t="shared" ref="QSK56" si="5995">QSK45-QSK53-QSK54</f>
        <v>0</v>
      </c>
      <c r="QSM56" s="995">
        <f t="shared" ref="QSM56" si="5996">QSM45-QSM53-QSM54</f>
        <v>0</v>
      </c>
      <c r="QSO56" s="995">
        <f t="shared" ref="QSO56" si="5997">QSO45-QSO53-QSO54</f>
        <v>0</v>
      </c>
      <c r="QSQ56" s="995">
        <f t="shared" ref="QSQ56" si="5998">QSQ45-QSQ53-QSQ54</f>
        <v>0</v>
      </c>
      <c r="QSS56" s="995">
        <f t="shared" ref="QSS56" si="5999">QSS45-QSS53-QSS54</f>
        <v>0</v>
      </c>
      <c r="QSU56" s="995">
        <f t="shared" ref="QSU56" si="6000">QSU45-QSU53-QSU54</f>
        <v>0</v>
      </c>
      <c r="QSW56" s="995">
        <f t="shared" ref="QSW56" si="6001">QSW45-QSW53-QSW54</f>
        <v>0</v>
      </c>
      <c r="QSY56" s="995">
        <f t="shared" ref="QSY56" si="6002">QSY45-QSY53-QSY54</f>
        <v>0</v>
      </c>
      <c r="QTA56" s="995">
        <f t="shared" ref="QTA56" si="6003">QTA45-QTA53-QTA54</f>
        <v>0</v>
      </c>
      <c r="QTC56" s="995">
        <f t="shared" ref="QTC56" si="6004">QTC45-QTC53-QTC54</f>
        <v>0</v>
      </c>
      <c r="QTE56" s="995">
        <f t="shared" ref="QTE56" si="6005">QTE45-QTE53-QTE54</f>
        <v>0</v>
      </c>
      <c r="QTG56" s="995">
        <f t="shared" ref="QTG56" si="6006">QTG45-QTG53-QTG54</f>
        <v>0</v>
      </c>
      <c r="QTI56" s="995">
        <f t="shared" ref="QTI56" si="6007">QTI45-QTI53-QTI54</f>
        <v>0</v>
      </c>
      <c r="QTK56" s="995">
        <f t="shared" ref="QTK56" si="6008">QTK45-QTK53-QTK54</f>
        <v>0</v>
      </c>
      <c r="QTM56" s="995">
        <f t="shared" ref="QTM56" si="6009">QTM45-QTM53-QTM54</f>
        <v>0</v>
      </c>
      <c r="QTO56" s="995">
        <f t="shared" ref="QTO56" si="6010">QTO45-QTO53-QTO54</f>
        <v>0</v>
      </c>
      <c r="QTQ56" s="995">
        <f t="shared" ref="QTQ56" si="6011">QTQ45-QTQ53-QTQ54</f>
        <v>0</v>
      </c>
      <c r="QTS56" s="995">
        <f t="shared" ref="QTS56" si="6012">QTS45-QTS53-QTS54</f>
        <v>0</v>
      </c>
      <c r="QTU56" s="995">
        <f t="shared" ref="QTU56" si="6013">QTU45-QTU53-QTU54</f>
        <v>0</v>
      </c>
      <c r="QTW56" s="995">
        <f t="shared" ref="QTW56" si="6014">QTW45-QTW53-QTW54</f>
        <v>0</v>
      </c>
      <c r="QTY56" s="995">
        <f t="shared" ref="QTY56" si="6015">QTY45-QTY53-QTY54</f>
        <v>0</v>
      </c>
      <c r="QUA56" s="995">
        <f t="shared" ref="QUA56" si="6016">QUA45-QUA53-QUA54</f>
        <v>0</v>
      </c>
      <c r="QUC56" s="995">
        <f t="shared" ref="QUC56" si="6017">QUC45-QUC53-QUC54</f>
        <v>0</v>
      </c>
      <c r="QUE56" s="995">
        <f t="shared" ref="QUE56" si="6018">QUE45-QUE53-QUE54</f>
        <v>0</v>
      </c>
      <c r="QUG56" s="995">
        <f t="shared" ref="QUG56" si="6019">QUG45-QUG53-QUG54</f>
        <v>0</v>
      </c>
      <c r="QUI56" s="995">
        <f t="shared" ref="QUI56" si="6020">QUI45-QUI53-QUI54</f>
        <v>0</v>
      </c>
      <c r="QUK56" s="995">
        <f t="shared" ref="QUK56" si="6021">QUK45-QUK53-QUK54</f>
        <v>0</v>
      </c>
      <c r="QUM56" s="995">
        <f t="shared" ref="QUM56" si="6022">QUM45-QUM53-QUM54</f>
        <v>0</v>
      </c>
      <c r="QUO56" s="995">
        <f t="shared" ref="QUO56" si="6023">QUO45-QUO53-QUO54</f>
        <v>0</v>
      </c>
      <c r="QUQ56" s="995">
        <f t="shared" ref="QUQ56" si="6024">QUQ45-QUQ53-QUQ54</f>
        <v>0</v>
      </c>
      <c r="QUS56" s="995">
        <f t="shared" ref="QUS56" si="6025">QUS45-QUS53-QUS54</f>
        <v>0</v>
      </c>
      <c r="QUU56" s="995">
        <f t="shared" ref="QUU56" si="6026">QUU45-QUU53-QUU54</f>
        <v>0</v>
      </c>
      <c r="QUW56" s="995">
        <f t="shared" ref="QUW56" si="6027">QUW45-QUW53-QUW54</f>
        <v>0</v>
      </c>
      <c r="QUY56" s="995">
        <f t="shared" ref="QUY56" si="6028">QUY45-QUY53-QUY54</f>
        <v>0</v>
      </c>
      <c r="QVA56" s="995">
        <f t="shared" ref="QVA56" si="6029">QVA45-QVA53-QVA54</f>
        <v>0</v>
      </c>
      <c r="QVC56" s="995">
        <f t="shared" ref="QVC56" si="6030">QVC45-QVC53-QVC54</f>
        <v>0</v>
      </c>
      <c r="QVE56" s="995">
        <f t="shared" ref="QVE56" si="6031">QVE45-QVE53-QVE54</f>
        <v>0</v>
      </c>
      <c r="QVG56" s="995">
        <f t="shared" ref="QVG56" si="6032">QVG45-QVG53-QVG54</f>
        <v>0</v>
      </c>
      <c r="QVI56" s="995">
        <f t="shared" ref="QVI56" si="6033">QVI45-QVI53-QVI54</f>
        <v>0</v>
      </c>
      <c r="QVK56" s="995">
        <f t="shared" ref="QVK56" si="6034">QVK45-QVK53-QVK54</f>
        <v>0</v>
      </c>
      <c r="QVM56" s="995">
        <f t="shared" ref="QVM56" si="6035">QVM45-QVM53-QVM54</f>
        <v>0</v>
      </c>
      <c r="QVO56" s="995">
        <f t="shared" ref="QVO56" si="6036">QVO45-QVO53-QVO54</f>
        <v>0</v>
      </c>
      <c r="QVQ56" s="995">
        <f t="shared" ref="QVQ56" si="6037">QVQ45-QVQ53-QVQ54</f>
        <v>0</v>
      </c>
      <c r="QVS56" s="995">
        <f t="shared" ref="QVS56" si="6038">QVS45-QVS53-QVS54</f>
        <v>0</v>
      </c>
      <c r="QVU56" s="995">
        <f t="shared" ref="QVU56" si="6039">QVU45-QVU53-QVU54</f>
        <v>0</v>
      </c>
      <c r="QVW56" s="995">
        <f t="shared" ref="QVW56" si="6040">QVW45-QVW53-QVW54</f>
        <v>0</v>
      </c>
      <c r="QVY56" s="995">
        <f t="shared" ref="QVY56" si="6041">QVY45-QVY53-QVY54</f>
        <v>0</v>
      </c>
      <c r="QWA56" s="995">
        <f t="shared" ref="QWA56" si="6042">QWA45-QWA53-QWA54</f>
        <v>0</v>
      </c>
      <c r="QWC56" s="995">
        <f t="shared" ref="QWC56" si="6043">QWC45-QWC53-QWC54</f>
        <v>0</v>
      </c>
      <c r="QWE56" s="995">
        <f t="shared" ref="QWE56" si="6044">QWE45-QWE53-QWE54</f>
        <v>0</v>
      </c>
      <c r="QWG56" s="995">
        <f t="shared" ref="QWG56" si="6045">QWG45-QWG53-QWG54</f>
        <v>0</v>
      </c>
      <c r="QWI56" s="995">
        <f t="shared" ref="QWI56" si="6046">QWI45-QWI53-QWI54</f>
        <v>0</v>
      </c>
      <c r="QWK56" s="995">
        <f t="shared" ref="QWK56" si="6047">QWK45-QWK53-QWK54</f>
        <v>0</v>
      </c>
      <c r="QWM56" s="995">
        <f t="shared" ref="QWM56" si="6048">QWM45-QWM53-QWM54</f>
        <v>0</v>
      </c>
      <c r="QWO56" s="995">
        <f t="shared" ref="QWO56" si="6049">QWO45-QWO53-QWO54</f>
        <v>0</v>
      </c>
      <c r="QWQ56" s="995">
        <f t="shared" ref="QWQ56" si="6050">QWQ45-QWQ53-QWQ54</f>
        <v>0</v>
      </c>
      <c r="QWS56" s="995">
        <f t="shared" ref="QWS56" si="6051">QWS45-QWS53-QWS54</f>
        <v>0</v>
      </c>
      <c r="QWU56" s="995">
        <f t="shared" ref="QWU56" si="6052">QWU45-QWU53-QWU54</f>
        <v>0</v>
      </c>
      <c r="QWW56" s="995">
        <f t="shared" ref="QWW56" si="6053">QWW45-QWW53-QWW54</f>
        <v>0</v>
      </c>
      <c r="QWY56" s="995">
        <f t="shared" ref="QWY56" si="6054">QWY45-QWY53-QWY54</f>
        <v>0</v>
      </c>
      <c r="QXA56" s="995">
        <f t="shared" ref="QXA56" si="6055">QXA45-QXA53-QXA54</f>
        <v>0</v>
      </c>
      <c r="QXC56" s="995">
        <f t="shared" ref="QXC56" si="6056">QXC45-QXC53-QXC54</f>
        <v>0</v>
      </c>
      <c r="QXE56" s="995">
        <f t="shared" ref="QXE56" si="6057">QXE45-QXE53-QXE54</f>
        <v>0</v>
      </c>
      <c r="QXG56" s="995">
        <f t="shared" ref="QXG56" si="6058">QXG45-QXG53-QXG54</f>
        <v>0</v>
      </c>
      <c r="QXI56" s="995">
        <f t="shared" ref="QXI56" si="6059">QXI45-QXI53-QXI54</f>
        <v>0</v>
      </c>
      <c r="QXK56" s="995">
        <f t="shared" ref="QXK56" si="6060">QXK45-QXK53-QXK54</f>
        <v>0</v>
      </c>
      <c r="QXM56" s="995">
        <f t="shared" ref="QXM56" si="6061">QXM45-QXM53-QXM54</f>
        <v>0</v>
      </c>
      <c r="QXO56" s="995">
        <f t="shared" ref="QXO56" si="6062">QXO45-QXO53-QXO54</f>
        <v>0</v>
      </c>
      <c r="QXQ56" s="995">
        <f t="shared" ref="QXQ56" si="6063">QXQ45-QXQ53-QXQ54</f>
        <v>0</v>
      </c>
      <c r="QXS56" s="995">
        <f t="shared" ref="QXS56" si="6064">QXS45-QXS53-QXS54</f>
        <v>0</v>
      </c>
      <c r="QXU56" s="995">
        <f t="shared" ref="QXU56" si="6065">QXU45-QXU53-QXU54</f>
        <v>0</v>
      </c>
      <c r="QXW56" s="995">
        <f t="shared" ref="QXW56" si="6066">QXW45-QXW53-QXW54</f>
        <v>0</v>
      </c>
      <c r="QXY56" s="995">
        <f t="shared" ref="QXY56" si="6067">QXY45-QXY53-QXY54</f>
        <v>0</v>
      </c>
      <c r="QYA56" s="995">
        <f t="shared" ref="QYA56" si="6068">QYA45-QYA53-QYA54</f>
        <v>0</v>
      </c>
      <c r="QYC56" s="995">
        <f t="shared" ref="QYC56" si="6069">QYC45-QYC53-QYC54</f>
        <v>0</v>
      </c>
      <c r="QYE56" s="995">
        <f t="shared" ref="QYE56" si="6070">QYE45-QYE53-QYE54</f>
        <v>0</v>
      </c>
      <c r="QYG56" s="995">
        <f t="shared" ref="QYG56" si="6071">QYG45-QYG53-QYG54</f>
        <v>0</v>
      </c>
      <c r="QYI56" s="995">
        <f t="shared" ref="QYI56" si="6072">QYI45-QYI53-QYI54</f>
        <v>0</v>
      </c>
      <c r="QYK56" s="995">
        <f t="shared" ref="QYK56" si="6073">QYK45-QYK53-QYK54</f>
        <v>0</v>
      </c>
      <c r="QYM56" s="995">
        <f t="shared" ref="QYM56" si="6074">QYM45-QYM53-QYM54</f>
        <v>0</v>
      </c>
      <c r="QYO56" s="995">
        <f t="shared" ref="QYO56" si="6075">QYO45-QYO53-QYO54</f>
        <v>0</v>
      </c>
      <c r="QYQ56" s="995">
        <f t="shared" ref="QYQ56" si="6076">QYQ45-QYQ53-QYQ54</f>
        <v>0</v>
      </c>
      <c r="QYS56" s="995">
        <f t="shared" ref="QYS56" si="6077">QYS45-QYS53-QYS54</f>
        <v>0</v>
      </c>
      <c r="QYU56" s="995">
        <f t="shared" ref="QYU56" si="6078">QYU45-QYU53-QYU54</f>
        <v>0</v>
      </c>
      <c r="QYW56" s="995">
        <f t="shared" ref="QYW56" si="6079">QYW45-QYW53-QYW54</f>
        <v>0</v>
      </c>
      <c r="QYY56" s="995">
        <f t="shared" ref="QYY56" si="6080">QYY45-QYY53-QYY54</f>
        <v>0</v>
      </c>
      <c r="QZA56" s="995">
        <f t="shared" ref="QZA56" si="6081">QZA45-QZA53-QZA54</f>
        <v>0</v>
      </c>
      <c r="QZC56" s="995">
        <f t="shared" ref="QZC56" si="6082">QZC45-QZC53-QZC54</f>
        <v>0</v>
      </c>
      <c r="QZE56" s="995">
        <f t="shared" ref="QZE56" si="6083">QZE45-QZE53-QZE54</f>
        <v>0</v>
      </c>
      <c r="QZG56" s="995">
        <f t="shared" ref="QZG56" si="6084">QZG45-QZG53-QZG54</f>
        <v>0</v>
      </c>
      <c r="QZI56" s="995">
        <f t="shared" ref="QZI56" si="6085">QZI45-QZI53-QZI54</f>
        <v>0</v>
      </c>
      <c r="QZK56" s="995">
        <f t="shared" ref="QZK56" si="6086">QZK45-QZK53-QZK54</f>
        <v>0</v>
      </c>
      <c r="QZM56" s="995">
        <f t="shared" ref="QZM56" si="6087">QZM45-QZM53-QZM54</f>
        <v>0</v>
      </c>
      <c r="QZO56" s="995">
        <f t="shared" ref="QZO56" si="6088">QZO45-QZO53-QZO54</f>
        <v>0</v>
      </c>
      <c r="QZQ56" s="995">
        <f t="shared" ref="QZQ56" si="6089">QZQ45-QZQ53-QZQ54</f>
        <v>0</v>
      </c>
      <c r="QZS56" s="995">
        <f t="shared" ref="QZS56" si="6090">QZS45-QZS53-QZS54</f>
        <v>0</v>
      </c>
      <c r="QZU56" s="995">
        <f t="shared" ref="QZU56" si="6091">QZU45-QZU53-QZU54</f>
        <v>0</v>
      </c>
      <c r="QZW56" s="995">
        <f t="shared" ref="QZW56" si="6092">QZW45-QZW53-QZW54</f>
        <v>0</v>
      </c>
      <c r="QZY56" s="995">
        <f t="shared" ref="QZY56" si="6093">QZY45-QZY53-QZY54</f>
        <v>0</v>
      </c>
      <c r="RAA56" s="995">
        <f t="shared" ref="RAA56" si="6094">RAA45-RAA53-RAA54</f>
        <v>0</v>
      </c>
      <c r="RAC56" s="995">
        <f t="shared" ref="RAC56" si="6095">RAC45-RAC53-RAC54</f>
        <v>0</v>
      </c>
      <c r="RAE56" s="995">
        <f t="shared" ref="RAE56" si="6096">RAE45-RAE53-RAE54</f>
        <v>0</v>
      </c>
      <c r="RAG56" s="995">
        <f t="shared" ref="RAG56" si="6097">RAG45-RAG53-RAG54</f>
        <v>0</v>
      </c>
      <c r="RAI56" s="995">
        <f t="shared" ref="RAI56" si="6098">RAI45-RAI53-RAI54</f>
        <v>0</v>
      </c>
      <c r="RAK56" s="995">
        <f t="shared" ref="RAK56" si="6099">RAK45-RAK53-RAK54</f>
        <v>0</v>
      </c>
      <c r="RAM56" s="995">
        <f t="shared" ref="RAM56" si="6100">RAM45-RAM53-RAM54</f>
        <v>0</v>
      </c>
      <c r="RAO56" s="995">
        <f t="shared" ref="RAO56" si="6101">RAO45-RAO53-RAO54</f>
        <v>0</v>
      </c>
      <c r="RAQ56" s="995">
        <f t="shared" ref="RAQ56" si="6102">RAQ45-RAQ53-RAQ54</f>
        <v>0</v>
      </c>
      <c r="RAS56" s="995">
        <f t="shared" ref="RAS56" si="6103">RAS45-RAS53-RAS54</f>
        <v>0</v>
      </c>
      <c r="RAU56" s="995">
        <f t="shared" ref="RAU56" si="6104">RAU45-RAU53-RAU54</f>
        <v>0</v>
      </c>
      <c r="RAW56" s="995">
        <f t="shared" ref="RAW56" si="6105">RAW45-RAW53-RAW54</f>
        <v>0</v>
      </c>
      <c r="RAY56" s="995">
        <f t="shared" ref="RAY56" si="6106">RAY45-RAY53-RAY54</f>
        <v>0</v>
      </c>
      <c r="RBA56" s="995">
        <f t="shared" ref="RBA56" si="6107">RBA45-RBA53-RBA54</f>
        <v>0</v>
      </c>
      <c r="RBC56" s="995">
        <f t="shared" ref="RBC56" si="6108">RBC45-RBC53-RBC54</f>
        <v>0</v>
      </c>
      <c r="RBE56" s="995">
        <f t="shared" ref="RBE56" si="6109">RBE45-RBE53-RBE54</f>
        <v>0</v>
      </c>
      <c r="RBG56" s="995">
        <f t="shared" ref="RBG56" si="6110">RBG45-RBG53-RBG54</f>
        <v>0</v>
      </c>
      <c r="RBI56" s="995">
        <f t="shared" ref="RBI56" si="6111">RBI45-RBI53-RBI54</f>
        <v>0</v>
      </c>
      <c r="RBK56" s="995">
        <f t="shared" ref="RBK56" si="6112">RBK45-RBK53-RBK54</f>
        <v>0</v>
      </c>
      <c r="RBM56" s="995">
        <f t="shared" ref="RBM56" si="6113">RBM45-RBM53-RBM54</f>
        <v>0</v>
      </c>
      <c r="RBO56" s="995">
        <f t="shared" ref="RBO56" si="6114">RBO45-RBO53-RBO54</f>
        <v>0</v>
      </c>
      <c r="RBQ56" s="995">
        <f t="shared" ref="RBQ56" si="6115">RBQ45-RBQ53-RBQ54</f>
        <v>0</v>
      </c>
      <c r="RBS56" s="995">
        <f t="shared" ref="RBS56" si="6116">RBS45-RBS53-RBS54</f>
        <v>0</v>
      </c>
      <c r="RBU56" s="995">
        <f t="shared" ref="RBU56" si="6117">RBU45-RBU53-RBU54</f>
        <v>0</v>
      </c>
      <c r="RBW56" s="995">
        <f t="shared" ref="RBW56" si="6118">RBW45-RBW53-RBW54</f>
        <v>0</v>
      </c>
      <c r="RBY56" s="995">
        <f t="shared" ref="RBY56" si="6119">RBY45-RBY53-RBY54</f>
        <v>0</v>
      </c>
      <c r="RCA56" s="995">
        <f t="shared" ref="RCA56" si="6120">RCA45-RCA53-RCA54</f>
        <v>0</v>
      </c>
      <c r="RCC56" s="995">
        <f t="shared" ref="RCC56" si="6121">RCC45-RCC53-RCC54</f>
        <v>0</v>
      </c>
      <c r="RCE56" s="995">
        <f t="shared" ref="RCE56" si="6122">RCE45-RCE53-RCE54</f>
        <v>0</v>
      </c>
      <c r="RCG56" s="995">
        <f t="shared" ref="RCG56" si="6123">RCG45-RCG53-RCG54</f>
        <v>0</v>
      </c>
      <c r="RCI56" s="995">
        <f t="shared" ref="RCI56" si="6124">RCI45-RCI53-RCI54</f>
        <v>0</v>
      </c>
      <c r="RCK56" s="995">
        <f t="shared" ref="RCK56" si="6125">RCK45-RCK53-RCK54</f>
        <v>0</v>
      </c>
      <c r="RCM56" s="995">
        <f t="shared" ref="RCM56" si="6126">RCM45-RCM53-RCM54</f>
        <v>0</v>
      </c>
      <c r="RCO56" s="995">
        <f t="shared" ref="RCO56" si="6127">RCO45-RCO53-RCO54</f>
        <v>0</v>
      </c>
      <c r="RCQ56" s="995">
        <f t="shared" ref="RCQ56" si="6128">RCQ45-RCQ53-RCQ54</f>
        <v>0</v>
      </c>
      <c r="RCS56" s="995">
        <f t="shared" ref="RCS56" si="6129">RCS45-RCS53-RCS54</f>
        <v>0</v>
      </c>
      <c r="RCU56" s="995">
        <f t="shared" ref="RCU56" si="6130">RCU45-RCU53-RCU54</f>
        <v>0</v>
      </c>
      <c r="RCW56" s="995">
        <f t="shared" ref="RCW56" si="6131">RCW45-RCW53-RCW54</f>
        <v>0</v>
      </c>
      <c r="RCY56" s="995">
        <f t="shared" ref="RCY56" si="6132">RCY45-RCY53-RCY54</f>
        <v>0</v>
      </c>
      <c r="RDA56" s="995">
        <f t="shared" ref="RDA56" si="6133">RDA45-RDA53-RDA54</f>
        <v>0</v>
      </c>
      <c r="RDC56" s="995">
        <f t="shared" ref="RDC56" si="6134">RDC45-RDC53-RDC54</f>
        <v>0</v>
      </c>
      <c r="RDE56" s="995">
        <f t="shared" ref="RDE56" si="6135">RDE45-RDE53-RDE54</f>
        <v>0</v>
      </c>
      <c r="RDG56" s="995">
        <f t="shared" ref="RDG56" si="6136">RDG45-RDG53-RDG54</f>
        <v>0</v>
      </c>
      <c r="RDI56" s="995">
        <f t="shared" ref="RDI56" si="6137">RDI45-RDI53-RDI54</f>
        <v>0</v>
      </c>
      <c r="RDK56" s="995">
        <f t="shared" ref="RDK56" si="6138">RDK45-RDK53-RDK54</f>
        <v>0</v>
      </c>
      <c r="RDM56" s="995">
        <f t="shared" ref="RDM56" si="6139">RDM45-RDM53-RDM54</f>
        <v>0</v>
      </c>
      <c r="RDO56" s="995">
        <f t="shared" ref="RDO56" si="6140">RDO45-RDO53-RDO54</f>
        <v>0</v>
      </c>
      <c r="RDQ56" s="995">
        <f t="shared" ref="RDQ56" si="6141">RDQ45-RDQ53-RDQ54</f>
        <v>0</v>
      </c>
      <c r="RDS56" s="995">
        <f t="shared" ref="RDS56" si="6142">RDS45-RDS53-RDS54</f>
        <v>0</v>
      </c>
      <c r="RDU56" s="995">
        <f t="shared" ref="RDU56" si="6143">RDU45-RDU53-RDU54</f>
        <v>0</v>
      </c>
      <c r="RDW56" s="995">
        <f t="shared" ref="RDW56" si="6144">RDW45-RDW53-RDW54</f>
        <v>0</v>
      </c>
      <c r="RDY56" s="995">
        <f t="shared" ref="RDY56" si="6145">RDY45-RDY53-RDY54</f>
        <v>0</v>
      </c>
      <c r="REA56" s="995">
        <f t="shared" ref="REA56" si="6146">REA45-REA53-REA54</f>
        <v>0</v>
      </c>
      <c r="REC56" s="995">
        <f t="shared" ref="REC56" si="6147">REC45-REC53-REC54</f>
        <v>0</v>
      </c>
      <c r="REE56" s="995">
        <f t="shared" ref="REE56" si="6148">REE45-REE53-REE54</f>
        <v>0</v>
      </c>
      <c r="REG56" s="995">
        <f t="shared" ref="REG56" si="6149">REG45-REG53-REG54</f>
        <v>0</v>
      </c>
      <c r="REI56" s="995">
        <f t="shared" ref="REI56" si="6150">REI45-REI53-REI54</f>
        <v>0</v>
      </c>
      <c r="REK56" s="995">
        <f t="shared" ref="REK56" si="6151">REK45-REK53-REK54</f>
        <v>0</v>
      </c>
      <c r="REM56" s="995">
        <f t="shared" ref="REM56" si="6152">REM45-REM53-REM54</f>
        <v>0</v>
      </c>
      <c r="REO56" s="995">
        <f t="shared" ref="REO56" si="6153">REO45-REO53-REO54</f>
        <v>0</v>
      </c>
      <c r="REQ56" s="995">
        <f t="shared" ref="REQ56" si="6154">REQ45-REQ53-REQ54</f>
        <v>0</v>
      </c>
      <c r="RES56" s="995">
        <f t="shared" ref="RES56" si="6155">RES45-RES53-RES54</f>
        <v>0</v>
      </c>
      <c r="REU56" s="995">
        <f t="shared" ref="REU56" si="6156">REU45-REU53-REU54</f>
        <v>0</v>
      </c>
      <c r="REW56" s="995">
        <f t="shared" ref="REW56" si="6157">REW45-REW53-REW54</f>
        <v>0</v>
      </c>
      <c r="REY56" s="995">
        <f t="shared" ref="REY56" si="6158">REY45-REY53-REY54</f>
        <v>0</v>
      </c>
      <c r="RFA56" s="995">
        <f t="shared" ref="RFA56" si="6159">RFA45-RFA53-RFA54</f>
        <v>0</v>
      </c>
      <c r="RFC56" s="995">
        <f t="shared" ref="RFC56" si="6160">RFC45-RFC53-RFC54</f>
        <v>0</v>
      </c>
      <c r="RFE56" s="995">
        <f t="shared" ref="RFE56" si="6161">RFE45-RFE53-RFE54</f>
        <v>0</v>
      </c>
      <c r="RFG56" s="995">
        <f t="shared" ref="RFG56" si="6162">RFG45-RFG53-RFG54</f>
        <v>0</v>
      </c>
      <c r="RFI56" s="995">
        <f t="shared" ref="RFI56" si="6163">RFI45-RFI53-RFI54</f>
        <v>0</v>
      </c>
      <c r="RFK56" s="995">
        <f t="shared" ref="RFK56" si="6164">RFK45-RFK53-RFK54</f>
        <v>0</v>
      </c>
      <c r="RFM56" s="995">
        <f t="shared" ref="RFM56" si="6165">RFM45-RFM53-RFM54</f>
        <v>0</v>
      </c>
      <c r="RFO56" s="995">
        <f t="shared" ref="RFO56" si="6166">RFO45-RFO53-RFO54</f>
        <v>0</v>
      </c>
      <c r="RFQ56" s="995">
        <f t="shared" ref="RFQ56" si="6167">RFQ45-RFQ53-RFQ54</f>
        <v>0</v>
      </c>
      <c r="RFS56" s="995">
        <f t="shared" ref="RFS56" si="6168">RFS45-RFS53-RFS54</f>
        <v>0</v>
      </c>
      <c r="RFU56" s="995">
        <f t="shared" ref="RFU56" si="6169">RFU45-RFU53-RFU54</f>
        <v>0</v>
      </c>
      <c r="RFW56" s="995">
        <f t="shared" ref="RFW56" si="6170">RFW45-RFW53-RFW54</f>
        <v>0</v>
      </c>
      <c r="RFY56" s="995">
        <f t="shared" ref="RFY56" si="6171">RFY45-RFY53-RFY54</f>
        <v>0</v>
      </c>
      <c r="RGA56" s="995">
        <f t="shared" ref="RGA56" si="6172">RGA45-RGA53-RGA54</f>
        <v>0</v>
      </c>
      <c r="RGC56" s="995">
        <f t="shared" ref="RGC56" si="6173">RGC45-RGC53-RGC54</f>
        <v>0</v>
      </c>
      <c r="RGE56" s="995">
        <f t="shared" ref="RGE56" si="6174">RGE45-RGE53-RGE54</f>
        <v>0</v>
      </c>
      <c r="RGG56" s="995">
        <f t="shared" ref="RGG56" si="6175">RGG45-RGG53-RGG54</f>
        <v>0</v>
      </c>
      <c r="RGI56" s="995">
        <f t="shared" ref="RGI56" si="6176">RGI45-RGI53-RGI54</f>
        <v>0</v>
      </c>
      <c r="RGK56" s="995">
        <f t="shared" ref="RGK56" si="6177">RGK45-RGK53-RGK54</f>
        <v>0</v>
      </c>
      <c r="RGM56" s="995">
        <f t="shared" ref="RGM56" si="6178">RGM45-RGM53-RGM54</f>
        <v>0</v>
      </c>
      <c r="RGO56" s="995">
        <f t="shared" ref="RGO56" si="6179">RGO45-RGO53-RGO54</f>
        <v>0</v>
      </c>
      <c r="RGQ56" s="995">
        <f t="shared" ref="RGQ56" si="6180">RGQ45-RGQ53-RGQ54</f>
        <v>0</v>
      </c>
      <c r="RGS56" s="995">
        <f t="shared" ref="RGS56" si="6181">RGS45-RGS53-RGS54</f>
        <v>0</v>
      </c>
      <c r="RGU56" s="995">
        <f t="shared" ref="RGU56" si="6182">RGU45-RGU53-RGU54</f>
        <v>0</v>
      </c>
      <c r="RGW56" s="995">
        <f t="shared" ref="RGW56" si="6183">RGW45-RGW53-RGW54</f>
        <v>0</v>
      </c>
      <c r="RGY56" s="995">
        <f t="shared" ref="RGY56" si="6184">RGY45-RGY53-RGY54</f>
        <v>0</v>
      </c>
      <c r="RHA56" s="995">
        <f t="shared" ref="RHA56" si="6185">RHA45-RHA53-RHA54</f>
        <v>0</v>
      </c>
      <c r="RHC56" s="995">
        <f t="shared" ref="RHC56" si="6186">RHC45-RHC53-RHC54</f>
        <v>0</v>
      </c>
      <c r="RHE56" s="995">
        <f t="shared" ref="RHE56" si="6187">RHE45-RHE53-RHE54</f>
        <v>0</v>
      </c>
      <c r="RHG56" s="995">
        <f t="shared" ref="RHG56" si="6188">RHG45-RHG53-RHG54</f>
        <v>0</v>
      </c>
      <c r="RHI56" s="995">
        <f t="shared" ref="RHI56" si="6189">RHI45-RHI53-RHI54</f>
        <v>0</v>
      </c>
      <c r="RHK56" s="995">
        <f t="shared" ref="RHK56" si="6190">RHK45-RHK53-RHK54</f>
        <v>0</v>
      </c>
      <c r="RHM56" s="995">
        <f t="shared" ref="RHM56" si="6191">RHM45-RHM53-RHM54</f>
        <v>0</v>
      </c>
      <c r="RHO56" s="995">
        <f t="shared" ref="RHO56" si="6192">RHO45-RHO53-RHO54</f>
        <v>0</v>
      </c>
      <c r="RHQ56" s="995">
        <f t="shared" ref="RHQ56" si="6193">RHQ45-RHQ53-RHQ54</f>
        <v>0</v>
      </c>
      <c r="RHS56" s="995">
        <f t="shared" ref="RHS56" si="6194">RHS45-RHS53-RHS54</f>
        <v>0</v>
      </c>
      <c r="RHU56" s="995">
        <f t="shared" ref="RHU56" si="6195">RHU45-RHU53-RHU54</f>
        <v>0</v>
      </c>
      <c r="RHW56" s="995">
        <f t="shared" ref="RHW56" si="6196">RHW45-RHW53-RHW54</f>
        <v>0</v>
      </c>
      <c r="RHY56" s="995">
        <f t="shared" ref="RHY56" si="6197">RHY45-RHY53-RHY54</f>
        <v>0</v>
      </c>
      <c r="RIA56" s="995">
        <f t="shared" ref="RIA56" si="6198">RIA45-RIA53-RIA54</f>
        <v>0</v>
      </c>
      <c r="RIC56" s="995">
        <f t="shared" ref="RIC56" si="6199">RIC45-RIC53-RIC54</f>
        <v>0</v>
      </c>
      <c r="RIE56" s="995">
        <f t="shared" ref="RIE56" si="6200">RIE45-RIE53-RIE54</f>
        <v>0</v>
      </c>
      <c r="RIG56" s="995">
        <f t="shared" ref="RIG56" si="6201">RIG45-RIG53-RIG54</f>
        <v>0</v>
      </c>
      <c r="RII56" s="995">
        <f t="shared" ref="RII56" si="6202">RII45-RII53-RII54</f>
        <v>0</v>
      </c>
      <c r="RIK56" s="995">
        <f t="shared" ref="RIK56" si="6203">RIK45-RIK53-RIK54</f>
        <v>0</v>
      </c>
      <c r="RIM56" s="995">
        <f t="shared" ref="RIM56" si="6204">RIM45-RIM53-RIM54</f>
        <v>0</v>
      </c>
      <c r="RIO56" s="995">
        <f t="shared" ref="RIO56" si="6205">RIO45-RIO53-RIO54</f>
        <v>0</v>
      </c>
      <c r="RIQ56" s="995">
        <f t="shared" ref="RIQ56" si="6206">RIQ45-RIQ53-RIQ54</f>
        <v>0</v>
      </c>
      <c r="RIS56" s="995">
        <f t="shared" ref="RIS56" si="6207">RIS45-RIS53-RIS54</f>
        <v>0</v>
      </c>
      <c r="RIU56" s="995">
        <f t="shared" ref="RIU56" si="6208">RIU45-RIU53-RIU54</f>
        <v>0</v>
      </c>
      <c r="RIW56" s="995">
        <f t="shared" ref="RIW56" si="6209">RIW45-RIW53-RIW54</f>
        <v>0</v>
      </c>
      <c r="RIY56" s="995">
        <f t="shared" ref="RIY56" si="6210">RIY45-RIY53-RIY54</f>
        <v>0</v>
      </c>
      <c r="RJA56" s="995">
        <f t="shared" ref="RJA56" si="6211">RJA45-RJA53-RJA54</f>
        <v>0</v>
      </c>
      <c r="RJC56" s="995">
        <f t="shared" ref="RJC56" si="6212">RJC45-RJC53-RJC54</f>
        <v>0</v>
      </c>
      <c r="RJE56" s="995">
        <f t="shared" ref="RJE56" si="6213">RJE45-RJE53-RJE54</f>
        <v>0</v>
      </c>
      <c r="RJG56" s="995">
        <f t="shared" ref="RJG56" si="6214">RJG45-RJG53-RJG54</f>
        <v>0</v>
      </c>
      <c r="RJI56" s="995">
        <f t="shared" ref="RJI56" si="6215">RJI45-RJI53-RJI54</f>
        <v>0</v>
      </c>
      <c r="RJK56" s="995">
        <f t="shared" ref="RJK56" si="6216">RJK45-RJK53-RJK54</f>
        <v>0</v>
      </c>
      <c r="RJM56" s="995">
        <f t="shared" ref="RJM56" si="6217">RJM45-RJM53-RJM54</f>
        <v>0</v>
      </c>
      <c r="RJO56" s="995">
        <f t="shared" ref="RJO56" si="6218">RJO45-RJO53-RJO54</f>
        <v>0</v>
      </c>
      <c r="RJQ56" s="995">
        <f t="shared" ref="RJQ56" si="6219">RJQ45-RJQ53-RJQ54</f>
        <v>0</v>
      </c>
      <c r="RJS56" s="995">
        <f t="shared" ref="RJS56" si="6220">RJS45-RJS53-RJS54</f>
        <v>0</v>
      </c>
      <c r="RJU56" s="995">
        <f t="shared" ref="RJU56" si="6221">RJU45-RJU53-RJU54</f>
        <v>0</v>
      </c>
      <c r="RJW56" s="995">
        <f t="shared" ref="RJW56" si="6222">RJW45-RJW53-RJW54</f>
        <v>0</v>
      </c>
      <c r="RJY56" s="995">
        <f t="shared" ref="RJY56" si="6223">RJY45-RJY53-RJY54</f>
        <v>0</v>
      </c>
      <c r="RKA56" s="995">
        <f t="shared" ref="RKA56" si="6224">RKA45-RKA53-RKA54</f>
        <v>0</v>
      </c>
      <c r="RKC56" s="995">
        <f t="shared" ref="RKC56" si="6225">RKC45-RKC53-RKC54</f>
        <v>0</v>
      </c>
      <c r="RKE56" s="995">
        <f t="shared" ref="RKE56" si="6226">RKE45-RKE53-RKE54</f>
        <v>0</v>
      </c>
      <c r="RKG56" s="995">
        <f t="shared" ref="RKG56" si="6227">RKG45-RKG53-RKG54</f>
        <v>0</v>
      </c>
      <c r="RKI56" s="995">
        <f t="shared" ref="RKI56" si="6228">RKI45-RKI53-RKI54</f>
        <v>0</v>
      </c>
      <c r="RKK56" s="995">
        <f t="shared" ref="RKK56" si="6229">RKK45-RKK53-RKK54</f>
        <v>0</v>
      </c>
      <c r="RKM56" s="995">
        <f t="shared" ref="RKM56" si="6230">RKM45-RKM53-RKM54</f>
        <v>0</v>
      </c>
      <c r="RKO56" s="995">
        <f t="shared" ref="RKO56" si="6231">RKO45-RKO53-RKO54</f>
        <v>0</v>
      </c>
      <c r="RKQ56" s="995">
        <f t="shared" ref="RKQ56" si="6232">RKQ45-RKQ53-RKQ54</f>
        <v>0</v>
      </c>
      <c r="RKS56" s="995">
        <f t="shared" ref="RKS56" si="6233">RKS45-RKS53-RKS54</f>
        <v>0</v>
      </c>
      <c r="RKU56" s="995">
        <f t="shared" ref="RKU56" si="6234">RKU45-RKU53-RKU54</f>
        <v>0</v>
      </c>
      <c r="RKW56" s="995">
        <f t="shared" ref="RKW56" si="6235">RKW45-RKW53-RKW54</f>
        <v>0</v>
      </c>
      <c r="RKY56" s="995">
        <f t="shared" ref="RKY56" si="6236">RKY45-RKY53-RKY54</f>
        <v>0</v>
      </c>
      <c r="RLA56" s="995">
        <f t="shared" ref="RLA56" si="6237">RLA45-RLA53-RLA54</f>
        <v>0</v>
      </c>
      <c r="RLC56" s="995">
        <f t="shared" ref="RLC56" si="6238">RLC45-RLC53-RLC54</f>
        <v>0</v>
      </c>
      <c r="RLE56" s="995">
        <f t="shared" ref="RLE56" si="6239">RLE45-RLE53-RLE54</f>
        <v>0</v>
      </c>
      <c r="RLG56" s="995">
        <f t="shared" ref="RLG56" si="6240">RLG45-RLG53-RLG54</f>
        <v>0</v>
      </c>
      <c r="RLI56" s="995">
        <f t="shared" ref="RLI56" si="6241">RLI45-RLI53-RLI54</f>
        <v>0</v>
      </c>
      <c r="RLK56" s="995">
        <f t="shared" ref="RLK56" si="6242">RLK45-RLK53-RLK54</f>
        <v>0</v>
      </c>
      <c r="RLM56" s="995">
        <f t="shared" ref="RLM56" si="6243">RLM45-RLM53-RLM54</f>
        <v>0</v>
      </c>
      <c r="RLO56" s="995">
        <f t="shared" ref="RLO56" si="6244">RLO45-RLO53-RLO54</f>
        <v>0</v>
      </c>
      <c r="RLQ56" s="995">
        <f t="shared" ref="RLQ56" si="6245">RLQ45-RLQ53-RLQ54</f>
        <v>0</v>
      </c>
      <c r="RLS56" s="995">
        <f t="shared" ref="RLS56" si="6246">RLS45-RLS53-RLS54</f>
        <v>0</v>
      </c>
      <c r="RLU56" s="995">
        <f t="shared" ref="RLU56" si="6247">RLU45-RLU53-RLU54</f>
        <v>0</v>
      </c>
      <c r="RLW56" s="995">
        <f t="shared" ref="RLW56" si="6248">RLW45-RLW53-RLW54</f>
        <v>0</v>
      </c>
      <c r="RLY56" s="995">
        <f t="shared" ref="RLY56" si="6249">RLY45-RLY53-RLY54</f>
        <v>0</v>
      </c>
      <c r="RMA56" s="995">
        <f t="shared" ref="RMA56" si="6250">RMA45-RMA53-RMA54</f>
        <v>0</v>
      </c>
      <c r="RMC56" s="995">
        <f t="shared" ref="RMC56" si="6251">RMC45-RMC53-RMC54</f>
        <v>0</v>
      </c>
      <c r="RME56" s="995">
        <f t="shared" ref="RME56" si="6252">RME45-RME53-RME54</f>
        <v>0</v>
      </c>
      <c r="RMG56" s="995">
        <f t="shared" ref="RMG56" si="6253">RMG45-RMG53-RMG54</f>
        <v>0</v>
      </c>
      <c r="RMI56" s="995">
        <f t="shared" ref="RMI56" si="6254">RMI45-RMI53-RMI54</f>
        <v>0</v>
      </c>
      <c r="RMK56" s="995">
        <f t="shared" ref="RMK56" si="6255">RMK45-RMK53-RMK54</f>
        <v>0</v>
      </c>
      <c r="RMM56" s="995">
        <f t="shared" ref="RMM56" si="6256">RMM45-RMM53-RMM54</f>
        <v>0</v>
      </c>
      <c r="RMO56" s="995">
        <f t="shared" ref="RMO56" si="6257">RMO45-RMO53-RMO54</f>
        <v>0</v>
      </c>
      <c r="RMQ56" s="995">
        <f t="shared" ref="RMQ56" si="6258">RMQ45-RMQ53-RMQ54</f>
        <v>0</v>
      </c>
      <c r="RMS56" s="995">
        <f t="shared" ref="RMS56" si="6259">RMS45-RMS53-RMS54</f>
        <v>0</v>
      </c>
      <c r="RMU56" s="995">
        <f t="shared" ref="RMU56" si="6260">RMU45-RMU53-RMU54</f>
        <v>0</v>
      </c>
      <c r="RMW56" s="995">
        <f t="shared" ref="RMW56" si="6261">RMW45-RMW53-RMW54</f>
        <v>0</v>
      </c>
      <c r="RMY56" s="995">
        <f t="shared" ref="RMY56" si="6262">RMY45-RMY53-RMY54</f>
        <v>0</v>
      </c>
      <c r="RNA56" s="995">
        <f t="shared" ref="RNA56" si="6263">RNA45-RNA53-RNA54</f>
        <v>0</v>
      </c>
      <c r="RNC56" s="995">
        <f t="shared" ref="RNC56" si="6264">RNC45-RNC53-RNC54</f>
        <v>0</v>
      </c>
      <c r="RNE56" s="995">
        <f t="shared" ref="RNE56" si="6265">RNE45-RNE53-RNE54</f>
        <v>0</v>
      </c>
      <c r="RNG56" s="995">
        <f t="shared" ref="RNG56" si="6266">RNG45-RNG53-RNG54</f>
        <v>0</v>
      </c>
      <c r="RNI56" s="995">
        <f t="shared" ref="RNI56" si="6267">RNI45-RNI53-RNI54</f>
        <v>0</v>
      </c>
      <c r="RNK56" s="995">
        <f t="shared" ref="RNK56" si="6268">RNK45-RNK53-RNK54</f>
        <v>0</v>
      </c>
      <c r="RNM56" s="995">
        <f t="shared" ref="RNM56" si="6269">RNM45-RNM53-RNM54</f>
        <v>0</v>
      </c>
      <c r="RNO56" s="995">
        <f t="shared" ref="RNO56" si="6270">RNO45-RNO53-RNO54</f>
        <v>0</v>
      </c>
      <c r="RNQ56" s="995">
        <f t="shared" ref="RNQ56" si="6271">RNQ45-RNQ53-RNQ54</f>
        <v>0</v>
      </c>
      <c r="RNS56" s="995">
        <f t="shared" ref="RNS56" si="6272">RNS45-RNS53-RNS54</f>
        <v>0</v>
      </c>
      <c r="RNU56" s="995">
        <f t="shared" ref="RNU56" si="6273">RNU45-RNU53-RNU54</f>
        <v>0</v>
      </c>
      <c r="RNW56" s="995">
        <f t="shared" ref="RNW56" si="6274">RNW45-RNW53-RNW54</f>
        <v>0</v>
      </c>
      <c r="RNY56" s="995">
        <f t="shared" ref="RNY56" si="6275">RNY45-RNY53-RNY54</f>
        <v>0</v>
      </c>
      <c r="ROA56" s="995">
        <f t="shared" ref="ROA56" si="6276">ROA45-ROA53-ROA54</f>
        <v>0</v>
      </c>
      <c r="ROC56" s="995">
        <f t="shared" ref="ROC56" si="6277">ROC45-ROC53-ROC54</f>
        <v>0</v>
      </c>
      <c r="ROE56" s="995">
        <f t="shared" ref="ROE56" si="6278">ROE45-ROE53-ROE54</f>
        <v>0</v>
      </c>
      <c r="ROG56" s="995">
        <f t="shared" ref="ROG56" si="6279">ROG45-ROG53-ROG54</f>
        <v>0</v>
      </c>
      <c r="ROI56" s="995">
        <f t="shared" ref="ROI56" si="6280">ROI45-ROI53-ROI54</f>
        <v>0</v>
      </c>
      <c r="ROK56" s="995">
        <f t="shared" ref="ROK56" si="6281">ROK45-ROK53-ROK54</f>
        <v>0</v>
      </c>
      <c r="ROM56" s="995">
        <f t="shared" ref="ROM56" si="6282">ROM45-ROM53-ROM54</f>
        <v>0</v>
      </c>
      <c r="ROO56" s="995">
        <f t="shared" ref="ROO56" si="6283">ROO45-ROO53-ROO54</f>
        <v>0</v>
      </c>
      <c r="ROQ56" s="995">
        <f t="shared" ref="ROQ56" si="6284">ROQ45-ROQ53-ROQ54</f>
        <v>0</v>
      </c>
      <c r="ROS56" s="995">
        <f t="shared" ref="ROS56" si="6285">ROS45-ROS53-ROS54</f>
        <v>0</v>
      </c>
      <c r="ROU56" s="995">
        <f t="shared" ref="ROU56" si="6286">ROU45-ROU53-ROU54</f>
        <v>0</v>
      </c>
      <c r="ROW56" s="995">
        <f t="shared" ref="ROW56" si="6287">ROW45-ROW53-ROW54</f>
        <v>0</v>
      </c>
      <c r="ROY56" s="995">
        <f t="shared" ref="ROY56" si="6288">ROY45-ROY53-ROY54</f>
        <v>0</v>
      </c>
      <c r="RPA56" s="995">
        <f t="shared" ref="RPA56" si="6289">RPA45-RPA53-RPA54</f>
        <v>0</v>
      </c>
      <c r="RPC56" s="995">
        <f t="shared" ref="RPC56" si="6290">RPC45-RPC53-RPC54</f>
        <v>0</v>
      </c>
      <c r="RPE56" s="995">
        <f t="shared" ref="RPE56" si="6291">RPE45-RPE53-RPE54</f>
        <v>0</v>
      </c>
      <c r="RPG56" s="995">
        <f t="shared" ref="RPG56" si="6292">RPG45-RPG53-RPG54</f>
        <v>0</v>
      </c>
      <c r="RPI56" s="995">
        <f t="shared" ref="RPI56" si="6293">RPI45-RPI53-RPI54</f>
        <v>0</v>
      </c>
      <c r="RPK56" s="995">
        <f t="shared" ref="RPK56" si="6294">RPK45-RPK53-RPK54</f>
        <v>0</v>
      </c>
      <c r="RPM56" s="995">
        <f t="shared" ref="RPM56" si="6295">RPM45-RPM53-RPM54</f>
        <v>0</v>
      </c>
      <c r="RPO56" s="995">
        <f t="shared" ref="RPO56" si="6296">RPO45-RPO53-RPO54</f>
        <v>0</v>
      </c>
      <c r="RPQ56" s="995">
        <f t="shared" ref="RPQ56" si="6297">RPQ45-RPQ53-RPQ54</f>
        <v>0</v>
      </c>
      <c r="RPS56" s="995">
        <f t="shared" ref="RPS56" si="6298">RPS45-RPS53-RPS54</f>
        <v>0</v>
      </c>
      <c r="RPU56" s="995">
        <f t="shared" ref="RPU56" si="6299">RPU45-RPU53-RPU54</f>
        <v>0</v>
      </c>
      <c r="RPW56" s="995">
        <f t="shared" ref="RPW56" si="6300">RPW45-RPW53-RPW54</f>
        <v>0</v>
      </c>
      <c r="RPY56" s="995">
        <f t="shared" ref="RPY56" si="6301">RPY45-RPY53-RPY54</f>
        <v>0</v>
      </c>
      <c r="RQA56" s="995">
        <f t="shared" ref="RQA56" si="6302">RQA45-RQA53-RQA54</f>
        <v>0</v>
      </c>
      <c r="RQC56" s="995">
        <f t="shared" ref="RQC56" si="6303">RQC45-RQC53-RQC54</f>
        <v>0</v>
      </c>
      <c r="RQE56" s="995">
        <f t="shared" ref="RQE56" si="6304">RQE45-RQE53-RQE54</f>
        <v>0</v>
      </c>
      <c r="RQG56" s="995">
        <f t="shared" ref="RQG56" si="6305">RQG45-RQG53-RQG54</f>
        <v>0</v>
      </c>
      <c r="RQI56" s="995">
        <f t="shared" ref="RQI56" si="6306">RQI45-RQI53-RQI54</f>
        <v>0</v>
      </c>
      <c r="RQK56" s="995">
        <f t="shared" ref="RQK56" si="6307">RQK45-RQK53-RQK54</f>
        <v>0</v>
      </c>
      <c r="RQM56" s="995">
        <f t="shared" ref="RQM56" si="6308">RQM45-RQM53-RQM54</f>
        <v>0</v>
      </c>
      <c r="RQO56" s="995">
        <f t="shared" ref="RQO56" si="6309">RQO45-RQO53-RQO54</f>
        <v>0</v>
      </c>
      <c r="RQQ56" s="995">
        <f t="shared" ref="RQQ56" si="6310">RQQ45-RQQ53-RQQ54</f>
        <v>0</v>
      </c>
      <c r="RQS56" s="995">
        <f t="shared" ref="RQS56" si="6311">RQS45-RQS53-RQS54</f>
        <v>0</v>
      </c>
      <c r="RQU56" s="995">
        <f t="shared" ref="RQU56" si="6312">RQU45-RQU53-RQU54</f>
        <v>0</v>
      </c>
      <c r="RQW56" s="995">
        <f t="shared" ref="RQW56" si="6313">RQW45-RQW53-RQW54</f>
        <v>0</v>
      </c>
      <c r="RQY56" s="995">
        <f t="shared" ref="RQY56" si="6314">RQY45-RQY53-RQY54</f>
        <v>0</v>
      </c>
      <c r="RRA56" s="995">
        <f t="shared" ref="RRA56" si="6315">RRA45-RRA53-RRA54</f>
        <v>0</v>
      </c>
      <c r="RRC56" s="995">
        <f t="shared" ref="RRC56" si="6316">RRC45-RRC53-RRC54</f>
        <v>0</v>
      </c>
      <c r="RRE56" s="995">
        <f t="shared" ref="RRE56" si="6317">RRE45-RRE53-RRE54</f>
        <v>0</v>
      </c>
      <c r="RRG56" s="995">
        <f t="shared" ref="RRG56" si="6318">RRG45-RRG53-RRG54</f>
        <v>0</v>
      </c>
      <c r="RRI56" s="995">
        <f t="shared" ref="RRI56" si="6319">RRI45-RRI53-RRI54</f>
        <v>0</v>
      </c>
      <c r="RRK56" s="995">
        <f t="shared" ref="RRK56" si="6320">RRK45-RRK53-RRK54</f>
        <v>0</v>
      </c>
      <c r="RRM56" s="995">
        <f t="shared" ref="RRM56" si="6321">RRM45-RRM53-RRM54</f>
        <v>0</v>
      </c>
      <c r="RRO56" s="995">
        <f t="shared" ref="RRO56" si="6322">RRO45-RRO53-RRO54</f>
        <v>0</v>
      </c>
      <c r="RRQ56" s="995">
        <f t="shared" ref="RRQ56" si="6323">RRQ45-RRQ53-RRQ54</f>
        <v>0</v>
      </c>
      <c r="RRS56" s="995">
        <f t="shared" ref="RRS56" si="6324">RRS45-RRS53-RRS54</f>
        <v>0</v>
      </c>
      <c r="RRU56" s="995">
        <f t="shared" ref="RRU56" si="6325">RRU45-RRU53-RRU54</f>
        <v>0</v>
      </c>
      <c r="RRW56" s="995">
        <f t="shared" ref="RRW56" si="6326">RRW45-RRW53-RRW54</f>
        <v>0</v>
      </c>
      <c r="RRY56" s="995">
        <f t="shared" ref="RRY56" si="6327">RRY45-RRY53-RRY54</f>
        <v>0</v>
      </c>
      <c r="RSA56" s="995">
        <f t="shared" ref="RSA56" si="6328">RSA45-RSA53-RSA54</f>
        <v>0</v>
      </c>
      <c r="RSC56" s="995">
        <f t="shared" ref="RSC56" si="6329">RSC45-RSC53-RSC54</f>
        <v>0</v>
      </c>
      <c r="RSE56" s="995">
        <f t="shared" ref="RSE56" si="6330">RSE45-RSE53-RSE54</f>
        <v>0</v>
      </c>
      <c r="RSG56" s="995">
        <f t="shared" ref="RSG56" si="6331">RSG45-RSG53-RSG54</f>
        <v>0</v>
      </c>
      <c r="RSI56" s="995">
        <f t="shared" ref="RSI56" si="6332">RSI45-RSI53-RSI54</f>
        <v>0</v>
      </c>
      <c r="RSK56" s="995">
        <f t="shared" ref="RSK56" si="6333">RSK45-RSK53-RSK54</f>
        <v>0</v>
      </c>
      <c r="RSM56" s="995">
        <f t="shared" ref="RSM56" si="6334">RSM45-RSM53-RSM54</f>
        <v>0</v>
      </c>
      <c r="RSO56" s="995">
        <f t="shared" ref="RSO56" si="6335">RSO45-RSO53-RSO54</f>
        <v>0</v>
      </c>
      <c r="RSQ56" s="995">
        <f t="shared" ref="RSQ56" si="6336">RSQ45-RSQ53-RSQ54</f>
        <v>0</v>
      </c>
      <c r="RSS56" s="995">
        <f t="shared" ref="RSS56" si="6337">RSS45-RSS53-RSS54</f>
        <v>0</v>
      </c>
      <c r="RSU56" s="995">
        <f t="shared" ref="RSU56" si="6338">RSU45-RSU53-RSU54</f>
        <v>0</v>
      </c>
      <c r="RSW56" s="995">
        <f t="shared" ref="RSW56" si="6339">RSW45-RSW53-RSW54</f>
        <v>0</v>
      </c>
      <c r="RSY56" s="995">
        <f t="shared" ref="RSY56" si="6340">RSY45-RSY53-RSY54</f>
        <v>0</v>
      </c>
      <c r="RTA56" s="995">
        <f t="shared" ref="RTA56" si="6341">RTA45-RTA53-RTA54</f>
        <v>0</v>
      </c>
      <c r="RTC56" s="995">
        <f t="shared" ref="RTC56" si="6342">RTC45-RTC53-RTC54</f>
        <v>0</v>
      </c>
      <c r="RTE56" s="995">
        <f t="shared" ref="RTE56" si="6343">RTE45-RTE53-RTE54</f>
        <v>0</v>
      </c>
      <c r="RTG56" s="995">
        <f t="shared" ref="RTG56" si="6344">RTG45-RTG53-RTG54</f>
        <v>0</v>
      </c>
      <c r="RTI56" s="995">
        <f t="shared" ref="RTI56" si="6345">RTI45-RTI53-RTI54</f>
        <v>0</v>
      </c>
      <c r="RTK56" s="995">
        <f t="shared" ref="RTK56" si="6346">RTK45-RTK53-RTK54</f>
        <v>0</v>
      </c>
      <c r="RTM56" s="995">
        <f t="shared" ref="RTM56" si="6347">RTM45-RTM53-RTM54</f>
        <v>0</v>
      </c>
      <c r="RTO56" s="995">
        <f t="shared" ref="RTO56" si="6348">RTO45-RTO53-RTO54</f>
        <v>0</v>
      </c>
      <c r="RTQ56" s="995">
        <f t="shared" ref="RTQ56" si="6349">RTQ45-RTQ53-RTQ54</f>
        <v>0</v>
      </c>
      <c r="RTS56" s="995">
        <f t="shared" ref="RTS56" si="6350">RTS45-RTS53-RTS54</f>
        <v>0</v>
      </c>
      <c r="RTU56" s="995">
        <f t="shared" ref="RTU56" si="6351">RTU45-RTU53-RTU54</f>
        <v>0</v>
      </c>
      <c r="RTW56" s="995">
        <f t="shared" ref="RTW56" si="6352">RTW45-RTW53-RTW54</f>
        <v>0</v>
      </c>
      <c r="RTY56" s="995">
        <f t="shared" ref="RTY56" si="6353">RTY45-RTY53-RTY54</f>
        <v>0</v>
      </c>
      <c r="RUA56" s="995">
        <f t="shared" ref="RUA56" si="6354">RUA45-RUA53-RUA54</f>
        <v>0</v>
      </c>
      <c r="RUC56" s="995">
        <f t="shared" ref="RUC56" si="6355">RUC45-RUC53-RUC54</f>
        <v>0</v>
      </c>
      <c r="RUE56" s="995">
        <f t="shared" ref="RUE56" si="6356">RUE45-RUE53-RUE54</f>
        <v>0</v>
      </c>
      <c r="RUG56" s="995">
        <f t="shared" ref="RUG56" si="6357">RUG45-RUG53-RUG54</f>
        <v>0</v>
      </c>
      <c r="RUI56" s="995">
        <f t="shared" ref="RUI56" si="6358">RUI45-RUI53-RUI54</f>
        <v>0</v>
      </c>
      <c r="RUK56" s="995">
        <f t="shared" ref="RUK56" si="6359">RUK45-RUK53-RUK54</f>
        <v>0</v>
      </c>
      <c r="RUM56" s="995">
        <f t="shared" ref="RUM56" si="6360">RUM45-RUM53-RUM54</f>
        <v>0</v>
      </c>
      <c r="RUO56" s="995">
        <f t="shared" ref="RUO56" si="6361">RUO45-RUO53-RUO54</f>
        <v>0</v>
      </c>
      <c r="RUQ56" s="995">
        <f t="shared" ref="RUQ56" si="6362">RUQ45-RUQ53-RUQ54</f>
        <v>0</v>
      </c>
      <c r="RUS56" s="995">
        <f t="shared" ref="RUS56" si="6363">RUS45-RUS53-RUS54</f>
        <v>0</v>
      </c>
      <c r="RUU56" s="995">
        <f t="shared" ref="RUU56" si="6364">RUU45-RUU53-RUU54</f>
        <v>0</v>
      </c>
      <c r="RUW56" s="995">
        <f t="shared" ref="RUW56" si="6365">RUW45-RUW53-RUW54</f>
        <v>0</v>
      </c>
      <c r="RUY56" s="995">
        <f t="shared" ref="RUY56" si="6366">RUY45-RUY53-RUY54</f>
        <v>0</v>
      </c>
      <c r="RVA56" s="995">
        <f t="shared" ref="RVA56" si="6367">RVA45-RVA53-RVA54</f>
        <v>0</v>
      </c>
      <c r="RVC56" s="995">
        <f t="shared" ref="RVC56" si="6368">RVC45-RVC53-RVC54</f>
        <v>0</v>
      </c>
      <c r="RVE56" s="995">
        <f t="shared" ref="RVE56" si="6369">RVE45-RVE53-RVE54</f>
        <v>0</v>
      </c>
      <c r="RVG56" s="995">
        <f t="shared" ref="RVG56" si="6370">RVG45-RVG53-RVG54</f>
        <v>0</v>
      </c>
      <c r="RVI56" s="995">
        <f t="shared" ref="RVI56" si="6371">RVI45-RVI53-RVI54</f>
        <v>0</v>
      </c>
      <c r="RVK56" s="995">
        <f t="shared" ref="RVK56" si="6372">RVK45-RVK53-RVK54</f>
        <v>0</v>
      </c>
      <c r="RVM56" s="995">
        <f t="shared" ref="RVM56" si="6373">RVM45-RVM53-RVM54</f>
        <v>0</v>
      </c>
      <c r="RVO56" s="995">
        <f t="shared" ref="RVO56" si="6374">RVO45-RVO53-RVO54</f>
        <v>0</v>
      </c>
      <c r="RVQ56" s="995">
        <f t="shared" ref="RVQ56" si="6375">RVQ45-RVQ53-RVQ54</f>
        <v>0</v>
      </c>
      <c r="RVS56" s="995">
        <f t="shared" ref="RVS56" si="6376">RVS45-RVS53-RVS54</f>
        <v>0</v>
      </c>
      <c r="RVU56" s="995">
        <f t="shared" ref="RVU56" si="6377">RVU45-RVU53-RVU54</f>
        <v>0</v>
      </c>
      <c r="RVW56" s="995">
        <f t="shared" ref="RVW56" si="6378">RVW45-RVW53-RVW54</f>
        <v>0</v>
      </c>
      <c r="RVY56" s="995">
        <f t="shared" ref="RVY56" si="6379">RVY45-RVY53-RVY54</f>
        <v>0</v>
      </c>
      <c r="RWA56" s="995">
        <f t="shared" ref="RWA56" si="6380">RWA45-RWA53-RWA54</f>
        <v>0</v>
      </c>
      <c r="RWC56" s="995">
        <f t="shared" ref="RWC56" si="6381">RWC45-RWC53-RWC54</f>
        <v>0</v>
      </c>
      <c r="RWE56" s="995">
        <f t="shared" ref="RWE56" si="6382">RWE45-RWE53-RWE54</f>
        <v>0</v>
      </c>
      <c r="RWG56" s="995">
        <f t="shared" ref="RWG56" si="6383">RWG45-RWG53-RWG54</f>
        <v>0</v>
      </c>
      <c r="RWI56" s="995">
        <f t="shared" ref="RWI56" si="6384">RWI45-RWI53-RWI54</f>
        <v>0</v>
      </c>
      <c r="RWK56" s="995">
        <f t="shared" ref="RWK56" si="6385">RWK45-RWK53-RWK54</f>
        <v>0</v>
      </c>
      <c r="RWM56" s="995">
        <f t="shared" ref="RWM56" si="6386">RWM45-RWM53-RWM54</f>
        <v>0</v>
      </c>
      <c r="RWO56" s="995">
        <f t="shared" ref="RWO56" si="6387">RWO45-RWO53-RWO54</f>
        <v>0</v>
      </c>
      <c r="RWQ56" s="995">
        <f t="shared" ref="RWQ56" si="6388">RWQ45-RWQ53-RWQ54</f>
        <v>0</v>
      </c>
      <c r="RWS56" s="995">
        <f t="shared" ref="RWS56" si="6389">RWS45-RWS53-RWS54</f>
        <v>0</v>
      </c>
      <c r="RWU56" s="995">
        <f t="shared" ref="RWU56" si="6390">RWU45-RWU53-RWU54</f>
        <v>0</v>
      </c>
      <c r="RWW56" s="995">
        <f t="shared" ref="RWW56" si="6391">RWW45-RWW53-RWW54</f>
        <v>0</v>
      </c>
      <c r="RWY56" s="995">
        <f t="shared" ref="RWY56" si="6392">RWY45-RWY53-RWY54</f>
        <v>0</v>
      </c>
      <c r="RXA56" s="995">
        <f t="shared" ref="RXA56" si="6393">RXA45-RXA53-RXA54</f>
        <v>0</v>
      </c>
      <c r="RXC56" s="995">
        <f t="shared" ref="RXC56" si="6394">RXC45-RXC53-RXC54</f>
        <v>0</v>
      </c>
      <c r="RXE56" s="995">
        <f t="shared" ref="RXE56" si="6395">RXE45-RXE53-RXE54</f>
        <v>0</v>
      </c>
      <c r="RXG56" s="995">
        <f t="shared" ref="RXG56" si="6396">RXG45-RXG53-RXG54</f>
        <v>0</v>
      </c>
      <c r="RXI56" s="995">
        <f t="shared" ref="RXI56" si="6397">RXI45-RXI53-RXI54</f>
        <v>0</v>
      </c>
      <c r="RXK56" s="995">
        <f t="shared" ref="RXK56" si="6398">RXK45-RXK53-RXK54</f>
        <v>0</v>
      </c>
      <c r="RXM56" s="995">
        <f t="shared" ref="RXM56" si="6399">RXM45-RXM53-RXM54</f>
        <v>0</v>
      </c>
      <c r="RXO56" s="995">
        <f t="shared" ref="RXO56" si="6400">RXO45-RXO53-RXO54</f>
        <v>0</v>
      </c>
      <c r="RXQ56" s="995">
        <f t="shared" ref="RXQ56" si="6401">RXQ45-RXQ53-RXQ54</f>
        <v>0</v>
      </c>
      <c r="RXS56" s="995">
        <f t="shared" ref="RXS56" si="6402">RXS45-RXS53-RXS54</f>
        <v>0</v>
      </c>
      <c r="RXU56" s="995">
        <f t="shared" ref="RXU56" si="6403">RXU45-RXU53-RXU54</f>
        <v>0</v>
      </c>
      <c r="RXW56" s="995">
        <f t="shared" ref="RXW56" si="6404">RXW45-RXW53-RXW54</f>
        <v>0</v>
      </c>
      <c r="RXY56" s="995">
        <f t="shared" ref="RXY56" si="6405">RXY45-RXY53-RXY54</f>
        <v>0</v>
      </c>
      <c r="RYA56" s="995">
        <f t="shared" ref="RYA56" si="6406">RYA45-RYA53-RYA54</f>
        <v>0</v>
      </c>
      <c r="RYC56" s="995">
        <f t="shared" ref="RYC56" si="6407">RYC45-RYC53-RYC54</f>
        <v>0</v>
      </c>
      <c r="RYE56" s="995">
        <f t="shared" ref="RYE56" si="6408">RYE45-RYE53-RYE54</f>
        <v>0</v>
      </c>
      <c r="RYG56" s="995">
        <f t="shared" ref="RYG56" si="6409">RYG45-RYG53-RYG54</f>
        <v>0</v>
      </c>
      <c r="RYI56" s="995">
        <f t="shared" ref="RYI56" si="6410">RYI45-RYI53-RYI54</f>
        <v>0</v>
      </c>
      <c r="RYK56" s="995">
        <f t="shared" ref="RYK56" si="6411">RYK45-RYK53-RYK54</f>
        <v>0</v>
      </c>
      <c r="RYM56" s="995">
        <f t="shared" ref="RYM56" si="6412">RYM45-RYM53-RYM54</f>
        <v>0</v>
      </c>
      <c r="RYO56" s="995">
        <f t="shared" ref="RYO56" si="6413">RYO45-RYO53-RYO54</f>
        <v>0</v>
      </c>
      <c r="RYQ56" s="995">
        <f t="shared" ref="RYQ56" si="6414">RYQ45-RYQ53-RYQ54</f>
        <v>0</v>
      </c>
      <c r="RYS56" s="995">
        <f t="shared" ref="RYS56" si="6415">RYS45-RYS53-RYS54</f>
        <v>0</v>
      </c>
      <c r="RYU56" s="995">
        <f t="shared" ref="RYU56" si="6416">RYU45-RYU53-RYU54</f>
        <v>0</v>
      </c>
      <c r="RYW56" s="995">
        <f t="shared" ref="RYW56" si="6417">RYW45-RYW53-RYW54</f>
        <v>0</v>
      </c>
      <c r="RYY56" s="995">
        <f t="shared" ref="RYY56" si="6418">RYY45-RYY53-RYY54</f>
        <v>0</v>
      </c>
      <c r="RZA56" s="995">
        <f t="shared" ref="RZA56" si="6419">RZA45-RZA53-RZA54</f>
        <v>0</v>
      </c>
      <c r="RZC56" s="995">
        <f t="shared" ref="RZC56" si="6420">RZC45-RZC53-RZC54</f>
        <v>0</v>
      </c>
      <c r="RZE56" s="995">
        <f t="shared" ref="RZE56" si="6421">RZE45-RZE53-RZE54</f>
        <v>0</v>
      </c>
      <c r="RZG56" s="995">
        <f t="shared" ref="RZG56" si="6422">RZG45-RZG53-RZG54</f>
        <v>0</v>
      </c>
      <c r="RZI56" s="995">
        <f t="shared" ref="RZI56" si="6423">RZI45-RZI53-RZI54</f>
        <v>0</v>
      </c>
      <c r="RZK56" s="995">
        <f t="shared" ref="RZK56" si="6424">RZK45-RZK53-RZK54</f>
        <v>0</v>
      </c>
      <c r="RZM56" s="995">
        <f t="shared" ref="RZM56" si="6425">RZM45-RZM53-RZM54</f>
        <v>0</v>
      </c>
      <c r="RZO56" s="995">
        <f t="shared" ref="RZO56" si="6426">RZO45-RZO53-RZO54</f>
        <v>0</v>
      </c>
      <c r="RZQ56" s="995">
        <f t="shared" ref="RZQ56" si="6427">RZQ45-RZQ53-RZQ54</f>
        <v>0</v>
      </c>
      <c r="RZS56" s="995">
        <f t="shared" ref="RZS56" si="6428">RZS45-RZS53-RZS54</f>
        <v>0</v>
      </c>
      <c r="RZU56" s="995">
        <f t="shared" ref="RZU56" si="6429">RZU45-RZU53-RZU54</f>
        <v>0</v>
      </c>
      <c r="RZW56" s="995">
        <f t="shared" ref="RZW56" si="6430">RZW45-RZW53-RZW54</f>
        <v>0</v>
      </c>
      <c r="RZY56" s="995">
        <f t="shared" ref="RZY56" si="6431">RZY45-RZY53-RZY54</f>
        <v>0</v>
      </c>
      <c r="SAA56" s="995">
        <f t="shared" ref="SAA56" si="6432">SAA45-SAA53-SAA54</f>
        <v>0</v>
      </c>
      <c r="SAC56" s="995">
        <f t="shared" ref="SAC56" si="6433">SAC45-SAC53-SAC54</f>
        <v>0</v>
      </c>
      <c r="SAE56" s="995">
        <f t="shared" ref="SAE56" si="6434">SAE45-SAE53-SAE54</f>
        <v>0</v>
      </c>
      <c r="SAG56" s="995">
        <f t="shared" ref="SAG56" si="6435">SAG45-SAG53-SAG54</f>
        <v>0</v>
      </c>
      <c r="SAI56" s="995">
        <f t="shared" ref="SAI56" si="6436">SAI45-SAI53-SAI54</f>
        <v>0</v>
      </c>
      <c r="SAK56" s="995">
        <f t="shared" ref="SAK56" si="6437">SAK45-SAK53-SAK54</f>
        <v>0</v>
      </c>
      <c r="SAM56" s="995">
        <f t="shared" ref="SAM56" si="6438">SAM45-SAM53-SAM54</f>
        <v>0</v>
      </c>
      <c r="SAO56" s="995">
        <f t="shared" ref="SAO56" si="6439">SAO45-SAO53-SAO54</f>
        <v>0</v>
      </c>
      <c r="SAQ56" s="995">
        <f t="shared" ref="SAQ56" si="6440">SAQ45-SAQ53-SAQ54</f>
        <v>0</v>
      </c>
      <c r="SAS56" s="995">
        <f t="shared" ref="SAS56" si="6441">SAS45-SAS53-SAS54</f>
        <v>0</v>
      </c>
      <c r="SAU56" s="995">
        <f t="shared" ref="SAU56" si="6442">SAU45-SAU53-SAU54</f>
        <v>0</v>
      </c>
      <c r="SAW56" s="995">
        <f t="shared" ref="SAW56" si="6443">SAW45-SAW53-SAW54</f>
        <v>0</v>
      </c>
      <c r="SAY56" s="995">
        <f t="shared" ref="SAY56" si="6444">SAY45-SAY53-SAY54</f>
        <v>0</v>
      </c>
      <c r="SBA56" s="995">
        <f t="shared" ref="SBA56" si="6445">SBA45-SBA53-SBA54</f>
        <v>0</v>
      </c>
      <c r="SBC56" s="995">
        <f t="shared" ref="SBC56" si="6446">SBC45-SBC53-SBC54</f>
        <v>0</v>
      </c>
      <c r="SBE56" s="995">
        <f t="shared" ref="SBE56" si="6447">SBE45-SBE53-SBE54</f>
        <v>0</v>
      </c>
      <c r="SBG56" s="995">
        <f t="shared" ref="SBG56" si="6448">SBG45-SBG53-SBG54</f>
        <v>0</v>
      </c>
      <c r="SBI56" s="995">
        <f t="shared" ref="SBI56" si="6449">SBI45-SBI53-SBI54</f>
        <v>0</v>
      </c>
      <c r="SBK56" s="995">
        <f t="shared" ref="SBK56" si="6450">SBK45-SBK53-SBK54</f>
        <v>0</v>
      </c>
      <c r="SBM56" s="995">
        <f t="shared" ref="SBM56" si="6451">SBM45-SBM53-SBM54</f>
        <v>0</v>
      </c>
      <c r="SBO56" s="995">
        <f t="shared" ref="SBO56" si="6452">SBO45-SBO53-SBO54</f>
        <v>0</v>
      </c>
      <c r="SBQ56" s="995">
        <f t="shared" ref="SBQ56" si="6453">SBQ45-SBQ53-SBQ54</f>
        <v>0</v>
      </c>
      <c r="SBS56" s="995">
        <f t="shared" ref="SBS56" si="6454">SBS45-SBS53-SBS54</f>
        <v>0</v>
      </c>
      <c r="SBU56" s="995">
        <f t="shared" ref="SBU56" si="6455">SBU45-SBU53-SBU54</f>
        <v>0</v>
      </c>
      <c r="SBW56" s="995">
        <f t="shared" ref="SBW56" si="6456">SBW45-SBW53-SBW54</f>
        <v>0</v>
      </c>
      <c r="SBY56" s="995">
        <f t="shared" ref="SBY56" si="6457">SBY45-SBY53-SBY54</f>
        <v>0</v>
      </c>
      <c r="SCA56" s="995">
        <f t="shared" ref="SCA56" si="6458">SCA45-SCA53-SCA54</f>
        <v>0</v>
      </c>
      <c r="SCC56" s="995">
        <f t="shared" ref="SCC56" si="6459">SCC45-SCC53-SCC54</f>
        <v>0</v>
      </c>
      <c r="SCE56" s="995">
        <f t="shared" ref="SCE56" si="6460">SCE45-SCE53-SCE54</f>
        <v>0</v>
      </c>
      <c r="SCG56" s="995">
        <f t="shared" ref="SCG56" si="6461">SCG45-SCG53-SCG54</f>
        <v>0</v>
      </c>
      <c r="SCI56" s="995">
        <f t="shared" ref="SCI56" si="6462">SCI45-SCI53-SCI54</f>
        <v>0</v>
      </c>
      <c r="SCK56" s="995">
        <f t="shared" ref="SCK56" si="6463">SCK45-SCK53-SCK54</f>
        <v>0</v>
      </c>
      <c r="SCM56" s="995">
        <f t="shared" ref="SCM56" si="6464">SCM45-SCM53-SCM54</f>
        <v>0</v>
      </c>
      <c r="SCO56" s="995">
        <f t="shared" ref="SCO56" si="6465">SCO45-SCO53-SCO54</f>
        <v>0</v>
      </c>
      <c r="SCQ56" s="995">
        <f t="shared" ref="SCQ56" si="6466">SCQ45-SCQ53-SCQ54</f>
        <v>0</v>
      </c>
      <c r="SCS56" s="995">
        <f t="shared" ref="SCS56" si="6467">SCS45-SCS53-SCS54</f>
        <v>0</v>
      </c>
      <c r="SCU56" s="995">
        <f t="shared" ref="SCU56" si="6468">SCU45-SCU53-SCU54</f>
        <v>0</v>
      </c>
      <c r="SCW56" s="995">
        <f t="shared" ref="SCW56" si="6469">SCW45-SCW53-SCW54</f>
        <v>0</v>
      </c>
      <c r="SCY56" s="995">
        <f t="shared" ref="SCY56" si="6470">SCY45-SCY53-SCY54</f>
        <v>0</v>
      </c>
      <c r="SDA56" s="995">
        <f t="shared" ref="SDA56" si="6471">SDA45-SDA53-SDA54</f>
        <v>0</v>
      </c>
      <c r="SDC56" s="995">
        <f t="shared" ref="SDC56" si="6472">SDC45-SDC53-SDC54</f>
        <v>0</v>
      </c>
      <c r="SDE56" s="995">
        <f t="shared" ref="SDE56" si="6473">SDE45-SDE53-SDE54</f>
        <v>0</v>
      </c>
      <c r="SDG56" s="995">
        <f t="shared" ref="SDG56" si="6474">SDG45-SDG53-SDG54</f>
        <v>0</v>
      </c>
      <c r="SDI56" s="995">
        <f t="shared" ref="SDI56" si="6475">SDI45-SDI53-SDI54</f>
        <v>0</v>
      </c>
      <c r="SDK56" s="995">
        <f t="shared" ref="SDK56" si="6476">SDK45-SDK53-SDK54</f>
        <v>0</v>
      </c>
      <c r="SDM56" s="995">
        <f t="shared" ref="SDM56" si="6477">SDM45-SDM53-SDM54</f>
        <v>0</v>
      </c>
      <c r="SDO56" s="995">
        <f t="shared" ref="SDO56" si="6478">SDO45-SDO53-SDO54</f>
        <v>0</v>
      </c>
      <c r="SDQ56" s="995">
        <f t="shared" ref="SDQ56" si="6479">SDQ45-SDQ53-SDQ54</f>
        <v>0</v>
      </c>
      <c r="SDS56" s="995">
        <f t="shared" ref="SDS56" si="6480">SDS45-SDS53-SDS54</f>
        <v>0</v>
      </c>
      <c r="SDU56" s="995">
        <f t="shared" ref="SDU56" si="6481">SDU45-SDU53-SDU54</f>
        <v>0</v>
      </c>
      <c r="SDW56" s="995">
        <f t="shared" ref="SDW56" si="6482">SDW45-SDW53-SDW54</f>
        <v>0</v>
      </c>
      <c r="SDY56" s="995">
        <f t="shared" ref="SDY56" si="6483">SDY45-SDY53-SDY54</f>
        <v>0</v>
      </c>
      <c r="SEA56" s="995">
        <f t="shared" ref="SEA56" si="6484">SEA45-SEA53-SEA54</f>
        <v>0</v>
      </c>
      <c r="SEC56" s="995">
        <f t="shared" ref="SEC56" si="6485">SEC45-SEC53-SEC54</f>
        <v>0</v>
      </c>
      <c r="SEE56" s="995">
        <f t="shared" ref="SEE56" si="6486">SEE45-SEE53-SEE54</f>
        <v>0</v>
      </c>
      <c r="SEG56" s="995">
        <f t="shared" ref="SEG56" si="6487">SEG45-SEG53-SEG54</f>
        <v>0</v>
      </c>
      <c r="SEI56" s="995">
        <f t="shared" ref="SEI56" si="6488">SEI45-SEI53-SEI54</f>
        <v>0</v>
      </c>
      <c r="SEK56" s="995">
        <f t="shared" ref="SEK56" si="6489">SEK45-SEK53-SEK54</f>
        <v>0</v>
      </c>
      <c r="SEM56" s="995">
        <f t="shared" ref="SEM56" si="6490">SEM45-SEM53-SEM54</f>
        <v>0</v>
      </c>
      <c r="SEO56" s="995">
        <f t="shared" ref="SEO56" si="6491">SEO45-SEO53-SEO54</f>
        <v>0</v>
      </c>
      <c r="SEQ56" s="995">
        <f t="shared" ref="SEQ56" si="6492">SEQ45-SEQ53-SEQ54</f>
        <v>0</v>
      </c>
      <c r="SES56" s="995">
        <f t="shared" ref="SES56" si="6493">SES45-SES53-SES54</f>
        <v>0</v>
      </c>
      <c r="SEU56" s="995">
        <f t="shared" ref="SEU56" si="6494">SEU45-SEU53-SEU54</f>
        <v>0</v>
      </c>
      <c r="SEW56" s="995">
        <f t="shared" ref="SEW56" si="6495">SEW45-SEW53-SEW54</f>
        <v>0</v>
      </c>
      <c r="SEY56" s="995">
        <f t="shared" ref="SEY56" si="6496">SEY45-SEY53-SEY54</f>
        <v>0</v>
      </c>
      <c r="SFA56" s="995">
        <f t="shared" ref="SFA56" si="6497">SFA45-SFA53-SFA54</f>
        <v>0</v>
      </c>
      <c r="SFC56" s="995">
        <f t="shared" ref="SFC56" si="6498">SFC45-SFC53-SFC54</f>
        <v>0</v>
      </c>
      <c r="SFE56" s="995">
        <f t="shared" ref="SFE56" si="6499">SFE45-SFE53-SFE54</f>
        <v>0</v>
      </c>
      <c r="SFG56" s="995">
        <f t="shared" ref="SFG56" si="6500">SFG45-SFG53-SFG54</f>
        <v>0</v>
      </c>
      <c r="SFI56" s="995">
        <f t="shared" ref="SFI56" si="6501">SFI45-SFI53-SFI54</f>
        <v>0</v>
      </c>
      <c r="SFK56" s="995">
        <f t="shared" ref="SFK56" si="6502">SFK45-SFK53-SFK54</f>
        <v>0</v>
      </c>
      <c r="SFM56" s="995">
        <f t="shared" ref="SFM56" si="6503">SFM45-SFM53-SFM54</f>
        <v>0</v>
      </c>
      <c r="SFO56" s="995">
        <f t="shared" ref="SFO56" si="6504">SFO45-SFO53-SFO54</f>
        <v>0</v>
      </c>
      <c r="SFQ56" s="995">
        <f t="shared" ref="SFQ56" si="6505">SFQ45-SFQ53-SFQ54</f>
        <v>0</v>
      </c>
      <c r="SFS56" s="995">
        <f t="shared" ref="SFS56" si="6506">SFS45-SFS53-SFS54</f>
        <v>0</v>
      </c>
      <c r="SFU56" s="995">
        <f t="shared" ref="SFU56" si="6507">SFU45-SFU53-SFU54</f>
        <v>0</v>
      </c>
      <c r="SFW56" s="995">
        <f t="shared" ref="SFW56" si="6508">SFW45-SFW53-SFW54</f>
        <v>0</v>
      </c>
      <c r="SFY56" s="995">
        <f t="shared" ref="SFY56" si="6509">SFY45-SFY53-SFY54</f>
        <v>0</v>
      </c>
      <c r="SGA56" s="995">
        <f t="shared" ref="SGA56" si="6510">SGA45-SGA53-SGA54</f>
        <v>0</v>
      </c>
      <c r="SGC56" s="995">
        <f t="shared" ref="SGC56" si="6511">SGC45-SGC53-SGC54</f>
        <v>0</v>
      </c>
      <c r="SGE56" s="995">
        <f t="shared" ref="SGE56" si="6512">SGE45-SGE53-SGE54</f>
        <v>0</v>
      </c>
      <c r="SGG56" s="995">
        <f t="shared" ref="SGG56" si="6513">SGG45-SGG53-SGG54</f>
        <v>0</v>
      </c>
      <c r="SGI56" s="995">
        <f t="shared" ref="SGI56" si="6514">SGI45-SGI53-SGI54</f>
        <v>0</v>
      </c>
      <c r="SGK56" s="995">
        <f t="shared" ref="SGK56" si="6515">SGK45-SGK53-SGK54</f>
        <v>0</v>
      </c>
      <c r="SGM56" s="995">
        <f t="shared" ref="SGM56" si="6516">SGM45-SGM53-SGM54</f>
        <v>0</v>
      </c>
      <c r="SGO56" s="995">
        <f t="shared" ref="SGO56" si="6517">SGO45-SGO53-SGO54</f>
        <v>0</v>
      </c>
      <c r="SGQ56" s="995">
        <f t="shared" ref="SGQ56" si="6518">SGQ45-SGQ53-SGQ54</f>
        <v>0</v>
      </c>
      <c r="SGS56" s="995">
        <f t="shared" ref="SGS56" si="6519">SGS45-SGS53-SGS54</f>
        <v>0</v>
      </c>
      <c r="SGU56" s="995">
        <f t="shared" ref="SGU56" si="6520">SGU45-SGU53-SGU54</f>
        <v>0</v>
      </c>
      <c r="SGW56" s="995">
        <f t="shared" ref="SGW56" si="6521">SGW45-SGW53-SGW54</f>
        <v>0</v>
      </c>
      <c r="SGY56" s="995">
        <f t="shared" ref="SGY56" si="6522">SGY45-SGY53-SGY54</f>
        <v>0</v>
      </c>
      <c r="SHA56" s="995">
        <f t="shared" ref="SHA56" si="6523">SHA45-SHA53-SHA54</f>
        <v>0</v>
      </c>
      <c r="SHC56" s="995">
        <f t="shared" ref="SHC56" si="6524">SHC45-SHC53-SHC54</f>
        <v>0</v>
      </c>
      <c r="SHE56" s="995">
        <f t="shared" ref="SHE56" si="6525">SHE45-SHE53-SHE54</f>
        <v>0</v>
      </c>
      <c r="SHG56" s="995">
        <f t="shared" ref="SHG56" si="6526">SHG45-SHG53-SHG54</f>
        <v>0</v>
      </c>
      <c r="SHI56" s="995">
        <f t="shared" ref="SHI56" si="6527">SHI45-SHI53-SHI54</f>
        <v>0</v>
      </c>
      <c r="SHK56" s="995">
        <f t="shared" ref="SHK56" si="6528">SHK45-SHK53-SHK54</f>
        <v>0</v>
      </c>
      <c r="SHM56" s="995">
        <f t="shared" ref="SHM56" si="6529">SHM45-SHM53-SHM54</f>
        <v>0</v>
      </c>
      <c r="SHO56" s="995">
        <f t="shared" ref="SHO56" si="6530">SHO45-SHO53-SHO54</f>
        <v>0</v>
      </c>
      <c r="SHQ56" s="995">
        <f t="shared" ref="SHQ56" si="6531">SHQ45-SHQ53-SHQ54</f>
        <v>0</v>
      </c>
      <c r="SHS56" s="995">
        <f t="shared" ref="SHS56" si="6532">SHS45-SHS53-SHS54</f>
        <v>0</v>
      </c>
      <c r="SHU56" s="995">
        <f t="shared" ref="SHU56" si="6533">SHU45-SHU53-SHU54</f>
        <v>0</v>
      </c>
      <c r="SHW56" s="995">
        <f t="shared" ref="SHW56" si="6534">SHW45-SHW53-SHW54</f>
        <v>0</v>
      </c>
      <c r="SHY56" s="995">
        <f t="shared" ref="SHY56" si="6535">SHY45-SHY53-SHY54</f>
        <v>0</v>
      </c>
      <c r="SIA56" s="995">
        <f t="shared" ref="SIA56" si="6536">SIA45-SIA53-SIA54</f>
        <v>0</v>
      </c>
      <c r="SIC56" s="995">
        <f t="shared" ref="SIC56" si="6537">SIC45-SIC53-SIC54</f>
        <v>0</v>
      </c>
      <c r="SIE56" s="995">
        <f t="shared" ref="SIE56" si="6538">SIE45-SIE53-SIE54</f>
        <v>0</v>
      </c>
      <c r="SIG56" s="995">
        <f t="shared" ref="SIG56" si="6539">SIG45-SIG53-SIG54</f>
        <v>0</v>
      </c>
      <c r="SII56" s="995">
        <f t="shared" ref="SII56" si="6540">SII45-SII53-SII54</f>
        <v>0</v>
      </c>
      <c r="SIK56" s="995">
        <f t="shared" ref="SIK56" si="6541">SIK45-SIK53-SIK54</f>
        <v>0</v>
      </c>
      <c r="SIM56" s="995">
        <f t="shared" ref="SIM56" si="6542">SIM45-SIM53-SIM54</f>
        <v>0</v>
      </c>
      <c r="SIO56" s="995">
        <f t="shared" ref="SIO56" si="6543">SIO45-SIO53-SIO54</f>
        <v>0</v>
      </c>
      <c r="SIQ56" s="995">
        <f t="shared" ref="SIQ56" si="6544">SIQ45-SIQ53-SIQ54</f>
        <v>0</v>
      </c>
      <c r="SIS56" s="995">
        <f t="shared" ref="SIS56" si="6545">SIS45-SIS53-SIS54</f>
        <v>0</v>
      </c>
      <c r="SIU56" s="995">
        <f t="shared" ref="SIU56" si="6546">SIU45-SIU53-SIU54</f>
        <v>0</v>
      </c>
      <c r="SIW56" s="995">
        <f t="shared" ref="SIW56" si="6547">SIW45-SIW53-SIW54</f>
        <v>0</v>
      </c>
      <c r="SIY56" s="995">
        <f t="shared" ref="SIY56" si="6548">SIY45-SIY53-SIY54</f>
        <v>0</v>
      </c>
      <c r="SJA56" s="995">
        <f t="shared" ref="SJA56" si="6549">SJA45-SJA53-SJA54</f>
        <v>0</v>
      </c>
      <c r="SJC56" s="995">
        <f t="shared" ref="SJC56" si="6550">SJC45-SJC53-SJC54</f>
        <v>0</v>
      </c>
      <c r="SJE56" s="995">
        <f t="shared" ref="SJE56" si="6551">SJE45-SJE53-SJE54</f>
        <v>0</v>
      </c>
      <c r="SJG56" s="995">
        <f t="shared" ref="SJG56" si="6552">SJG45-SJG53-SJG54</f>
        <v>0</v>
      </c>
      <c r="SJI56" s="995">
        <f t="shared" ref="SJI56" si="6553">SJI45-SJI53-SJI54</f>
        <v>0</v>
      </c>
      <c r="SJK56" s="995">
        <f t="shared" ref="SJK56" si="6554">SJK45-SJK53-SJK54</f>
        <v>0</v>
      </c>
      <c r="SJM56" s="995">
        <f t="shared" ref="SJM56" si="6555">SJM45-SJM53-SJM54</f>
        <v>0</v>
      </c>
      <c r="SJO56" s="995">
        <f t="shared" ref="SJO56" si="6556">SJO45-SJO53-SJO54</f>
        <v>0</v>
      </c>
      <c r="SJQ56" s="995">
        <f t="shared" ref="SJQ56" si="6557">SJQ45-SJQ53-SJQ54</f>
        <v>0</v>
      </c>
      <c r="SJS56" s="995">
        <f t="shared" ref="SJS56" si="6558">SJS45-SJS53-SJS54</f>
        <v>0</v>
      </c>
      <c r="SJU56" s="995">
        <f t="shared" ref="SJU56" si="6559">SJU45-SJU53-SJU54</f>
        <v>0</v>
      </c>
      <c r="SJW56" s="995">
        <f t="shared" ref="SJW56" si="6560">SJW45-SJW53-SJW54</f>
        <v>0</v>
      </c>
      <c r="SJY56" s="995">
        <f t="shared" ref="SJY56" si="6561">SJY45-SJY53-SJY54</f>
        <v>0</v>
      </c>
      <c r="SKA56" s="995">
        <f t="shared" ref="SKA56" si="6562">SKA45-SKA53-SKA54</f>
        <v>0</v>
      </c>
      <c r="SKC56" s="995">
        <f t="shared" ref="SKC56" si="6563">SKC45-SKC53-SKC54</f>
        <v>0</v>
      </c>
      <c r="SKE56" s="995">
        <f t="shared" ref="SKE56" si="6564">SKE45-SKE53-SKE54</f>
        <v>0</v>
      </c>
      <c r="SKG56" s="995">
        <f t="shared" ref="SKG56" si="6565">SKG45-SKG53-SKG54</f>
        <v>0</v>
      </c>
      <c r="SKI56" s="995">
        <f t="shared" ref="SKI56" si="6566">SKI45-SKI53-SKI54</f>
        <v>0</v>
      </c>
      <c r="SKK56" s="995">
        <f t="shared" ref="SKK56" si="6567">SKK45-SKK53-SKK54</f>
        <v>0</v>
      </c>
      <c r="SKM56" s="995">
        <f t="shared" ref="SKM56" si="6568">SKM45-SKM53-SKM54</f>
        <v>0</v>
      </c>
      <c r="SKO56" s="995">
        <f t="shared" ref="SKO56" si="6569">SKO45-SKO53-SKO54</f>
        <v>0</v>
      </c>
      <c r="SKQ56" s="995">
        <f t="shared" ref="SKQ56" si="6570">SKQ45-SKQ53-SKQ54</f>
        <v>0</v>
      </c>
      <c r="SKS56" s="995">
        <f t="shared" ref="SKS56" si="6571">SKS45-SKS53-SKS54</f>
        <v>0</v>
      </c>
      <c r="SKU56" s="995">
        <f t="shared" ref="SKU56" si="6572">SKU45-SKU53-SKU54</f>
        <v>0</v>
      </c>
      <c r="SKW56" s="995">
        <f t="shared" ref="SKW56" si="6573">SKW45-SKW53-SKW54</f>
        <v>0</v>
      </c>
      <c r="SKY56" s="995">
        <f t="shared" ref="SKY56" si="6574">SKY45-SKY53-SKY54</f>
        <v>0</v>
      </c>
      <c r="SLA56" s="995">
        <f t="shared" ref="SLA56" si="6575">SLA45-SLA53-SLA54</f>
        <v>0</v>
      </c>
      <c r="SLC56" s="995">
        <f t="shared" ref="SLC56" si="6576">SLC45-SLC53-SLC54</f>
        <v>0</v>
      </c>
      <c r="SLE56" s="995">
        <f t="shared" ref="SLE56" si="6577">SLE45-SLE53-SLE54</f>
        <v>0</v>
      </c>
      <c r="SLG56" s="995">
        <f t="shared" ref="SLG56" si="6578">SLG45-SLG53-SLG54</f>
        <v>0</v>
      </c>
      <c r="SLI56" s="995">
        <f t="shared" ref="SLI56" si="6579">SLI45-SLI53-SLI54</f>
        <v>0</v>
      </c>
      <c r="SLK56" s="995">
        <f t="shared" ref="SLK56" si="6580">SLK45-SLK53-SLK54</f>
        <v>0</v>
      </c>
      <c r="SLM56" s="995">
        <f t="shared" ref="SLM56" si="6581">SLM45-SLM53-SLM54</f>
        <v>0</v>
      </c>
      <c r="SLO56" s="995">
        <f t="shared" ref="SLO56" si="6582">SLO45-SLO53-SLO54</f>
        <v>0</v>
      </c>
      <c r="SLQ56" s="995">
        <f t="shared" ref="SLQ56" si="6583">SLQ45-SLQ53-SLQ54</f>
        <v>0</v>
      </c>
      <c r="SLS56" s="995">
        <f t="shared" ref="SLS56" si="6584">SLS45-SLS53-SLS54</f>
        <v>0</v>
      </c>
      <c r="SLU56" s="995">
        <f t="shared" ref="SLU56" si="6585">SLU45-SLU53-SLU54</f>
        <v>0</v>
      </c>
      <c r="SLW56" s="995">
        <f t="shared" ref="SLW56" si="6586">SLW45-SLW53-SLW54</f>
        <v>0</v>
      </c>
      <c r="SLY56" s="995">
        <f t="shared" ref="SLY56" si="6587">SLY45-SLY53-SLY54</f>
        <v>0</v>
      </c>
      <c r="SMA56" s="995">
        <f t="shared" ref="SMA56" si="6588">SMA45-SMA53-SMA54</f>
        <v>0</v>
      </c>
      <c r="SMC56" s="995">
        <f t="shared" ref="SMC56" si="6589">SMC45-SMC53-SMC54</f>
        <v>0</v>
      </c>
      <c r="SME56" s="995">
        <f t="shared" ref="SME56" si="6590">SME45-SME53-SME54</f>
        <v>0</v>
      </c>
      <c r="SMG56" s="995">
        <f t="shared" ref="SMG56" si="6591">SMG45-SMG53-SMG54</f>
        <v>0</v>
      </c>
      <c r="SMI56" s="995">
        <f t="shared" ref="SMI56" si="6592">SMI45-SMI53-SMI54</f>
        <v>0</v>
      </c>
      <c r="SMK56" s="995">
        <f t="shared" ref="SMK56" si="6593">SMK45-SMK53-SMK54</f>
        <v>0</v>
      </c>
      <c r="SMM56" s="995">
        <f t="shared" ref="SMM56" si="6594">SMM45-SMM53-SMM54</f>
        <v>0</v>
      </c>
      <c r="SMO56" s="995">
        <f t="shared" ref="SMO56" si="6595">SMO45-SMO53-SMO54</f>
        <v>0</v>
      </c>
      <c r="SMQ56" s="995">
        <f t="shared" ref="SMQ56" si="6596">SMQ45-SMQ53-SMQ54</f>
        <v>0</v>
      </c>
      <c r="SMS56" s="995">
        <f t="shared" ref="SMS56" si="6597">SMS45-SMS53-SMS54</f>
        <v>0</v>
      </c>
      <c r="SMU56" s="995">
        <f t="shared" ref="SMU56" si="6598">SMU45-SMU53-SMU54</f>
        <v>0</v>
      </c>
      <c r="SMW56" s="995">
        <f t="shared" ref="SMW56" si="6599">SMW45-SMW53-SMW54</f>
        <v>0</v>
      </c>
      <c r="SMY56" s="995">
        <f t="shared" ref="SMY56" si="6600">SMY45-SMY53-SMY54</f>
        <v>0</v>
      </c>
      <c r="SNA56" s="995">
        <f t="shared" ref="SNA56" si="6601">SNA45-SNA53-SNA54</f>
        <v>0</v>
      </c>
      <c r="SNC56" s="995">
        <f t="shared" ref="SNC56" si="6602">SNC45-SNC53-SNC54</f>
        <v>0</v>
      </c>
      <c r="SNE56" s="995">
        <f t="shared" ref="SNE56" si="6603">SNE45-SNE53-SNE54</f>
        <v>0</v>
      </c>
      <c r="SNG56" s="995">
        <f t="shared" ref="SNG56" si="6604">SNG45-SNG53-SNG54</f>
        <v>0</v>
      </c>
      <c r="SNI56" s="995">
        <f t="shared" ref="SNI56" si="6605">SNI45-SNI53-SNI54</f>
        <v>0</v>
      </c>
      <c r="SNK56" s="995">
        <f t="shared" ref="SNK56" si="6606">SNK45-SNK53-SNK54</f>
        <v>0</v>
      </c>
      <c r="SNM56" s="995">
        <f t="shared" ref="SNM56" si="6607">SNM45-SNM53-SNM54</f>
        <v>0</v>
      </c>
      <c r="SNO56" s="995">
        <f t="shared" ref="SNO56" si="6608">SNO45-SNO53-SNO54</f>
        <v>0</v>
      </c>
      <c r="SNQ56" s="995">
        <f t="shared" ref="SNQ56" si="6609">SNQ45-SNQ53-SNQ54</f>
        <v>0</v>
      </c>
      <c r="SNS56" s="995">
        <f t="shared" ref="SNS56" si="6610">SNS45-SNS53-SNS54</f>
        <v>0</v>
      </c>
      <c r="SNU56" s="995">
        <f t="shared" ref="SNU56" si="6611">SNU45-SNU53-SNU54</f>
        <v>0</v>
      </c>
      <c r="SNW56" s="995">
        <f t="shared" ref="SNW56" si="6612">SNW45-SNW53-SNW54</f>
        <v>0</v>
      </c>
      <c r="SNY56" s="995">
        <f t="shared" ref="SNY56" si="6613">SNY45-SNY53-SNY54</f>
        <v>0</v>
      </c>
      <c r="SOA56" s="995">
        <f t="shared" ref="SOA56" si="6614">SOA45-SOA53-SOA54</f>
        <v>0</v>
      </c>
      <c r="SOC56" s="995">
        <f t="shared" ref="SOC56" si="6615">SOC45-SOC53-SOC54</f>
        <v>0</v>
      </c>
      <c r="SOE56" s="995">
        <f t="shared" ref="SOE56" si="6616">SOE45-SOE53-SOE54</f>
        <v>0</v>
      </c>
      <c r="SOG56" s="995">
        <f t="shared" ref="SOG56" si="6617">SOG45-SOG53-SOG54</f>
        <v>0</v>
      </c>
      <c r="SOI56" s="995">
        <f t="shared" ref="SOI56" si="6618">SOI45-SOI53-SOI54</f>
        <v>0</v>
      </c>
      <c r="SOK56" s="995">
        <f t="shared" ref="SOK56" si="6619">SOK45-SOK53-SOK54</f>
        <v>0</v>
      </c>
      <c r="SOM56" s="995">
        <f t="shared" ref="SOM56" si="6620">SOM45-SOM53-SOM54</f>
        <v>0</v>
      </c>
      <c r="SOO56" s="995">
        <f t="shared" ref="SOO56" si="6621">SOO45-SOO53-SOO54</f>
        <v>0</v>
      </c>
      <c r="SOQ56" s="995">
        <f t="shared" ref="SOQ56" si="6622">SOQ45-SOQ53-SOQ54</f>
        <v>0</v>
      </c>
      <c r="SOS56" s="995">
        <f t="shared" ref="SOS56" si="6623">SOS45-SOS53-SOS54</f>
        <v>0</v>
      </c>
      <c r="SOU56" s="995">
        <f t="shared" ref="SOU56" si="6624">SOU45-SOU53-SOU54</f>
        <v>0</v>
      </c>
      <c r="SOW56" s="995">
        <f t="shared" ref="SOW56" si="6625">SOW45-SOW53-SOW54</f>
        <v>0</v>
      </c>
      <c r="SOY56" s="995">
        <f t="shared" ref="SOY56" si="6626">SOY45-SOY53-SOY54</f>
        <v>0</v>
      </c>
      <c r="SPA56" s="995">
        <f t="shared" ref="SPA56" si="6627">SPA45-SPA53-SPA54</f>
        <v>0</v>
      </c>
      <c r="SPC56" s="995">
        <f t="shared" ref="SPC56" si="6628">SPC45-SPC53-SPC54</f>
        <v>0</v>
      </c>
      <c r="SPE56" s="995">
        <f t="shared" ref="SPE56" si="6629">SPE45-SPE53-SPE54</f>
        <v>0</v>
      </c>
      <c r="SPG56" s="995">
        <f t="shared" ref="SPG56" si="6630">SPG45-SPG53-SPG54</f>
        <v>0</v>
      </c>
      <c r="SPI56" s="995">
        <f t="shared" ref="SPI56" si="6631">SPI45-SPI53-SPI54</f>
        <v>0</v>
      </c>
      <c r="SPK56" s="995">
        <f t="shared" ref="SPK56" si="6632">SPK45-SPK53-SPK54</f>
        <v>0</v>
      </c>
      <c r="SPM56" s="995">
        <f t="shared" ref="SPM56" si="6633">SPM45-SPM53-SPM54</f>
        <v>0</v>
      </c>
      <c r="SPO56" s="995">
        <f t="shared" ref="SPO56" si="6634">SPO45-SPO53-SPO54</f>
        <v>0</v>
      </c>
      <c r="SPQ56" s="995">
        <f t="shared" ref="SPQ56" si="6635">SPQ45-SPQ53-SPQ54</f>
        <v>0</v>
      </c>
      <c r="SPS56" s="995">
        <f t="shared" ref="SPS56" si="6636">SPS45-SPS53-SPS54</f>
        <v>0</v>
      </c>
      <c r="SPU56" s="995">
        <f t="shared" ref="SPU56" si="6637">SPU45-SPU53-SPU54</f>
        <v>0</v>
      </c>
      <c r="SPW56" s="995">
        <f t="shared" ref="SPW56" si="6638">SPW45-SPW53-SPW54</f>
        <v>0</v>
      </c>
      <c r="SPY56" s="995">
        <f t="shared" ref="SPY56" si="6639">SPY45-SPY53-SPY54</f>
        <v>0</v>
      </c>
      <c r="SQA56" s="995">
        <f t="shared" ref="SQA56" si="6640">SQA45-SQA53-SQA54</f>
        <v>0</v>
      </c>
      <c r="SQC56" s="995">
        <f t="shared" ref="SQC56" si="6641">SQC45-SQC53-SQC54</f>
        <v>0</v>
      </c>
      <c r="SQE56" s="995">
        <f t="shared" ref="SQE56" si="6642">SQE45-SQE53-SQE54</f>
        <v>0</v>
      </c>
      <c r="SQG56" s="995">
        <f t="shared" ref="SQG56" si="6643">SQG45-SQG53-SQG54</f>
        <v>0</v>
      </c>
      <c r="SQI56" s="995">
        <f t="shared" ref="SQI56" si="6644">SQI45-SQI53-SQI54</f>
        <v>0</v>
      </c>
      <c r="SQK56" s="995">
        <f t="shared" ref="SQK56" si="6645">SQK45-SQK53-SQK54</f>
        <v>0</v>
      </c>
      <c r="SQM56" s="995">
        <f t="shared" ref="SQM56" si="6646">SQM45-SQM53-SQM54</f>
        <v>0</v>
      </c>
      <c r="SQO56" s="995">
        <f t="shared" ref="SQO56" si="6647">SQO45-SQO53-SQO54</f>
        <v>0</v>
      </c>
      <c r="SQQ56" s="995">
        <f t="shared" ref="SQQ56" si="6648">SQQ45-SQQ53-SQQ54</f>
        <v>0</v>
      </c>
      <c r="SQS56" s="995">
        <f t="shared" ref="SQS56" si="6649">SQS45-SQS53-SQS54</f>
        <v>0</v>
      </c>
      <c r="SQU56" s="995">
        <f t="shared" ref="SQU56" si="6650">SQU45-SQU53-SQU54</f>
        <v>0</v>
      </c>
      <c r="SQW56" s="995">
        <f t="shared" ref="SQW56" si="6651">SQW45-SQW53-SQW54</f>
        <v>0</v>
      </c>
      <c r="SQY56" s="995">
        <f t="shared" ref="SQY56" si="6652">SQY45-SQY53-SQY54</f>
        <v>0</v>
      </c>
      <c r="SRA56" s="995">
        <f t="shared" ref="SRA56" si="6653">SRA45-SRA53-SRA54</f>
        <v>0</v>
      </c>
      <c r="SRC56" s="995">
        <f t="shared" ref="SRC56" si="6654">SRC45-SRC53-SRC54</f>
        <v>0</v>
      </c>
      <c r="SRE56" s="995">
        <f t="shared" ref="SRE56" si="6655">SRE45-SRE53-SRE54</f>
        <v>0</v>
      </c>
      <c r="SRG56" s="995">
        <f t="shared" ref="SRG56" si="6656">SRG45-SRG53-SRG54</f>
        <v>0</v>
      </c>
      <c r="SRI56" s="995">
        <f t="shared" ref="SRI56" si="6657">SRI45-SRI53-SRI54</f>
        <v>0</v>
      </c>
      <c r="SRK56" s="995">
        <f t="shared" ref="SRK56" si="6658">SRK45-SRK53-SRK54</f>
        <v>0</v>
      </c>
      <c r="SRM56" s="995">
        <f t="shared" ref="SRM56" si="6659">SRM45-SRM53-SRM54</f>
        <v>0</v>
      </c>
      <c r="SRO56" s="995">
        <f t="shared" ref="SRO56" si="6660">SRO45-SRO53-SRO54</f>
        <v>0</v>
      </c>
      <c r="SRQ56" s="995">
        <f t="shared" ref="SRQ56" si="6661">SRQ45-SRQ53-SRQ54</f>
        <v>0</v>
      </c>
      <c r="SRS56" s="995">
        <f t="shared" ref="SRS56" si="6662">SRS45-SRS53-SRS54</f>
        <v>0</v>
      </c>
      <c r="SRU56" s="995">
        <f t="shared" ref="SRU56" si="6663">SRU45-SRU53-SRU54</f>
        <v>0</v>
      </c>
      <c r="SRW56" s="995">
        <f t="shared" ref="SRW56" si="6664">SRW45-SRW53-SRW54</f>
        <v>0</v>
      </c>
      <c r="SRY56" s="995">
        <f t="shared" ref="SRY56" si="6665">SRY45-SRY53-SRY54</f>
        <v>0</v>
      </c>
      <c r="SSA56" s="995">
        <f t="shared" ref="SSA56" si="6666">SSA45-SSA53-SSA54</f>
        <v>0</v>
      </c>
      <c r="SSC56" s="995">
        <f t="shared" ref="SSC56" si="6667">SSC45-SSC53-SSC54</f>
        <v>0</v>
      </c>
      <c r="SSE56" s="995">
        <f t="shared" ref="SSE56" si="6668">SSE45-SSE53-SSE54</f>
        <v>0</v>
      </c>
      <c r="SSG56" s="995">
        <f t="shared" ref="SSG56" si="6669">SSG45-SSG53-SSG54</f>
        <v>0</v>
      </c>
      <c r="SSI56" s="995">
        <f t="shared" ref="SSI56" si="6670">SSI45-SSI53-SSI54</f>
        <v>0</v>
      </c>
      <c r="SSK56" s="995">
        <f t="shared" ref="SSK56" si="6671">SSK45-SSK53-SSK54</f>
        <v>0</v>
      </c>
      <c r="SSM56" s="995">
        <f t="shared" ref="SSM56" si="6672">SSM45-SSM53-SSM54</f>
        <v>0</v>
      </c>
      <c r="SSO56" s="995">
        <f t="shared" ref="SSO56" si="6673">SSO45-SSO53-SSO54</f>
        <v>0</v>
      </c>
      <c r="SSQ56" s="995">
        <f t="shared" ref="SSQ56" si="6674">SSQ45-SSQ53-SSQ54</f>
        <v>0</v>
      </c>
      <c r="SSS56" s="995">
        <f t="shared" ref="SSS56" si="6675">SSS45-SSS53-SSS54</f>
        <v>0</v>
      </c>
      <c r="SSU56" s="995">
        <f t="shared" ref="SSU56" si="6676">SSU45-SSU53-SSU54</f>
        <v>0</v>
      </c>
      <c r="SSW56" s="995">
        <f t="shared" ref="SSW56" si="6677">SSW45-SSW53-SSW54</f>
        <v>0</v>
      </c>
      <c r="SSY56" s="995">
        <f t="shared" ref="SSY56" si="6678">SSY45-SSY53-SSY54</f>
        <v>0</v>
      </c>
      <c r="STA56" s="995">
        <f t="shared" ref="STA56" si="6679">STA45-STA53-STA54</f>
        <v>0</v>
      </c>
      <c r="STC56" s="995">
        <f t="shared" ref="STC56" si="6680">STC45-STC53-STC54</f>
        <v>0</v>
      </c>
      <c r="STE56" s="995">
        <f t="shared" ref="STE56" si="6681">STE45-STE53-STE54</f>
        <v>0</v>
      </c>
      <c r="STG56" s="995">
        <f t="shared" ref="STG56" si="6682">STG45-STG53-STG54</f>
        <v>0</v>
      </c>
      <c r="STI56" s="995">
        <f t="shared" ref="STI56" si="6683">STI45-STI53-STI54</f>
        <v>0</v>
      </c>
      <c r="STK56" s="995">
        <f t="shared" ref="STK56" si="6684">STK45-STK53-STK54</f>
        <v>0</v>
      </c>
      <c r="STM56" s="995">
        <f t="shared" ref="STM56" si="6685">STM45-STM53-STM54</f>
        <v>0</v>
      </c>
      <c r="STO56" s="995">
        <f t="shared" ref="STO56" si="6686">STO45-STO53-STO54</f>
        <v>0</v>
      </c>
      <c r="STQ56" s="995">
        <f t="shared" ref="STQ56" si="6687">STQ45-STQ53-STQ54</f>
        <v>0</v>
      </c>
      <c r="STS56" s="995">
        <f t="shared" ref="STS56" si="6688">STS45-STS53-STS54</f>
        <v>0</v>
      </c>
      <c r="STU56" s="995">
        <f t="shared" ref="STU56" si="6689">STU45-STU53-STU54</f>
        <v>0</v>
      </c>
      <c r="STW56" s="995">
        <f t="shared" ref="STW56" si="6690">STW45-STW53-STW54</f>
        <v>0</v>
      </c>
      <c r="STY56" s="995">
        <f t="shared" ref="STY56" si="6691">STY45-STY53-STY54</f>
        <v>0</v>
      </c>
      <c r="SUA56" s="995">
        <f t="shared" ref="SUA56" si="6692">SUA45-SUA53-SUA54</f>
        <v>0</v>
      </c>
      <c r="SUC56" s="995">
        <f t="shared" ref="SUC56" si="6693">SUC45-SUC53-SUC54</f>
        <v>0</v>
      </c>
      <c r="SUE56" s="995">
        <f t="shared" ref="SUE56" si="6694">SUE45-SUE53-SUE54</f>
        <v>0</v>
      </c>
      <c r="SUG56" s="995">
        <f t="shared" ref="SUG56" si="6695">SUG45-SUG53-SUG54</f>
        <v>0</v>
      </c>
      <c r="SUI56" s="995">
        <f t="shared" ref="SUI56" si="6696">SUI45-SUI53-SUI54</f>
        <v>0</v>
      </c>
      <c r="SUK56" s="995">
        <f t="shared" ref="SUK56" si="6697">SUK45-SUK53-SUK54</f>
        <v>0</v>
      </c>
      <c r="SUM56" s="995">
        <f t="shared" ref="SUM56" si="6698">SUM45-SUM53-SUM54</f>
        <v>0</v>
      </c>
      <c r="SUO56" s="995">
        <f t="shared" ref="SUO56" si="6699">SUO45-SUO53-SUO54</f>
        <v>0</v>
      </c>
      <c r="SUQ56" s="995">
        <f t="shared" ref="SUQ56" si="6700">SUQ45-SUQ53-SUQ54</f>
        <v>0</v>
      </c>
      <c r="SUS56" s="995">
        <f t="shared" ref="SUS56" si="6701">SUS45-SUS53-SUS54</f>
        <v>0</v>
      </c>
      <c r="SUU56" s="995">
        <f t="shared" ref="SUU56" si="6702">SUU45-SUU53-SUU54</f>
        <v>0</v>
      </c>
      <c r="SUW56" s="995">
        <f t="shared" ref="SUW56" si="6703">SUW45-SUW53-SUW54</f>
        <v>0</v>
      </c>
      <c r="SUY56" s="995">
        <f t="shared" ref="SUY56" si="6704">SUY45-SUY53-SUY54</f>
        <v>0</v>
      </c>
      <c r="SVA56" s="995">
        <f t="shared" ref="SVA56" si="6705">SVA45-SVA53-SVA54</f>
        <v>0</v>
      </c>
      <c r="SVC56" s="995">
        <f t="shared" ref="SVC56" si="6706">SVC45-SVC53-SVC54</f>
        <v>0</v>
      </c>
      <c r="SVE56" s="995">
        <f t="shared" ref="SVE56" si="6707">SVE45-SVE53-SVE54</f>
        <v>0</v>
      </c>
      <c r="SVG56" s="995">
        <f t="shared" ref="SVG56" si="6708">SVG45-SVG53-SVG54</f>
        <v>0</v>
      </c>
      <c r="SVI56" s="995">
        <f t="shared" ref="SVI56" si="6709">SVI45-SVI53-SVI54</f>
        <v>0</v>
      </c>
      <c r="SVK56" s="995">
        <f t="shared" ref="SVK56" si="6710">SVK45-SVK53-SVK54</f>
        <v>0</v>
      </c>
      <c r="SVM56" s="995">
        <f t="shared" ref="SVM56" si="6711">SVM45-SVM53-SVM54</f>
        <v>0</v>
      </c>
      <c r="SVO56" s="995">
        <f t="shared" ref="SVO56" si="6712">SVO45-SVO53-SVO54</f>
        <v>0</v>
      </c>
      <c r="SVQ56" s="995">
        <f t="shared" ref="SVQ56" si="6713">SVQ45-SVQ53-SVQ54</f>
        <v>0</v>
      </c>
      <c r="SVS56" s="995">
        <f t="shared" ref="SVS56" si="6714">SVS45-SVS53-SVS54</f>
        <v>0</v>
      </c>
      <c r="SVU56" s="995">
        <f t="shared" ref="SVU56" si="6715">SVU45-SVU53-SVU54</f>
        <v>0</v>
      </c>
      <c r="SVW56" s="995">
        <f t="shared" ref="SVW56" si="6716">SVW45-SVW53-SVW54</f>
        <v>0</v>
      </c>
      <c r="SVY56" s="995">
        <f t="shared" ref="SVY56" si="6717">SVY45-SVY53-SVY54</f>
        <v>0</v>
      </c>
      <c r="SWA56" s="995">
        <f t="shared" ref="SWA56" si="6718">SWA45-SWA53-SWA54</f>
        <v>0</v>
      </c>
      <c r="SWC56" s="995">
        <f t="shared" ref="SWC56" si="6719">SWC45-SWC53-SWC54</f>
        <v>0</v>
      </c>
      <c r="SWE56" s="995">
        <f t="shared" ref="SWE56" si="6720">SWE45-SWE53-SWE54</f>
        <v>0</v>
      </c>
      <c r="SWG56" s="995">
        <f t="shared" ref="SWG56" si="6721">SWG45-SWG53-SWG54</f>
        <v>0</v>
      </c>
      <c r="SWI56" s="995">
        <f t="shared" ref="SWI56" si="6722">SWI45-SWI53-SWI54</f>
        <v>0</v>
      </c>
      <c r="SWK56" s="995">
        <f t="shared" ref="SWK56" si="6723">SWK45-SWK53-SWK54</f>
        <v>0</v>
      </c>
      <c r="SWM56" s="995">
        <f t="shared" ref="SWM56" si="6724">SWM45-SWM53-SWM54</f>
        <v>0</v>
      </c>
      <c r="SWO56" s="995">
        <f t="shared" ref="SWO56" si="6725">SWO45-SWO53-SWO54</f>
        <v>0</v>
      </c>
      <c r="SWQ56" s="995">
        <f t="shared" ref="SWQ56" si="6726">SWQ45-SWQ53-SWQ54</f>
        <v>0</v>
      </c>
      <c r="SWS56" s="995">
        <f t="shared" ref="SWS56" si="6727">SWS45-SWS53-SWS54</f>
        <v>0</v>
      </c>
      <c r="SWU56" s="995">
        <f t="shared" ref="SWU56" si="6728">SWU45-SWU53-SWU54</f>
        <v>0</v>
      </c>
      <c r="SWW56" s="995">
        <f t="shared" ref="SWW56" si="6729">SWW45-SWW53-SWW54</f>
        <v>0</v>
      </c>
      <c r="SWY56" s="995">
        <f t="shared" ref="SWY56" si="6730">SWY45-SWY53-SWY54</f>
        <v>0</v>
      </c>
      <c r="SXA56" s="995">
        <f t="shared" ref="SXA56" si="6731">SXA45-SXA53-SXA54</f>
        <v>0</v>
      </c>
      <c r="SXC56" s="995">
        <f t="shared" ref="SXC56" si="6732">SXC45-SXC53-SXC54</f>
        <v>0</v>
      </c>
      <c r="SXE56" s="995">
        <f t="shared" ref="SXE56" si="6733">SXE45-SXE53-SXE54</f>
        <v>0</v>
      </c>
      <c r="SXG56" s="995">
        <f t="shared" ref="SXG56" si="6734">SXG45-SXG53-SXG54</f>
        <v>0</v>
      </c>
      <c r="SXI56" s="995">
        <f t="shared" ref="SXI56" si="6735">SXI45-SXI53-SXI54</f>
        <v>0</v>
      </c>
      <c r="SXK56" s="995">
        <f t="shared" ref="SXK56" si="6736">SXK45-SXK53-SXK54</f>
        <v>0</v>
      </c>
      <c r="SXM56" s="995">
        <f t="shared" ref="SXM56" si="6737">SXM45-SXM53-SXM54</f>
        <v>0</v>
      </c>
      <c r="SXO56" s="995">
        <f t="shared" ref="SXO56" si="6738">SXO45-SXO53-SXO54</f>
        <v>0</v>
      </c>
      <c r="SXQ56" s="995">
        <f t="shared" ref="SXQ56" si="6739">SXQ45-SXQ53-SXQ54</f>
        <v>0</v>
      </c>
      <c r="SXS56" s="995">
        <f t="shared" ref="SXS56" si="6740">SXS45-SXS53-SXS54</f>
        <v>0</v>
      </c>
      <c r="SXU56" s="995">
        <f t="shared" ref="SXU56" si="6741">SXU45-SXU53-SXU54</f>
        <v>0</v>
      </c>
      <c r="SXW56" s="995">
        <f t="shared" ref="SXW56" si="6742">SXW45-SXW53-SXW54</f>
        <v>0</v>
      </c>
      <c r="SXY56" s="995">
        <f t="shared" ref="SXY56" si="6743">SXY45-SXY53-SXY54</f>
        <v>0</v>
      </c>
      <c r="SYA56" s="995">
        <f t="shared" ref="SYA56" si="6744">SYA45-SYA53-SYA54</f>
        <v>0</v>
      </c>
      <c r="SYC56" s="995">
        <f t="shared" ref="SYC56" si="6745">SYC45-SYC53-SYC54</f>
        <v>0</v>
      </c>
      <c r="SYE56" s="995">
        <f t="shared" ref="SYE56" si="6746">SYE45-SYE53-SYE54</f>
        <v>0</v>
      </c>
      <c r="SYG56" s="995">
        <f t="shared" ref="SYG56" si="6747">SYG45-SYG53-SYG54</f>
        <v>0</v>
      </c>
      <c r="SYI56" s="995">
        <f t="shared" ref="SYI56" si="6748">SYI45-SYI53-SYI54</f>
        <v>0</v>
      </c>
      <c r="SYK56" s="995">
        <f t="shared" ref="SYK56" si="6749">SYK45-SYK53-SYK54</f>
        <v>0</v>
      </c>
      <c r="SYM56" s="995">
        <f t="shared" ref="SYM56" si="6750">SYM45-SYM53-SYM54</f>
        <v>0</v>
      </c>
      <c r="SYO56" s="995">
        <f t="shared" ref="SYO56" si="6751">SYO45-SYO53-SYO54</f>
        <v>0</v>
      </c>
      <c r="SYQ56" s="995">
        <f t="shared" ref="SYQ56" si="6752">SYQ45-SYQ53-SYQ54</f>
        <v>0</v>
      </c>
      <c r="SYS56" s="995">
        <f t="shared" ref="SYS56" si="6753">SYS45-SYS53-SYS54</f>
        <v>0</v>
      </c>
      <c r="SYU56" s="995">
        <f t="shared" ref="SYU56" si="6754">SYU45-SYU53-SYU54</f>
        <v>0</v>
      </c>
      <c r="SYW56" s="995">
        <f t="shared" ref="SYW56" si="6755">SYW45-SYW53-SYW54</f>
        <v>0</v>
      </c>
      <c r="SYY56" s="995">
        <f t="shared" ref="SYY56" si="6756">SYY45-SYY53-SYY54</f>
        <v>0</v>
      </c>
      <c r="SZA56" s="995">
        <f t="shared" ref="SZA56" si="6757">SZA45-SZA53-SZA54</f>
        <v>0</v>
      </c>
      <c r="SZC56" s="995">
        <f t="shared" ref="SZC56" si="6758">SZC45-SZC53-SZC54</f>
        <v>0</v>
      </c>
      <c r="SZE56" s="995">
        <f t="shared" ref="SZE56" si="6759">SZE45-SZE53-SZE54</f>
        <v>0</v>
      </c>
      <c r="SZG56" s="995">
        <f t="shared" ref="SZG56" si="6760">SZG45-SZG53-SZG54</f>
        <v>0</v>
      </c>
      <c r="SZI56" s="995">
        <f t="shared" ref="SZI56" si="6761">SZI45-SZI53-SZI54</f>
        <v>0</v>
      </c>
      <c r="SZK56" s="995">
        <f t="shared" ref="SZK56" si="6762">SZK45-SZK53-SZK54</f>
        <v>0</v>
      </c>
      <c r="SZM56" s="995">
        <f t="shared" ref="SZM56" si="6763">SZM45-SZM53-SZM54</f>
        <v>0</v>
      </c>
      <c r="SZO56" s="995">
        <f t="shared" ref="SZO56" si="6764">SZO45-SZO53-SZO54</f>
        <v>0</v>
      </c>
      <c r="SZQ56" s="995">
        <f t="shared" ref="SZQ56" si="6765">SZQ45-SZQ53-SZQ54</f>
        <v>0</v>
      </c>
      <c r="SZS56" s="995">
        <f t="shared" ref="SZS56" si="6766">SZS45-SZS53-SZS54</f>
        <v>0</v>
      </c>
      <c r="SZU56" s="995">
        <f t="shared" ref="SZU56" si="6767">SZU45-SZU53-SZU54</f>
        <v>0</v>
      </c>
      <c r="SZW56" s="995">
        <f t="shared" ref="SZW56" si="6768">SZW45-SZW53-SZW54</f>
        <v>0</v>
      </c>
      <c r="SZY56" s="995">
        <f t="shared" ref="SZY56" si="6769">SZY45-SZY53-SZY54</f>
        <v>0</v>
      </c>
      <c r="TAA56" s="995">
        <f t="shared" ref="TAA56" si="6770">TAA45-TAA53-TAA54</f>
        <v>0</v>
      </c>
      <c r="TAC56" s="995">
        <f t="shared" ref="TAC56" si="6771">TAC45-TAC53-TAC54</f>
        <v>0</v>
      </c>
      <c r="TAE56" s="995">
        <f t="shared" ref="TAE56" si="6772">TAE45-TAE53-TAE54</f>
        <v>0</v>
      </c>
      <c r="TAG56" s="995">
        <f t="shared" ref="TAG56" si="6773">TAG45-TAG53-TAG54</f>
        <v>0</v>
      </c>
      <c r="TAI56" s="995">
        <f t="shared" ref="TAI56" si="6774">TAI45-TAI53-TAI54</f>
        <v>0</v>
      </c>
      <c r="TAK56" s="995">
        <f t="shared" ref="TAK56" si="6775">TAK45-TAK53-TAK54</f>
        <v>0</v>
      </c>
      <c r="TAM56" s="995">
        <f t="shared" ref="TAM56" si="6776">TAM45-TAM53-TAM54</f>
        <v>0</v>
      </c>
      <c r="TAO56" s="995">
        <f t="shared" ref="TAO56" si="6777">TAO45-TAO53-TAO54</f>
        <v>0</v>
      </c>
      <c r="TAQ56" s="995">
        <f t="shared" ref="TAQ56" si="6778">TAQ45-TAQ53-TAQ54</f>
        <v>0</v>
      </c>
      <c r="TAS56" s="995">
        <f t="shared" ref="TAS56" si="6779">TAS45-TAS53-TAS54</f>
        <v>0</v>
      </c>
      <c r="TAU56" s="995">
        <f t="shared" ref="TAU56" si="6780">TAU45-TAU53-TAU54</f>
        <v>0</v>
      </c>
      <c r="TAW56" s="995">
        <f t="shared" ref="TAW56" si="6781">TAW45-TAW53-TAW54</f>
        <v>0</v>
      </c>
      <c r="TAY56" s="995">
        <f t="shared" ref="TAY56" si="6782">TAY45-TAY53-TAY54</f>
        <v>0</v>
      </c>
      <c r="TBA56" s="995">
        <f t="shared" ref="TBA56" si="6783">TBA45-TBA53-TBA54</f>
        <v>0</v>
      </c>
      <c r="TBC56" s="995">
        <f t="shared" ref="TBC56" si="6784">TBC45-TBC53-TBC54</f>
        <v>0</v>
      </c>
      <c r="TBE56" s="995">
        <f t="shared" ref="TBE56" si="6785">TBE45-TBE53-TBE54</f>
        <v>0</v>
      </c>
      <c r="TBG56" s="995">
        <f t="shared" ref="TBG56" si="6786">TBG45-TBG53-TBG54</f>
        <v>0</v>
      </c>
      <c r="TBI56" s="995">
        <f t="shared" ref="TBI56" si="6787">TBI45-TBI53-TBI54</f>
        <v>0</v>
      </c>
      <c r="TBK56" s="995">
        <f t="shared" ref="TBK56" si="6788">TBK45-TBK53-TBK54</f>
        <v>0</v>
      </c>
      <c r="TBM56" s="995">
        <f t="shared" ref="TBM56" si="6789">TBM45-TBM53-TBM54</f>
        <v>0</v>
      </c>
      <c r="TBO56" s="995">
        <f t="shared" ref="TBO56" si="6790">TBO45-TBO53-TBO54</f>
        <v>0</v>
      </c>
      <c r="TBQ56" s="995">
        <f t="shared" ref="TBQ56" si="6791">TBQ45-TBQ53-TBQ54</f>
        <v>0</v>
      </c>
      <c r="TBS56" s="995">
        <f t="shared" ref="TBS56" si="6792">TBS45-TBS53-TBS54</f>
        <v>0</v>
      </c>
      <c r="TBU56" s="995">
        <f t="shared" ref="TBU56" si="6793">TBU45-TBU53-TBU54</f>
        <v>0</v>
      </c>
      <c r="TBW56" s="995">
        <f t="shared" ref="TBW56" si="6794">TBW45-TBW53-TBW54</f>
        <v>0</v>
      </c>
      <c r="TBY56" s="995">
        <f t="shared" ref="TBY56" si="6795">TBY45-TBY53-TBY54</f>
        <v>0</v>
      </c>
      <c r="TCA56" s="995">
        <f t="shared" ref="TCA56" si="6796">TCA45-TCA53-TCA54</f>
        <v>0</v>
      </c>
      <c r="TCC56" s="995">
        <f t="shared" ref="TCC56" si="6797">TCC45-TCC53-TCC54</f>
        <v>0</v>
      </c>
      <c r="TCE56" s="995">
        <f t="shared" ref="TCE56" si="6798">TCE45-TCE53-TCE54</f>
        <v>0</v>
      </c>
      <c r="TCG56" s="995">
        <f t="shared" ref="TCG56" si="6799">TCG45-TCG53-TCG54</f>
        <v>0</v>
      </c>
      <c r="TCI56" s="995">
        <f t="shared" ref="TCI56" si="6800">TCI45-TCI53-TCI54</f>
        <v>0</v>
      </c>
      <c r="TCK56" s="995">
        <f t="shared" ref="TCK56" si="6801">TCK45-TCK53-TCK54</f>
        <v>0</v>
      </c>
      <c r="TCM56" s="995">
        <f t="shared" ref="TCM56" si="6802">TCM45-TCM53-TCM54</f>
        <v>0</v>
      </c>
      <c r="TCO56" s="995">
        <f t="shared" ref="TCO56" si="6803">TCO45-TCO53-TCO54</f>
        <v>0</v>
      </c>
      <c r="TCQ56" s="995">
        <f t="shared" ref="TCQ56" si="6804">TCQ45-TCQ53-TCQ54</f>
        <v>0</v>
      </c>
      <c r="TCS56" s="995">
        <f t="shared" ref="TCS56" si="6805">TCS45-TCS53-TCS54</f>
        <v>0</v>
      </c>
      <c r="TCU56" s="995">
        <f t="shared" ref="TCU56" si="6806">TCU45-TCU53-TCU54</f>
        <v>0</v>
      </c>
      <c r="TCW56" s="995">
        <f t="shared" ref="TCW56" si="6807">TCW45-TCW53-TCW54</f>
        <v>0</v>
      </c>
      <c r="TCY56" s="995">
        <f t="shared" ref="TCY56" si="6808">TCY45-TCY53-TCY54</f>
        <v>0</v>
      </c>
      <c r="TDA56" s="995">
        <f t="shared" ref="TDA56" si="6809">TDA45-TDA53-TDA54</f>
        <v>0</v>
      </c>
      <c r="TDC56" s="995">
        <f t="shared" ref="TDC56" si="6810">TDC45-TDC53-TDC54</f>
        <v>0</v>
      </c>
      <c r="TDE56" s="995">
        <f t="shared" ref="TDE56" si="6811">TDE45-TDE53-TDE54</f>
        <v>0</v>
      </c>
      <c r="TDG56" s="995">
        <f t="shared" ref="TDG56" si="6812">TDG45-TDG53-TDG54</f>
        <v>0</v>
      </c>
      <c r="TDI56" s="995">
        <f t="shared" ref="TDI56" si="6813">TDI45-TDI53-TDI54</f>
        <v>0</v>
      </c>
      <c r="TDK56" s="995">
        <f t="shared" ref="TDK56" si="6814">TDK45-TDK53-TDK54</f>
        <v>0</v>
      </c>
      <c r="TDM56" s="995">
        <f t="shared" ref="TDM56" si="6815">TDM45-TDM53-TDM54</f>
        <v>0</v>
      </c>
      <c r="TDO56" s="995">
        <f t="shared" ref="TDO56" si="6816">TDO45-TDO53-TDO54</f>
        <v>0</v>
      </c>
      <c r="TDQ56" s="995">
        <f t="shared" ref="TDQ56" si="6817">TDQ45-TDQ53-TDQ54</f>
        <v>0</v>
      </c>
      <c r="TDS56" s="995">
        <f t="shared" ref="TDS56" si="6818">TDS45-TDS53-TDS54</f>
        <v>0</v>
      </c>
      <c r="TDU56" s="995">
        <f t="shared" ref="TDU56" si="6819">TDU45-TDU53-TDU54</f>
        <v>0</v>
      </c>
      <c r="TDW56" s="995">
        <f t="shared" ref="TDW56" si="6820">TDW45-TDW53-TDW54</f>
        <v>0</v>
      </c>
      <c r="TDY56" s="995">
        <f t="shared" ref="TDY56" si="6821">TDY45-TDY53-TDY54</f>
        <v>0</v>
      </c>
      <c r="TEA56" s="995">
        <f t="shared" ref="TEA56" si="6822">TEA45-TEA53-TEA54</f>
        <v>0</v>
      </c>
      <c r="TEC56" s="995">
        <f t="shared" ref="TEC56" si="6823">TEC45-TEC53-TEC54</f>
        <v>0</v>
      </c>
      <c r="TEE56" s="995">
        <f t="shared" ref="TEE56" si="6824">TEE45-TEE53-TEE54</f>
        <v>0</v>
      </c>
      <c r="TEG56" s="995">
        <f t="shared" ref="TEG56" si="6825">TEG45-TEG53-TEG54</f>
        <v>0</v>
      </c>
      <c r="TEI56" s="995">
        <f t="shared" ref="TEI56" si="6826">TEI45-TEI53-TEI54</f>
        <v>0</v>
      </c>
      <c r="TEK56" s="995">
        <f t="shared" ref="TEK56" si="6827">TEK45-TEK53-TEK54</f>
        <v>0</v>
      </c>
      <c r="TEM56" s="995">
        <f t="shared" ref="TEM56" si="6828">TEM45-TEM53-TEM54</f>
        <v>0</v>
      </c>
      <c r="TEO56" s="995">
        <f t="shared" ref="TEO56" si="6829">TEO45-TEO53-TEO54</f>
        <v>0</v>
      </c>
      <c r="TEQ56" s="995">
        <f t="shared" ref="TEQ56" si="6830">TEQ45-TEQ53-TEQ54</f>
        <v>0</v>
      </c>
      <c r="TES56" s="995">
        <f t="shared" ref="TES56" si="6831">TES45-TES53-TES54</f>
        <v>0</v>
      </c>
      <c r="TEU56" s="995">
        <f t="shared" ref="TEU56" si="6832">TEU45-TEU53-TEU54</f>
        <v>0</v>
      </c>
      <c r="TEW56" s="995">
        <f t="shared" ref="TEW56" si="6833">TEW45-TEW53-TEW54</f>
        <v>0</v>
      </c>
      <c r="TEY56" s="995">
        <f t="shared" ref="TEY56" si="6834">TEY45-TEY53-TEY54</f>
        <v>0</v>
      </c>
      <c r="TFA56" s="995">
        <f t="shared" ref="TFA56" si="6835">TFA45-TFA53-TFA54</f>
        <v>0</v>
      </c>
      <c r="TFC56" s="995">
        <f t="shared" ref="TFC56" si="6836">TFC45-TFC53-TFC54</f>
        <v>0</v>
      </c>
      <c r="TFE56" s="995">
        <f t="shared" ref="TFE56" si="6837">TFE45-TFE53-TFE54</f>
        <v>0</v>
      </c>
      <c r="TFG56" s="995">
        <f t="shared" ref="TFG56" si="6838">TFG45-TFG53-TFG54</f>
        <v>0</v>
      </c>
      <c r="TFI56" s="995">
        <f t="shared" ref="TFI56" si="6839">TFI45-TFI53-TFI54</f>
        <v>0</v>
      </c>
      <c r="TFK56" s="995">
        <f t="shared" ref="TFK56" si="6840">TFK45-TFK53-TFK54</f>
        <v>0</v>
      </c>
      <c r="TFM56" s="995">
        <f t="shared" ref="TFM56" si="6841">TFM45-TFM53-TFM54</f>
        <v>0</v>
      </c>
      <c r="TFO56" s="995">
        <f t="shared" ref="TFO56" si="6842">TFO45-TFO53-TFO54</f>
        <v>0</v>
      </c>
      <c r="TFQ56" s="995">
        <f t="shared" ref="TFQ56" si="6843">TFQ45-TFQ53-TFQ54</f>
        <v>0</v>
      </c>
      <c r="TFS56" s="995">
        <f t="shared" ref="TFS56" si="6844">TFS45-TFS53-TFS54</f>
        <v>0</v>
      </c>
      <c r="TFU56" s="995">
        <f t="shared" ref="TFU56" si="6845">TFU45-TFU53-TFU54</f>
        <v>0</v>
      </c>
      <c r="TFW56" s="995">
        <f t="shared" ref="TFW56" si="6846">TFW45-TFW53-TFW54</f>
        <v>0</v>
      </c>
      <c r="TFY56" s="995">
        <f t="shared" ref="TFY56" si="6847">TFY45-TFY53-TFY54</f>
        <v>0</v>
      </c>
      <c r="TGA56" s="995">
        <f t="shared" ref="TGA56" si="6848">TGA45-TGA53-TGA54</f>
        <v>0</v>
      </c>
      <c r="TGC56" s="995">
        <f t="shared" ref="TGC56" si="6849">TGC45-TGC53-TGC54</f>
        <v>0</v>
      </c>
      <c r="TGE56" s="995">
        <f t="shared" ref="TGE56" si="6850">TGE45-TGE53-TGE54</f>
        <v>0</v>
      </c>
      <c r="TGG56" s="995">
        <f t="shared" ref="TGG56" si="6851">TGG45-TGG53-TGG54</f>
        <v>0</v>
      </c>
      <c r="TGI56" s="995">
        <f t="shared" ref="TGI56" si="6852">TGI45-TGI53-TGI54</f>
        <v>0</v>
      </c>
      <c r="TGK56" s="995">
        <f t="shared" ref="TGK56" si="6853">TGK45-TGK53-TGK54</f>
        <v>0</v>
      </c>
      <c r="TGM56" s="995">
        <f t="shared" ref="TGM56" si="6854">TGM45-TGM53-TGM54</f>
        <v>0</v>
      </c>
      <c r="TGO56" s="995">
        <f t="shared" ref="TGO56" si="6855">TGO45-TGO53-TGO54</f>
        <v>0</v>
      </c>
      <c r="TGQ56" s="995">
        <f t="shared" ref="TGQ56" si="6856">TGQ45-TGQ53-TGQ54</f>
        <v>0</v>
      </c>
      <c r="TGS56" s="995">
        <f t="shared" ref="TGS56" si="6857">TGS45-TGS53-TGS54</f>
        <v>0</v>
      </c>
      <c r="TGU56" s="995">
        <f t="shared" ref="TGU56" si="6858">TGU45-TGU53-TGU54</f>
        <v>0</v>
      </c>
      <c r="TGW56" s="995">
        <f t="shared" ref="TGW56" si="6859">TGW45-TGW53-TGW54</f>
        <v>0</v>
      </c>
      <c r="TGY56" s="995">
        <f t="shared" ref="TGY56" si="6860">TGY45-TGY53-TGY54</f>
        <v>0</v>
      </c>
      <c r="THA56" s="995">
        <f t="shared" ref="THA56" si="6861">THA45-THA53-THA54</f>
        <v>0</v>
      </c>
      <c r="THC56" s="995">
        <f t="shared" ref="THC56" si="6862">THC45-THC53-THC54</f>
        <v>0</v>
      </c>
      <c r="THE56" s="995">
        <f t="shared" ref="THE56" si="6863">THE45-THE53-THE54</f>
        <v>0</v>
      </c>
      <c r="THG56" s="995">
        <f t="shared" ref="THG56" si="6864">THG45-THG53-THG54</f>
        <v>0</v>
      </c>
      <c r="THI56" s="995">
        <f t="shared" ref="THI56" si="6865">THI45-THI53-THI54</f>
        <v>0</v>
      </c>
      <c r="THK56" s="995">
        <f t="shared" ref="THK56" si="6866">THK45-THK53-THK54</f>
        <v>0</v>
      </c>
      <c r="THM56" s="995">
        <f t="shared" ref="THM56" si="6867">THM45-THM53-THM54</f>
        <v>0</v>
      </c>
      <c r="THO56" s="995">
        <f t="shared" ref="THO56" si="6868">THO45-THO53-THO54</f>
        <v>0</v>
      </c>
      <c r="THQ56" s="995">
        <f t="shared" ref="THQ56" si="6869">THQ45-THQ53-THQ54</f>
        <v>0</v>
      </c>
      <c r="THS56" s="995">
        <f t="shared" ref="THS56" si="6870">THS45-THS53-THS54</f>
        <v>0</v>
      </c>
      <c r="THU56" s="995">
        <f t="shared" ref="THU56" si="6871">THU45-THU53-THU54</f>
        <v>0</v>
      </c>
      <c r="THW56" s="995">
        <f t="shared" ref="THW56" si="6872">THW45-THW53-THW54</f>
        <v>0</v>
      </c>
      <c r="THY56" s="995">
        <f t="shared" ref="THY56" si="6873">THY45-THY53-THY54</f>
        <v>0</v>
      </c>
      <c r="TIA56" s="995">
        <f t="shared" ref="TIA56" si="6874">TIA45-TIA53-TIA54</f>
        <v>0</v>
      </c>
      <c r="TIC56" s="995">
        <f t="shared" ref="TIC56" si="6875">TIC45-TIC53-TIC54</f>
        <v>0</v>
      </c>
      <c r="TIE56" s="995">
        <f t="shared" ref="TIE56" si="6876">TIE45-TIE53-TIE54</f>
        <v>0</v>
      </c>
      <c r="TIG56" s="995">
        <f t="shared" ref="TIG56" si="6877">TIG45-TIG53-TIG54</f>
        <v>0</v>
      </c>
      <c r="TII56" s="995">
        <f t="shared" ref="TII56" si="6878">TII45-TII53-TII54</f>
        <v>0</v>
      </c>
      <c r="TIK56" s="995">
        <f t="shared" ref="TIK56" si="6879">TIK45-TIK53-TIK54</f>
        <v>0</v>
      </c>
      <c r="TIM56" s="995">
        <f t="shared" ref="TIM56" si="6880">TIM45-TIM53-TIM54</f>
        <v>0</v>
      </c>
      <c r="TIO56" s="995">
        <f t="shared" ref="TIO56" si="6881">TIO45-TIO53-TIO54</f>
        <v>0</v>
      </c>
      <c r="TIQ56" s="995">
        <f t="shared" ref="TIQ56" si="6882">TIQ45-TIQ53-TIQ54</f>
        <v>0</v>
      </c>
      <c r="TIS56" s="995">
        <f t="shared" ref="TIS56" si="6883">TIS45-TIS53-TIS54</f>
        <v>0</v>
      </c>
      <c r="TIU56" s="995">
        <f t="shared" ref="TIU56" si="6884">TIU45-TIU53-TIU54</f>
        <v>0</v>
      </c>
      <c r="TIW56" s="995">
        <f t="shared" ref="TIW56" si="6885">TIW45-TIW53-TIW54</f>
        <v>0</v>
      </c>
      <c r="TIY56" s="995">
        <f t="shared" ref="TIY56" si="6886">TIY45-TIY53-TIY54</f>
        <v>0</v>
      </c>
      <c r="TJA56" s="995">
        <f t="shared" ref="TJA56" si="6887">TJA45-TJA53-TJA54</f>
        <v>0</v>
      </c>
      <c r="TJC56" s="995">
        <f t="shared" ref="TJC56" si="6888">TJC45-TJC53-TJC54</f>
        <v>0</v>
      </c>
      <c r="TJE56" s="995">
        <f t="shared" ref="TJE56" si="6889">TJE45-TJE53-TJE54</f>
        <v>0</v>
      </c>
      <c r="TJG56" s="995">
        <f t="shared" ref="TJG56" si="6890">TJG45-TJG53-TJG54</f>
        <v>0</v>
      </c>
      <c r="TJI56" s="995">
        <f t="shared" ref="TJI56" si="6891">TJI45-TJI53-TJI54</f>
        <v>0</v>
      </c>
      <c r="TJK56" s="995">
        <f t="shared" ref="TJK56" si="6892">TJK45-TJK53-TJK54</f>
        <v>0</v>
      </c>
      <c r="TJM56" s="995">
        <f t="shared" ref="TJM56" si="6893">TJM45-TJM53-TJM54</f>
        <v>0</v>
      </c>
      <c r="TJO56" s="995">
        <f t="shared" ref="TJO56" si="6894">TJO45-TJO53-TJO54</f>
        <v>0</v>
      </c>
      <c r="TJQ56" s="995">
        <f t="shared" ref="TJQ56" si="6895">TJQ45-TJQ53-TJQ54</f>
        <v>0</v>
      </c>
      <c r="TJS56" s="995">
        <f t="shared" ref="TJS56" si="6896">TJS45-TJS53-TJS54</f>
        <v>0</v>
      </c>
      <c r="TJU56" s="995">
        <f t="shared" ref="TJU56" si="6897">TJU45-TJU53-TJU54</f>
        <v>0</v>
      </c>
      <c r="TJW56" s="995">
        <f t="shared" ref="TJW56" si="6898">TJW45-TJW53-TJW54</f>
        <v>0</v>
      </c>
      <c r="TJY56" s="995">
        <f t="shared" ref="TJY56" si="6899">TJY45-TJY53-TJY54</f>
        <v>0</v>
      </c>
      <c r="TKA56" s="995">
        <f t="shared" ref="TKA56" si="6900">TKA45-TKA53-TKA54</f>
        <v>0</v>
      </c>
      <c r="TKC56" s="995">
        <f t="shared" ref="TKC56" si="6901">TKC45-TKC53-TKC54</f>
        <v>0</v>
      </c>
      <c r="TKE56" s="995">
        <f t="shared" ref="TKE56" si="6902">TKE45-TKE53-TKE54</f>
        <v>0</v>
      </c>
      <c r="TKG56" s="995">
        <f t="shared" ref="TKG56" si="6903">TKG45-TKG53-TKG54</f>
        <v>0</v>
      </c>
      <c r="TKI56" s="995">
        <f t="shared" ref="TKI56" si="6904">TKI45-TKI53-TKI54</f>
        <v>0</v>
      </c>
      <c r="TKK56" s="995">
        <f t="shared" ref="TKK56" si="6905">TKK45-TKK53-TKK54</f>
        <v>0</v>
      </c>
      <c r="TKM56" s="995">
        <f t="shared" ref="TKM56" si="6906">TKM45-TKM53-TKM54</f>
        <v>0</v>
      </c>
      <c r="TKO56" s="995">
        <f t="shared" ref="TKO56" si="6907">TKO45-TKO53-TKO54</f>
        <v>0</v>
      </c>
      <c r="TKQ56" s="995">
        <f t="shared" ref="TKQ56" si="6908">TKQ45-TKQ53-TKQ54</f>
        <v>0</v>
      </c>
      <c r="TKS56" s="995">
        <f t="shared" ref="TKS56" si="6909">TKS45-TKS53-TKS54</f>
        <v>0</v>
      </c>
      <c r="TKU56" s="995">
        <f t="shared" ref="TKU56" si="6910">TKU45-TKU53-TKU54</f>
        <v>0</v>
      </c>
      <c r="TKW56" s="995">
        <f t="shared" ref="TKW56" si="6911">TKW45-TKW53-TKW54</f>
        <v>0</v>
      </c>
      <c r="TKY56" s="995">
        <f t="shared" ref="TKY56" si="6912">TKY45-TKY53-TKY54</f>
        <v>0</v>
      </c>
      <c r="TLA56" s="995">
        <f t="shared" ref="TLA56" si="6913">TLA45-TLA53-TLA54</f>
        <v>0</v>
      </c>
      <c r="TLC56" s="995">
        <f t="shared" ref="TLC56" si="6914">TLC45-TLC53-TLC54</f>
        <v>0</v>
      </c>
      <c r="TLE56" s="995">
        <f t="shared" ref="TLE56" si="6915">TLE45-TLE53-TLE54</f>
        <v>0</v>
      </c>
      <c r="TLG56" s="995">
        <f t="shared" ref="TLG56" si="6916">TLG45-TLG53-TLG54</f>
        <v>0</v>
      </c>
      <c r="TLI56" s="995">
        <f t="shared" ref="TLI56" si="6917">TLI45-TLI53-TLI54</f>
        <v>0</v>
      </c>
      <c r="TLK56" s="995">
        <f t="shared" ref="TLK56" si="6918">TLK45-TLK53-TLK54</f>
        <v>0</v>
      </c>
      <c r="TLM56" s="995">
        <f t="shared" ref="TLM56" si="6919">TLM45-TLM53-TLM54</f>
        <v>0</v>
      </c>
      <c r="TLO56" s="995">
        <f t="shared" ref="TLO56" si="6920">TLO45-TLO53-TLO54</f>
        <v>0</v>
      </c>
      <c r="TLQ56" s="995">
        <f t="shared" ref="TLQ56" si="6921">TLQ45-TLQ53-TLQ54</f>
        <v>0</v>
      </c>
      <c r="TLS56" s="995">
        <f t="shared" ref="TLS56" si="6922">TLS45-TLS53-TLS54</f>
        <v>0</v>
      </c>
      <c r="TLU56" s="995">
        <f t="shared" ref="TLU56" si="6923">TLU45-TLU53-TLU54</f>
        <v>0</v>
      </c>
      <c r="TLW56" s="995">
        <f t="shared" ref="TLW56" si="6924">TLW45-TLW53-TLW54</f>
        <v>0</v>
      </c>
      <c r="TLY56" s="995">
        <f t="shared" ref="TLY56" si="6925">TLY45-TLY53-TLY54</f>
        <v>0</v>
      </c>
      <c r="TMA56" s="995">
        <f t="shared" ref="TMA56" si="6926">TMA45-TMA53-TMA54</f>
        <v>0</v>
      </c>
      <c r="TMC56" s="995">
        <f t="shared" ref="TMC56" si="6927">TMC45-TMC53-TMC54</f>
        <v>0</v>
      </c>
      <c r="TME56" s="995">
        <f t="shared" ref="TME56" si="6928">TME45-TME53-TME54</f>
        <v>0</v>
      </c>
      <c r="TMG56" s="995">
        <f t="shared" ref="TMG56" si="6929">TMG45-TMG53-TMG54</f>
        <v>0</v>
      </c>
      <c r="TMI56" s="995">
        <f t="shared" ref="TMI56" si="6930">TMI45-TMI53-TMI54</f>
        <v>0</v>
      </c>
      <c r="TMK56" s="995">
        <f t="shared" ref="TMK56" si="6931">TMK45-TMK53-TMK54</f>
        <v>0</v>
      </c>
      <c r="TMM56" s="995">
        <f t="shared" ref="TMM56" si="6932">TMM45-TMM53-TMM54</f>
        <v>0</v>
      </c>
      <c r="TMO56" s="995">
        <f t="shared" ref="TMO56" si="6933">TMO45-TMO53-TMO54</f>
        <v>0</v>
      </c>
      <c r="TMQ56" s="995">
        <f t="shared" ref="TMQ56" si="6934">TMQ45-TMQ53-TMQ54</f>
        <v>0</v>
      </c>
      <c r="TMS56" s="995">
        <f t="shared" ref="TMS56" si="6935">TMS45-TMS53-TMS54</f>
        <v>0</v>
      </c>
      <c r="TMU56" s="995">
        <f t="shared" ref="TMU56" si="6936">TMU45-TMU53-TMU54</f>
        <v>0</v>
      </c>
      <c r="TMW56" s="995">
        <f t="shared" ref="TMW56" si="6937">TMW45-TMW53-TMW54</f>
        <v>0</v>
      </c>
      <c r="TMY56" s="995">
        <f t="shared" ref="TMY56" si="6938">TMY45-TMY53-TMY54</f>
        <v>0</v>
      </c>
      <c r="TNA56" s="995">
        <f t="shared" ref="TNA56" si="6939">TNA45-TNA53-TNA54</f>
        <v>0</v>
      </c>
      <c r="TNC56" s="995">
        <f t="shared" ref="TNC56" si="6940">TNC45-TNC53-TNC54</f>
        <v>0</v>
      </c>
      <c r="TNE56" s="995">
        <f t="shared" ref="TNE56" si="6941">TNE45-TNE53-TNE54</f>
        <v>0</v>
      </c>
      <c r="TNG56" s="995">
        <f t="shared" ref="TNG56" si="6942">TNG45-TNG53-TNG54</f>
        <v>0</v>
      </c>
      <c r="TNI56" s="995">
        <f t="shared" ref="TNI56" si="6943">TNI45-TNI53-TNI54</f>
        <v>0</v>
      </c>
      <c r="TNK56" s="995">
        <f t="shared" ref="TNK56" si="6944">TNK45-TNK53-TNK54</f>
        <v>0</v>
      </c>
      <c r="TNM56" s="995">
        <f t="shared" ref="TNM56" si="6945">TNM45-TNM53-TNM54</f>
        <v>0</v>
      </c>
      <c r="TNO56" s="995">
        <f t="shared" ref="TNO56" si="6946">TNO45-TNO53-TNO54</f>
        <v>0</v>
      </c>
      <c r="TNQ56" s="995">
        <f t="shared" ref="TNQ56" si="6947">TNQ45-TNQ53-TNQ54</f>
        <v>0</v>
      </c>
      <c r="TNS56" s="995">
        <f t="shared" ref="TNS56" si="6948">TNS45-TNS53-TNS54</f>
        <v>0</v>
      </c>
      <c r="TNU56" s="995">
        <f t="shared" ref="TNU56" si="6949">TNU45-TNU53-TNU54</f>
        <v>0</v>
      </c>
      <c r="TNW56" s="995">
        <f t="shared" ref="TNW56" si="6950">TNW45-TNW53-TNW54</f>
        <v>0</v>
      </c>
      <c r="TNY56" s="995">
        <f t="shared" ref="TNY56" si="6951">TNY45-TNY53-TNY54</f>
        <v>0</v>
      </c>
      <c r="TOA56" s="995">
        <f t="shared" ref="TOA56" si="6952">TOA45-TOA53-TOA54</f>
        <v>0</v>
      </c>
      <c r="TOC56" s="995">
        <f t="shared" ref="TOC56" si="6953">TOC45-TOC53-TOC54</f>
        <v>0</v>
      </c>
      <c r="TOE56" s="995">
        <f t="shared" ref="TOE56" si="6954">TOE45-TOE53-TOE54</f>
        <v>0</v>
      </c>
      <c r="TOG56" s="995">
        <f t="shared" ref="TOG56" si="6955">TOG45-TOG53-TOG54</f>
        <v>0</v>
      </c>
      <c r="TOI56" s="995">
        <f t="shared" ref="TOI56" si="6956">TOI45-TOI53-TOI54</f>
        <v>0</v>
      </c>
      <c r="TOK56" s="995">
        <f t="shared" ref="TOK56" si="6957">TOK45-TOK53-TOK54</f>
        <v>0</v>
      </c>
      <c r="TOM56" s="995">
        <f t="shared" ref="TOM56" si="6958">TOM45-TOM53-TOM54</f>
        <v>0</v>
      </c>
      <c r="TOO56" s="995">
        <f t="shared" ref="TOO56" si="6959">TOO45-TOO53-TOO54</f>
        <v>0</v>
      </c>
      <c r="TOQ56" s="995">
        <f t="shared" ref="TOQ56" si="6960">TOQ45-TOQ53-TOQ54</f>
        <v>0</v>
      </c>
      <c r="TOS56" s="995">
        <f t="shared" ref="TOS56" si="6961">TOS45-TOS53-TOS54</f>
        <v>0</v>
      </c>
      <c r="TOU56" s="995">
        <f t="shared" ref="TOU56" si="6962">TOU45-TOU53-TOU54</f>
        <v>0</v>
      </c>
      <c r="TOW56" s="995">
        <f t="shared" ref="TOW56" si="6963">TOW45-TOW53-TOW54</f>
        <v>0</v>
      </c>
      <c r="TOY56" s="995">
        <f t="shared" ref="TOY56" si="6964">TOY45-TOY53-TOY54</f>
        <v>0</v>
      </c>
      <c r="TPA56" s="995">
        <f t="shared" ref="TPA56" si="6965">TPA45-TPA53-TPA54</f>
        <v>0</v>
      </c>
      <c r="TPC56" s="995">
        <f t="shared" ref="TPC56" si="6966">TPC45-TPC53-TPC54</f>
        <v>0</v>
      </c>
      <c r="TPE56" s="995">
        <f t="shared" ref="TPE56" si="6967">TPE45-TPE53-TPE54</f>
        <v>0</v>
      </c>
      <c r="TPG56" s="995">
        <f t="shared" ref="TPG56" si="6968">TPG45-TPG53-TPG54</f>
        <v>0</v>
      </c>
      <c r="TPI56" s="995">
        <f t="shared" ref="TPI56" si="6969">TPI45-TPI53-TPI54</f>
        <v>0</v>
      </c>
      <c r="TPK56" s="995">
        <f t="shared" ref="TPK56" si="6970">TPK45-TPK53-TPK54</f>
        <v>0</v>
      </c>
      <c r="TPM56" s="995">
        <f t="shared" ref="TPM56" si="6971">TPM45-TPM53-TPM54</f>
        <v>0</v>
      </c>
      <c r="TPO56" s="995">
        <f t="shared" ref="TPO56" si="6972">TPO45-TPO53-TPO54</f>
        <v>0</v>
      </c>
      <c r="TPQ56" s="995">
        <f t="shared" ref="TPQ56" si="6973">TPQ45-TPQ53-TPQ54</f>
        <v>0</v>
      </c>
      <c r="TPS56" s="995">
        <f t="shared" ref="TPS56" si="6974">TPS45-TPS53-TPS54</f>
        <v>0</v>
      </c>
      <c r="TPU56" s="995">
        <f t="shared" ref="TPU56" si="6975">TPU45-TPU53-TPU54</f>
        <v>0</v>
      </c>
      <c r="TPW56" s="995">
        <f t="shared" ref="TPW56" si="6976">TPW45-TPW53-TPW54</f>
        <v>0</v>
      </c>
      <c r="TPY56" s="995">
        <f t="shared" ref="TPY56" si="6977">TPY45-TPY53-TPY54</f>
        <v>0</v>
      </c>
      <c r="TQA56" s="995">
        <f t="shared" ref="TQA56" si="6978">TQA45-TQA53-TQA54</f>
        <v>0</v>
      </c>
      <c r="TQC56" s="995">
        <f t="shared" ref="TQC56" si="6979">TQC45-TQC53-TQC54</f>
        <v>0</v>
      </c>
      <c r="TQE56" s="995">
        <f t="shared" ref="TQE56" si="6980">TQE45-TQE53-TQE54</f>
        <v>0</v>
      </c>
      <c r="TQG56" s="995">
        <f t="shared" ref="TQG56" si="6981">TQG45-TQG53-TQG54</f>
        <v>0</v>
      </c>
      <c r="TQI56" s="995">
        <f t="shared" ref="TQI56" si="6982">TQI45-TQI53-TQI54</f>
        <v>0</v>
      </c>
      <c r="TQK56" s="995">
        <f t="shared" ref="TQK56" si="6983">TQK45-TQK53-TQK54</f>
        <v>0</v>
      </c>
      <c r="TQM56" s="995">
        <f t="shared" ref="TQM56" si="6984">TQM45-TQM53-TQM54</f>
        <v>0</v>
      </c>
      <c r="TQO56" s="995">
        <f t="shared" ref="TQO56" si="6985">TQO45-TQO53-TQO54</f>
        <v>0</v>
      </c>
      <c r="TQQ56" s="995">
        <f t="shared" ref="TQQ56" si="6986">TQQ45-TQQ53-TQQ54</f>
        <v>0</v>
      </c>
      <c r="TQS56" s="995">
        <f t="shared" ref="TQS56" si="6987">TQS45-TQS53-TQS54</f>
        <v>0</v>
      </c>
      <c r="TQU56" s="995">
        <f t="shared" ref="TQU56" si="6988">TQU45-TQU53-TQU54</f>
        <v>0</v>
      </c>
      <c r="TQW56" s="995">
        <f t="shared" ref="TQW56" si="6989">TQW45-TQW53-TQW54</f>
        <v>0</v>
      </c>
      <c r="TQY56" s="995">
        <f t="shared" ref="TQY56" si="6990">TQY45-TQY53-TQY54</f>
        <v>0</v>
      </c>
      <c r="TRA56" s="995">
        <f t="shared" ref="TRA56" si="6991">TRA45-TRA53-TRA54</f>
        <v>0</v>
      </c>
      <c r="TRC56" s="995">
        <f t="shared" ref="TRC56" si="6992">TRC45-TRC53-TRC54</f>
        <v>0</v>
      </c>
      <c r="TRE56" s="995">
        <f t="shared" ref="TRE56" si="6993">TRE45-TRE53-TRE54</f>
        <v>0</v>
      </c>
      <c r="TRG56" s="995">
        <f t="shared" ref="TRG56" si="6994">TRG45-TRG53-TRG54</f>
        <v>0</v>
      </c>
      <c r="TRI56" s="995">
        <f t="shared" ref="TRI56" si="6995">TRI45-TRI53-TRI54</f>
        <v>0</v>
      </c>
      <c r="TRK56" s="995">
        <f t="shared" ref="TRK56" si="6996">TRK45-TRK53-TRK54</f>
        <v>0</v>
      </c>
      <c r="TRM56" s="995">
        <f t="shared" ref="TRM56" si="6997">TRM45-TRM53-TRM54</f>
        <v>0</v>
      </c>
      <c r="TRO56" s="995">
        <f t="shared" ref="TRO56" si="6998">TRO45-TRO53-TRO54</f>
        <v>0</v>
      </c>
      <c r="TRQ56" s="995">
        <f t="shared" ref="TRQ56" si="6999">TRQ45-TRQ53-TRQ54</f>
        <v>0</v>
      </c>
      <c r="TRS56" s="995">
        <f t="shared" ref="TRS56" si="7000">TRS45-TRS53-TRS54</f>
        <v>0</v>
      </c>
      <c r="TRU56" s="995">
        <f t="shared" ref="TRU56" si="7001">TRU45-TRU53-TRU54</f>
        <v>0</v>
      </c>
      <c r="TRW56" s="995">
        <f t="shared" ref="TRW56" si="7002">TRW45-TRW53-TRW54</f>
        <v>0</v>
      </c>
      <c r="TRY56" s="995">
        <f t="shared" ref="TRY56" si="7003">TRY45-TRY53-TRY54</f>
        <v>0</v>
      </c>
      <c r="TSA56" s="995">
        <f t="shared" ref="TSA56" si="7004">TSA45-TSA53-TSA54</f>
        <v>0</v>
      </c>
      <c r="TSC56" s="995">
        <f t="shared" ref="TSC56" si="7005">TSC45-TSC53-TSC54</f>
        <v>0</v>
      </c>
      <c r="TSE56" s="995">
        <f t="shared" ref="TSE56" si="7006">TSE45-TSE53-TSE54</f>
        <v>0</v>
      </c>
      <c r="TSG56" s="995">
        <f t="shared" ref="TSG56" si="7007">TSG45-TSG53-TSG54</f>
        <v>0</v>
      </c>
      <c r="TSI56" s="995">
        <f t="shared" ref="TSI56" si="7008">TSI45-TSI53-TSI54</f>
        <v>0</v>
      </c>
      <c r="TSK56" s="995">
        <f t="shared" ref="TSK56" si="7009">TSK45-TSK53-TSK54</f>
        <v>0</v>
      </c>
      <c r="TSM56" s="995">
        <f t="shared" ref="TSM56" si="7010">TSM45-TSM53-TSM54</f>
        <v>0</v>
      </c>
      <c r="TSO56" s="995">
        <f t="shared" ref="TSO56" si="7011">TSO45-TSO53-TSO54</f>
        <v>0</v>
      </c>
      <c r="TSQ56" s="995">
        <f t="shared" ref="TSQ56" si="7012">TSQ45-TSQ53-TSQ54</f>
        <v>0</v>
      </c>
      <c r="TSS56" s="995">
        <f t="shared" ref="TSS56" si="7013">TSS45-TSS53-TSS54</f>
        <v>0</v>
      </c>
      <c r="TSU56" s="995">
        <f t="shared" ref="TSU56" si="7014">TSU45-TSU53-TSU54</f>
        <v>0</v>
      </c>
      <c r="TSW56" s="995">
        <f t="shared" ref="TSW56" si="7015">TSW45-TSW53-TSW54</f>
        <v>0</v>
      </c>
      <c r="TSY56" s="995">
        <f t="shared" ref="TSY56" si="7016">TSY45-TSY53-TSY54</f>
        <v>0</v>
      </c>
      <c r="TTA56" s="995">
        <f t="shared" ref="TTA56" si="7017">TTA45-TTA53-TTA54</f>
        <v>0</v>
      </c>
      <c r="TTC56" s="995">
        <f t="shared" ref="TTC56" si="7018">TTC45-TTC53-TTC54</f>
        <v>0</v>
      </c>
      <c r="TTE56" s="995">
        <f t="shared" ref="TTE56" si="7019">TTE45-TTE53-TTE54</f>
        <v>0</v>
      </c>
      <c r="TTG56" s="995">
        <f t="shared" ref="TTG56" si="7020">TTG45-TTG53-TTG54</f>
        <v>0</v>
      </c>
      <c r="TTI56" s="995">
        <f t="shared" ref="TTI56" si="7021">TTI45-TTI53-TTI54</f>
        <v>0</v>
      </c>
      <c r="TTK56" s="995">
        <f t="shared" ref="TTK56" si="7022">TTK45-TTK53-TTK54</f>
        <v>0</v>
      </c>
      <c r="TTM56" s="995">
        <f t="shared" ref="TTM56" si="7023">TTM45-TTM53-TTM54</f>
        <v>0</v>
      </c>
      <c r="TTO56" s="995">
        <f t="shared" ref="TTO56" si="7024">TTO45-TTO53-TTO54</f>
        <v>0</v>
      </c>
      <c r="TTQ56" s="995">
        <f t="shared" ref="TTQ56" si="7025">TTQ45-TTQ53-TTQ54</f>
        <v>0</v>
      </c>
      <c r="TTS56" s="995">
        <f t="shared" ref="TTS56" si="7026">TTS45-TTS53-TTS54</f>
        <v>0</v>
      </c>
      <c r="TTU56" s="995">
        <f t="shared" ref="TTU56" si="7027">TTU45-TTU53-TTU54</f>
        <v>0</v>
      </c>
      <c r="TTW56" s="995">
        <f t="shared" ref="TTW56" si="7028">TTW45-TTW53-TTW54</f>
        <v>0</v>
      </c>
      <c r="TTY56" s="995">
        <f t="shared" ref="TTY56" si="7029">TTY45-TTY53-TTY54</f>
        <v>0</v>
      </c>
      <c r="TUA56" s="995">
        <f t="shared" ref="TUA56" si="7030">TUA45-TUA53-TUA54</f>
        <v>0</v>
      </c>
      <c r="TUC56" s="995">
        <f t="shared" ref="TUC56" si="7031">TUC45-TUC53-TUC54</f>
        <v>0</v>
      </c>
      <c r="TUE56" s="995">
        <f t="shared" ref="TUE56" si="7032">TUE45-TUE53-TUE54</f>
        <v>0</v>
      </c>
      <c r="TUG56" s="995">
        <f t="shared" ref="TUG56" si="7033">TUG45-TUG53-TUG54</f>
        <v>0</v>
      </c>
      <c r="TUI56" s="995">
        <f t="shared" ref="TUI56" si="7034">TUI45-TUI53-TUI54</f>
        <v>0</v>
      </c>
      <c r="TUK56" s="995">
        <f t="shared" ref="TUK56" si="7035">TUK45-TUK53-TUK54</f>
        <v>0</v>
      </c>
      <c r="TUM56" s="995">
        <f t="shared" ref="TUM56" si="7036">TUM45-TUM53-TUM54</f>
        <v>0</v>
      </c>
      <c r="TUO56" s="995">
        <f t="shared" ref="TUO56" si="7037">TUO45-TUO53-TUO54</f>
        <v>0</v>
      </c>
      <c r="TUQ56" s="995">
        <f t="shared" ref="TUQ56" si="7038">TUQ45-TUQ53-TUQ54</f>
        <v>0</v>
      </c>
      <c r="TUS56" s="995">
        <f t="shared" ref="TUS56" si="7039">TUS45-TUS53-TUS54</f>
        <v>0</v>
      </c>
      <c r="TUU56" s="995">
        <f t="shared" ref="TUU56" si="7040">TUU45-TUU53-TUU54</f>
        <v>0</v>
      </c>
      <c r="TUW56" s="995">
        <f t="shared" ref="TUW56" si="7041">TUW45-TUW53-TUW54</f>
        <v>0</v>
      </c>
      <c r="TUY56" s="995">
        <f t="shared" ref="TUY56" si="7042">TUY45-TUY53-TUY54</f>
        <v>0</v>
      </c>
      <c r="TVA56" s="995">
        <f t="shared" ref="TVA56" si="7043">TVA45-TVA53-TVA54</f>
        <v>0</v>
      </c>
      <c r="TVC56" s="995">
        <f t="shared" ref="TVC56" si="7044">TVC45-TVC53-TVC54</f>
        <v>0</v>
      </c>
      <c r="TVE56" s="995">
        <f t="shared" ref="TVE56" si="7045">TVE45-TVE53-TVE54</f>
        <v>0</v>
      </c>
      <c r="TVG56" s="995">
        <f t="shared" ref="TVG56" si="7046">TVG45-TVG53-TVG54</f>
        <v>0</v>
      </c>
      <c r="TVI56" s="995">
        <f t="shared" ref="TVI56" si="7047">TVI45-TVI53-TVI54</f>
        <v>0</v>
      </c>
      <c r="TVK56" s="995">
        <f t="shared" ref="TVK56" si="7048">TVK45-TVK53-TVK54</f>
        <v>0</v>
      </c>
      <c r="TVM56" s="995">
        <f t="shared" ref="TVM56" si="7049">TVM45-TVM53-TVM54</f>
        <v>0</v>
      </c>
      <c r="TVO56" s="995">
        <f t="shared" ref="TVO56" si="7050">TVO45-TVO53-TVO54</f>
        <v>0</v>
      </c>
      <c r="TVQ56" s="995">
        <f t="shared" ref="TVQ56" si="7051">TVQ45-TVQ53-TVQ54</f>
        <v>0</v>
      </c>
      <c r="TVS56" s="995">
        <f t="shared" ref="TVS56" si="7052">TVS45-TVS53-TVS54</f>
        <v>0</v>
      </c>
      <c r="TVU56" s="995">
        <f t="shared" ref="TVU56" si="7053">TVU45-TVU53-TVU54</f>
        <v>0</v>
      </c>
      <c r="TVW56" s="995">
        <f t="shared" ref="TVW56" si="7054">TVW45-TVW53-TVW54</f>
        <v>0</v>
      </c>
      <c r="TVY56" s="995">
        <f t="shared" ref="TVY56" si="7055">TVY45-TVY53-TVY54</f>
        <v>0</v>
      </c>
      <c r="TWA56" s="995">
        <f t="shared" ref="TWA56" si="7056">TWA45-TWA53-TWA54</f>
        <v>0</v>
      </c>
      <c r="TWC56" s="995">
        <f t="shared" ref="TWC56" si="7057">TWC45-TWC53-TWC54</f>
        <v>0</v>
      </c>
      <c r="TWE56" s="995">
        <f t="shared" ref="TWE56" si="7058">TWE45-TWE53-TWE54</f>
        <v>0</v>
      </c>
      <c r="TWG56" s="995">
        <f t="shared" ref="TWG56" si="7059">TWG45-TWG53-TWG54</f>
        <v>0</v>
      </c>
      <c r="TWI56" s="995">
        <f t="shared" ref="TWI56" si="7060">TWI45-TWI53-TWI54</f>
        <v>0</v>
      </c>
      <c r="TWK56" s="995">
        <f t="shared" ref="TWK56" si="7061">TWK45-TWK53-TWK54</f>
        <v>0</v>
      </c>
      <c r="TWM56" s="995">
        <f t="shared" ref="TWM56" si="7062">TWM45-TWM53-TWM54</f>
        <v>0</v>
      </c>
      <c r="TWO56" s="995">
        <f t="shared" ref="TWO56" si="7063">TWO45-TWO53-TWO54</f>
        <v>0</v>
      </c>
      <c r="TWQ56" s="995">
        <f t="shared" ref="TWQ56" si="7064">TWQ45-TWQ53-TWQ54</f>
        <v>0</v>
      </c>
      <c r="TWS56" s="995">
        <f t="shared" ref="TWS56" si="7065">TWS45-TWS53-TWS54</f>
        <v>0</v>
      </c>
      <c r="TWU56" s="995">
        <f t="shared" ref="TWU56" si="7066">TWU45-TWU53-TWU54</f>
        <v>0</v>
      </c>
      <c r="TWW56" s="995">
        <f t="shared" ref="TWW56" si="7067">TWW45-TWW53-TWW54</f>
        <v>0</v>
      </c>
      <c r="TWY56" s="995">
        <f t="shared" ref="TWY56" si="7068">TWY45-TWY53-TWY54</f>
        <v>0</v>
      </c>
      <c r="TXA56" s="995">
        <f t="shared" ref="TXA56" si="7069">TXA45-TXA53-TXA54</f>
        <v>0</v>
      </c>
      <c r="TXC56" s="995">
        <f t="shared" ref="TXC56" si="7070">TXC45-TXC53-TXC54</f>
        <v>0</v>
      </c>
      <c r="TXE56" s="995">
        <f t="shared" ref="TXE56" si="7071">TXE45-TXE53-TXE54</f>
        <v>0</v>
      </c>
      <c r="TXG56" s="995">
        <f t="shared" ref="TXG56" si="7072">TXG45-TXG53-TXG54</f>
        <v>0</v>
      </c>
      <c r="TXI56" s="995">
        <f t="shared" ref="TXI56" si="7073">TXI45-TXI53-TXI54</f>
        <v>0</v>
      </c>
      <c r="TXK56" s="995">
        <f t="shared" ref="TXK56" si="7074">TXK45-TXK53-TXK54</f>
        <v>0</v>
      </c>
      <c r="TXM56" s="995">
        <f t="shared" ref="TXM56" si="7075">TXM45-TXM53-TXM54</f>
        <v>0</v>
      </c>
      <c r="TXO56" s="995">
        <f t="shared" ref="TXO56" si="7076">TXO45-TXO53-TXO54</f>
        <v>0</v>
      </c>
      <c r="TXQ56" s="995">
        <f t="shared" ref="TXQ56" si="7077">TXQ45-TXQ53-TXQ54</f>
        <v>0</v>
      </c>
      <c r="TXS56" s="995">
        <f t="shared" ref="TXS56" si="7078">TXS45-TXS53-TXS54</f>
        <v>0</v>
      </c>
      <c r="TXU56" s="995">
        <f t="shared" ref="TXU56" si="7079">TXU45-TXU53-TXU54</f>
        <v>0</v>
      </c>
      <c r="TXW56" s="995">
        <f t="shared" ref="TXW56" si="7080">TXW45-TXW53-TXW54</f>
        <v>0</v>
      </c>
      <c r="TXY56" s="995">
        <f t="shared" ref="TXY56" si="7081">TXY45-TXY53-TXY54</f>
        <v>0</v>
      </c>
      <c r="TYA56" s="995">
        <f t="shared" ref="TYA56" si="7082">TYA45-TYA53-TYA54</f>
        <v>0</v>
      </c>
      <c r="TYC56" s="995">
        <f t="shared" ref="TYC56" si="7083">TYC45-TYC53-TYC54</f>
        <v>0</v>
      </c>
      <c r="TYE56" s="995">
        <f t="shared" ref="TYE56" si="7084">TYE45-TYE53-TYE54</f>
        <v>0</v>
      </c>
      <c r="TYG56" s="995">
        <f t="shared" ref="TYG56" si="7085">TYG45-TYG53-TYG54</f>
        <v>0</v>
      </c>
      <c r="TYI56" s="995">
        <f t="shared" ref="TYI56" si="7086">TYI45-TYI53-TYI54</f>
        <v>0</v>
      </c>
      <c r="TYK56" s="995">
        <f t="shared" ref="TYK56" si="7087">TYK45-TYK53-TYK54</f>
        <v>0</v>
      </c>
      <c r="TYM56" s="995">
        <f t="shared" ref="TYM56" si="7088">TYM45-TYM53-TYM54</f>
        <v>0</v>
      </c>
      <c r="TYO56" s="995">
        <f t="shared" ref="TYO56" si="7089">TYO45-TYO53-TYO54</f>
        <v>0</v>
      </c>
      <c r="TYQ56" s="995">
        <f t="shared" ref="TYQ56" si="7090">TYQ45-TYQ53-TYQ54</f>
        <v>0</v>
      </c>
      <c r="TYS56" s="995">
        <f t="shared" ref="TYS56" si="7091">TYS45-TYS53-TYS54</f>
        <v>0</v>
      </c>
      <c r="TYU56" s="995">
        <f t="shared" ref="TYU56" si="7092">TYU45-TYU53-TYU54</f>
        <v>0</v>
      </c>
      <c r="TYW56" s="995">
        <f t="shared" ref="TYW56" si="7093">TYW45-TYW53-TYW54</f>
        <v>0</v>
      </c>
      <c r="TYY56" s="995">
        <f t="shared" ref="TYY56" si="7094">TYY45-TYY53-TYY54</f>
        <v>0</v>
      </c>
      <c r="TZA56" s="995">
        <f t="shared" ref="TZA56" si="7095">TZA45-TZA53-TZA54</f>
        <v>0</v>
      </c>
      <c r="TZC56" s="995">
        <f t="shared" ref="TZC56" si="7096">TZC45-TZC53-TZC54</f>
        <v>0</v>
      </c>
      <c r="TZE56" s="995">
        <f t="shared" ref="TZE56" si="7097">TZE45-TZE53-TZE54</f>
        <v>0</v>
      </c>
      <c r="TZG56" s="995">
        <f t="shared" ref="TZG56" si="7098">TZG45-TZG53-TZG54</f>
        <v>0</v>
      </c>
      <c r="TZI56" s="995">
        <f t="shared" ref="TZI56" si="7099">TZI45-TZI53-TZI54</f>
        <v>0</v>
      </c>
      <c r="TZK56" s="995">
        <f t="shared" ref="TZK56" si="7100">TZK45-TZK53-TZK54</f>
        <v>0</v>
      </c>
      <c r="TZM56" s="995">
        <f t="shared" ref="TZM56" si="7101">TZM45-TZM53-TZM54</f>
        <v>0</v>
      </c>
      <c r="TZO56" s="995">
        <f t="shared" ref="TZO56" si="7102">TZO45-TZO53-TZO54</f>
        <v>0</v>
      </c>
      <c r="TZQ56" s="995">
        <f t="shared" ref="TZQ56" si="7103">TZQ45-TZQ53-TZQ54</f>
        <v>0</v>
      </c>
      <c r="TZS56" s="995">
        <f t="shared" ref="TZS56" si="7104">TZS45-TZS53-TZS54</f>
        <v>0</v>
      </c>
      <c r="TZU56" s="995">
        <f t="shared" ref="TZU56" si="7105">TZU45-TZU53-TZU54</f>
        <v>0</v>
      </c>
      <c r="TZW56" s="995">
        <f t="shared" ref="TZW56" si="7106">TZW45-TZW53-TZW54</f>
        <v>0</v>
      </c>
      <c r="TZY56" s="995">
        <f t="shared" ref="TZY56" si="7107">TZY45-TZY53-TZY54</f>
        <v>0</v>
      </c>
      <c r="UAA56" s="995">
        <f t="shared" ref="UAA56" si="7108">UAA45-UAA53-UAA54</f>
        <v>0</v>
      </c>
      <c r="UAC56" s="995">
        <f t="shared" ref="UAC56" si="7109">UAC45-UAC53-UAC54</f>
        <v>0</v>
      </c>
      <c r="UAE56" s="995">
        <f t="shared" ref="UAE56" si="7110">UAE45-UAE53-UAE54</f>
        <v>0</v>
      </c>
      <c r="UAG56" s="995">
        <f t="shared" ref="UAG56" si="7111">UAG45-UAG53-UAG54</f>
        <v>0</v>
      </c>
      <c r="UAI56" s="995">
        <f t="shared" ref="UAI56" si="7112">UAI45-UAI53-UAI54</f>
        <v>0</v>
      </c>
      <c r="UAK56" s="995">
        <f t="shared" ref="UAK56" si="7113">UAK45-UAK53-UAK54</f>
        <v>0</v>
      </c>
      <c r="UAM56" s="995">
        <f t="shared" ref="UAM56" si="7114">UAM45-UAM53-UAM54</f>
        <v>0</v>
      </c>
      <c r="UAO56" s="995">
        <f t="shared" ref="UAO56" si="7115">UAO45-UAO53-UAO54</f>
        <v>0</v>
      </c>
      <c r="UAQ56" s="995">
        <f t="shared" ref="UAQ56" si="7116">UAQ45-UAQ53-UAQ54</f>
        <v>0</v>
      </c>
      <c r="UAS56" s="995">
        <f t="shared" ref="UAS56" si="7117">UAS45-UAS53-UAS54</f>
        <v>0</v>
      </c>
      <c r="UAU56" s="995">
        <f t="shared" ref="UAU56" si="7118">UAU45-UAU53-UAU54</f>
        <v>0</v>
      </c>
      <c r="UAW56" s="995">
        <f t="shared" ref="UAW56" si="7119">UAW45-UAW53-UAW54</f>
        <v>0</v>
      </c>
      <c r="UAY56" s="995">
        <f t="shared" ref="UAY56" si="7120">UAY45-UAY53-UAY54</f>
        <v>0</v>
      </c>
      <c r="UBA56" s="995">
        <f t="shared" ref="UBA56" si="7121">UBA45-UBA53-UBA54</f>
        <v>0</v>
      </c>
      <c r="UBC56" s="995">
        <f t="shared" ref="UBC56" si="7122">UBC45-UBC53-UBC54</f>
        <v>0</v>
      </c>
      <c r="UBE56" s="995">
        <f t="shared" ref="UBE56" si="7123">UBE45-UBE53-UBE54</f>
        <v>0</v>
      </c>
      <c r="UBG56" s="995">
        <f t="shared" ref="UBG56" si="7124">UBG45-UBG53-UBG54</f>
        <v>0</v>
      </c>
      <c r="UBI56" s="995">
        <f t="shared" ref="UBI56" si="7125">UBI45-UBI53-UBI54</f>
        <v>0</v>
      </c>
      <c r="UBK56" s="995">
        <f t="shared" ref="UBK56" si="7126">UBK45-UBK53-UBK54</f>
        <v>0</v>
      </c>
      <c r="UBM56" s="995">
        <f t="shared" ref="UBM56" si="7127">UBM45-UBM53-UBM54</f>
        <v>0</v>
      </c>
      <c r="UBO56" s="995">
        <f t="shared" ref="UBO56" si="7128">UBO45-UBO53-UBO54</f>
        <v>0</v>
      </c>
      <c r="UBQ56" s="995">
        <f t="shared" ref="UBQ56" si="7129">UBQ45-UBQ53-UBQ54</f>
        <v>0</v>
      </c>
      <c r="UBS56" s="995">
        <f t="shared" ref="UBS56" si="7130">UBS45-UBS53-UBS54</f>
        <v>0</v>
      </c>
      <c r="UBU56" s="995">
        <f t="shared" ref="UBU56" si="7131">UBU45-UBU53-UBU54</f>
        <v>0</v>
      </c>
      <c r="UBW56" s="995">
        <f t="shared" ref="UBW56" si="7132">UBW45-UBW53-UBW54</f>
        <v>0</v>
      </c>
      <c r="UBY56" s="995">
        <f t="shared" ref="UBY56" si="7133">UBY45-UBY53-UBY54</f>
        <v>0</v>
      </c>
      <c r="UCA56" s="995">
        <f t="shared" ref="UCA56" si="7134">UCA45-UCA53-UCA54</f>
        <v>0</v>
      </c>
      <c r="UCC56" s="995">
        <f t="shared" ref="UCC56" si="7135">UCC45-UCC53-UCC54</f>
        <v>0</v>
      </c>
      <c r="UCE56" s="995">
        <f t="shared" ref="UCE56" si="7136">UCE45-UCE53-UCE54</f>
        <v>0</v>
      </c>
      <c r="UCG56" s="995">
        <f t="shared" ref="UCG56" si="7137">UCG45-UCG53-UCG54</f>
        <v>0</v>
      </c>
      <c r="UCI56" s="995">
        <f t="shared" ref="UCI56" si="7138">UCI45-UCI53-UCI54</f>
        <v>0</v>
      </c>
      <c r="UCK56" s="995">
        <f t="shared" ref="UCK56" si="7139">UCK45-UCK53-UCK54</f>
        <v>0</v>
      </c>
      <c r="UCM56" s="995">
        <f t="shared" ref="UCM56" si="7140">UCM45-UCM53-UCM54</f>
        <v>0</v>
      </c>
      <c r="UCO56" s="995">
        <f t="shared" ref="UCO56" si="7141">UCO45-UCO53-UCO54</f>
        <v>0</v>
      </c>
      <c r="UCQ56" s="995">
        <f t="shared" ref="UCQ56" si="7142">UCQ45-UCQ53-UCQ54</f>
        <v>0</v>
      </c>
      <c r="UCS56" s="995">
        <f t="shared" ref="UCS56" si="7143">UCS45-UCS53-UCS54</f>
        <v>0</v>
      </c>
      <c r="UCU56" s="995">
        <f t="shared" ref="UCU56" si="7144">UCU45-UCU53-UCU54</f>
        <v>0</v>
      </c>
      <c r="UCW56" s="995">
        <f t="shared" ref="UCW56" si="7145">UCW45-UCW53-UCW54</f>
        <v>0</v>
      </c>
      <c r="UCY56" s="995">
        <f t="shared" ref="UCY56" si="7146">UCY45-UCY53-UCY54</f>
        <v>0</v>
      </c>
      <c r="UDA56" s="995">
        <f t="shared" ref="UDA56" si="7147">UDA45-UDA53-UDA54</f>
        <v>0</v>
      </c>
      <c r="UDC56" s="995">
        <f t="shared" ref="UDC56" si="7148">UDC45-UDC53-UDC54</f>
        <v>0</v>
      </c>
      <c r="UDE56" s="995">
        <f t="shared" ref="UDE56" si="7149">UDE45-UDE53-UDE54</f>
        <v>0</v>
      </c>
      <c r="UDG56" s="995">
        <f t="shared" ref="UDG56" si="7150">UDG45-UDG53-UDG54</f>
        <v>0</v>
      </c>
      <c r="UDI56" s="995">
        <f t="shared" ref="UDI56" si="7151">UDI45-UDI53-UDI54</f>
        <v>0</v>
      </c>
      <c r="UDK56" s="995">
        <f t="shared" ref="UDK56" si="7152">UDK45-UDK53-UDK54</f>
        <v>0</v>
      </c>
      <c r="UDM56" s="995">
        <f t="shared" ref="UDM56" si="7153">UDM45-UDM53-UDM54</f>
        <v>0</v>
      </c>
      <c r="UDO56" s="995">
        <f t="shared" ref="UDO56" si="7154">UDO45-UDO53-UDO54</f>
        <v>0</v>
      </c>
      <c r="UDQ56" s="995">
        <f t="shared" ref="UDQ56" si="7155">UDQ45-UDQ53-UDQ54</f>
        <v>0</v>
      </c>
      <c r="UDS56" s="995">
        <f t="shared" ref="UDS56" si="7156">UDS45-UDS53-UDS54</f>
        <v>0</v>
      </c>
      <c r="UDU56" s="995">
        <f t="shared" ref="UDU56" si="7157">UDU45-UDU53-UDU54</f>
        <v>0</v>
      </c>
      <c r="UDW56" s="995">
        <f t="shared" ref="UDW56" si="7158">UDW45-UDW53-UDW54</f>
        <v>0</v>
      </c>
      <c r="UDY56" s="995">
        <f t="shared" ref="UDY56" si="7159">UDY45-UDY53-UDY54</f>
        <v>0</v>
      </c>
      <c r="UEA56" s="995">
        <f t="shared" ref="UEA56" si="7160">UEA45-UEA53-UEA54</f>
        <v>0</v>
      </c>
      <c r="UEC56" s="995">
        <f t="shared" ref="UEC56" si="7161">UEC45-UEC53-UEC54</f>
        <v>0</v>
      </c>
      <c r="UEE56" s="995">
        <f t="shared" ref="UEE56" si="7162">UEE45-UEE53-UEE54</f>
        <v>0</v>
      </c>
      <c r="UEG56" s="995">
        <f t="shared" ref="UEG56" si="7163">UEG45-UEG53-UEG54</f>
        <v>0</v>
      </c>
      <c r="UEI56" s="995">
        <f t="shared" ref="UEI56" si="7164">UEI45-UEI53-UEI54</f>
        <v>0</v>
      </c>
      <c r="UEK56" s="995">
        <f t="shared" ref="UEK56" si="7165">UEK45-UEK53-UEK54</f>
        <v>0</v>
      </c>
      <c r="UEM56" s="995">
        <f t="shared" ref="UEM56" si="7166">UEM45-UEM53-UEM54</f>
        <v>0</v>
      </c>
      <c r="UEO56" s="995">
        <f t="shared" ref="UEO56" si="7167">UEO45-UEO53-UEO54</f>
        <v>0</v>
      </c>
      <c r="UEQ56" s="995">
        <f t="shared" ref="UEQ56" si="7168">UEQ45-UEQ53-UEQ54</f>
        <v>0</v>
      </c>
      <c r="UES56" s="995">
        <f t="shared" ref="UES56" si="7169">UES45-UES53-UES54</f>
        <v>0</v>
      </c>
      <c r="UEU56" s="995">
        <f t="shared" ref="UEU56" si="7170">UEU45-UEU53-UEU54</f>
        <v>0</v>
      </c>
      <c r="UEW56" s="995">
        <f t="shared" ref="UEW56" si="7171">UEW45-UEW53-UEW54</f>
        <v>0</v>
      </c>
      <c r="UEY56" s="995">
        <f t="shared" ref="UEY56" si="7172">UEY45-UEY53-UEY54</f>
        <v>0</v>
      </c>
      <c r="UFA56" s="995">
        <f t="shared" ref="UFA56" si="7173">UFA45-UFA53-UFA54</f>
        <v>0</v>
      </c>
      <c r="UFC56" s="995">
        <f t="shared" ref="UFC56" si="7174">UFC45-UFC53-UFC54</f>
        <v>0</v>
      </c>
      <c r="UFE56" s="995">
        <f t="shared" ref="UFE56" si="7175">UFE45-UFE53-UFE54</f>
        <v>0</v>
      </c>
      <c r="UFG56" s="995">
        <f t="shared" ref="UFG56" si="7176">UFG45-UFG53-UFG54</f>
        <v>0</v>
      </c>
      <c r="UFI56" s="995">
        <f t="shared" ref="UFI56" si="7177">UFI45-UFI53-UFI54</f>
        <v>0</v>
      </c>
      <c r="UFK56" s="995">
        <f t="shared" ref="UFK56" si="7178">UFK45-UFK53-UFK54</f>
        <v>0</v>
      </c>
      <c r="UFM56" s="995">
        <f t="shared" ref="UFM56" si="7179">UFM45-UFM53-UFM54</f>
        <v>0</v>
      </c>
      <c r="UFO56" s="995">
        <f t="shared" ref="UFO56" si="7180">UFO45-UFO53-UFO54</f>
        <v>0</v>
      </c>
      <c r="UFQ56" s="995">
        <f t="shared" ref="UFQ56" si="7181">UFQ45-UFQ53-UFQ54</f>
        <v>0</v>
      </c>
      <c r="UFS56" s="995">
        <f t="shared" ref="UFS56" si="7182">UFS45-UFS53-UFS54</f>
        <v>0</v>
      </c>
      <c r="UFU56" s="995">
        <f t="shared" ref="UFU56" si="7183">UFU45-UFU53-UFU54</f>
        <v>0</v>
      </c>
      <c r="UFW56" s="995">
        <f t="shared" ref="UFW56" si="7184">UFW45-UFW53-UFW54</f>
        <v>0</v>
      </c>
      <c r="UFY56" s="995">
        <f t="shared" ref="UFY56" si="7185">UFY45-UFY53-UFY54</f>
        <v>0</v>
      </c>
      <c r="UGA56" s="995">
        <f t="shared" ref="UGA56" si="7186">UGA45-UGA53-UGA54</f>
        <v>0</v>
      </c>
      <c r="UGC56" s="995">
        <f t="shared" ref="UGC56" si="7187">UGC45-UGC53-UGC54</f>
        <v>0</v>
      </c>
      <c r="UGE56" s="995">
        <f t="shared" ref="UGE56" si="7188">UGE45-UGE53-UGE54</f>
        <v>0</v>
      </c>
      <c r="UGG56" s="995">
        <f t="shared" ref="UGG56" si="7189">UGG45-UGG53-UGG54</f>
        <v>0</v>
      </c>
      <c r="UGI56" s="995">
        <f t="shared" ref="UGI56" si="7190">UGI45-UGI53-UGI54</f>
        <v>0</v>
      </c>
      <c r="UGK56" s="995">
        <f t="shared" ref="UGK56" si="7191">UGK45-UGK53-UGK54</f>
        <v>0</v>
      </c>
      <c r="UGM56" s="995">
        <f t="shared" ref="UGM56" si="7192">UGM45-UGM53-UGM54</f>
        <v>0</v>
      </c>
      <c r="UGO56" s="995">
        <f t="shared" ref="UGO56" si="7193">UGO45-UGO53-UGO54</f>
        <v>0</v>
      </c>
      <c r="UGQ56" s="995">
        <f t="shared" ref="UGQ56" si="7194">UGQ45-UGQ53-UGQ54</f>
        <v>0</v>
      </c>
      <c r="UGS56" s="995">
        <f t="shared" ref="UGS56" si="7195">UGS45-UGS53-UGS54</f>
        <v>0</v>
      </c>
      <c r="UGU56" s="995">
        <f t="shared" ref="UGU56" si="7196">UGU45-UGU53-UGU54</f>
        <v>0</v>
      </c>
      <c r="UGW56" s="995">
        <f t="shared" ref="UGW56" si="7197">UGW45-UGW53-UGW54</f>
        <v>0</v>
      </c>
      <c r="UGY56" s="995">
        <f t="shared" ref="UGY56" si="7198">UGY45-UGY53-UGY54</f>
        <v>0</v>
      </c>
      <c r="UHA56" s="995">
        <f t="shared" ref="UHA56" si="7199">UHA45-UHA53-UHA54</f>
        <v>0</v>
      </c>
      <c r="UHC56" s="995">
        <f t="shared" ref="UHC56" si="7200">UHC45-UHC53-UHC54</f>
        <v>0</v>
      </c>
      <c r="UHE56" s="995">
        <f t="shared" ref="UHE56" si="7201">UHE45-UHE53-UHE54</f>
        <v>0</v>
      </c>
      <c r="UHG56" s="995">
        <f t="shared" ref="UHG56" si="7202">UHG45-UHG53-UHG54</f>
        <v>0</v>
      </c>
      <c r="UHI56" s="995">
        <f t="shared" ref="UHI56" si="7203">UHI45-UHI53-UHI54</f>
        <v>0</v>
      </c>
      <c r="UHK56" s="995">
        <f t="shared" ref="UHK56" si="7204">UHK45-UHK53-UHK54</f>
        <v>0</v>
      </c>
      <c r="UHM56" s="995">
        <f t="shared" ref="UHM56" si="7205">UHM45-UHM53-UHM54</f>
        <v>0</v>
      </c>
      <c r="UHO56" s="995">
        <f t="shared" ref="UHO56" si="7206">UHO45-UHO53-UHO54</f>
        <v>0</v>
      </c>
      <c r="UHQ56" s="995">
        <f t="shared" ref="UHQ56" si="7207">UHQ45-UHQ53-UHQ54</f>
        <v>0</v>
      </c>
      <c r="UHS56" s="995">
        <f t="shared" ref="UHS56" si="7208">UHS45-UHS53-UHS54</f>
        <v>0</v>
      </c>
      <c r="UHU56" s="995">
        <f t="shared" ref="UHU56" si="7209">UHU45-UHU53-UHU54</f>
        <v>0</v>
      </c>
      <c r="UHW56" s="995">
        <f t="shared" ref="UHW56" si="7210">UHW45-UHW53-UHW54</f>
        <v>0</v>
      </c>
      <c r="UHY56" s="995">
        <f t="shared" ref="UHY56" si="7211">UHY45-UHY53-UHY54</f>
        <v>0</v>
      </c>
      <c r="UIA56" s="995">
        <f t="shared" ref="UIA56" si="7212">UIA45-UIA53-UIA54</f>
        <v>0</v>
      </c>
      <c r="UIC56" s="995">
        <f t="shared" ref="UIC56" si="7213">UIC45-UIC53-UIC54</f>
        <v>0</v>
      </c>
      <c r="UIE56" s="995">
        <f t="shared" ref="UIE56" si="7214">UIE45-UIE53-UIE54</f>
        <v>0</v>
      </c>
      <c r="UIG56" s="995">
        <f t="shared" ref="UIG56" si="7215">UIG45-UIG53-UIG54</f>
        <v>0</v>
      </c>
      <c r="UII56" s="995">
        <f t="shared" ref="UII56" si="7216">UII45-UII53-UII54</f>
        <v>0</v>
      </c>
      <c r="UIK56" s="995">
        <f t="shared" ref="UIK56" si="7217">UIK45-UIK53-UIK54</f>
        <v>0</v>
      </c>
      <c r="UIM56" s="995">
        <f t="shared" ref="UIM56" si="7218">UIM45-UIM53-UIM54</f>
        <v>0</v>
      </c>
      <c r="UIO56" s="995">
        <f t="shared" ref="UIO56" si="7219">UIO45-UIO53-UIO54</f>
        <v>0</v>
      </c>
      <c r="UIQ56" s="995">
        <f t="shared" ref="UIQ56" si="7220">UIQ45-UIQ53-UIQ54</f>
        <v>0</v>
      </c>
      <c r="UIS56" s="995">
        <f t="shared" ref="UIS56" si="7221">UIS45-UIS53-UIS54</f>
        <v>0</v>
      </c>
      <c r="UIU56" s="995">
        <f t="shared" ref="UIU56" si="7222">UIU45-UIU53-UIU54</f>
        <v>0</v>
      </c>
      <c r="UIW56" s="995">
        <f t="shared" ref="UIW56" si="7223">UIW45-UIW53-UIW54</f>
        <v>0</v>
      </c>
      <c r="UIY56" s="995">
        <f t="shared" ref="UIY56" si="7224">UIY45-UIY53-UIY54</f>
        <v>0</v>
      </c>
      <c r="UJA56" s="995">
        <f t="shared" ref="UJA56" si="7225">UJA45-UJA53-UJA54</f>
        <v>0</v>
      </c>
      <c r="UJC56" s="995">
        <f t="shared" ref="UJC56" si="7226">UJC45-UJC53-UJC54</f>
        <v>0</v>
      </c>
      <c r="UJE56" s="995">
        <f t="shared" ref="UJE56" si="7227">UJE45-UJE53-UJE54</f>
        <v>0</v>
      </c>
      <c r="UJG56" s="995">
        <f t="shared" ref="UJG56" si="7228">UJG45-UJG53-UJG54</f>
        <v>0</v>
      </c>
      <c r="UJI56" s="995">
        <f t="shared" ref="UJI56" si="7229">UJI45-UJI53-UJI54</f>
        <v>0</v>
      </c>
      <c r="UJK56" s="995">
        <f t="shared" ref="UJK56" si="7230">UJK45-UJK53-UJK54</f>
        <v>0</v>
      </c>
      <c r="UJM56" s="995">
        <f t="shared" ref="UJM56" si="7231">UJM45-UJM53-UJM54</f>
        <v>0</v>
      </c>
      <c r="UJO56" s="995">
        <f t="shared" ref="UJO56" si="7232">UJO45-UJO53-UJO54</f>
        <v>0</v>
      </c>
      <c r="UJQ56" s="995">
        <f t="shared" ref="UJQ56" si="7233">UJQ45-UJQ53-UJQ54</f>
        <v>0</v>
      </c>
      <c r="UJS56" s="995">
        <f t="shared" ref="UJS56" si="7234">UJS45-UJS53-UJS54</f>
        <v>0</v>
      </c>
      <c r="UJU56" s="995">
        <f t="shared" ref="UJU56" si="7235">UJU45-UJU53-UJU54</f>
        <v>0</v>
      </c>
      <c r="UJW56" s="995">
        <f t="shared" ref="UJW56" si="7236">UJW45-UJW53-UJW54</f>
        <v>0</v>
      </c>
      <c r="UJY56" s="995">
        <f t="shared" ref="UJY56" si="7237">UJY45-UJY53-UJY54</f>
        <v>0</v>
      </c>
      <c r="UKA56" s="995">
        <f t="shared" ref="UKA56" si="7238">UKA45-UKA53-UKA54</f>
        <v>0</v>
      </c>
      <c r="UKC56" s="995">
        <f t="shared" ref="UKC56" si="7239">UKC45-UKC53-UKC54</f>
        <v>0</v>
      </c>
      <c r="UKE56" s="995">
        <f t="shared" ref="UKE56" si="7240">UKE45-UKE53-UKE54</f>
        <v>0</v>
      </c>
      <c r="UKG56" s="995">
        <f t="shared" ref="UKG56" si="7241">UKG45-UKG53-UKG54</f>
        <v>0</v>
      </c>
      <c r="UKI56" s="995">
        <f t="shared" ref="UKI56" si="7242">UKI45-UKI53-UKI54</f>
        <v>0</v>
      </c>
      <c r="UKK56" s="995">
        <f t="shared" ref="UKK56" si="7243">UKK45-UKK53-UKK54</f>
        <v>0</v>
      </c>
      <c r="UKM56" s="995">
        <f t="shared" ref="UKM56" si="7244">UKM45-UKM53-UKM54</f>
        <v>0</v>
      </c>
      <c r="UKO56" s="995">
        <f t="shared" ref="UKO56" si="7245">UKO45-UKO53-UKO54</f>
        <v>0</v>
      </c>
      <c r="UKQ56" s="995">
        <f t="shared" ref="UKQ56" si="7246">UKQ45-UKQ53-UKQ54</f>
        <v>0</v>
      </c>
      <c r="UKS56" s="995">
        <f t="shared" ref="UKS56" si="7247">UKS45-UKS53-UKS54</f>
        <v>0</v>
      </c>
      <c r="UKU56" s="995">
        <f t="shared" ref="UKU56" si="7248">UKU45-UKU53-UKU54</f>
        <v>0</v>
      </c>
      <c r="UKW56" s="995">
        <f t="shared" ref="UKW56" si="7249">UKW45-UKW53-UKW54</f>
        <v>0</v>
      </c>
      <c r="UKY56" s="995">
        <f t="shared" ref="UKY56" si="7250">UKY45-UKY53-UKY54</f>
        <v>0</v>
      </c>
      <c r="ULA56" s="995">
        <f t="shared" ref="ULA56" si="7251">ULA45-ULA53-ULA54</f>
        <v>0</v>
      </c>
      <c r="ULC56" s="995">
        <f t="shared" ref="ULC56" si="7252">ULC45-ULC53-ULC54</f>
        <v>0</v>
      </c>
      <c r="ULE56" s="995">
        <f t="shared" ref="ULE56" si="7253">ULE45-ULE53-ULE54</f>
        <v>0</v>
      </c>
      <c r="ULG56" s="995">
        <f t="shared" ref="ULG56" si="7254">ULG45-ULG53-ULG54</f>
        <v>0</v>
      </c>
      <c r="ULI56" s="995">
        <f t="shared" ref="ULI56" si="7255">ULI45-ULI53-ULI54</f>
        <v>0</v>
      </c>
      <c r="ULK56" s="995">
        <f t="shared" ref="ULK56" si="7256">ULK45-ULK53-ULK54</f>
        <v>0</v>
      </c>
      <c r="ULM56" s="995">
        <f t="shared" ref="ULM56" si="7257">ULM45-ULM53-ULM54</f>
        <v>0</v>
      </c>
      <c r="ULO56" s="995">
        <f t="shared" ref="ULO56" si="7258">ULO45-ULO53-ULO54</f>
        <v>0</v>
      </c>
      <c r="ULQ56" s="995">
        <f t="shared" ref="ULQ56" si="7259">ULQ45-ULQ53-ULQ54</f>
        <v>0</v>
      </c>
      <c r="ULS56" s="995">
        <f t="shared" ref="ULS56" si="7260">ULS45-ULS53-ULS54</f>
        <v>0</v>
      </c>
      <c r="ULU56" s="995">
        <f t="shared" ref="ULU56" si="7261">ULU45-ULU53-ULU54</f>
        <v>0</v>
      </c>
      <c r="ULW56" s="995">
        <f t="shared" ref="ULW56" si="7262">ULW45-ULW53-ULW54</f>
        <v>0</v>
      </c>
      <c r="ULY56" s="995">
        <f t="shared" ref="ULY56" si="7263">ULY45-ULY53-ULY54</f>
        <v>0</v>
      </c>
      <c r="UMA56" s="995">
        <f t="shared" ref="UMA56" si="7264">UMA45-UMA53-UMA54</f>
        <v>0</v>
      </c>
      <c r="UMC56" s="995">
        <f t="shared" ref="UMC56" si="7265">UMC45-UMC53-UMC54</f>
        <v>0</v>
      </c>
      <c r="UME56" s="995">
        <f t="shared" ref="UME56" si="7266">UME45-UME53-UME54</f>
        <v>0</v>
      </c>
      <c r="UMG56" s="995">
        <f t="shared" ref="UMG56" si="7267">UMG45-UMG53-UMG54</f>
        <v>0</v>
      </c>
      <c r="UMI56" s="995">
        <f t="shared" ref="UMI56" si="7268">UMI45-UMI53-UMI54</f>
        <v>0</v>
      </c>
      <c r="UMK56" s="995">
        <f t="shared" ref="UMK56" si="7269">UMK45-UMK53-UMK54</f>
        <v>0</v>
      </c>
      <c r="UMM56" s="995">
        <f t="shared" ref="UMM56" si="7270">UMM45-UMM53-UMM54</f>
        <v>0</v>
      </c>
      <c r="UMO56" s="995">
        <f t="shared" ref="UMO56" si="7271">UMO45-UMO53-UMO54</f>
        <v>0</v>
      </c>
      <c r="UMQ56" s="995">
        <f t="shared" ref="UMQ56" si="7272">UMQ45-UMQ53-UMQ54</f>
        <v>0</v>
      </c>
      <c r="UMS56" s="995">
        <f t="shared" ref="UMS56" si="7273">UMS45-UMS53-UMS54</f>
        <v>0</v>
      </c>
      <c r="UMU56" s="995">
        <f t="shared" ref="UMU56" si="7274">UMU45-UMU53-UMU54</f>
        <v>0</v>
      </c>
      <c r="UMW56" s="995">
        <f t="shared" ref="UMW56" si="7275">UMW45-UMW53-UMW54</f>
        <v>0</v>
      </c>
      <c r="UMY56" s="995">
        <f t="shared" ref="UMY56" si="7276">UMY45-UMY53-UMY54</f>
        <v>0</v>
      </c>
      <c r="UNA56" s="995">
        <f t="shared" ref="UNA56" si="7277">UNA45-UNA53-UNA54</f>
        <v>0</v>
      </c>
      <c r="UNC56" s="995">
        <f t="shared" ref="UNC56" si="7278">UNC45-UNC53-UNC54</f>
        <v>0</v>
      </c>
      <c r="UNE56" s="995">
        <f t="shared" ref="UNE56" si="7279">UNE45-UNE53-UNE54</f>
        <v>0</v>
      </c>
      <c r="UNG56" s="995">
        <f t="shared" ref="UNG56" si="7280">UNG45-UNG53-UNG54</f>
        <v>0</v>
      </c>
      <c r="UNI56" s="995">
        <f t="shared" ref="UNI56" si="7281">UNI45-UNI53-UNI54</f>
        <v>0</v>
      </c>
      <c r="UNK56" s="995">
        <f t="shared" ref="UNK56" si="7282">UNK45-UNK53-UNK54</f>
        <v>0</v>
      </c>
      <c r="UNM56" s="995">
        <f t="shared" ref="UNM56" si="7283">UNM45-UNM53-UNM54</f>
        <v>0</v>
      </c>
      <c r="UNO56" s="995">
        <f t="shared" ref="UNO56" si="7284">UNO45-UNO53-UNO54</f>
        <v>0</v>
      </c>
      <c r="UNQ56" s="995">
        <f t="shared" ref="UNQ56" si="7285">UNQ45-UNQ53-UNQ54</f>
        <v>0</v>
      </c>
      <c r="UNS56" s="995">
        <f t="shared" ref="UNS56" si="7286">UNS45-UNS53-UNS54</f>
        <v>0</v>
      </c>
      <c r="UNU56" s="995">
        <f t="shared" ref="UNU56" si="7287">UNU45-UNU53-UNU54</f>
        <v>0</v>
      </c>
      <c r="UNW56" s="995">
        <f t="shared" ref="UNW56" si="7288">UNW45-UNW53-UNW54</f>
        <v>0</v>
      </c>
      <c r="UNY56" s="995">
        <f t="shared" ref="UNY56" si="7289">UNY45-UNY53-UNY54</f>
        <v>0</v>
      </c>
      <c r="UOA56" s="995">
        <f t="shared" ref="UOA56" si="7290">UOA45-UOA53-UOA54</f>
        <v>0</v>
      </c>
      <c r="UOC56" s="995">
        <f t="shared" ref="UOC56" si="7291">UOC45-UOC53-UOC54</f>
        <v>0</v>
      </c>
      <c r="UOE56" s="995">
        <f t="shared" ref="UOE56" si="7292">UOE45-UOE53-UOE54</f>
        <v>0</v>
      </c>
      <c r="UOG56" s="995">
        <f t="shared" ref="UOG56" si="7293">UOG45-UOG53-UOG54</f>
        <v>0</v>
      </c>
      <c r="UOI56" s="995">
        <f t="shared" ref="UOI56" si="7294">UOI45-UOI53-UOI54</f>
        <v>0</v>
      </c>
      <c r="UOK56" s="995">
        <f t="shared" ref="UOK56" si="7295">UOK45-UOK53-UOK54</f>
        <v>0</v>
      </c>
      <c r="UOM56" s="995">
        <f t="shared" ref="UOM56" si="7296">UOM45-UOM53-UOM54</f>
        <v>0</v>
      </c>
      <c r="UOO56" s="995">
        <f t="shared" ref="UOO56" si="7297">UOO45-UOO53-UOO54</f>
        <v>0</v>
      </c>
      <c r="UOQ56" s="995">
        <f t="shared" ref="UOQ56" si="7298">UOQ45-UOQ53-UOQ54</f>
        <v>0</v>
      </c>
      <c r="UOS56" s="995">
        <f t="shared" ref="UOS56" si="7299">UOS45-UOS53-UOS54</f>
        <v>0</v>
      </c>
      <c r="UOU56" s="995">
        <f t="shared" ref="UOU56" si="7300">UOU45-UOU53-UOU54</f>
        <v>0</v>
      </c>
      <c r="UOW56" s="995">
        <f t="shared" ref="UOW56" si="7301">UOW45-UOW53-UOW54</f>
        <v>0</v>
      </c>
      <c r="UOY56" s="995">
        <f t="shared" ref="UOY56" si="7302">UOY45-UOY53-UOY54</f>
        <v>0</v>
      </c>
      <c r="UPA56" s="995">
        <f t="shared" ref="UPA56" si="7303">UPA45-UPA53-UPA54</f>
        <v>0</v>
      </c>
      <c r="UPC56" s="995">
        <f t="shared" ref="UPC56" si="7304">UPC45-UPC53-UPC54</f>
        <v>0</v>
      </c>
      <c r="UPE56" s="995">
        <f t="shared" ref="UPE56" si="7305">UPE45-UPE53-UPE54</f>
        <v>0</v>
      </c>
      <c r="UPG56" s="995">
        <f t="shared" ref="UPG56" si="7306">UPG45-UPG53-UPG54</f>
        <v>0</v>
      </c>
      <c r="UPI56" s="995">
        <f t="shared" ref="UPI56" si="7307">UPI45-UPI53-UPI54</f>
        <v>0</v>
      </c>
      <c r="UPK56" s="995">
        <f t="shared" ref="UPK56" si="7308">UPK45-UPK53-UPK54</f>
        <v>0</v>
      </c>
      <c r="UPM56" s="995">
        <f t="shared" ref="UPM56" si="7309">UPM45-UPM53-UPM54</f>
        <v>0</v>
      </c>
      <c r="UPO56" s="995">
        <f t="shared" ref="UPO56" si="7310">UPO45-UPO53-UPO54</f>
        <v>0</v>
      </c>
      <c r="UPQ56" s="995">
        <f t="shared" ref="UPQ56" si="7311">UPQ45-UPQ53-UPQ54</f>
        <v>0</v>
      </c>
      <c r="UPS56" s="995">
        <f t="shared" ref="UPS56" si="7312">UPS45-UPS53-UPS54</f>
        <v>0</v>
      </c>
      <c r="UPU56" s="995">
        <f t="shared" ref="UPU56" si="7313">UPU45-UPU53-UPU54</f>
        <v>0</v>
      </c>
      <c r="UPW56" s="995">
        <f t="shared" ref="UPW56" si="7314">UPW45-UPW53-UPW54</f>
        <v>0</v>
      </c>
      <c r="UPY56" s="995">
        <f t="shared" ref="UPY56" si="7315">UPY45-UPY53-UPY54</f>
        <v>0</v>
      </c>
      <c r="UQA56" s="995">
        <f t="shared" ref="UQA56" si="7316">UQA45-UQA53-UQA54</f>
        <v>0</v>
      </c>
      <c r="UQC56" s="995">
        <f t="shared" ref="UQC56" si="7317">UQC45-UQC53-UQC54</f>
        <v>0</v>
      </c>
      <c r="UQE56" s="995">
        <f t="shared" ref="UQE56" si="7318">UQE45-UQE53-UQE54</f>
        <v>0</v>
      </c>
      <c r="UQG56" s="995">
        <f t="shared" ref="UQG56" si="7319">UQG45-UQG53-UQG54</f>
        <v>0</v>
      </c>
      <c r="UQI56" s="995">
        <f t="shared" ref="UQI56" si="7320">UQI45-UQI53-UQI54</f>
        <v>0</v>
      </c>
      <c r="UQK56" s="995">
        <f t="shared" ref="UQK56" si="7321">UQK45-UQK53-UQK54</f>
        <v>0</v>
      </c>
      <c r="UQM56" s="995">
        <f t="shared" ref="UQM56" si="7322">UQM45-UQM53-UQM54</f>
        <v>0</v>
      </c>
      <c r="UQO56" s="995">
        <f t="shared" ref="UQO56" si="7323">UQO45-UQO53-UQO54</f>
        <v>0</v>
      </c>
      <c r="UQQ56" s="995">
        <f t="shared" ref="UQQ56" si="7324">UQQ45-UQQ53-UQQ54</f>
        <v>0</v>
      </c>
      <c r="UQS56" s="995">
        <f t="shared" ref="UQS56" si="7325">UQS45-UQS53-UQS54</f>
        <v>0</v>
      </c>
      <c r="UQU56" s="995">
        <f t="shared" ref="UQU56" si="7326">UQU45-UQU53-UQU54</f>
        <v>0</v>
      </c>
      <c r="UQW56" s="995">
        <f t="shared" ref="UQW56" si="7327">UQW45-UQW53-UQW54</f>
        <v>0</v>
      </c>
      <c r="UQY56" s="995">
        <f t="shared" ref="UQY56" si="7328">UQY45-UQY53-UQY54</f>
        <v>0</v>
      </c>
      <c r="URA56" s="995">
        <f t="shared" ref="URA56" si="7329">URA45-URA53-URA54</f>
        <v>0</v>
      </c>
      <c r="URC56" s="995">
        <f t="shared" ref="URC56" si="7330">URC45-URC53-URC54</f>
        <v>0</v>
      </c>
      <c r="URE56" s="995">
        <f t="shared" ref="URE56" si="7331">URE45-URE53-URE54</f>
        <v>0</v>
      </c>
      <c r="URG56" s="995">
        <f t="shared" ref="URG56" si="7332">URG45-URG53-URG54</f>
        <v>0</v>
      </c>
      <c r="URI56" s="995">
        <f t="shared" ref="URI56" si="7333">URI45-URI53-URI54</f>
        <v>0</v>
      </c>
      <c r="URK56" s="995">
        <f t="shared" ref="URK56" si="7334">URK45-URK53-URK54</f>
        <v>0</v>
      </c>
      <c r="URM56" s="995">
        <f t="shared" ref="URM56" si="7335">URM45-URM53-URM54</f>
        <v>0</v>
      </c>
      <c r="URO56" s="995">
        <f t="shared" ref="URO56" si="7336">URO45-URO53-URO54</f>
        <v>0</v>
      </c>
      <c r="URQ56" s="995">
        <f t="shared" ref="URQ56" si="7337">URQ45-URQ53-URQ54</f>
        <v>0</v>
      </c>
      <c r="URS56" s="995">
        <f t="shared" ref="URS56" si="7338">URS45-URS53-URS54</f>
        <v>0</v>
      </c>
      <c r="URU56" s="995">
        <f t="shared" ref="URU56" si="7339">URU45-URU53-URU54</f>
        <v>0</v>
      </c>
      <c r="URW56" s="995">
        <f t="shared" ref="URW56" si="7340">URW45-URW53-URW54</f>
        <v>0</v>
      </c>
      <c r="URY56" s="995">
        <f t="shared" ref="URY56" si="7341">URY45-URY53-URY54</f>
        <v>0</v>
      </c>
      <c r="USA56" s="995">
        <f t="shared" ref="USA56" si="7342">USA45-USA53-USA54</f>
        <v>0</v>
      </c>
      <c r="USC56" s="995">
        <f t="shared" ref="USC56" si="7343">USC45-USC53-USC54</f>
        <v>0</v>
      </c>
      <c r="USE56" s="995">
        <f t="shared" ref="USE56" si="7344">USE45-USE53-USE54</f>
        <v>0</v>
      </c>
      <c r="USG56" s="995">
        <f t="shared" ref="USG56" si="7345">USG45-USG53-USG54</f>
        <v>0</v>
      </c>
      <c r="USI56" s="995">
        <f t="shared" ref="USI56" si="7346">USI45-USI53-USI54</f>
        <v>0</v>
      </c>
      <c r="USK56" s="995">
        <f t="shared" ref="USK56" si="7347">USK45-USK53-USK54</f>
        <v>0</v>
      </c>
      <c r="USM56" s="995">
        <f t="shared" ref="USM56" si="7348">USM45-USM53-USM54</f>
        <v>0</v>
      </c>
      <c r="USO56" s="995">
        <f t="shared" ref="USO56" si="7349">USO45-USO53-USO54</f>
        <v>0</v>
      </c>
      <c r="USQ56" s="995">
        <f t="shared" ref="USQ56" si="7350">USQ45-USQ53-USQ54</f>
        <v>0</v>
      </c>
      <c r="USS56" s="995">
        <f t="shared" ref="USS56" si="7351">USS45-USS53-USS54</f>
        <v>0</v>
      </c>
      <c r="USU56" s="995">
        <f t="shared" ref="USU56" si="7352">USU45-USU53-USU54</f>
        <v>0</v>
      </c>
      <c r="USW56" s="995">
        <f t="shared" ref="USW56" si="7353">USW45-USW53-USW54</f>
        <v>0</v>
      </c>
      <c r="USY56" s="995">
        <f t="shared" ref="USY56" si="7354">USY45-USY53-USY54</f>
        <v>0</v>
      </c>
      <c r="UTA56" s="995">
        <f t="shared" ref="UTA56" si="7355">UTA45-UTA53-UTA54</f>
        <v>0</v>
      </c>
      <c r="UTC56" s="995">
        <f t="shared" ref="UTC56" si="7356">UTC45-UTC53-UTC54</f>
        <v>0</v>
      </c>
      <c r="UTE56" s="995">
        <f t="shared" ref="UTE56" si="7357">UTE45-UTE53-UTE54</f>
        <v>0</v>
      </c>
      <c r="UTG56" s="995">
        <f t="shared" ref="UTG56" si="7358">UTG45-UTG53-UTG54</f>
        <v>0</v>
      </c>
      <c r="UTI56" s="995">
        <f t="shared" ref="UTI56" si="7359">UTI45-UTI53-UTI54</f>
        <v>0</v>
      </c>
      <c r="UTK56" s="995">
        <f t="shared" ref="UTK56" si="7360">UTK45-UTK53-UTK54</f>
        <v>0</v>
      </c>
      <c r="UTM56" s="995">
        <f t="shared" ref="UTM56" si="7361">UTM45-UTM53-UTM54</f>
        <v>0</v>
      </c>
      <c r="UTO56" s="995">
        <f t="shared" ref="UTO56" si="7362">UTO45-UTO53-UTO54</f>
        <v>0</v>
      </c>
      <c r="UTQ56" s="995">
        <f t="shared" ref="UTQ56" si="7363">UTQ45-UTQ53-UTQ54</f>
        <v>0</v>
      </c>
      <c r="UTS56" s="995">
        <f t="shared" ref="UTS56" si="7364">UTS45-UTS53-UTS54</f>
        <v>0</v>
      </c>
      <c r="UTU56" s="995">
        <f t="shared" ref="UTU56" si="7365">UTU45-UTU53-UTU54</f>
        <v>0</v>
      </c>
      <c r="UTW56" s="995">
        <f t="shared" ref="UTW56" si="7366">UTW45-UTW53-UTW54</f>
        <v>0</v>
      </c>
      <c r="UTY56" s="995">
        <f t="shared" ref="UTY56" si="7367">UTY45-UTY53-UTY54</f>
        <v>0</v>
      </c>
      <c r="UUA56" s="995">
        <f t="shared" ref="UUA56" si="7368">UUA45-UUA53-UUA54</f>
        <v>0</v>
      </c>
      <c r="UUC56" s="995">
        <f t="shared" ref="UUC56" si="7369">UUC45-UUC53-UUC54</f>
        <v>0</v>
      </c>
      <c r="UUE56" s="995">
        <f t="shared" ref="UUE56" si="7370">UUE45-UUE53-UUE54</f>
        <v>0</v>
      </c>
      <c r="UUG56" s="995">
        <f t="shared" ref="UUG56" si="7371">UUG45-UUG53-UUG54</f>
        <v>0</v>
      </c>
      <c r="UUI56" s="995">
        <f t="shared" ref="UUI56" si="7372">UUI45-UUI53-UUI54</f>
        <v>0</v>
      </c>
      <c r="UUK56" s="995">
        <f t="shared" ref="UUK56" si="7373">UUK45-UUK53-UUK54</f>
        <v>0</v>
      </c>
      <c r="UUM56" s="995">
        <f t="shared" ref="UUM56" si="7374">UUM45-UUM53-UUM54</f>
        <v>0</v>
      </c>
      <c r="UUO56" s="995">
        <f t="shared" ref="UUO56" si="7375">UUO45-UUO53-UUO54</f>
        <v>0</v>
      </c>
      <c r="UUQ56" s="995">
        <f t="shared" ref="UUQ56" si="7376">UUQ45-UUQ53-UUQ54</f>
        <v>0</v>
      </c>
      <c r="UUS56" s="995">
        <f t="shared" ref="UUS56" si="7377">UUS45-UUS53-UUS54</f>
        <v>0</v>
      </c>
      <c r="UUU56" s="995">
        <f t="shared" ref="UUU56" si="7378">UUU45-UUU53-UUU54</f>
        <v>0</v>
      </c>
      <c r="UUW56" s="995">
        <f t="shared" ref="UUW56" si="7379">UUW45-UUW53-UUW54</f>
        <v>0</v>
      </c>
      <c r="UUY56" s="995">
        <f t="shared" ref="UUY56" si="7380">UUY45-UUY53-UUY54</f>
        <v>0</v>
      </c>
      <c r="UVA56" s="995">
        <f t="shared" ref="UVA56" si="7381">UVA45-UVA53-UVA54</f>
        <v>0</v>
      </c>
      <c r="UVC56" s="995">
        <f t="shared" ref="UVC56" si="7382">UVC45-UVC53-UVC54</f>
        <v>0</v>
      </c>
      <c r="UVE56" s="995">
        <f t="shared" ref="UVE56" si="7383">UVE45-UVE53-UVE54</f>
        <v>0</v>
      </c>
      <c r="UVG56" s="995">
        <f t="shared" ref="UVG56" si="7384">UVG45-UVG53-UVG54</f>
        <v>0</v>
      </c>
      <c r="UVI56" s="995">
        <f t="shared" ref="UVI56" si="7385">UVI45-UVI53-UVI54</f>
        <v>0</v>
      </c>
      <c r="UVK56" s="995">
        <f t="shared" ref="UVK56" si="7386">UVK45-UVK53-UVK54</f>
        <v>0</v>
      </c>
      <c r="UVM56" s="995">
        <f t="shared" ref="UVM56" si="7387">UVM45-UVM53-UVM54</f>
        <v>0</v>
      </c>
      <c r="UVO56" s="995">
        <f t="shared" ref="UVO56" si="7388">UVO45-UVO53-UVO54</f>
        <v>0</v>
      </c>
      <c r="UVQ56" s="995">
        <f t="shared" ref="UVQ56" si="7389">UVQ45-UVQ53-UVQ54</f>
        <v>0</v>
      </c>
      <c r="UVS56" s="995">
        <f t="shared" ref="UVS56" si="7390">UVS45-UVS53-UVS54</f>
        <v>0</v>
      </c>
      <c r="UVU56" s="995">
        <f t="shared" ref="UVU56" si="7391">UVU45-UVU53-UVU54</f>
        <v>0</v>
      </c>
      <c r="UVW56" s="995">
        <f t="shared" ref="UVW56" si="7392">UVW45-UVW53-UVW54</f>
        <v>0</v>
      </c>
      <c r="UVY56" s="995">
        <f t="shared" ref="UVY56" si="7393">UVY45-UVY53-UVY54</f>
        <v>0</v>
      </c>
      <c r="UWA56" s="995">
        <f t="shared" ref="UWA56" si="7394">UWA45-UWA53-UWA54</f>
        <v>0</v>
      </c>
      <c r="UWC56" s="995">
        <f t="shared" ref="UWC56" si="7395">UWC45-UWC53-UWC54</f>
        <v>0</v>
      </c>
      <c r="UWE56" s="995">
        <f t="shared" ref="UWE56" si="7396">UWE45-UWE53-UWE54</f>
        <v>0</v>
      </c>
      <c r="UWG56" s="995">
        <f t="shared" ref="UWG56" si="7397">UWG45-UWG53-UWG54</f>
        <v>0</v>
      </c>
      <c r="UWI56" s="995">
        <f t="shared" ref="UWI56" si="7398">UWI45-UWI53-UWI54</f>
        <v>0</v>
      </c>
      <c r="UWK56" s="995">
        <f t="shared" ref="UWK56" si="7399">UWK45-UWK53-UWK54</f>
        <v>0</v>
      </c>
      <c r="UWM56" s="995">
        <f t="shared" ref="UWM56" si="7400">UWM45-UWM53-UWM54</f>
        <v>0</v>
      </c>
      <c r="UWO56" s="995">
        <f t="shared" ref="UWO56" si="7401">UWO45-UWO53-UWO54</f>
        <v>0</v>
      </c>
      <c r="UWQ56" s="995">
        <f t="shared" ref="UWQ56" si="7402">UWQ45-UWQ53-UWQ54</f>
        <v>0</v>
      </c>
      <c r="UWS56" s="995">
        <f t="shared" ref="UWS56" si="7403">UWS45-UWS53-UWS54</f>
        <v>0</v>
      </c>
      <c r="UWU56" s="995">
        <f t="shared" ref="UWU56" si="7404">UWU45-UWU53-UWU54</f>
        <v>0</v>
      </c>
      <c r="UWW56" s="995">
        <f t="shared" ref="UWW56" si="7405">UWW45-UWW53-UWW54</f>
        <v>0</v>
      </c>
      <c r="UWY56" s="995">
        <f t="shared" ref="UWY56" si="7406">UWY45-UWY53-UWY54</f>
        <v>0</v>
      </c>
      <c r="UXA56" s="995">
        <f t="shared" ref="UXA56" si="7407">UXA45-UXA53-UXA54</f>
        <v>0</v>
      </c>
      <c r="UXC56" s="995">
        <f t="shared" ref="UXC56" si="7408">UXC45-UXC53-UXC54</f>
        <v>0</v>
      </c>
      <c r="UXE56" s="995">
        <f t="shared" ref="UXE56" si="7409">UXE45-UXE53-UXE54</f>
        <v>0</v>
      </c>
      <c r="UXG56" s="995">
        <f t="shared" ref="UXG56" si="7410">UXG45-UXG53-UXG54</f>
        <v>0</v>
      </c>
      <c r="UXI56" s="995">
        <f t="shared" ref="UXI56" si="7411">UXI45-UXI53-UXI54</f>
        <v>0</v>
      </c>
      <c r="UXK56" s="995">
        <f t="shared" ref="UXK56" si="7412">UXK45-UXK53-UXK54</f>
        <v>0</v>
      </c>
      <c r="UXM56" s="995">
        <f t="shared" ref="UXM56" si="7413">UXM45-UXM53-UXM54</f>
        <v>0</v>
      </c>
      <c r="UXO56" s="995">
        <f t="shared" ref="UXO56" si="7414">UXO45-UXO53-UXO54</f>
        <v>0</v>
      </c>
      <c r="UXQ56" s="995">
        <f t="shared" ref="UXQ56" si="7415">UXQ45-UXQ53-UXQ54</f>
        <v>0</v>
      </c>
      <c r="UXS56" s="995">
        <f t="shared" ref="UXS56" si="7416">UXS45-UXS53-UXS54</f>
        <v>0</v>
      </c>
      <c r="UXU56" s="995">
        <f t="shared" ref="UXU56" si="7417">UXU45-UXU53-UXU54</f>
        <v>0</v>
      </c>
      <c r="UXW56" s="995">
        <f t="shared" ref="UXW56" si="7418">UXW45-UXW53-UXW54</f>
        <v>0</v>
      </c>
      <c r="UXY56" s="995">
        <f t="shared" ref="UXY56" si="7419">UXY45-UXY53-UXY54</f>
        <v>0</v>
      </c>
      <c r="UYA56" s="995">
        <f t="shared" ref="UYA56" si="7420">UYA45-UYA53-UYA54</f>
        <v>0</v>
      </c>
      <c r="UYC56" s="995">
        <f t="shared" ref="UYC56" si="7421">UYC45-UYC53-UYC54</f>
        <v>0</v>
      </c>
      <c r="UYE56" s="995">
        <f t="shared" ref="UYE56" si="7422">UYE45-UYE53-UYE54</f>
        <v>0</v>
      </c>
      <c r="UYG56" s="995">
        <f t="shared" ref="UYG56" si="7423">UYG45-UYG53-UYG54</f>
        <v>0</v>
      </c>
      <c r="UYI56" s="995">
        <f t="shared" ref="UYI56" si="7424">UYI45-UYI53-UYI54</f>
        <v>0</v>
      </c>
      <c r="UYK56" s="995">
        <f t="shared" ref="UYK56" si="7425">UYK45-UYK53-UYK54</f>
        <v>0</v>
      </c>
      <c r="UYM56" s="995">
        <f t="shared" ref="UYM56" si="7426">UYM45-UYM53-UYM54</f>
        <v>0</v>
      </c>
      <c r="UYO56" s="995">
        <f t="shared" ref="UYO56" si="7427">UYO45-UYO53-UYO54</f>
        <v>0</v>
      </c>
      <c r="UYQ56" s="995">
        <f t="shared" ref="UYQ56" si="7428">UYQ45-UYQ53-UYQ54</f>
        <v>0</v>
      </c>
      <c r="UYS56" s="995">
        <f t="shared" ref="UYS56" si="7429">UYS45-UYS53-UYS54</f>
        <v>0</v>
      </c>
      <c r="UYU56" s="995">
        <f t="shared" ref="UYU56" si="7430">UYU45-UYU53-UYU54</f>
        <v>0</v>
      </c>
      <c r="UYW56" s="995">
        <f t="shared" ref="UYW56" si="7431">UYW45-UYW53-UYW54</f>
        <v>0</v>
      </c>
      <c r="UYY56" s="995">
        <f t="shared" ref="UYY56" si="7432">UYY45-UYY53-UYY54</f>
        <v>0</v>
      </c>
      <c r="UZA56" s="995">
        <f t="shared" ref="UZA56" si="7433">UZA45-UZA53-UZA54</f>
        <v>0</v>
      </c>
      <c r="UZC56" s="995">
        <f t="shared" ref="UZC56" si="7434">UZC45-UZC53-UZC54</f>
        <v>0</v>
      </c>
      <c r="UZE56" s="995">
        <f t="shared" ref="UZE56" si="7435">UZE45-UZE53-UZE54</f>
        <v>0</v>
      </c>
      <c r="UZG56" s="995">
        <f t="shared" ref="UZG56" si="7436">UZG45-UZG53-UZG54</f>
        <v>0</v>
      </c>
      <c r="UZI56" s="995">
        <f t="shared" ref="UZI56" si="7437">UZI45-UZI53-UZI54</f>
        <v>0</v>
      </c>
      <c r="UZK56" s="995">
        <f t="shared" ref="UZK56" si="7438">UZK45-UZK53-UZK54</f>
        <v>0</v>
      </c>
      <c r="UZM56" s="995">
        <f t="shared" ref="UZM56" si="7439">UZM45-UZM53-UZM54</f>
        <v>0</v>
      </c>
      <c r="UZO56" s="995">
        <f t="shared" ref="UZO56" si="7440">UZO45-UZO53-UZO54</f>
        <v>0</v>
      </c>
      <c r="UZQ56" s="995">
        <f t="shared" ref="UZQ56" si="7441">UZQ45-UZQ53-UZQ54</f>
        <v>0</v>
      </c>
      <c r="UZS56" s="995">
        <f t="shared" ref="UZS56" si="7442">UZS45-UZS53-UZS54</f>
        <v>0</v>
      </c>
      <c r="UZU56" s="995">
        <f t="shared" ref="UZU56" si="7443">UZU45-UZU53-UZU54</f>
        <v>0</v>
      </c>
      <c r="UZW56" s="995">
        <f t="shared" ref="UZW56" si="7444">UZW45-UZW53-UZW54</f>
        <v>0</v>
      </c>
      <c r="UZY56" s="995">
        <f t="shared" ref="UZY56" si="7445">UZY45-UZY53-UZY54</f>
        <v>0</v>
      </c>
      <c r="VAA56" s="995">
        <f t="shared" ref="VAA56" si="7446">VAA45-VAA53-VAA54</f>
        <v>0</v>
      </c>
      <c r="VAC56" s="995">
        <f t="shared" ref="VAC56" si="7447">VAC45-VAC53-VAC54</f>
        <v>0</v>
      </c>
      <c r="VAE56" s="995">
        <f t="shared" ref="VAE56" si="7448">VAE45-VAE53-VAE54</f>
        <v>0</v>
      </c>
      <c r="VAG56" s="995">
        <f t="shared" ref="VAG56" si="7449">VAG45-VAG53-VAG54</f>
        <v>0</v>
      </c>
      <c r="VAI56" s="995">
        <f t="shared" ref="VAI56" si="7450">VAI45-VAI53-VAI54</f>
        <v>0</v>
      </c>
      <c r="VAK56" s="995">
        <f t="shared" ref="VAK56" si="7451">VAK45-VAK53-VAK54</f>
        <v>0</v>
      </c>
      <c r="VAM56" s="995">
        <f t="shared" ref="VAM56" si="7452">VAM45-VAM53-VAM54</f>
        <v>0</v>
      </c>
      <c r="VAO56" s="995">
        <f t="shared" ref="VAO56" si="7453">VAO45-VAO53-VAO54</f>
        <v>0</v>
      </c>
      <c r="VAQ56" s="995">
        <f t="shared" ref="VAQ56" si="7454">VAQ45-VAQ53-VAQ54</f>
        <v>0</v>
      </c>
      <c r="VAS56" s="995">
        <f t="shared" ref="VAS56" si="7455">VAS45-VAS53-VAS54</f>
        <v>0</v>
      </c>
      <c r="VAU56" s="995">
        <f t="shared" ref="VAU56" si="7456">VAU45-VAU53-VAU54</f>
        <v>0</v>
      </c>
      <c r="VAW56" s="995">
        <f t="shared" ref="VAW56" si="7457">VAW45-VAW53-VAW54</f>
        <v>0</v>
      </c>
      <c r="VAY56" s="995">
        <f t="shared" ref="VAY56" si="7458">VAY45-VAY53-VAY54</f>
        <v>0</v>
      </c>
      <c r="VBA56" s="995">
        <f t="shared" ref="VBA56" si="7459">VBA45-VBA53-VBA54</f>
        <v>0</v>
      </c>
      <c r="VBC56" s="995">
        <f t="shared" ref="VBC56" si="7460">VBC45-VBC53-VBC54</f>
        <v>0</v>
      </c>
      <c r="VBE56" s="995">
        <f t="shared" ref="VBE56" si="7461">VBE45-VBE53-VBE54</f>
        <v>0</v>
      </c>
      <c r="VBG56" s="995">
        <f t="shared" ref="VBG56" si="7462">VBG45-VBG53-VBG54</f>
        <v>0</v>
      </c>
      <c r="VBI56" s="995">
        <f t="shared" ref="VBI56" si="7463">VBI45-VBI53-VBI54</f>
        <v>0</v>
      </c>
      <c r="VBK56" s="995">
        <f t="shared" ref="VBK56" si="7464">VBK45-VBK53-VBK54</f>
        <v>0</v>
      </c>
      <c r="VBM56" s="995">
        <f t="shared" ref="VBM56" si="7465">VBM45-VBM53-VBM54</f>
        <v>0</v>
      </c>
      <c r="VBO56" s="995">
        <f t="shared" ref="VBO56" si="7466">VBO45-VBO53-VBO54</f>
        <v>0</v>
      </c>
      <c r="VBQ56" s="995">
        <f t="shared" ref="VBQ56" si="7467">VBQ45-VBQ53-VBQ54</f>
        <v>0</v>
      </c>
      <c r="VBS56" s="995">
        <f t="shared" ref="VBS56" si="7468">VBS45-VBS53-VBS54</f>
        <v>0</v>
      </c>
      <c r="VBU56" s="995">
        <f t="shared" ref="VBU56" si="7469">VBU45-VBU53-VBU54</f>
        <v>0</v>
      </c>
      <c r="VBW56" s="995">
        <f t="shared" ref="VBW56" si="7470">VBW45-VBW53-VBW54</f>
        <v>0</v>
      </c>
      <c r="VBY56" s="995">
        <f t="shared" ref="VBY56" si="7471">VBY45-VBY53-VBY54</f>
        <v>0</v>
      </c>
      <c r="VCA56" s="995">
        <f t="shared" ref="VCA56" si="7472">VCA45-VCA53-VCA54</f>
        <v>0</v>
      </c>
      <c r="VCC56" s="995">
        <f t="shared" ref="VCC56" si="7473">VCC45-VCC53-VCC54</f>
        <v>0</v>
      </c>
      <c r="VCE56" s="995">
        <f t="shared" ref="VCE56" si="7474">VCE45-VCE53-VCE54</f>
        <v>0</v>
      </c>
      <c r="VCG56" s="995">
        <f t="shared" ref="VCG56" si="7475">VCG45-VCG53-VCG54</f>
        <v>0</v>
      </c>
      <c r="VCI56" s="995">
        <f t="shared" ref="VCI56" si="7476">VCI45-VCI53-VCI54</f>
        <v>0</v>
      </c>
      <c r="VCK56" s="995">
        <f t="shared" ref="VCK56" si="7477">VCK45-VCK53-VCK54</f>
        <v>0</v>
      </c>
      <c r="VCM56" s="995">
        <f t="shared" ref="VCM56" si="7478">VCM45-VCM53-VCM54</f>
        <v>0</v>
      </c>
      <c r="VCO56" s="995">
        <f t="shared" ref="VCO56" si="7479">VCO45-VCO53-VCO54</f>
        <v>0</v>
      </c>
      <c r="VCQ56" s="995">
        <f t="shared" ref="VCQ56" si="7480">VCQ45-VCQ53-VCQ54</f>
        <v>0</v>
      </c>
      <c r="VCS56" s="995">
        <f t="shared" ref="VCS56" si="7481">VCS45-VCS53-VCS54</f>
        <v>0</v>
      </c>
      <c r="VCU56" s="995">
        <f t="shared" ref="VCU56" si="7482">VCU45-VCU53-VCU54</f>
        <v>0</v>
      </c>
      <c r="VCW56" s="995">
        <f t="shared" ref="VCW56" si="7483">VCW45-VCW53-VCW54</f>
        <v>0</v>
      </c>
      <c r="VCY56" s="995">
        <f t="shared" ref="VCY56" si="7484">VCY45-VCY53-VCY54</f>
        <v>0</v>
      </c>
      <c r="VDA56" s="995">
        <f t="shared" ref="VDA56" si="7485">VDA45-VDA53-VDA54</f>
        <v>0</v>
      </c>
      <c r="VDC56" s="995">
        <f t="shared" ref="VDC56" si="7486">VDC45-VDC53-VDC54</f>
        <v>0</v>
      </c>
      <c r="VDE56" s="995">
        <f t="shared" ref="VDE56" si="7487">VDE45-VDE53-VDE54</f>
        <v>0</v>
      </c>
      <c r="VDG56" s="995">
        <f t="shared" ref="VDG56" si="7488">VDG45-VDG53-VDG54</f>
        <v>0</v>
      </c>
      <c r="VDI56" s="995">
        <f t="shared" ref="VDI56" si="7489">VDI45-VDI53-VDI54</f>
        <v>0</v>
      </c>
      <c r="VDK56" s="995">
        <f t="shared" ref="VDK56" si="7490">VDK45-VDK53-VDK54</f>
        <v>0</v>
      </c>
      <c r="VDM56" s="995">
        <f t="shared" ref="VDM56" si="7491">VDM45-VDM53-VDM54</f>
        <v>0</v>
      </c>
      <c r="VDO56" s="995">
        <f t="shared" ref="VDO56" si="7492">VDO45-VDO53-VDO54</f>
        <v>0</v>
      </c>
      <c r="VDQ56" s="995">
        <f t="shared" ref="VDQ56" si="7493">VDQ45-VDQ53-VDQ54</f>
        <v>0</v>
      </c>
      <c r="VDS56" s="995">
        <f t="shared" ref="VDS56" si="7494">VDS45-VDS53-VDS54</f>
        <v>0</v>
      </c>
      <c r="VDU56" s="995">
        <f t="shared" ref="VDU56" si="7495">VDU45-VDU53-VDU54</f>
        <v>0</v>
      </c>
      <c r="VDW56" s="995">
        <f t="shared" ref="VDW56" si="7496">VDW45-VDW53-VDW54</f>
        <v>0</v>
      </c>
      <c r="VDY56" s="995">
        <f t="shared" ref="VDY56" si="7497">VDY45-VDY53-VDY54</f>
        <v>0</v>
      </c>
      <c r="VEA56" s="995">
        <f t="shared" ref="VEA56" si="7498">VEA45-VEA53-VEA54</f>
        <v>0</v>
      </c>
      <c r="VEC56" s="995">
        <f t="shared" ref="VEC56" si="7499">VEC45-VEC53-VEC54</f>
        <v>0</v>
      </c>
      <c r="VEE56" s="995">
        <f t="shared" ref="VEE56" si="7500">VEE45-VEE53-VEE54</f>
        <v>0</v>
      </c>
      <c r="VEG56" s="995">
        <f t="shared" ref="VEG56" si="7501">VEG45-VEG53-VEG54</f>
        <v>0</v>
      </c>
      <c r="VEI56" s="995">
        <f t="shared" ref="VEI56" si="7502">VEI45-VEI53-VEI54</f>
        <v>0</v>
      </c>
      <c r="VEK56" s="995">
        <f t="shared" ref="VEK56" si="7503">VEK45-VEK53-VEK54</f>
        <v>0</v>
      </c>
      <c r="VEM56" s="995">
        <f t="shared" ref="VEM56" si="7504">VEM45-VEM53-VEM54</f>
        <v>0</v>
      </c>
      <c r="VEO56" s="995">
        <f t="shared" ref="VEO56" si="7505">VEO45-VEO53-VEO54</f>
        <v>0</v>
      </c>
      <c r="VEQ56" s="995">
        <f t="shared" ref="VEQ56" si="7506">VEQ45-VEQ53-VEQ54</f>
        <v>0</v>
      </c>
      <c r="VES56" s="995">
        <f t="shared" ref="VES56" si="7507">VES45-VES53-VES54</f>
        <v>0</v>
      </c>
      <c r="VEU56" s="995">
        <f t="shared" ref="VEU56" si="7508">VEU45-VEU53-VEU54</f>
        <v>0</v>
      </c>
      <c r="VEW56" s="995">
        <f t="shared" ref="VEW56" si="7509">VEW45-VEW53-VEW54</f>
        <v>0</v>
      </c>
      <c r="VEY56" s="995">
        <f t="shared" ref="VEY56" si="7510">VEY45-VEY53-VEY54</f>
        <v>0</v>
      </c>
      <c r="VFA56" s="995">
        <f t="shared" ref="VFA56" si="7511">VFA45-VFA53-VFA54</f>
        <v>0</v>
      </c>
      <c r="VFC56" s="995">
        <f t="shared" ref="VFC56" si="7512">VFC45-VFC53-VFC54</f>
        <v>0</v>
      </c>
      <c r="VFE56" s="995">
        <f t="shared" ref="VFE56" si="7513">VFE45-VFE53-VFE54</f>
        <v>0</v>
      </c>
      <c r="VFG56" s="995">
        <f t="shared" ref="VFG56" si="7514">VFG45-VFG53-VFG54</f>
        <v>0</v>
      </c>
      <c r="VFI56" s="995">
        <f t="shared" ref="VFI56" si="7515">VFI45-VFI53-VFI54</f>
        <v>0</v>
      </c>
      <c r="VFK56" s="995">
        <f t="shared" ref="VFK56" si="7516">VFK45-VFK53-VFK54</f>
        <v>0</v>
      </c>
      <c r="VFM56" s="995">
        <f t="shared" ref="VFM56" si="7517">VFM45-VFM53-VFM54</f>
        <v>0</v>
      </c>
      <c r="VFO56" s="995">
        <f t="shared" ref="VFO56" si="7518">VFO45-VFO53-VFO54</f>
        <v>0</v>
      </c>
      <c r="VFQ56" s="995">
        <f t="shared" ref="VFQ56" si="7519">VFQ45-VFQ53-VFQ54</f>
        <v>0</v>
      </c>
      <c r="VFS56" s="995">
        <f t="shared" ref="VFS56" si="7520">VFS45-VFS53-VFS54</f>
        <v>0</v>
      </c>
      <c r="VFU56" s="995">
        <f t="shared" ref="VFU56" si="7521">VFU45-VFU53-VFU54</f>
        <v>0</v>
      </c>
      <c r="VFW56" s="995">
        <f t="shared" ref="VFW56" si="7522">VFW45-VFW53-VFW54</f>
        <v>0</v>
      </c>
      <c r="VFY56" s="995">
        <f t="shared" ref="VFY56" si="7523">VFY45-VFY53-VFY54</f>
        <v>0</v>
      </c>
      <c r="VGA56" s="995">
        <f t="shared" ref="VGA56" si="7524">VGA45-VGA53-VGA54</f>
        <v>0</v>
      </c>
      <c r="VGC56" s="995">
        <f t="shared" ref="VGC56" si="7525">VGC45-VGC53-VGC54</f>
        <v>0</v>
      </c>
      <c r="VGE56" s="995">
        <f t="shared" ref="VGE56" si="7526">VGE45-VGE53-VGE54</f>
        <v>0</v>
      </c>
      <c r="VGG56" s="995">
        <f t="shared" ref="VGG56" si="7527">VGG45-VGG53-VGG54</f>
        <v>0</v>
      </c>
      <c r="VGI56" s="995">
        <f t="shared" ref="VGI56" si="7528">VGI45-VGI53-VGI54</f>
        <v>0</v>
      </c>
      <c r="VGK56" s="995">
        <f t="shared" ref="VGK56" si="7529">VGK45-VGK53-VGK54</f>
        <v>0</v>
      </c>
      <c r="VGM56" s="995">
        <f t="shared" ref="VGM56" si="7530">VGM45-VGM53-VGM54</f>
        <v>0</v>
      </c>
      <c r="VGO56" s="995">
        <f t="shared" ref="VGO56" si="7531">VGO45-VGO53-VGO54</f>
        <v>0</v>
      </c>
      <c r="VGQ56" s="995">
        <f t="shared" ref="VGQ56" si="7532">VGQ45-VGQ53-VGQ54</f>
        <v>0</v>
      </c>
      <c r="VGS56" s="995">
        <f t="shared" ref="VGS56" si="7533">VGS45-VGS53-VGS54</f>
        <v>0</v>
      </c>
      <c r="VGU56" s="995">
        <f t="shared" ref="VGU56" si="7534">VGU45-VGU53-VGU54</f>
        <v>0</v>
      </c>
      <c r="VGW56" s="995">
        <f t="shared" ref="VGW56" si="7535">VGW45-VGW53-VGW54</f>
        <v>0</v>
      </c>
      <c r="VGY56" s="995">
        <f t="shared" ref="VGY56" si="7536">VGY45-VGY53-VGY54</f>
        <v>0</v>
      </c>
      <c r="VHA56" s="995">
        <f t="shared" ref="VHA56" si="7537">VHA45-VHA53-VHA54</f>
        <v>0</v>
      </c>
      <c r="VHC56" s="995">
        <f t="shared" ref="VHC56" si="7538">VHC45-VHC53-VHC54</f>
        <v>0</v>
      </c>
      <c r="VHE56" s="995">
        <f t="shared" ref="VHE56" si="7539">VHE45-VHE53-VHE54</f>
        <v>0</v>
      </c>
      <c r="VHG56" s="995">
        <f t="shared" ref="VHG56" si="7540">VHG45-VHG53-VHG54</f>
        <v>0</v>
      </c>
      <c r="VHI56" s="995">
        <f t="shared" ref="VHI56" si="7541">VHI45-VHI53-VHI54</f>
        <v>0</v>
      </c>
      <c r="VHK56" s="995">
        <f t="shared" ref="VHK56" si="7542">VHK45-VHK53-VHK54</f>
        <v>0</v>
      </c>
      <c r="VHM56" s="995">
        <f t="shared" ref="VHM56" si="7543">VHM45-VHM53-VHM54</f>
        <v>0</v>
      </c>
      <c r="VHO56" s="995">
        <f t="shared" ref="VHO56" si="7544">VHO45-VHO53-VHO54</f>
        <v>0</v>
      </c>
      <c r="VHQ56" s="995">
        <f t="shared" ref="VHQ56" si="7545">VHQ45-VHQ53-VHQ54</f>
        <v>0</v>
      </c>
      <c r="VHS56" s="995">
        <f t="shared" ref="VHS56" si="7546">VHS45-VHS53-VHS54</f>
        <v>0</v>
      </c>
      <c r="VHU56" s="995">
        <f t="shared" ref="VHU56" si="7547">VHU45-VHU53-VHU54</f>
        <v>0</v>
      </c>
      <c r="VHW56" s="995">
        <f t="shared" ref="VHW56" si="7548">VHW45-VHW53-VHW54</f>
        <v>0</v>
      </c>
      <c r="VHY56" s="995">
        <f t="shared" ref="VHY56" si="7549">VHY45-VHY53-VHY54</f>
        <v>0</v>
      </c>
      <c r="VIA56" s="995">
        <f t="shared" ref="VIA56" si="7550">VIA45-VIA53-VIA54</f>
        <v>0</v>
      </c>
      <c r="VIC56" s="995">
        <f t="shared" ref="VIC56" si="7551">VIC45-VIC53-VIC54</f>
        <v>0</v>
      </c>
      <c r="VIE56" s="995">
        <f t="shared" ref="VIE56" si="7552">VIE45-VIE53-VIE54</f>
        <v>0</v>
      </c>
      <c r="VIG56" s="995">
        <f t="shared" ref="VIG56" si="7553">VIG45-VIG53-VIG54</f>
        <v>0</v>
      </c>
      <c r="VII56" s="995">
        <f t="shared" ref="VII56" si="7554">VII45-VII53-VII54</f>
        <v>0</v>
      </c>
      <c r="VIK56" s="995">
        <f t="shared" ref="VIK56" si="7555">VIK45-VIK53-VIK54</f>
        <v>0</v>
      </c>
      <c r="VIM56" s="995">
        <f t="shared" ref="VIM56" si="7556">VIM45-VIM53-VIM54</f>
        <v>0</v>
      </c>
      <c r="VIO56" s="995">
        <f t="shared" ref="VIO56" si="7557">VIO45-VIO53-VIO54</f>
        <v>0</v>
      </c>
      <c r="VIQ56" s="995">
        <f t="shared" ref="VIQ56" si="7558">VIQ45-VIQ53-VIQ54</f>
        <v>0</v>
      </c>
      <c r="VIS56" s="995">
        <f t="shared" ref="VIS56" si="7559">VIS45-VIS53-VIS54</f>
        <v>0</v>
      </c>
      <c r="VIU56" s="995">
        <f t="shared" ref="VIU56" si="7560">VIU45-VIU53-VIU54</f>
        <v>0</v>
      </c>
      <c r="VIW56" s="995">
        <f t="shared" ref="VIW56" si="7561">VIW45-VIW53-VIW54</f>
        <v>0</v>
      </c>
      <c r="VIY56" s="995">
        <f t="shared" ref="VIY56" si="7562">VIY45-VIY53-VIY54</f>
        <v>0</v>
      </c>
      <c r="VJA56" s="995">
        <f t="shared" ref="VJA56" si="7563">VJA45-VJA53-VJA54</f>
        <v>0</v>
      </c>
      <c r="VJC56" s="995">
        <f t="shared" ref="VJC56" si="7564">VJC45-VJC53-VJC54</f>
        <v>0</v>
      </c>
      <c r="VJE56" s="995">
        <f t="shared" ref="VJE56" si="7565">VJE45-VJE53-VJE54</f>
        <v>0</v>
      </c>
      <c r="VJG56" s="995">
        <f t="shared" ref="VJG56" si="7566">VJG45-VJG53-VJG54</f>
        <v>0</v>
      </c>
      <c r="VJI56" s="995">
        <f t="shared" ref="VJI56" si="7567">VJI45-VJI53-VJI54</f>
        <v>0</v>
      </c>
      <c r="VJK56" s="995">
        <f t="shared" ref="VJK56" si="7568">VJK45-VJK53-VJK54</f>
        <v>0</v>
      </c>
      <c r="VJM56" s="995">
        <f t="shared" ref="VJM56" si="7569">VJM45-VJM53-VJM54</f>
        <v>0</v>
      </c>
      <c r="VJO56" s="995">
        <f t="shared" ref="VJO56" si="7570">VJO45-VJO53-VJO54</f>
        <v>0</v>
      </c>
      <c r="VJQ56" s="995">
        <f t="shared" ref="VJQ56" si="7571">VJQ45-VJQ53-VJQ54</f>
        <v>0</v>
      </c>
      <c r="VJS56" s="995">
        <f t="shared" ref="VJS56" si="7572">VJS45-VJS53-VJS54</f>
        <v>0</v>
      </c>
      <c r="VJU56" s="995">
        <f t="shared" ref="VJU56" si="7573">VJU45-VJU53-VJU54</f>
        <v>0</v>
      </c>
      <c r="VJW56" s="995">
        <f t="shared" ref="VJW56" si="7574">VJW45-VJW53-VJW54</f>
        <v>0</v>
      </c>
      <c r="VJY56" s="995">
        <f t="shared" ref="VJY56" si="7575">VJY45-VJY53-VJY54</f>
        <v>0</v>
      </c>
      <c r="VKA56" s="995">
        <f t="shared" ref="VKA56" si="7576">VKA45-VKA53-VKA54</f>
        <v>0</v>
      </c>
      <c r="VKC56" s="995">
        <f t="shared" ref="VKC56" si="7577">VKC45-VKC53-VKC54</f>
        <v>0</v>
      </c>
      <c r="VKE56" s="995">
        <f t="shared" ref="VKE56" si="7578">VKE45-VKE53-VKE54</f>
        <v>0</v>
      </c>
      <c r="VKG56" s="995">
        <f t="shared" ref="VKG56" si="7579">VKG45-VKG53-VKG54</f>
        <v>0</v>
      </c>
      <c r="VKI56" s="995">
        <f t="shared" ref="VKI56" si="7580">VKI45-VKI53-VKI54</f>
        <v>0</v>
      </c>
      <c r="VKK56" s="995">
        <f t="shared" ref="VKK56" si="7581">VKK45-VKK53-VKK54</f>
        <v>0</v>
      </c>
      <c r="VKM56" s="995">
        <f t="shared" ref="VKM56" si="7582">VKM45-VKM53-VKM54</f>
        <v>0</v>
      </c>
      <c r="VKO56" s="995">
        <f t="shared" ref="VKO56" si="7583">VKO45-VKO53-VKO54</f>
        <v>0</v>
      </c>
      <c r="VKQ56" s="995">
        <f t="shared" ref="VKQ56" si="7584">VKQ45-VKQ53-VKQ54</f>
        <v>0</v>
      </c>
      <c r="VKS56" s="995">
        <f t="shared" ref="VKS56" si="7585">VKS45-VKS53-VKS54</f>
        <v>0</v>
      </c>
      <c r="VKU56" s="995">
        <f t="shared" ref="VKU56" si="7586">VKU45-VKU53-VKU54</f>
        <v>0</v>
      </c>
      <c r="VKW56" s="995">
        <f t="shared" ref="VKW56" si="7587">VKW45-VKW53-VKW54</f>
        <v>0</v>
      </c>
      <c r="VKY56" s="995">
        <f t="shared" ref="VKY56" si="7588">VKY45-VKY53-VKY54</f>
        <v>0</v>
      </c>
      <c r="VLA56" s="995">
        <f t="shared" ref="VLA56" si="7589">VLA45-VLA53-VLA54</f>
        <v>0</v>
      </c>
      <c r="VLC56" s="995">
        <f t="shared" ref="VLC56" si="7590">VLC45-VLC53-VLC54</f>
        <v>0</v>
      </c>
      <c r="VLE56" s="995">
        <f t="shared" ref="VLE56" si="7591">VLE45-VLE53-VLE54</f>
        <v>0</v>
      </c>
      <c r="VLG56" s="995">
        <f t="shared" ref="VLG56" si="7592">VLG45-VLG53-VLG54</f>
        <v>0</v>
      </c>
      <c r="VLI56" s="995">
        <f t="shared" ref="VLI56" si="7593">VLI45-VLI53-VLI54</f>
        <v>0</v>
      </c>
      <c r="VLK56" s="995">
        <f t="shared" ref="VLK56" si="7594">VLK45-VLK53-VLK54</f>
        <v>0</v>
      </c>
      <c r="VLM56" s="995">
        <f t="shared" ref="VLM56" si="7595">VLM45-VLM53-VLM54</f>
        <v>0</v>
      </c>
      <c r="VLO56" s="995">
        <f t="shared" ref="VLO56" si="7596">VLO45-VLO53-VLO54</f>
        <v>0</v>
      </c>
      <c r="VLQ56" s="995">
        <f t="shared" ref="VLQ56" si="7597">VLQ45-VLQ53-VLQ54</f>
        <v>0</v>
      </c>
      <c r="VLS56" s="995">
        <f t="shared" ref="VLS56" si="7598">VLS45-VLS53-VLS54</f>
        <v>0</v>
      </c>
      <c r="VLU56" s="995">
        <f t="shared" ref="VLU56" si="7599">VLU45-VLU53-VLU54</f>
        <v>0</v>
      </c>
      <c r="VLW56" s="995">
        <f t="shared" ref="VLW56" si="7600">VLW45-VLW53-VLW54</f>
        <v>0</v>
      </c>
      <c r="VLY56" s="995">
        <f t="shared" ref="VLY56" si="7601">VLY45-VLY53-VLY54</f>
        <v>0</v>
      </c>
      <c r="VMA56" s="995">
        <f t="shared" ref="VMA56" si="7602">VMA45-VMA53-VMA54</f>
        <v>0</v>
      </c>
      <c r="VMC56" s="995">
        <f t="shared" ref="VMC56" si="7603">VMC45-VMC53-VMC54</f>
        <v>0</v>
      </c>
      <c r="VME56" s="995">
        <f t="shared" ref="VME56" si="7604">VME45-VME53-VME54</f>
        <v>0</v>
      </c>
      <c r="VMG56" s="995">
        <f t="shared" ref="VMG56" si="7605">VMG45-VMG53-VMG54</f>
        <v>0</v>
      </c>
      <c r="VMI56" s="995">
        <f t="shared" ref="VMI56" si="7606">VMI45-VMI53-VMI54</f>
        <v>0</v>
      </c>
      <c r="VMK56" s="995">
        <f t="shared" ref="VMK56" si="7607">VMK45-VMK53-VMK54</f>
        <v>0</v>
      </c>
      <c r="VMM56" s="995">
        <f t="shared" ref="VMM56" si="7608">VMM45-VMM53-VMM54</f>
        <v>0</v>
      </c>
      <c r="VMO56" s="995">
        <f t="shared" ref="VMO56" si="7609">VMO45-VMO53-VMO54</f>
        <v>0</v>
      </c>
      <c r="VMQ56" s="995">
        <f t="shared" ref="VMQ56" si="7610">VMQ45-VMQ53-VMQ54</f>
        <v>0</v>
      </c>
      <c r="VMS56" s="995">
        <f t="shared" ref="VMS56" si="7611">VMS45-VMS53-VMS54</f>
        <v>0</v>
      </c>
      <c r="VMU56" s="995">
        <f t="shared" ref="VMU56" si="7612">VMU45-VMU53-VMU54</f>
        <v>0</v>
      </c>
      <c r="VMW56" s="995">
        <f t="shared" ref="VMW56" si="7613">VMW45-VMW53-VMW54</f>
        <v>0</v>
      </c>
      <c r="VMY56" s="995">
        <f t="shared" ref="VMY56" si="7614">VMY45-VMY53-VMY54</f>
        <v>0</v>
      </c>
      <c r="VNA56" s="995">
        <f t="shared" ref="VNA56" si="7615">VNA45-VNA53-VNA54</f>
        <v>0</v>
      </c>
      <c r="VNC56" s="995">
        <f t="shared" ref="VNC56" si="7616">VNC45-VNC53-VNC54</f>
        <v>0</v>
      </c>
      <c r="VNE56" s="995">
        <f t="shared" ref="VNE56" si="7617">VNE45-VNE53-VNE54</f>
        <v>0</v>
      </c>
      <c r="VNG56" s="995">
        <f t="shared" ref="VNG56" si="7618">VNG45-VNG53-VNG54</f>
        <v>0</v>
      </c>
      <c r="VNI56" s="995">
        <f t="shared" ref="VNI56" si="7619">VNI45-VNI53-VNI54</f>
        <v>0</v>
      </c>
      <c r="VNK56" s="995">
        <f t="shared" ref="VNK56" si="7620">VNK45-VNK53-VNK54</f>
        <v>0</v>
      </c>
      <c r="VNM56" s="995">
        <f t="shared" ref="VNM56" si="7621">VNM45-VNM53-VNM54</f>
        <v>0</v>
      </c>
      <c r="VNO56" s="995">
        <f t="shared" ref="VNO56" si="7622">VNO45-VNO53-VNO54</f>
        <v>0</v>
      </c>
      <c r="VNQ56" s="995">
        <f t="shared" ref="VNQ56" si="7623">VNQ45-VNQ53-VNQ54</f>
        <v>0</v>
      </c>
      <c r="VNS56" s="995">
        <f t="shared" ref="VNS56" si="7624">VNS45-VNS53-VNS54</f>
        <v>0</v>
      </c>
      <c r="VNU56" s="995">
        <f t="shared" ref="VNU56" si="7625">VNU45-VNU53-VNU54</f>
        <v>0</v>
      </c>
      <c r="VNW56" s="995">
        <f t="shared" ref="VNW56" si="7626">VNW45-VNW53-VNW54</f>
        <v>0</v>
      </c>
      <c r="VNY56" s="995">
        <f t="shared" ref="VNY56" si="7627">VNY45-VNY53-VNY54</f>
        <v>0</v>
      </c>
      <c r="VOA56" s="995">
        <f t="shared" ref="VOA56" si="7628">VOA45-VOA53-VOA54</f>
        <v>0</v>
      </c>
      <c r="VOC56" s="995">
        <f t="shared" ref="VOC56" si="7629">VOC45-VOC53-VOC54</f>
        <v>0</v>
      </c>
      <c r="VOE56" s="995">
        <f t="shared" ref="VOE56" si="7630">VOE45-VOE53-VOE54</f>
        <v>0</v>
      </c>
      <c r="VOG56" s="995">
        <f t="shared" ref="VOG56" si="7631">VOG45-VOG53-VOG54</f>
        <v>0</v>
      </c>
      <c r="VOI56" s="995">
        <f t="shared" ref="VOI56" si="7632">VOI45-VOI53-VOI54</f>
        <v>0</v>
      </c>
      <c r="VOK56" s="995">
        <f t="shared" ref="VOK56" si="7633">VOK45-VOK53-VOK54</f>
        <v>0</v>
      </c>
      <c r="VOM56" s="995">
        <f t="shared" ref="VOM56" si="7634">VOM45-VOM53-VOM54</f>
        <v>0</v>
      </c>
      <c r="VOO56" s="995">
        <f t="shared" ref="VOO56" si="7635">VOO45-VOO53-VOO54</f>
        <v>0</v>
      </c>
      <c r="VOQ56" s="995">
        <f t="shared" ref="VOQ56" si="7636">VOQ45-VOQ53-VOQ54</f>
        <v>0</v>
      </c>
      <c r="VOS56" s="995">
        <f t="shared" ref="VOS56" si="7637">VOS45-VOS53-VOS54</f>
        <v>0</v>
      </c>
      <c r="VOU56" s="995">
        <f t="shared" ref="VOU56" si="7638">VOU45-VOU53-VOU54</f>
        <v>0</v>
      </c>
      <c r="VOW56" s="995">
        <f t="shared" ref="VOW56" si="7639">VOW45-VOW53-VOW54</f>
        <v>0</v>
      </c>
      <c r="VOY56" s="995">
        <f t="shared" ref="VOY56" si="7640">VOY45-VOY53-VOY54</f>
        <v>0</v>
      </c>
      <c r="VPA56" s="995">
        <f t="shared" ref="VPA56" si="7641">VPA45-VPA53-VPA54</f>
        <v>0</v>
      </c>
      <c r="VPC56" s="995">
        <f t="shared" ref="VPC56" si="7642">VPC45-VPC53-VPC54</f>
        <v>0</v>
      </c>
      <c r="VPE56" s="995">
        <f t="shared" ref="VPE56" si="7643">VPE45-VPE53-VPE54</f>
        <v>0</v>
      </c>
      <c r="VPG56" s="995">
        <f t="shared" ref="VPG56" si="7644">VPG45-VPG53-VPG54</f>
        <v>0</v>
      </c>
      <c r="VPI56" s="995">
        <f t="shared" ref="VPI56" si="7645">VPI45-VPI53-VPI54</f>
        <v>0</v>
      </c>
      <c r="VPK56" s="995">
        <f t="shared" ref="VPK56" si="7646">VPK45-VPK53-VPK54</f>
        <v>0</v>
      </c>
      <c r="VPM56" s="995">
        <f t="shared" ref="VPM56" si="7647">VPM45-VPM53-VPM54</f>
        <v>0</v>
      </c>
      <c r="VPO56" s="995">
        <f t="shared" ref="VPO56" si="7648">VPO45-VPO53-VPO54</f>
        <v>0</v>
      </c>
      <c r="VPQ56" s="995">
        <f t="shared" ref="VPQ56" si="7649">VPQ45-VPQ53-VPQ54</f>
        <v>0</v>
      </c>
      <c r="VPS56" s="995">
        <f t="shared" ref="VPS56" si="7650">VPS45-VPS53-VPS54</f>
        <v>0</v>
      </c>
      <c r="VPU56" s="995">
        <f t="shared" ref="VPU56" si="7651">VPU45-VPU53-VPU54</f>
        <v>0</v>
      </c>
      <c r="VPW56" s="995">
        <f t="shared" ref="VPW56" si="7652">VPW45-VPW53-VPW54</f>
        <v>0</v>
      </c>
      <c r="VPY56" s="995">
        <f t="shared" ref="VPY56" si="7653">VPY45-VPY53-VPY54</f>
        <v>0</v>
      </c>
      <c r="VQA56" s="995">
        <f t="shared" ref="VQA56" si="7654">VQA45-VQA53-VQA54</f>
        <v>0</v>
      </c>
      <c r="VQC56" s="995">
        <f t="shared" ref="VQC56" si="7655">VQC45-VQC53-VQC54</f>
        <v>0</v>
      </c>
      <c r="VQE56" s="995">
        <f t="shared" ref="VQE56" si="7656">VQE45-VQE53-VQE54</f>
        <v>0</v>
      </c>
      <c r="VQG56" s="995">
        <f t="shared" ref="VQG56" si="7657">VQG45-VQG53-VQG54</f>
        <v>0</v>
      </c>
      <c r="VQI56" s="995">
        <f t="shared" ref="VQI56" si="7658">VQI45-VQI53-VQI54</f>
        <v>0</v>
      </c>
      <c r="VQK56" s="995">
        <f t="shared" ref="VQK56" si="7659">VQK45-VQK53-VQK54</f>
        <v>0</v>
      </c>
      <c r="VQM56" s="995">
        <f t="shared" ref="VQM56" si="7660">VQM45-VQM53-VQM54</f>
        <v>0</v>
      </c>
      <c r="VQO56" s="995">
        <f t="shared" ref="VQO56" si="7661">VQO45-VQO53-VQO54</f>
        <v>0</v>
      </c>
      <c r="VQQ56" s="995">
        <f t="shared" ref="VQQ56" si="7662">VQQ45-VQQ53-VQQ54</f>
        <v>0</v>
      </c>
      <c r="VQS56" s="995">
        <f t="shared" ref="VQS56" si="7663">VQS45-VQS53-VQS54</f>
        <v>0</v>
      </c>
      <c r="VQU56" s="995">
        <f t="shared" ref="VQU56" si="7664">VQU45-VQU53-VQU54</f>
        <v>0</v>
      </c>
      <c r="VQW56" s="995">
        <f t="shared" ref="VQW56" si="7665">VQW45-VQW53-VQW54</f>
        <v>0</v>
      </c>
      <c r="VQY56" s="995">
        <f t="shared" ref="VQY56" si="7666">VQY45-VQY53-VQY54</f>
        <v>0</v>
      </c>
      <c r="VRA56" s="995">
        <f t="shared" ref="VRA56" si="7667">VRA45-VRA53-VRA54</f>
        <v>0</v>
      </c>
      <c r="VRC56" s="995">
        <f t="shared" ref="VRC56" si="7668">VRC45-VRC53-VRC54</f>
        <v>0</v>
      </c>
      <c r="VRE56" s="995">
        <f t="shared" ref="VRE56" si="7669">VRE45-VRE53-VRE54</f>
        <v>0</v>
      </c>
      <c r="VRG56" s="995">
        <f t="shared" ref="VRG56" si="7670">VRG45-VRG53-VRG54</f>
        <v>0</v>
      </c>
      <c r="VRI56" s="995">
        <f t="shared" ref="VRI56" si="7671">VRI45-VRI53-VRI54</f>
        <v>0</v>
      </c>
      <c r="VRK56" s="995">
        <f t="shared" ref="VRK56" si="7672">VRK45-VRK53-VRK54</f>
        <v>0</v>
      </c>
      <c r="VRM56" s="995">
        <f t="shared" ref="VRM56" si="7673">VRM45-VRM53-VRM54</f>
        <v>0</v>
      </c>
      <c r="VRO56" s="995">
        <f t="shared" ref="VRO56" si="7674">VRO45-VRO53-VRO54</f>
        <v>0</v>
      </c>
      <c r="VRQ56" s="995">
        <f t="shared" ref="VRQ56" si="7675">VRQ45-VRQ53-VRQ54</f>
        <v>0</v>
      </c>
      <c r="VRS56" s="995">
        <f t="shared" ref="VRS56" si="7676">VRS45-VRS53-VRS54</f>
        <v>0</v>
      </c>
      <c r="VRU56" s="995">
        <f t="shared" ref="VRU56" si="7677">VRU45-VRU53-VRU54</f>
        <v>0</v>
      </c>
      <c r="VRW56" s="995">
        <f t="shared" ref="VRW56" si="7678">VRW45-VRW53-VRW54</f>
        <v>0</v>
      </c>
      <c r="VRY56" s="995">
        <f t="shared" ref="VRY56" si="7679">VRY45-VRY53-VRY54</f>
        <v>0</v>
      </c>
      <c r="VSA56" s="995">
        <f t="shared" ref="VSA56" si="7680">VSA45-VSA53-VSA54</f>
        <v>0</v>
      </c>
      <c r="VSC56" s="995">
        <f t="shared" ref="VSC56" si="7681">VSC45-VSC53-VSC54</f>
        <v>0</v>
      </c>
      <c r="VSE56" s="995">
        <f t="shared" ref="VSE56" si="7682">VSE45-VSE53-VSE54</f>
        <v>0</v>
      </c>
      <c r="VSG56" s="995">
        <f t="shared" ref="VSG56" si="7683">VSG45-VSG53-VSG54</f>
        <v>0</v>
      </c>
      <c r="VSI56" s="995">
        <f t="shared" ref="VSI56" si="7684">VSI45-VSI53-VSI54</f>
        <v>0</v>
      </c>
      <c r="VSK56" s="995">
        <f t="shared" ref="VSK56" si="7685">VSK45-VSK53-VSK54</f>
        <v>0</v>
      </c>
      <c r="VSM56" s="995">
        <f t="shared" ref="VSM56" si="7686">VSM45-VSM53-VSM54</f>
        <v>0</v>
      </c>
      <c r="VSO56" s="995">
        <f t="shared" ref="VSO56" si="7687">VSO45-VSO53-VSO54</f>
        <v>0</v>
      </c>
      <c r="VSQ56" s="995">
        <f t="shared" ref="VSQ56" si="7688">VSQ45-VSQ53-VSQ54</f>
        <v>0</v>
      </c>
      <c r="VSS56" s="995">
        <f t="shared" ref="VSS56" si="7689">VSS45-VSS53-VSS54</f>
        <v>0</v>
      </c>
      <c r="VSU56" s="995">
        <f t="shared" ref="VSU56" si="7690">VSU45-VSU53-VSU54</f>
        <v>0</v>
      </c>
      <c r="VSW56" s="995">
        <f t="shared" ref="VSW56" si="7691">VSW45-VSW53-VSW54</f>
        <v>0</v>
      </c>
      <c r="VSY56" s="995">
        <f t="shared" ref="VSY56" si="7692">VSY45-VSY53-VSY54</f>
        <v>0</v>
      </c>
      <c r="VTA56" s="995">
        <f t="shared" ref="VTA56" si="7693">VTA45-VTA53-VTA54</f>
        <v>0</v>
      </c>
      <c r="VTC56" s="995">
        <f t="shared" ref="VTC56" si="7694">VTC45-VTC53-VTC54</f>
        <v>0</v>
      </c>
      <c r="VTE56" s="995">
        <f t="shared" ref="VTE56" si="7695">VTE45-VTE53-VTE54</f>
        <v>0</v>
      </c>
      <c r="VTG56" s="995">
        <f t="shared" ref="VTG56" si="7696">VTG45-VTG53-VTG54</f>
        <v>0</v>
      </c>
      <c r="VTI56" s="995">
        <f t="shared" ref="VTI56" si="7697">VTI45-VTI53-VTI54</f>
        <v>0</v>
      </c>
      <c r="VTK56" s="995">
        <f t="shared" ref="VTK56" si="7698">VTK45-VTK53-VTK54</f>
        <v>0</v>
      </c>
      <c r="VTM56" s="995">
        <f t="shared" ref="VTM56" si="7699">VTM45-VTM53-VTM54</f>
        <v>0</v>
      </c>
      <c r="VTO56" s="995">
        <f t="shared" ref="VTO56" si="7700">VTO45-VTO53-VTO54</f>
        <v>0</v>
      </c>
      <c r="VTQ56" s="995">
        <f t="shared" ref="VTQ56" si="7701">VTQ45-VTQ53-VTQ54</f>
        <v>0</v>
      </c>
      <c r="VTS56" s="995">
        <f t="shared" ref="VTS56" si="7702">VTS45-VTS53-VTS54</f>
        <v>0</v>
      </c>
      <c r="VTU56" s="995">
        <f t="shared" ref="VTU56" si="7703">VTU45-VTU53-VTU54</f>
        <v>0</v>
      </c>
      <c r="VTW56" s="995">
        <f t="shared" ref="VTW56" si="7704">VTW45-VTW53-VTW54</f>
        <v>0</v>
      </c>
      <c r="VTY56" s="995">
        <f t="shared" ref="VTY56" si="7705">VTY45-VTY53-VTY54</f>
        <v>0</v>
      </c>
      <c r="VUA56" s="995">
        <f t="shared" ref="VUA56" si="7706">VUA45-VUA53-VUA54</f>
        <v>0</v>
      </c>
      <c r="VUC56" s="995">
        <f t="shared" ref="VUC56" si="7707">VUC45-VUC53-VUC54</f>
        <v>0</v>
      </c>
      <c r="VUE56" s="995">
        <f t="shared" ref="VUE56" si="7708">VUE45-VUE53-VUE54</f>
        <v>0</v>
      </c>
      <c r="VUG56" s="995">
        <f t="shared" ref="VUG56" si="7709">VUG45-VUG53-VUG54</f>
        <v>0</v>
      </c>
      <c r="VUI56" s="995">
        <f t="shared" ref="VUI56" si="7710">VUI45-VUI53-VUI54</f>
        <v>0</v>
      </c>
      <c r="VUK56" s="995">
        <f t="shared" ref="VUK56" si="7711">VUK45-VUK53-VUK54</f>
        <v>0</v>
      </c>
      <c r="VUM56" s="995">
        <f t="shared" ref="VUM56" si="7712">VUM45-VUM53-VUM54</f>
        <v>0</v>
      </c>
      <c r="VUO56" s="995">
        <f t="shared" ref="VUO56" si="7713">VUO45-VUO53-VUO54</f>
        <v>0</v>
      </c>
      <c r="VUQ56" s="995">
        <f t="shared" ref="VUQ56" si="7714">VUQ45-VUQ53-VUQ54</f>
        <v>0</v>
      </c>
      <c r="VUS56" s="995">
        <f t="shared" ref="VUS56" si="7715">VUS45-VUS53-VUS54</f>
        <v>0</v>
      </c>
      <c r="VUU56" s="995">
        <f t="shared" ref="VUU56" si="7716">VUU45-VUU53-VUU54</f>
        <v>0</v>
      </c>
      <c r="VUW56" s="995">
        <f t="shared" ref="VUW56" si="7717">VUW45-VUW53-VUW54</f>
        <v>0</v>
      </c>
      <c r="VUY56" s="995">
        <f t="shared" ref="VUY56" si="7718">VUY45-VUY53-VUY54</f>
        <v>0</v>
      </c>
      <c r="VVA56" s="995">
        <f t="shared" ref="VVA56" si="7719">VVA45-VVA53-VVA54</f>
        <v>0</v>
      </c>
      <c r="VVC56" s="995">
        <f t="shared" ref="VVC56" si="7720">VVC45-VVC53-VVC54</f>
        <v>0</v>
      </c>
      <c r="VVE56" s="995">
        <f t="shared" ref="VVE56" si="7721">VVE45-VVE53-VVE54</f>
        <v>0</v>
      </c>
      <c r="VVG56" s="995">
        <f t="shared" ref="VVG56" si="7722">VVG45-VVG53-VVG54</f>
        <v>0</v>
      </c>
      <c r="VVI56" s="995">
        <f t="shared" ref="VVI56" si="7723">VVI45-VVI53-VVI54</f>
        <v>0</v>
      </c>
      <c r="VVK56" s="995">
        <f t="shared" ref="VVK56" si="7724">VVK45-VVK53-VVK54</f>
        <v>0</v>
      </c>
      <c r="VVM56" s="995">
        <f t="shared" ref="VVM56" si="7725">VVM45-VVM53-VVM54</f>
        <v>0</v>
      </c>
      <c r="VVO56" s="995">
        <f t="shared" ref="VVO56" si="7726">VVO45-VVO53-VVO54</f>
        <v>0</v>
      </c>
      <c r="VVQ56" s="995">
        <f t="shared" ref="VVQ56" si="7727">VVQ45-VVQ53-VVQ54</f>
        <v>0</v>
      </c>
      <c r="VVS56" s="995">
        <f t="shared" ref="VVS56" si="7728">VVS45-VVS53-VVS54</f>
        <v>0</v>
      </c>
      <c r="VVU56" s="995">
        <f t="shared" ref="VVU56" si="7729">VVU45-VVU53-VVU54</f>
        <v>0</v>
      </c>
      <c r="VVW56" s="995">
        <f t="shared" ref="VVW56" si="7730">VVW45-VVW53-VVW54</f>
        <v>0</v>
      </c>
      <c r="VVY56" s="995">
        <f t="shared" ref="VVY56" si="7731">VVY45-VVY53-VVY54</f>
        <v>0</v>
      </c>
      <c r="VWA56" s="995">
        <f t="shared" ref="VWA56" si="7732">VWA45-VWA53-VWA54</f>
        <v>0</v>
      </c>
      <c r="VWC56" s="995">
        <f t="shared" ref="VWC56" si="7733">VWC45-VWC53-VWC54</f>
        <v>0</v>
      </c>
      <c r="VWE56" s="995">
        <f t="shared" ref="VWE56" si="7734">VWE45-VWE53-VWE54</f>
        <v>0</v>
      </c>
      <c r="VWG56" s="995">
        <f t="shared" ref="VWG56" si="7735">VWG45-VWG53-VWG54</f>
        <v>0</v>
      </c>
      <c r="VWI56" s="995">
        <f t="shared" ref="VWI56" si="7736">VWI45-VWI53-VWI54</f>
        <v>0</v>
      </c>
      <c r="VWK56" s="995">
        <f t="shared" ref="VWK56" si="7737">VWK45-VWK53-VWK54</f>
        <v>0</v>
      </c>
      <c r="VWM56" s="995">
        <f t="shared" ref="VWM56" si="7738">VWM45-VWM53-VWM54</f>
        <v>0</v>
      </c>
      <c r="VWO56" s="995">
        <f t="shared" ref="VWO56" si="7739">VWO45-VWO53-VWO54</f>
        <v>0</v>
      </c>
      <c r="VWQ56" s="995">
        <f t="shared" ref="VWQ56" si="7740">VWQ45-VWQ53-VWQ54</f>
        <v>0</v>
      </c>
      <c r="VWS56" s="995">
        <f t="shared" ref="VWS56" si="7741">VWS45-VWS53-VWS54</f>
        <v>0</v>
      </c>
      <c r="VWU56" s="995">
        <f t="shared" ref="VWU56" si="7742">VWU45-VWU53-VWU54</f>
        <v>0</v>
      </c>
      <c r="VWW56" s="995">
        <f t="shared" ref="VWW56" si="7743">VWW45-VWW53-VWW54</f>
        <v>0</v>
      </c>
      <c r="VWY56" s="995">
        <f t="shared" ref="VWY56" si="7744">VWY45-VWY53-VWY54</f>
        <v>0</v>
      </c>
      <c r="VXA56" s="995">
        <f t="shared" ref="VXA56" si="7745">VXA45-VXA53-VXA54</f>
        <v>0</v>
      </c>
      <c r="VXC56" s="995">
        <f t="shared" ref="VXC56" si="7746">VXC45-VXC53-VXC54</f>
        <v>0</v>
      </c>
      <c r="VXE56" s="995">
        <f t="shared" ref="VXE56" si="7747">VXE45-VXE53-VXE54</f>
        <v>0</v>
      </c>
      <c r="VXG56" s="995">
        <f t="shared" ref="VXG56" si="7748">VXG45-VXG53-VXG54</f>
        <v>0</v>
      </c>
      <c r="VXI56" s="995">
        <f t="shared" ref="VXI56" si="7749">VXI45-VXI53-VXI54</f>
        <v>0</v>
      </c>
      <c r="VXK56" s="995">
        <f t="shared" ref="VXK56" si="7750">VXK45-VXK53-VXK54</f>
        <v>0</v>
      </c>
      <c r="VXM56" s="995">
        <f t="shared" ref="VXM56" si="7751">VXM45-VXM53-VXM54</f>
        <v>0</v>
      </c>
      <c r="VXO56" s="995">
        <f t="shared" ref="VXO56" si="7752">VXO45-VXO53-VXO54</f>
        <v>0</v>
      </c>
      <c r="VXQ56" s="995">
        <f t="shared" ref="VXQ56" si="7753">VXQ45-VXQ53-VXQ54</f>
        <v>0</v>
      </c>
      <c r="VXS56" s="995">
        <f t="shared" ref="VXS56" si="7754">VXS45-VXS53-VXS54</f>
        <v>0</v>
      </c>
      <c r="VXU56" s="995">
        <f t="shared" ref="VXU56" si="7755">VXU45-VXU53-VXU54</f>
        <v>0</v>
      </c>
      <c r="VXW56" s="995">
        <f t="shared" ref="VXW56" si="7756">VXW45-VXW53-VXW54</f>
        <v>0</v>
      </c>
      <c r="VXY56" s="995">
        <f t="shared" ref="VXY56" si="7757">VXY45-VXY53-VXY54</f>
        <v>0</v>
      </c>
      <c r="VYA56" s="995">
        <f t="shared" ref="VYA56" si="7758">VYA45-VYA53-VYA54</f>
        <v>0</v>
      </c>
      <c r="VYC56" s="995">
        <f t="shared" ref="VYC56" si="7759">VYC45-VYC53-VYC54</f>
        <v>0</v>
      </c>
      <c r="VYE56" s="995">
        <f t="shared" ref="VYE56" si="7760">VYE45-VYE53-VYE54</f>
        <v>0</v>
      </c>
      <c r="VYG56" s="995">
        <f t="shared" ref="VYG56" si="7761">VYG45-VYG53-VYG54</f>
        <v>0</v>
      </c>
      <c r="VYI56" s="995">
        <f t="shared" ref="VYI56" si="7762">VYI45-VYI53-VYI54</f>
        <v>0</v>
      </c>
      <c r="VYK56" s="995">
        <f t="shared" ref="VYK56" si="7763">VYK45-VYK53-VYK54</f>
        <v>0</v>
      </c>
      <c r="VYM56" s="995">
        <f t="shared" ref="VYM56" si="7764">VYM45-VYM53-VYM54</f>
        <v>0</v>
      </c>
      <c r="VYO56" s="995">
        <f t="shared" ref="VYO56" si="7765">VYO45-VYO53-VYO54</f>
        <v>0</v>
      </c>
      <c r="VYQ56" s="995">
        <f t="shared" ref="VYQ56" si="7766">VYQ45-VYQ53-VYQ54</f>
        <v>0</v>
      </c>
      <c r="VYS56" s="995">
        <f t="shared" ref="VYS56" si="7767">VYS45-VYS53-VYS54</f>
        <v>0</v>
      </c>
      <c r="VYU56" s="995">
        <f t="shared" ref="VYU56" si="7768">VYU45-VYU53-VYU54</f>
        <v>0</v>
      </c>
      <c r="VYW56" s="995">
        <f t="shared" ref="VYW56" si="7769">VYW45-VYW53-VYW54</f>
        <v>0</v>
      </c>
      <c r="VYY56" s="995">
        <f t="shared" ref="VYY56" si="7770">VYY45-VYY53-VYY54</f>
        <v>0</v>
      </c>
      <c r="VZA56" s="995">
        <f t="shared" ref="VZA56" si="7771">VZA45-VZA53-VZA54</f>
        <v>0</v>
      </c>
      <c r="VZC56" s="995">
        <f t="shared" ref="VZC56" si="7772">VZC45-VZC53-VZC54</f>
        <v>0</v>
      </c>
      <c r="VZE56" s="995">
        <f t="shared" ref="VZE56" si="7773">VZE45-VZE53-VZE54</f>
        <v>0</v>
      </c>
      <c r="VZG56" s="995">
        <f t="shared" ref="VZG56" si="7774">VZG45-VZG53-VZG54</f>
        <v>0</v>
      </c>
      <c r="VZI56" s="995">
        <f t="shared" ref="VZI56" si="7775">VZI45-VZI53-VZI54</f>
        <v>0</v>
      </c>
      <c r="VZK56" s="995">
        <f t="shared" ref="VZK56" si="7776">VZK45-VZK53-VZK54</f>
        <v>0</v>
      </c>
      <c r="VZM56" s="995">
        <f t="shared" ref="VZM56" si="7777">VZM45-VZM53-VZM54</f>
        <v>0</v>
      </c>
      <c r="VZO56" s="995">
        <f t="shared" ref="VZO56" si="7778">VZO45-VZO53-VZO54</f>
        <v>0</v>
      </c>
      <c r="VZQ56" s="995">
        <f t="shared" ref="VZQ56" si="7779">VZQ45-VZQ53-VZQ54</f>
        <v>0</v>
      </c>
      <c r="VZS56" s="995">
        <f t="shared" ref="VZS56" si="7780">VZS45-VZS53-VZS54</f>
        <v>0</v>
      </c>
      <c r="VZU56" s="995">
        <f t="shared" ref="VZU56" si="7781">VZU45-VZU53-VZU54</f>
        <v>0</v>
      </c>
      <c r="VZW56" s="995">
        <f t="shared" ref="VZW56" si="7782">VZW45-VZW53-VZW54</f>
        <v>0</v>
      </c>
      <c r="VZY56" s="995">
        <f t="shared" ref="VZY56" si="7783">VZY45-VZY53-VZY54</f>
        <v>0</v>
      </c>
      <c r="WAA56" s="995">
        <f t="shared" ref="WAA56" si="7784">WAA45-WAA53-WAA54</f>
        <v>0</v>
      </c>
      <c r="WAC56" s="995">
        <f t="shared" ref="WAC56" si="7785">WAC45-WAC53-WAC54</f>
        <v>0</v>
      </c>
      <c r="WAE56" s="995">
        <f t="shared" ref="WAE56" si="7786">WAE45-WAE53-WAE54</f>
        <v>0</v>
      </c>
      <c r="WAG56" s="995">
        <f t="shared" ref="WAG56" si="7787">WAG45-WAG53-WAG54</f>
        <v>0</v>
      </c>
      <c r="WAI56" s="995">
        <f t="shared" ref="WAI56" si="7788">WAI45-WAI53-WAI54</f>
        <v>0</v>
      </c>
      <c r="WAK56" s="995">
        <f t="shared" ref="WAK56" si="7789">WAK45-WAK53-WAK54</f>
        <v>0</v>
      </c>
      <c r="WAM56" s="995">
        <f t="shared" ref="WAM56" si="7790">WAM45-WAM53-WAM54</f>
        <v>0</v>
      </c>
      <c r="WAO56" s="995">
        <f t="shared" ref="WAO56" si="7791">WAO45-WAO53-WAO54</f>
        <v>0</v>
      </c>
      <c r="WAQ56" s="995">
        <f t="shared" ref="WAQ56" si="7792">WAQ45-WAQ53-WAQ54</f>
        <v>0</v>
      </c>
      <c r="WAS56" s="995">
        <f t="shared" ref="WAS56" si="7793">WAS45-WAS53-WAS54</f>
        <v>0</v>
      </c>
      <c r="WAU56" s="995">
        <f t="shared" ref="WAU56" si="7794">WAU45-WAU53-WAU54</f>
        <v>0</v>
      </c>
      <c r="WAW56" s="995">
        <f t="shared" ref="WAW56" si="7795">WAW45-WAW53-WAW54</f>
        <v>0</v>
      </c>
      <c r="WAY56" s="995">
        <f t="shared" ref="WAY56" si="7796">WAY45-WAY53-WAY54</f>
        <v>0</v>
      </c>
      <c r="WBA56" s="995">
        <f t="shared" ref="WBA56" si="7797">WBA45-WBA53-WBA54</f>
        <v>0</v>
      </c>
      <c r="WBC56" s="995">
        <f t="shared" ref="WBC56" si="7798">WBC45-WBC53-WBC54</f>
        <v>0</v>
      </c>
      <c r="WBE56" s="995">
        <f t="shared" ref="WBE56" si="7799">WBE45-WBE53-WBE54</f>
        <v>0</v>
      </c>
      <c r="WBG56" s="995">
        <f t="shared" ref="WBG56" si="7800">WBG45-WBG53-WBG54</f>
        <v>0</v>
      </c>
      <c r="WBI56" s="995">
        <f t="shared" ref="WBI56" si="7801">WBI45-WBI53-WBI54</f>
        <v>0</v>
      </c>
      <c r="WBK56" s="995">
        <f t="shared" ref="WBK56" si="7802">WBK45-WBK53-WBK54</f>
        <v>0</v>
      </c>
      <c r="WBM56" s="995">
        <f t="shared" ref="WBM56" si="7803">WBM45-WBM53-WBM54</f>
        <v>0</v>
      </c>
      <c r="WBO56" s="995">
        <f t="shared" ref="WBO56" si="7804">WBO45-WBO53-WBO54</f>
        <v>0</v>
      </c>
      <c r="WBQ56" s="995">
        <f t="shared" ref="WBQ56" si="7805">WBQ45-WBQ53-WBQ54</f>
        <v>0</v>
      </c>
      <c r="WBS56" s="995">
        <f t="shared" ref="WBS56" si="7806">WBS45-WBS53-WBS54</f>
        <v>0</v>
      </c>
      <c r="WBU56" s="995">
        <f t="shared" ref="WBU56" si="7807">WBU45-WBU53-WBU54</f>
        <v>0</v>
      </c>
      <c r="WBW56" s="995">
        <f t="shared" ref="WBW56" si="7808">WBW45-WBW53-WBW54</f>
        <v>0</v>
      </c>
      <c r="WBY56" s="995">
        <f t="shared" ref="WBY56" si="7809">WBY45-WBY53-WBY54</f>
        <v>0</v>
      </c>
      <c r="WCA56" s="995">
        <f t="shared" ref="WCA56" si="7810">WCA45-WCA53-WCA54</f>
        <v>0</v>
      </c>
      <c r="WCC56" s="995">
        <f t="shared" ref="WCC56" si="7811">WCC45-WCC53-WCC54</f>
        <v>0</v>
      </c>
      <c r="WCE56" s="995">
        <f t="shared" ref="WCE56" si="7812">WCE45-WCE53-WCE54</f>
        <v>0</v>
      </c>
      <c r="WCG56" s="995">
        <f t="shared" ref="WCG56" si="7813">WCG45-WCG53-WCG54</f>
        <v>0</v>
      </c>
      <c r="WCI56" s="995">
        <f t="shared" ref="WCI56" si="7814">WCI45-WCI53-WCI54</f>
        <v>0</v>
      </c>
      <c r="WCK56" s="995">
        <f t="shared" ref="WCK56" si="7815">WCK45-WCK53-WCK54</f>
        <v>0</v>
      </c>
      <c r="WCM56" s="995">
        <f t="shared" ref="WCM56" si="7816">WCM45-WCM53-WCM54</f>
        <v>0</v>
      </c>
      <c r="WCO56" s="995">
        <f t="shared" ref="WCO56" si="7817">WCO45-WCO53-WCO54</f>
        <v>0</v>
      </c>
      <c r="WCQ56" s="995">
        <f t="shared" ref="WCQ56" si="7818">WCQ45-WCQ53-WCQ54</f>
        <v>0</v>
      </c>
      <c r="WCS56" s="995">
        <f t="shared" ref="WCS56" si="7819">WCS45-WCS53-WCS54</f>
        <v>0</v>
      </c>
      <c r="WCU56" s="995">
        <f t="shared" ref="WCU56" si="7820">WCU45-WCU53-WCU54</f>
        <v>0</v>
      </c>
      <c r="WCW56" s="995">
        <f t="shared" ref="WCW56" si="7821">WCW45-WCW53-WCW54</f>
        <v>0</v>
      </c>
      <c r="WCY56" s="995">
        <f t="shared" ref="WCY56" si="7822">WCY45-WCY53-WCY54</f>
        <v>0</v>
      </c>
      <c r="WDA56" s="995">
        <f t="shared" ref="WDA56" si="7823">WDA45-WDA53-WDA54</f>
        <v>0</v>
      </c>
      <c r="WDC56" s="995">
        <f t="shared" ref="WDC56" si="7824">WDC45-WDC53-WDC54</f>
        <v>0</v>
      </c>
      <c r="WDE56" s="995">
        <f t="shared" ref="WDE56" si="7825">WDE45-WDE53-WDE54</f>
        <v>0</v>
      </c>
      <c r="WDG56" s="995">
        <f t="shared" ref="WDG56" si="7826">WDG45-WDG53-WDG54</f>
        <v>0</v>
      </c>
      <c r="WDI56" s="995">
        <f t="shared" ref="WDI56" si="7827">WDI45-WDI53-WDI54</f>
        <v>0</v>
      </c>
      <c r="WDK56" s="995">
        <f t="shared" ref="WDK56" si="7828">WDK45-WDK53-WDK54</f>
        <v>0</v>
      </c>
      <c r="WDM56" s="995">
        <f t="shared" ref="WDM56" si="7829">WDM45-WDM53-WDM54</f>
        <v>0</v>
      </c>
      <c r="WDO56" s="995">
        <f t="shared" ref="WDO56" si="7830">WDO45-WDO53-WDO54</f>
        <v>0</v>
      </c>
      <c r="WDQ56" s="995">
        <f t="shared" ref="WDQ56" si="7831">WDQ45-WDQ53-WDQ54</f>
        <v>0</v>
      </c>
      <c r="WDS56" s="995">
        <f t="shared" ref="WDS56" si="7832">WDS45-WDS53-WDS54</f>
        <v>0</v>
      </c>
      <c r="WDU56" s="995">
        <f t="shared" ref="WDU56" si="7833">WDU45-WDU53-WDU54</f>
        <v>0</v>
      </c>
      <c r="WDW56" s="995">
        <f t="shared" ref="WDW56" si="7834">WDW45-WDW53-WDW54</f>
        <v>0</v>
      </c>
      <c r="WDY56" s="995">
        <f t="shared" ref="WDY56" si="7835">WDY45-WDY53-WDY54</f>
        <v>0</v>
      </c>
      <c r="WEA56" s="995">
        <f t="shared" ref="WEA56" si="7836">WEA45-WEA53-WEA54</f>
        <v>0</v>
      </c>
      <c r="WEC56" s="995">
        <f t="shared" ref="WEC56" si="7837">WEC45-WEC53-WEC54</f>
        <v>0</v>
      </c>
      <c r="WEE56" s="995">
        <f t="shared" ref="WEE56" si="7838">WEE45-WEE53-WEE54</f>
        <v>0</v>
      </c>
      <c r="WEG56" s="995">
        <f t="shared" ref="WEG56" si="7839">WEG45-WEG53-WEG54</f>
        <v>0</v>
      </c>
      <c r="WEI56" s="995">
        <f t="shared" ref="WEI56" si="7840">WEI45-WEI53-WEI54</f>
        <v>0</v>
      </c>
      <c r="WEK56" s="995">
        <f t="shared" ref="WEK56" si="7841">WEK45-WEK53-WEK54</f>
        <v>0</v>
      </c>
      <c r="WEM56" s="995">
        <f t="shared" ref="WEM56" si="7842">WEM45-WEM53-WEM54</f>
        <v>0</v>
      </c>
      <c r="WEO56" s="995">
        <f t="shared" ref="WEO56" si="7843">WEO45-WEO53-WEO54</f>
        <v>0</v>
      </c>
      <c r="WEQ56" s="995">
        <f t="shared" ref="WEQ56" si="7844">WEQ45-WEQ53-WEQ54</f>
        <v>0</v>
      </c>
      <c r="WES56" s="995">
        <f t="shared" ref="WES56" si="7845">WES45-WES53-WES54</f>
        <v>0</v>
      </c>
      <c r="WEU56" s="995">
        <f t="shared" ref="WEU56" si="7846">WEU45-WEU53-WEU54</f>
        <v>0</v>
      </c>
      <c r="WEW56" s="995">
        <f t="shared" ref="WEW56" si="7847">WEW45-WEW53-WEW54</f>
        <v>0</v>
      </c>
      <c r="WEY56" s="995">
        <f t="shared" ref="WEY56" si="7848">WEY45-WEY53-WEY54</f>
        <v>0</v>
      </c>
      <c r="WFA56" s="995">
        <f t="shared" ref="WFA56" si="7849">WFA45-WFA53-WFA54</f>
        <v>0</v>
      </c>
      <c r="WFC56" s="995">
        <f t="shared" ref="WFC56" si="7850">WFC45-WFC53-WFC54</f>
        <v>0</v>
      </c>
      <c r="WFE56" s="995">
        <f t="shared" ref="WFE56" si="7851">WFE45-WFE53-WFE54</f>
        <v>0</v>
      </c>
      <c r="WFG56" s="995">
        <f t="shared" ref="WFG56" si="7852">WFG45-WFG53-WFG54</f>
        <v>0</v>
      </c>
      <c r="WFI56" s="995">
        <f t="shared" ref="WFI56" si="7853">WFI45-WFI53-WFI54</f>
        <v>0</v>
      </c>
      <c r="WFK56" s="995">
        <f t="shared" ref="WFK56" si="7854">WFK45-WFK53-WFK54</f>
        <v>0</v>
      </c>
      <c r="WFM56" s="995">
        <f t="shared" ref="WFM56" si="7855">WFM45-WFM53-WFM54</f>
        <v>0</v>
      </c>
      <c r="WFO56" s="995">
        <f t="shared" ref="WFO56" si="7856">WFO45-WFO53-WFO54</f>
        <v>0</v>
      </c>
      <c r="WFQ56" s="995">
        <f t="shared" ref="WFQ56" si="7857">WFQ45-WFQ53-WFQ54</f>
        <v>0</v>
      </c>
      <c r="WFS56" s="995">
        <f t="shared" ref="WFS56" si="7858">WFS45-WFS53-WFS54</f>
        <v>0</v>
      </c>
      <c r="WFU56" s="995">
        <f t="shared" ref="WFU56" si="7859">WFU45-WFU53-WFU54</f>
        <v>0</v>
      </c>
      <c r="WFW56" s="995">
        <f t="shared" ref="WFW56" si="7860">WFW45-WFW53-WFW54</f>
        <v>0</v>
      </c>
      <c r="WFY56" s="995">
        <f t="shared" ref="WFY56" si="7861">WFY45-WFY53-WFY54</f>
        <v>0</v>
      </c>
      <c r="WGA56" s="995">
        <f t="shared" ref="WGA56" si="7862">WGA45-WGA53-WGA54</f>
        <v>0</v>
      </c>
      <c r="WGC56" s="995">
        <f t="shared" ref="WGC56" si="7863">WGC45-WGC53-WGC54</f>
        <v>0</v>
      </c>
      <c r="WGE56" s="995">
        <f t="shared" ref="WGE56" si="7864">WGE45-WGE53-WGE54</f>
        <v>0</v>
      </c>
      <c r="WGG56" s="995">
        <f t="shared" ref="WGG56" si="7865">WGG45-WGG53-WGG54</f>
        <v>0</v>
      </c>
      <c r="WGI56" s="995">
        <f t="shared" ref="WGI56" si="7866">WGI45-WGI53-WGI54</f>
        <v>0</v>
      </c>
      <c r="WGK56" s="995">
        <f t="shared" ref="WGK56" si="7867">WGK45-WGK53-WGK54</f>
        <v>0</v>
      </c>
      <c r="WGM56" s="995">
        <f t="shared" ref="WGM56" si="7868">WGM45-WGM53-WGM54</f>
        <v>0</v>
      </c>
      <c r="WGO56" s="995">
        <f t="shared" ref="WGO56" si="7869">WGO45-WGO53-WGO54</f>
        <v>0</v>
      </c>
      <c r="WGQ56" s="995">
        <f t="shared" ref="WGQ56" si="7870">WGQ45-WGQ53-WGQ54</f>
        <v>0</v>
      </c>
      <c r="WGS56" s="995">
        <f t="shared" ref="WGS56" si="7871">WGS45-WGS53-WGS54</f>
        <v>0</v>
      </c>
      <c r="WGU56" s="995">
        <f t="shared" ref="WGU56" si="7872">WGU45-WGU53-WGU54</f>
        <v>0</v>
      </c>
      <c r="WGW56" s="995">
        <f t="shared" ref="WGW56" si="7873">WGW45-WGW53-WGW54</f>
        <v>0</v>
      </c>
      <c r="WGY56" s="995">
        <f t="shared" ref="WGY56" si="7874">WGY45-WGY53-WGY54</f>
        <v>0</v>
      </c>
      <c r="WHA56" s="995">
        <f t="shared" ref="WHA56" si="7875">WHA45-WHA53-WHA54</f>
        <v>0</v>
      </c>
      <c r="WHC56" s="995">
        <f t="shared" ref="WHC56" si="7876">WHC45-WHC53-WHC54</f>
        <v>0</v>
      </c>
      <c r="WHE56" s="995">
        <f t="shared" ref="WHE56" si="7877">WHE45-WHE53-WHE54</f>
        <v>0</v>
      </c>
      <c r="WHG56" s="995">
        <f t="shared" ref="WHG56" si="7878">WHG45-WHG53-WHG54</f>
        <v>0</v>
      </c>
      <c r="WHI56" s="995">
        <f t="shared" ref="WHI56" si="7879">WHI45-WHI53-WHI54</f>
        <v>0</v>
      </c>
      <c r="WHK56" s="995">
        <f t="shared" ref="WHK56" si="7880">WHK45-WHK53-WHK54</f>
        <v>0</v>
      </c>
      <c r="WHM56" s="995">
        <f t="shared" ref="WHM56" si="7881">WHM45-WHM53-WHM54</f>
        <v>0</v>
      </c>
      <c r="WHO56" s="995">
        <f t="shared" ref="WHO56" si="7882">WHO45-WHO53-WHO54</f>
        <v>0</v>
      </c>
      <c r="WHQ56" s="995">
        <f t="shared" ref="WHQ56" si="7883">WHQ45-WHQ53-WHQ54</f>
        <v>0</v>
      </c>
      <c r="WHS56" s="995">
        <f t="shared" ref="WHS56" si="7884">WHS45-WHS53-WHS54</f>
        <v>0</v>
      </c>
      <c r="WHU56" s="995">
        <f t="shared" ref="WHU56" si="7885">WHU45-WHU53-WHU54</f>
        <v>0</v>
      </c>
      <c r="WHW56" s="995">
        <f t="shared" ref="WHW56" si="7886">WHW45-WHW53-WHW54</f>
        <v>0</v>
      </c>
      <c r="WHY56" s="995">
        <f t="shared" ref="WHY56" si="7887">WHY45-WHY53-WHY54</f>
        <v>0</v>
      </c>
      <c r="WIA56" s="995">
        <f t="shared" ref="WIA56" si="7888">WIA45-WIA53-WIA54</f>
        <v>0</v>
      </c>
      <c r="WIC56" s="995">
        <f t="shared" ref="WIC56" si="7889">WIC45-WIC53-WIC54</f>
        <v>0</v>
      </c>
      <c r="WIE56" s="995">
        <f t="shared" ref="WIE56" si="7890">WIE45-WIE53-WIE54</f>
        <v>0</v>
      </c>
      <c r="WIG56" s="995">
        <f t="shared" ref="WIG56" si="7891">WIG45-WIG53-WIG54</f>
        <v>0</v>
      </c>
      <c r="WII56" s="995">
        <f t="shared" ref="WII56" si="7892">WII45-WII53-WII54</f>
        <v>0</v>
      </c>
      <c r="WIK56" s="995">
        <f t="shared" ref="WIK56" si="7893">WIK45-WIK53-WIK54</f>
        <v>0</v>
      </c>
      <c r="WIM56" s="995">
        <f t="shared" ref="WIM56" si="7894">WIM45-WIM53-WIM54</f>
        <v>0</v>
      </c>
      <c r="WIO56" s="995">
        <f t="shared" ref="WIO56" si="7895">WIO45-WIO53-WIO54</f>
        <v>0</v>
      </c>
      <c r="WIQ56" s="995">
        <f t="shared" ref="WIQ56" si="7896">WIQ45-WIQ53-WIQ54</f>
        <v>0</v>
      </c>
      <c r="WIS56" s="995">
        <f t="shared" ref="WIS56" si="7897">WIS45-WIS53-WIS54</f>
        <v>0</v>
      </c>
      <c r="WIU56" s="995">
        <f t="shared" ref="WIU56" si="7898">WIU45-WIU53-WIU54</f>
        <v>0</v>
      </c>
      <c r="WIW56" s="995">
        <f t="shared" ref="WIW56" si="7899">WIW45-WIW53-WIW54</f>
        <v>0</v>
      </c>
      <c r="WIY56" s="995">
        <f t="shared" ref="WIY56" si="7900">WIY45-WIY53-WIY54</f>
        <v>0</v>
      </c>
      <c r="WJA56" s="995">
        <f t="shared" ref="WJA56" si="7901">WJA45-WJA53-WJA54</f>
        <v>0</v>
      </c>
      <c r="WJC56" s="995">
        <f t="shared" ref="WJC56" si="7902">WJC45-WJC53-WJC54</f>
        <v>0</v>
      </c>
      <c r="WJE56" s="995">
        <f t="shared" ref="WJE56" si="7903">WJE45-WJE53-WJE54</f>
        <v>0</v>
      </c>
      <c r="WJG56" s="995">
        <f t="shared" ref="WJG56" si="7904">WJG45-WJG53-WJG54</f>
        <v>0</v>
      </c>
      <c r="WJI56" s="995">
        <f t="shared" ref="WJI56" si="7905">WJI45-WJI53-WJI54</f>
        <v>0</v>
      </c>
      <c r="WJK56" s="995">
        <f t="shared" ref="WJK56" si="7906">WJK45-WJK53-WJK54</f>
        <v>0</v>
      </c>
      <c r="WJM56" s="995">
        <f t="shared" ref="WJM56" si="7907">WJM45-WJM53-WJM54</f>
        <v>0</v>
      </c>
      <c r="WJO56" s="995">
        <f t="shared" ref="WJO56" si="7908">WJO45-WJO53-WJO54</f>
        <v>0</v>
      </c>
      <c r="WJQ56" s="995">
        <f t="shared" ref="WJQ56" si="7909">WJQ45-WJQ53-WJQ54</f>
        <v>0</v>
      </c>
      <c r="WJS56" s="995">
        <f t="shared" ref="WJS56" si="7910">WJS45-WJS53-WJS54</f>
        <v>0</v>
      </c>
      <c r="WJU56" s="995">
        <f t="shared" ref="WJU56" si="7911">WJU45-WJU53-WJU54</f>
        <v>0</v>
      </c>
      <c r="WJW56" s="995">
        <f t="shared" ref="WJW56" si="7912">WJW45-WJW53-WJW54</f>
        <v>0</v>
      </c>
      <c r="WJY56" s="995">
        <f t="shared" ref="WJY56" si="7913">WJY45-WJY53-WJY54</f>
        <v>0</v>
      </c>
      <c r="WKA56" s="995">
        <f t="shared" ref="WKA56" si="7914">WKA45-WKA53-WKA54</f>
        <v>0</v>
      </c>
      <c r="WKC56" s="995">
        <f t="shared" ref="WKC56" si="7915">WKC45-WKC53-WKC54</f>
        <v>0</v>
      </c>
      <c r="WKE56" s="995">
        <f t="shared" ref="WKE56" si="7916">WKE45-WKE53-WKE54</f>
        <v>0</v>
      </c>
      <c r="WKG56" s="995">
        <f t="shared" ref="WKG56" si="7917">WKG45-WKG53-WKG54</f>
        <v>0</v>
      </c>
      <c r="WKI56" s="995">
        <f t="shared" ref="WKI56" si="7918">WKI45-WKI53-WKI54</f>
        <v>0</v>
      </c>
      <c r="WKK56" s="995">
        <f t="shared" ref="WKK56" si="7919">WKK45-WKK53-WKK54</f>
        <v>0</v>
      </c>
      <c r="WKM56" s="995">
        <f t="shared" ref="WKM56" si="7920">WKM45-WKM53-WKM54</f>
        <v>0</v>
      </c>
      <c r="WKO56" s="995">
        <f t="shared" ref="WKO56" si="7921">WKO45-WKO53-WKO54</f>
        <v>0</v>
      </c>
      <c r="WKQ56" s="995">
        <f t="shared" ref="WKQ56" si="7922">WKQ45-WKQ53-WKQ54</f>
        <v>0</v>
      </c>
      <c r="WKS56" s="995">
        <f t="shared" ref="WKS56" si="7923">WKS45-WKS53-WKS54</f>
        <v>0</v>
      </c>
      <c r="WKU56" s="995">
        <f t="shared" ref="WKU56" si="7924">WKU45-WKU53-WKU54</f>
        <v>0</v>
      </c>
      <c r="WKW56" s="995">
        <f t="shared" ref="WKW56" si="7925">WKW45-WKW53-WKW54</f>
        <v>0</v>
      </c>
      <c r="WKY56" s="995">
        <f t="shared" ref="WKY56" si="7926">WKY45-WKY53-WKY54</f>
        <v>0</v>
      </c>
      <c r="WLA56" s="995">
        <f t="shared" ref="WLA56" si="7927">WLA45-WLA53-WLA54</f>
        <v>0</v>
      </c>
      <c r="WLC56" s="995">
        <f t="shared" ref="WLC56" si="7928">WLC45-WLC53-WLC54</f>
        <v>0</v>
      </c>
      <c r="WLE56" s="995">
        <f t="shared" ref="WLE56" si="7929">WLE45-WLE53-WLE54</f>
        <v>0</v>
      </c>
      <c r="WLG56" s="995">
        <f t="shared" ref="WLG56" si="7930">WLG45-WLG53-WLG54</f>
        <v>0</v>
      </c>
      <c r="WLI56" s="995">
        <f t="shared" ref="WLI56" si="7931">WLI45-WLI53-WLI54</f>
        <v>0</v>
      </c>
      <c r="WLK56" s="995">
        <f t="shared" ref="WLK56" si="7932">WLK45-WLK53-WLK54</f>
        <v>0</v>
      </c>
      <c r="WLM56" s="995">
        <f t="shared" ref="WLM56" si="7933">WLM45-WLM53-WLM54</f>
        <v>0</v>
      </c>
      <c r="WLO56" s="995">
        <f t="shared" ref="WLO56" si="7934">WLO45-WLO53-WLO54</f>
        <v>0</v>
      </c>
      <c r="WLQ56" s="995">
        <f t="shared" ref="WLQ56" si="7935">WLQ45-WLQ53-WLQ54</f>
        <v>0</v>
      </c>
      <c r="WLS56" s="995">
        <f t="shared" ref="WLS56" si="7936">WLS45-WLS53-WLS54</f>
        <v>0</v>
      </c>
      <c r="WLU56" s="995">
        <f t="shared" ref="WLU56" si="7937">WLU45-WLU53-WLU54</f>
        <v>0</v>
      </c>
      <c r="WLW56" s="995">
        <f t="shared" ref="WLW56" si="7938">WLW45-WLW53-WLW54</f>
        <v>0</v>
      </c>
      <c r="WLY56" s="995">
        <f t="shared" ref="WLY56" si="7939">WLY45-WLY53-WLY54</f>
        <v>0</v>
      </c>
      <c r="WMA56" s="995">
        <f t="shared" ref="WMA56" si="7940">WMA45-WMA53-WMA54</f>
        <v>0</v>
      </c>
      <c r="WMC56" s="995">
        <f t="shared" ref="WMC56" si="7941">WMC45-WMC53-WMC54</f>
        <v>0</v>
      </c>
      <c r="WME56" s="995">
        <f t="shared" ref="WME56" si="7942">WME45-WME53-WME54</f>
        <v>0</v>
      </c>
      <c r="WMG56" s="995">
        <f t="shared" ref="WMG56" si="7943">WMG45-WMG53-WMG54</f>
        <v>0</v>
      </c>
      <c r="WMI56" s="995">
        <f t="shared" ref="WMI56" si="7944">WMI45-WMI53-WMI54</f>
        <v>0</v>
      </c>
      <c r="WMK56" s="995">
        <f t="shared" ref="WMK56" si="7945">WMK45-WMK53-WMK54</f>
        <v>0</v>
      </c>
      <c r="WMM56" s="995">
        <f t="shared" ref="WMM56" si="7946">WMM45-WMM53-WMM54</f>
        <v>0</v>
      </c>
      <c r="WMO56" s="995">
        <f t="shared" ref="WMO56" si="7947">WMO45-WMO53-WMO54</f>
        <v>0</v>
      </c>
      <c r="WMQ56" s="995">
        <f t="shared" ref="WMQ56" si="7948">WMQ45-WMQ53-WMQ54</f>
        <v>0</v>
      </c>
      <c r="WMS56" s="995">
        <f t="shared" ref="WMS56" si="7949">WMS45-WMS53-WMS54</f>
        <v>0</v>
      </c>
      <c r="WMU56" s="995">
        <f t="shared" ref="WMU56" si="7950">WMU45-WMU53-WMU54</f>
        <v>0</v>
      </c>
      <c r="WMW56" s="995">
        <f t="shared" ref="WMW56" si="7951">WMW45-WMW53-WMW54</f>
        <v>0</v>
      </c>
      <c r="WMY56" s="995">
        <f t="shared" ref="WMY56" si="7952">WMY45-WMY53-WMY54</f>
        <v>0</v>
      </c>
      <c r="WNA56" s="995">
        <f t="shared" ref="WNA56" si="7953">WNA45-WNA53-WNA54</f>
        <v>0</v>
      </c>
      <c r="WNC56" s="995">
        <f t="shared" ref="WNC56" si="7954">WNC45-WNC53-WNC54</f>
        <v>0</v>
      </c>
      <c r="WNE56" s="995">
        <f t="shared" ref="WNE56" si="7955">WNE45-WNE53-WNE54</f>
        <v>0</v>
      </c>
      <c r="WNG56" s="995">
        <f t="shared" ref="WNG56" si="7956">WNG45-WNG53-WNG54</f>
        <v>0</v>
      </c>
      <c r="WNI56" s="995">
        <f t="shared" ref="WNI56" si="7957">WNI45-WNI53-WNI54</f>
        <v>0</v>
      </c>
      <c r="WNK56" s="995">
        <f t="shared" ref="WNK56" si="7958">WNK45-WNK53-WNK54</f>
        <v>0</v>
      </c>
      <c r="WNM56" s="995">
        <f t="shared" ref="WNM56" si="7959">WNM45-WNM53-WNM54</f>
        <v>0</v>
      </c>
      <c r="WNO56" s="995">
        <f t="shared" ref="WNO56" si="7960">WNO45-WNO53-WNO54</f>
        <v>0</v>
      </c>
      <c r="WNQ56" s="995">
        <f t="shared" ref="WNQ56" si="7961">WNQ45-WNQ53-WNQ54</f>
        <v>0</v>
      </c>
      <c r="WNS56" s="995">
        <f t="shared" ref="WNS56" si="7962">WNS45-WNS53-WNS54</f>
        <v>0</v>
      </c>
      <c r="WNU56" s="995">
        <f t="shared" ref="WNU56" si="7963">WNU45-WNU53-WNU54</f>
        <v>0</v>
      </c>
      <c r="WNW56" s="995">
        <f t="shared" ref="WNW56" si="7964">WNW45-WNW53-WNW54</f>
        <v>0</v>
      </c>
      <c r="WNY56" s="995">
        <f t="shared" ref="WNY56" si="7965">WNY45-WNY53-WNY54</f>
        <v>0</v>
      </c>
      <c r="WOA56" s="995">
        <f t="shared" ref="WOA56" si="7966">WOA45-WOA53-WOA54</f>
        <v>0</v>
      </c>
      <c r="WOC56" s="995">
        <f t="shared" ref="WOC56" si="7967">WOC45-WOC53-WOC54</f>
        <v>0</v>
      </c>
      <c r="WOE56" s="995">
        <f t="shared" ref="WOE56" si="7968">WOE45-WOE53-WOE54</f>
        <v>0</v>
      </c>
      <c r="WOG56" s="995">
        <f t="shared" ref="WOG56" si="7969">WOG45-WOG53-WOG54</f>
        <v>0</v>
      </c>
      <c r="WOI56" s="995">
        <f t="shared" ref="WOI56" si="7970">WOI45-WOI53-WOI54</f>
        <v>0</v>
      </c>
      <c r="WOK56" s="995">
        <f t="shared" ref="WOK56" si="7971">WOK45-WOK53-WOK54</f>
        <v>0</v>
      </c>
      <c r="WOM56" s="995">
        <f t="shared" ref="WOM56" si="7972">WOM45-WOM53-WOM54</f>
        <v>0</v>
      </c>
      <c r="WOO56" s="995">
        <f t="shared" ref="WOO56" si="7973">WOO45-WOO53-WOO54</f>
        <v>0</v>
      </c>
      <c r="WOQ56" s="995">
        <f t="shared" ref="WOQ56" si="7974">WOQ45-WOQ53-WOQ54</f>
        <v>0</v>
      </c>
      <c r="WOS56" s="995">
        <f t="shared" ref="WOS56" si="7975">WOS45-WOS53-WOS54</f>
        <v>0</v>
      </c>
      <c r="WOU56" s="995">
        <f t="shared" ref="WOU56" si="7976">WOU45-WOU53-WOU54</f>
        <v>0</v>
      </c>
      <c r="WOW56" s="995">
        <f t="shared" ref="WOW56" si="7977">WOW45-WOW53-WOW54</f>
        <v>0</v>
      </c>
      <c r="WOY56" s="995">
        <f t="shared" ref="WOY56" si="7978">WOY45-WOY53-WOY54</f>
        <v>0</v>
      </c>
      <c r="WPA56" s="995">
        <f t="shared" ref="WPA56" si="7979">WPA45-WPA53-WPA54</f>
        <v>0</v>
      </c>
      <c r="WPC56" s="995">
        <f t="shared" ref="WPC56" si="7980">WPC45-WPC53-WPC54</f>
        <v>0</v>
      </c>
      <c r="WPE56" s="995">
        <f t="shared" ref="WPE56" si="7981">WPE45-WPE53-WPE54</f>
        <v>0</v>
      </c>
      <c r="WPG56" s="995">
        <f t="shared" ref="WPG56" si="7982">WPG45-WPG53-WPG54</f>
        <v>0</v>
      </c>
      <c r="WPI56" s="995">
        <f t="shared" ref="WPI56" si="7983">WPI45-WPI53-WPI54</f>
        <v>0</v>
      </c>
      <c r="WPK56" s="995">
        <f t="shared" ref="WPK56" si="7984">WPK45-WPK53-WPK54</f>
        <v>0</v>
      </c>
      <c r="WPM56" s="995">
        <f t="shared" ref="WPM56" si="7985">WPM45-WPM53-WPM54</f>
        <v>0</v>
      </c>
      <c r="WPO56" s="995">
        <f t="shared" ref="WPO56" si="7986">WPO45-WPO53-WPO54</f>
        <v>0</v>
      </c>
      <c r="WPQ56" s="995">
        <f t="shared" ref="WPQ56" si="7987">WPQ45-WPQ53-WPQ54</f>
        <v>0</v>
      </c>
      <c r="WPS56" s="995">
        <f t="shared" ref="WPS56" si="7988">WPS45-WPS53-WPS54</f>
        <v>0</v>
      </c>
      <c r="WPU56" s="995">
        <f t="shared" ref="WPU56" si="7989">WPU45-WPU53-WPU54</f>
        <v>0</v>
      </c>
      <c r="WPW56" s="995">
        <f t="shared" ref="WPW56" si="7990">WPW45-WPW53-WPW54</f>
        <v>0</v>
      </c>
      <c r="WPY56" s="995">
        <f t="shared" ref="WPY56" si="7991">WPY45-WPY53-WPY54</f>
        <v>0</v>
      </c>
      <c r="WQA56" s="995">
        <f t="shared" ref="WQA56" si="7992">WQA45-WQA53-WQA54</f>
        <v>0</v>
      </c>
      <c r="WQC56" s="995">
        <f t="shared" ref="WQC56" si="7993">WQC45-WQC53-WQC54</f>
        <v>0</v>
      </c>
      <c r="WQE56" s="995">
        <f t="shared" ref="WQE56" si="7994">WQE45-WQE53-WQE54</f>
        <v>0</v>
      </c>
      <c r="WQG56" s="995">
        <f t="shared" ref="WQG56" si="7995">WQG45-WQG53-WQG54</f>
        <v>0</v>
      </c>
      <c r="WQI56" s="995">
        <f t="shared" ref="WQI56" si="7996">WQI45-WQI53-WQI54</f>
        <v>0</v>
      </c>
      <c r="WQK56" s="995">
        <f t="shared" ref="WQK56" si="7997">WQK45-WQK53-WQK54</f>
        <v>0</v>
      </c>
      <c r="WQM56" s="995">
        <f t="shared" ref="WQM56" si="7998">WQM45-WQM53-WQM54</f>
        <v>0</v>
      </c>
      <c r="WQO56" s="995">
        <f t="shared" ref="WQO56" si="7999">WQO45-WQO53-WQO54</f>
        <v>0</v>
      </c>
      <c r="WQQ56" s="995">
        <f t="shared" ref="WQQ56" si="8000">WQQ45-WQQ53-WQQ54</f>
        <v>0</v>
      </c>
      <c r="WQS56" s="995">
        <f t="shared" ref="WQS56" si="8001">WQS45-WQS53-WQS54</f>
        <v>0</v>
      </c>
      <c r="WQU56" s="995">
        <f t="shared" ref="WQU56" si="8002">WQU45-WQU53-WQU54</f>
        <v>0</v>
      </c>
      <c r="WQW56" s="995">
        <f t="shared" ref="WQW56" si="8003">WQW45-WQW53-WQW54</f>
        <v>0</v>
      </c>
      <c r="WQY56" s="995">
        <f t="shared" ref="WQY56" si="8004">WQY45-WQY53-WQY54</f>
        <v>0</v>
      </c>
      <c r="WRA56" s="995">
        <f t="shared" ref="WRA56" si="8005">WRA45-WRA53-WRA54</f>
        <v>0</v>
      </c>
      <c r="WRC56" s="995">
        <f t="shared" ref="WRC56" si="8006">WRC45-WRC53-WRC54</f>
        <v>0</v>
      </c>
      <c r="WRE56" s="995">
        <f t="shared" ref="WRE56" si="8007">WRE45-WRE53-WRE54</f>
        <v>0</v>
      </c>
      <c r="WRG56" s="995">
        <f t="shared" ref="WRG56" si="8008">WRG45-WRG53-WRG54</f>
        <v>0</v>
      </c>
      <c r="WRI56" s="995">
        <f t="shared" ref="WRI56" si="8009">WRI45-WRI53-WRI54</f>
        <v>0</v>
      </c>
      <c r="WRK56" s="995">
        <f t="shared" ref="WRK56" si="8010">WRK45-WRK53-WRK54</f>
        <v>0</v>
      </c>
      <c r="WRM56" s="995">
        <f t="shared" ref="WRM56" si="8011">WRM45-WRM53-WRM54</f>
        <v>0</v>
      </c>
      <c r="WRO56" s="995">
        <f t="shared" ref="WRO56" si="8012">WRO45-WRO53-WRO54</f>
        <v>0</v>
      </c>
      <c r="WRQ56" s="995">
        <f t="shared" ref="WRQ56" si="8013">WRQ45-WRQ53-WRQ54</f>
        <v>0</v>
      </c>
      <c r="WRS56" s="995">
        <f t="shared" ref="WRS56" si="8014">WRS45-WRS53-WRS54</f>
        <v>0</v>
      </c>
      <c r="WRU56" s="995">
        <f t="shared" ref="WRU56" si="8015">WRU45-WRU53-WRU54</f>
        <v>0</v>
      </c>
      <c r="WRW56" s="995">
        <f t="shared" ref="WRW56" si="8016">WRW45-WRW53-WRW54</f>
        <v>0</v>
      </c>
      <c r="WRY56" s="995">
        <f t="shared" ref="WRY56" si="8017">WRY45-WRY53-WRY54</f>
        <v>0</v>
      </c>
      <c r="WSA56" s="995">
        <f t="shared" ref="WSA56" si="8018">WSA45-WSA53-WSA54</f>
        <v>0</v>
      </c>
      <c r="WSC56" s="995">
        <f t="shared" ref="WSC56" si="8019">WSC45-WSC53-WSC54</f>
        <v>0</v>
      </c>
      <c r="WSE56" s="995">
        <f t="shared" ref="WSE56" si="8020">WSE45-WSE53-WSE54</f>
        <v>0</v>
      </c>
      <c r="WSG56" s="995">
        <f t="shared" ref="WSG56" si="8021">WSG45-WSG53-WSG54</f>
        <v>0</v>
      </c>
      <c r="WSI56" s="995">
        <f t="shared" ref="WSI56" si="8022">WSI45-WSI53-WSI54</f>
        <v>0</v>
      </c>
      <c r="WSK56" s="995">
        <f t="shared" ref="WSK56" si="8023">WSK45-WSK53-WSK54</f>
        <v>0</v>
      </c>
      <c r="WSM56" s="995">
        <f t="shared" ref="WSM56" si="8024">WSM45-WSM53-WSM54</f>
        <v>0</v>
      </c>
      <c r="WSO56" s="995">
        <f t="shared" ref="WSO56" si="8025">WSO45-WSO53-WSO54</f>
        <v>0</v>
      </c>
      <c r="WSQ56" s="995">
        <f t="shared" ref="WSQ56" si="8026">WSQ45-WSQ53-WSQ54</f>
        <v>0</v>
      </c>
      <c r="WSS56" s="995">
        <f t="shared" ref="WSS56" si="8027">WSS45-WSS53-WSS54</f>
        <v>0</v>
      </c>
      <c r="WSU56" s="995">
        <f t="shared" ref="WSU56" si="8028">WSU45-WSU53-WSU54</f>
        <v>0</v>
      </c>
      <c r="WSW56" s="995">
        <f t="shared" ref="WSW56" si="8029">WSW45-WSW53-WSW54</f>
        <v>0</v>
      </c>
      <c r="WSY56" s="995">
        <f t="shared" ref="WSY56" si="8030">WSY45-WSY53-WSY54</f>
        <v>0</v>
      </c>
      <c r="WTA56" s="995">
        <f t="shared" ref="WTA56" si="8031">WTA45-WTA53-WTA54</f>
        <v>0</v>
      </c>
      <c r="WTC56" s="995">
        <f t="shared" ref="WTC56" si="8032">WTC45-WTC53-WTC54</f>
        <v>0</v>
      </c>
      <c r="WTE56" s="995">
        <f t="shared" ref="WTE56" si="8033">WTE45-WTE53-WTE54</f>
        <v>0</v>
      </c>
      <c r="WTG56" s="995">
        <f t="shared" ref="WTG56" si="8034">WTG45-WTG53-WTG54</f>
        <v>0</v>
      </c>
      <c r="WTI56" s="995">
        <f t="shared" ref="WTI56" si="8035">WTI45-WTI53-WTI54</f>
        <v>0</v>
      </c>
      <c r="WTK56" s="995">
        <f t="shared" ref="WTK56" si="8036">WTK45-WTK53-WTK54</f>
        <v>0</v>
      </c>
      <c r="WTM56" s="995">
        <f t="shared" ref="WTM56" si="8037">WTM45-WTM53-WTM54</f>
        <v>0</v>
      </c>
      <c r="WTO56" s="995">
        <f t="shared" ref="WTO56" si="8038">WTO45-WTO53-WTO54</f>
        <v>0</v>
      </c>
      <c r="WTQ56" s="995">
        <f t="shared" ref="WTQ56" si="8039">WTQ45-WTQ53-WTQ54</f>
        <v>0</v>
      </c>
      <c r="WTS56" s="995">
        <f t="shared" ref="WTS56" si="8040">WTS45-WTS53-WTS54</f>
        <v>0</v>
      </c>
      <c r="WTU56" s="995">
        <f t="shared" ref="WTU56" si="8041">WTU45-WTU53-WTU54</f>
        <v>0</v>
      </c>
      <c r="WTW56" s="995">
        <f t="shared" ref="WTW56" si="8042">WTW45-WTW53-WTW54</f>
        <v>0</v>
      </c>
      <c r="WTY56" s="995">
        <f t="shared" ref="WTY56" si="8043">WTY45-WTY53-WTY54</f>
        <v>0</v>
      </c>
      <c r="WUA56" s="995">
        <f t="shared" ref="WUA56" si="8044">WUA45-WUA53-WUA54</f>
        <v>0</v>
      </c>
      <c r="WUC56" s="995">
        <f t="shared" ref="WUC56" si="8045">WUC45-WUC53-WUC54</f>
        <v>0</v>
      </c>
      <c r="WUE56" s="995">
        <f t="shared" ref="WUE56" si="8046">WUE45-WUE53-WUE54</f>
        <v>0</v>
      </c>
      <c r="WUG56" s="995">
        <f t="shared" ref="WUG56" si="8047">WUG45-WUG53-WUG54</f>
        <v>0</v>
      </c>
      <c r="WUI56" s="995">
        <f t="shared" ref="WUI56" si="8048">WUI45-WUI53-WUI54</f>
        <v>0</v>
      </c>
      <c r="WUK56" s="995">
        <f t="shared" ref="WUK56" si="8049">WUK45-WUK53-WUK54</f>
        <v>0</v>
      </c>
      <c r="WUM56" s="995">
        <f t="shared" ref="WUM56" si="8050">WUM45-WUM53-WUM54</f>
        <v>0</v>
      </c>
      <c r="WUO56" s="995">
        <f t="shared" ref="WUO56" si="8051">WUO45-WUO53-WUO54</f>
        <v>0</v>
      </c>
      <c r="WUQ56" s="995">
        <f t="shared" ref="WUQ56" si="8052">WUQ45-WUQ53-WUQ54</f>
        <v>0</v>
      </c>
      <c r="WUS56" s="995">
        <f t="shared" ref="WUS56" si="8053">WUS45-WUS53-WUS54</f>
        <v>0</v>
      </c>
      <c r="WUU56" s="995">
        <f t="shared" ref="WUU56" si="8054">WUU45-WUU53-WUU54</f>
        <v>0</v>
      </c>
      <c r="WUW56" s="995">
        <f t="shared" ref="WUW56" si="8055">WUW45-WUW53-WUW54</f>
        <v>0</v>
      </c>
      <c r="WUY56" s="995">
        <f t="shared" ref="WUY56" si="8056">WUY45-WUY53-WUY54</f>
        <v>0</v>
      </c>
      <c r="WVA56" s="995">
        <f t="shared" ref="WVA56" si="8057">WVA45-WVA53-WVA54</f>
        <v>0</v>
      </c>
      <c r="WVC56" s="995">
        <f t="shared" ref="WVC56" si="8058">WVC45-WVC53-WVC54</f>
        <v>0</v>
      </c>
      <c r="WVE56" s="995">
        <f t="shared" ref="WVE56" si="8059">WVE45-WVE53-WVE54</f>
        <v>0</v>
      </c>
      <c r="WVG56" s="995">
        <f t="shared" ref="WVG56" si="8060">WVG45-WVG53-WVG54</f>
        <v>0</v>
      </c>
      <c r="WVI56" s="995">
        <f t="shared" ref="WVI56" si="8061">WVI45-WVI53-WVI54</f>
        <v>0</v>
      </c>
      <c r="WVK56" s="995">
        <f t="shared" ref="WVK56" si="8062">WVK45-WVK53-WVK54</f>
        <v>0</v>
      </c>
      <c r="WVM56" s="995">
        <f t="shared" ref="WVM56" si="8063">WVM45-WVM53-WVM54</f>
        <v>0</v>
      </c>
      <c r="WVO56" s="995">
        <f t="shared" ref="WVO56" si="8064">WVO45-WVO53-WVO54</f>
        <v>0</v>
      </c>
      <c r="WVQ56" s="995">
        <f t="shared" ref="WVQ56" si="8065">WVQ45-WVQ53-WVQ54</f>
        <v>0</v>
      </c>
      <c r="WVS56" s="995">
        <f t="shared" ref="WVS56" si="8066">WVS45-WVS53-WVS54</f>
        <v>0</v>
      </c>
      <c r="WVU56" s="995">
        <f t="shared" ref="WVU56" si="8067">WVU45-WVU53-WVU54</f>
        <v>0</v>
      </c>
      <c r="WVW56" s="995">
        <f t="shared" ref="WVW56" si="8068">WVW45-WVW53-WVW54</f>
        <v>0</v>
      </c>
      <c r="WVY56" s="995">
        <f t="shared" ref="WVY56" si="8069">WVY45-WVY53-WVY54</f>
        <v>0</v>
      </c>
      <c r="WWA56" s="995">
        <f t="shared" ref="WWA56" si="8070">WWA45-WWA53-WWA54</f>
        <v>0</v>
      </c>
      <c r="WWC56" s="995">
        <f t="shared" ref="WWC56" si="8071">WWC45-WWC53-WWC54</f>
        <v>0</v>
      </c>
      <c r="WWE56" s="995">
        <f t="shared" ref="WWE56" si="8072">WWE45-WWE53-WWE54</f>
        <v>0</v>
      </c>
      <c r="WWG56" s="995">
        <f t="shared" ref="WWG56" si="8073">WWG45-WWG53-WWG54</f>
        <v>0</v>
      </c>
      <c r="WWI56" s="995">
        <f t="shared" ref="WWI56" si="8074">WWI45-WWI53-WWI54</f>
        <v>0</v>
      </c>
      <c r="WWK56" s="995">
        <f t="shared" ref="WWK56" si="8075">WWK45-WWK53-WWK54</f>
        <v>0</v>
      </c>
      <c r="WWM56" s="995">
        <f t="shared" ref="WWM56" si="8076">WWM45-WWM53-WWM54</f>
        <v>0</v>
      </c>
      <c r="WWO56" s="995">
        <f t="shared" ref="WWO56" si="8077">WWO45-WWO53-WWO54</f>
        <v>0</v>
      </c>
      <c r="WWQ56" s="995">
        <f t="shared" ref="WWQ56" si="8078">WWQ45-WWQ53-WWQ54</f>
        <v>0</v>
      </c>
      <c r="WWS56" s="995">
        <f t="shared" ref="WWS56" si="8079">WWS45-WWS53-WWS54</f>
        <v>0</v>
      </c>
      <c r="WWU56" s="995">
        <f t="shared" ref="WWU56" si="8080">WWU45-WWU53-WWU54</f>
        <v>0</v>
      </c>
      <c r="WWW56" s="995">
        <f t="shared" ref="WWW56" si="8081">WWW45-WWW53-WWW54</f>
        <v>0</v>
      </c>
      <c r="WWY56" s="995">
        <f t="shared" ref="WWY56" si="8082">WWY45-WWY53-WWY54</f>
        <v>0</v>
      </c>
      <c r="WXA56" s="995">
        <f t="shared" ref="WXA56" si="8083">WXA45-WXA53-WXA54</f>
        <v>0</v>
      </c>
      <c r="WXC56" s="995">
        <f t="shared" ref="WXC56" si="8084">WXC45-WXC53-WXC54</f>
        <v>0</v>
      </c>
      <c r="WXE56" s="995">
        <f t="shared" ref="WXE56" si="8085">WXE45-WXE53-WXE54</f>
        <v>0</v>
      </c>
      <c r="WXG56" s="995">
        <f t="shared" ref="WXG56" si="8086">WXG45-WXG53-WXG54</f>
        <v>0</v>
      </c>
      <c r="WXI56" s="995">
        <f t="shared" ref="WXI56" si="8087">WXI45-WXI53-WXI54</f>
        <v>0</v>
      </c>
      <c r="WXK56" s="995">
        <f t="shared" ref="WXK56" si="8088">WXK45-WXK53-WXK54</f>
        <v>0</v>
      </c>
      <c r="WXM56" s="995">
        <f t="shared" ref="WXM56" si="8089">WXM45-WXM53-WXM54</f>
        <v>0</v>
      </c>
      <c r="WXO56" s="995">
        <f t="shared" ref="WXO56" si="8090">WXO45-WXO53-WXO54</f>
        <v>0</v>
      </c>
      <c r="WXQ56" s="995">
        <f t="shared" ref="WXQ56" si="8091">WXQ45-WXQ53-WXQ54</f>
        <v>0</v>
      </c>
      <c r="WXS56" s="995">
        <f t="shared" ref="WXS56" si="8092">WXS45-WXS53-WXS54</f>
        <v>0</v>
      </c>
      <c r="WXU56" s="995">
        <f t="shared" ref="WXU56" si="8093">WXU45-WXU53-WXU54</f>
        <v>0</v>
      </c>
      <c r="WXW56" s="995">
        <f t="shared" ref="WXW56" si="8094">WXW45-WXW53-WXW54</f>
        <v>0</v>
      </c>
      <c r="WXY56" s="995">
        <f t="shared" ref="WXY56" si="8095">WXY45-WXY53-WXY54</f>
        <v>0</v>
      </c>
      <c r="WYA56" s="995">
        <f t="shared" ref="WYA56" si="8096">WYA45-WYA53-WYA54</f>
        <v>0</v>
      </c>
      <c r="WYC56" s="995">
        <f t="shared" ref="WYC56" si="8097">WYC45-WYC53-WYC54</f>
        <v>0</v>
      </c>
      <c r="WYE56" s="995">
        <f t="shared" ref="WYE56" si="8098">WYE45-WYE53-WYE54</f>
        <v>0</v>
      </c>
      <c r="WYG56" s="995">
        <f t="shared" ref="WYG56" si="8099">WYG45-WYG53-WYG54</f>
        <v>0</v>
      </c>
      <c r="WYI56" s="995">
        <f t="shared" ref="WYI56" si="8100">WYI45-WYI53-WYI54</f>
        <v>0</v>
      </c>
      <c r="WYK56" s="995">
        <f t="shared" ref="WYK56" si="8101">WYK45-WYK53-WYK54</f>
        <v>0</v>
      </c>
      <c r="WYM56" s="995">
        <f t="shared" ref="WYM56" si="8102">WYM45-WYM53-WYM54</f>
        <v>0</v>
      </c>
      <c r="WYO56" s="995">
        <f t="shared" ref="WYO56" si="8103">WYO45-WYO53-WYO54</f>
        <v>0</v>
      </c>
      <c r="WYQ56" s="995">
        <f t="shared" ref="WYQ56" si="8104">WYQ45-WYQ53-WYQ54</f>
        <v>0</v>
      </c>
      <c r="WYS56" s="995">
        <f t="shared" ref="WYS56" si="8105">WYS45-WYS53-WYS54</f>
        <v>0</v>
      </c>
      <c r="WYU56" s="995">
        <f t="shared" ref="WYU56" si="8106">WYU45-WYU53-WYU54</f>
        <v>0</v>
      </c>
      <c r="WYW56" s="995">
        <f t="shared" ref="WYW56" si="8107">WYW45-WYW53-WYW54</f>
        <v>0</v>
      </c>
      <c r="WYY56" s="995">
        <f t="shared" ref="WYY56" si="8108">WYY45-WYY53-WYY54</f>
        <v>0</v>
      </c>
      <c r="WZA56" s="995">
        <f t="shared" ref="WZA56" si="8109">WZA45-WZA53-WZA54</f>
        <v>0</v>
      </c>
      <c r="WZC56" s="995">
        <f t="shared" ref="WZC56" si="8110">WZC45-WZC53-WZC54</f>
        <v>0</v>
      </c>
      <c r="WZE56" s="995">
        <f t="shared" ref="WZE56" si="8111">WZE45-WZE53-WZE54</f>
        <v>0</v>
      </c>
      <c r="WZG56" s="995">
        <f t="shared" ref="WZG56" si="8112">WZG45-WZG53-WZG54</f>
        <v>0</v>
      </c>
      <c r="WZI56" s="995">
        <f t="shared" ref="WZI56" si="8113">WZI45-WZI53-WZI54</f>
        <v>0</v>
      </c>
      <c r="WZK56" s="995">
        <f t="shared" ref="WZK56" si="8114">WZK45-WZK53-WZK54</f>
        <v>0</v>
      </c>
      <c r="WZM56" s="995">
        <f t="shared" ref="WZM56" si="8115">WZM45-WZM53-WZM54</f>
        <v>0</v>
      </c>
      <c r="WZO56" s="995">
        <f t="shared" ref="WZO56" si="8116">WZO45-WZO53-WZO54</f>
        <v>0</v>
      </c>
      <c r="WZQ56" s="995">
        <f t="shared" ref="WZQ56" si="8117">WZQ45-WZQ53-WZQ54</f>
        <v>0</v>
      </c>
      <c r="WZS56" s="995">
        <f t="shared" ref="WZS56" si="8118">WZS45-WZS53-WZS54</f>
        <v>0</v>
      </c>
      <c r="WZU56" s="995">
        <f t="shared" ref="WZU56" si="8119">WZU45-WZU53-WZU54</f>
        <v>0</v>
      </c>
      <c r="WZW56" s="995">
        <f t="shared" ref="WZW56" si="8120">WZW45-WZW53-WZW54</f>
        <v>0</v>
      </c>
      <c r="WZY56" s="995">
        <f t="shared" ref="WZY56" si="8121">WZY45-WZY53-WZY54</f>
        <v>0</v>
      </c>
      <c r="XAA56" s="995">
        <f t="shared" ref="XAA56" si="8122">XAA45-XAA53-XAA54</f>
        <v>0</v>
      </c>
      <c r="XAC56" s="995">
        <f t="shared" ref="XAC56" si="8123">XAC45-XAC53-XAC54</f>
        <v>0</v>
      </c>
      <c r="XAE56" s="995">
        <f t="shared" ref="XAE56" si="8124">XAE45-XAE53-XAE54</f>
        <v>0</v>
      </c>
      <c r="XAG56" s="995">
        <f t="shared" ref="XAG56" si="8125">XAG45-XAG53-XAG54</f>
        <v>0</v>
      </c>
      <c r="XAI56" s="995">
        <f t="shared" ref="XAI56" si="8126">XAI45-XAI53-XAI54</f>
        <v>0</v>
      </c>
      <c r="XAK56" s="995">
        <f t="shared" ref="XAK56" si="8127">XAK45-XAK53-XAK54</f>
        <v>0</v>
      </c>
      <c r="XAM56" s="995">
        <f t="shared" ref="XAM56" si="8128">XAM45-XAM53-XAM54</f>
        <v>0</v>
      </c>
      <c r="XAO56" s="995">
        <f t="shared" ref="XAO56" si="8129">XAO45-XAO53-XAO54</f>
        <v>0</v>
      </c>
      <c r="XAQ56" s="995">
        <f t="shared" ref="XAQ56" si="8130">XAQ45-XAQ53-XAQ54</f>
        <v>0</v>
      </c>
      <c r="XAS56" s="995">
        <f t="shared" ref="XAS56" si="8131">XAS45-XAS53-XAS54</f>
        <v>0</v>
      </c>
      <c r="XAU56" s="995">
        <f t="shared" ref="XAU56" si="8132">XAU45-XAU53-XAU54</f>
        <v>0</v>
      </c>
      <c r="XAW56" s="995">
        <f t="shared" ref="XAW56" si="8133">XAW45-XAW53-XAW54</f>
        <v>0</v>
      </c>
      <c r="XAY56" s="995">
        <f t="shared" ref="XAY56" si="8134">XAY45-XAY53-XAY54</f>
        <v>0</v>
      </c>
      <c r="XBA56" s="995">
        <f t="shared" ref="XBA56" si="8135">XBA45-XBA53-XBA54</f>
        <v>0</v>
      </c>
      <c r="XBC56" s="995">
        <f t="shared" ref="XBC56" si="8136">XBC45-XBC53-XBC54</f>
        <v>0</v>
      </c>
      <c r="XBE56" s="995">
        <f t="shared" ref="XBE56" si="8137">XBE45-XBE53-XBE54</f>
        <v>0</v>
      </c>
      <c r="XBG56" s="995">
        <f t="shared" ref="XBG56" si="8138">XBG45-XBG53-XBG54</f>
        <v>0</v>
      </c>
      <c r="XBI56" s="995">
        <f t="shared" ref="XBI56" si="8139">XBI45-XBI53-XBI54</f>
        <v>0</v>
      </c>
      <c r="XBK56" s="995">
        <f t="shared" ref="XBK56" si="8140">XBK45-XBK53-XBK54</f>
        <v>0</v>
      </c>
      <c r="XBM56" s="995">
        <f t="shared" ref="XBM56" si="8141">XBM45-XBM53-XBM54</f>
        <v>0</v>
      </c>
      <c r="XBO56" s="995">
        <f t="shared" ref="XBO56" si="8142">XBO45-XBO53-XBO54</f>
        <v>0</v>
      </c>
      <c r="XBQ56" s="995">
        <f t="shared" ref="XBQ56" si="8143">XBQ45-XBQ53-XBQ54</f>
        <v>0</v>
      </c>
      <c r="XBS56" s="995">
        <f t="shared" ref="XBS56" si="8144">XBS45-XBS53-XBS54</f>
        <v>0</v>
      </c>
      <c r="XBU56" s="995">
        <f t="shared" ref="XBU56" si="8145">XBU45-XBU53-XBU54</f>
        <v>0</v>
      </c>
      <c r="XBW56" s="995">
        <f t="shared" ref="XBW56" si="8146">XBW45-XBW53-XBW54</f>
        <v>0</v>
      </c>
      <c r="XBY56" s="995">
        <f t="shared" ref="XBY56" si="8147">XBY45-XBY53-XBY54</f>
        <v>0</v>
      </c>
      <c r="XCA56" s="995">
        <f t="shared" ref="XCA56" si="8148">XCA45-XCA53-XCA54</f>
        <v>0</v>
      </c>
      <c r="XCC56" s="995">
        <f t="shared" ref="XCC56" si="8149">XCC45-XCC53-XCC54</f>
        <v>0</v>
      </c>
      <c r="XCE56" s="995">
        <f t="shared" ref="XCE56" si="8150">XCE45-XCE53-XCE54</f>
        <v>0</v>
      </c>
      <c r="XCG56" s="995">
        <f t="shared" ref="XCG56" si="8151">XCG45-XCG53-XCG54</f>
        <v>0</v>
      </c>
      <c r="XCI56" s="995">
        <f t="shared" ref="XCI56" si="8152">XCI45-XCI53-XCI54</f>
        <v>0</v>
      </c>
      <c r="XCK56" s="995">
        <f t="shared" ref="XCK56" si="8153">XCK45-XCK53-XCK54</f>
        <v>0</v>
      </c>
      <c r="XCM56" s="995">
        <f t="shared" ref="XCM56" si="8154">XCM45-XCM53-XCM54</f>
        <v>0</v>
      </c>
      <c r="XCO56" s="995">
        <f t="shared" ref="XCO56" si="8155">XCO45-XCO53-XCO54</f>
        <v>0</v>
      </c>
      <c r="XCQ56" s="995">
        <f t="shared" ref="XCQ56" si="8156">XCQ45-XCQ53-XCQ54</f>
        <v>0</v>
      </c>
      <c r="XCS56" s="995">
        <f t="shared" ref="XCS56" si="8157">XCS45-XCS53-XCS54</f>
        <v>0</v>
      </c>
      <c r="XCU56" s="995">
        <f t="shared" ref="XCU56" si="8158">XCU45-XCU53-XCU54</f>
        <v>0</v>
      </c>
      <c r="XCW56" s="995">
        <f t="shared" ref="XCW56" si="8159">XCW45-XCW53-XCW54</f>
        <v>0</v>
      </c>
      <c r="XCY56" s="995">
        <f t="shared" ref="XCY56" si="8160">XCY45-XCY53-XCY54</f>
        <v>0</v>
      </c>
      <c r="XDA56" s="995">
        <f t="shared" ref="XDA56" si="8161">XDA45-XDA53-XDA54</f>
        <v>0</v>
      </c>
      <c r="XDC56" s="995">
        <f t="shared" ref="XDC56" si="8162">XDC45-XDC53-XDC54</f>
        <v>0</v>
      </c>
      <c r="XDE56" s="995">
        <f t="shared" ref="XDE56" si="8163">XDE45-XDE53-XDE54</f>
        <v>0</v>
      </c>
      <c r="XDG56" s="995">
        <f t="shared" ref="XDG56" si="8164">XDG45-XDG53-XDG54</f>
        <v>0</v>
      </c>
      <c r="XDI56" s="995">
        <f t="shared" ref="XDI56" si="8165">XDI45-XDI53-XDI54</f>
        <v>0</v>
      </c>
      <c r="XDK56" s="995">
        <f t="shared" ref="XDK56" si="8166">XDK45-XDK53-XDK54</f>
        <v>0</v>
      </c>
      <c r="XDM56" s="995">
        <f t="shared" ref="XDM56" si="8167">XDM45-XDM53-XDM54</f>
        <v>0</v>
      </c>
      <c r="XDO56" s="995">
        <f t="shared" ref="XDO56" si="8168">XDO45-XDO53-XDO54</f>
        <v>0</v>
      </c>
      <c r="XDQ56" s="995">
        <f t="shared" ref="XDQ56" si="8169">XDQ45-XDQ53-XDQ54</f>
        <v>0</v>
      </c>
      <c r="XDS56" s="995">
        <f t="shared" ref="XDS56" si="8170">XDS45-XDS53-XDS54</f>
        <v>0</v>
      </c>
      <c r="XDU56" s="995">
        <f t="shared" ref="XDU56" si="8171">XDU45-XDU53-XDU54</f>
        <v>0</v>
      </c>
      <c r="XDW56" s="995">
        <f t="shared" ref="XDW56" si="8172">XDW45-XDW53-XDW54</f>
        <v>0</v>
      </c>
      <c r="XDY56" s="995">
        <f t="shared" ref="XDY56" si="8173">XDY45-XDY53-XDY54</f>
        <v>0</v>
      </c>
      <c r="XEA56" s="995">
        <f t="shared" ref="XEA56" si="8174">XEA45-XEA53-XEA54</f>
        <v>0</v>
      </c>
      <c r="XEC56" s="995">
        <f t="shared" ref="XEC56" si="8175">XEC45-XEC53-XEC54</f>
        <v>0</v>
      </c>
      <c r="XEE56" s="995">
        <f t="shared" ref="XEE56" si="8176">XEE45-XEE53-XEE54</f>
        <v>0</v>
      </c>
      <c r="XEG56" s="995">
        <f t="shared" ref="XEG56" si="8177">XEG45-XEG53-XEG54</f>
        <v>0</v>
      </c>
      <c r="XEI56" s="995">
        <f t="shared" ref="XEI56" si="8178">XEI45-XEI53-XEI54</f>
        <v>0</v>
      </c>
      <c r="XEK56" s="995">
        <f t="shared" ref="XEK56" si="8179">XEK45-XEK53-XEK54</f>
        <v>0</v>
      </c>
      <c r="XEM56" s="995">
        <f t="shared" ref="XEM56" si="8180">XEM45-XEM53-XEM54</f>
        <v>0</v>
      </c>
      <c r="XEO56" s="995">
        <f t="shared" ref="XEO56" si="8181">XEO45-XEO53-XEO54</f>
        <v>0</v>
      </c>
      <c r="XEQ56" s="995">
        <f t="shared" ref="XEQ56" si="8182">XEQ45-XEQ53-XEQ54</f>
        <v>0</v>
      </c>
      <c r="XES56" s="995">
        <f t="shared" ref="XES56" si="8183">XES45-XES53-XES54</f>
        <v>0</v>
      </c>
      <c r="XEU56" s="995">
        <f t="shared" ref="XEU56" si="8184">XEU45-XEU53-XEU54</f>
        <v>0</v>
      </c>
      <c r="XEW56" s="995">
        <f t="shared" ref="XEW56" si="8185">XEW45-XEW53-XEW54</f>
        <v>0</v>
      </c>
      <c r="XEY56" s="995">
        <f t="shared" ref="XEY56" si="8186">XEY45-XEY53-XEY54</f>
        <v>0</v>
      </c>
      <c r="XFA56" s="995">
        <f t="shared" ref="XFA56" si="8187">XFA45-XFA53-XFA54</f>
        <v>0</v>
      </c>
      <c r="XFC56" s="995">
        <f t="shared" ref="XFC56" si="8188">XFC45-XFC53-XFC54</f>
        <v>0</v>
      </c>
    </row>
    <row r="57" spans="1:1023 1025:2047 2049:3071 3073:4095 4097:5119 5121:6143 6145:7167 7169:8191 8193:9215 9217:10239 10241:11263 11265:12287 12289:13311 13313:14335 14337:15359 15361:16383"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1023 1025:2047 2049:3071 3073:4095 4097:5119 5121:6143 6145:7167 7169:8191 8193:9215 9217:10239 10241:11263 11265:12287 12289:13311 13313:14335 14337:15359 15361:16383" s="3" customFormat="1">
      <c r="A58" s="997" t="s">
        <v>865</v>
      </c>
      <c r="C58" s="996"/>
      <c r="E58" s="995">
        <f>SUM(E53:E57)</f>
        <v>49520.696943334187</v>
      </c>
      <c r="F58" s="995"/>
      <c r="G58" s="995">
        <f>SUM(G53:G57)</f>
        <v>55085.751943334239</v>
      </c>
      <c r="H58" s="995"/>
      <c r="I58" s="995">
        <f>SUM(I53:I57)</f>
        <v>60615.011218334199</v>
      </c>
      <c r="J58" s="995"/>
      <c r="K58" s="995">
        <f>SUM(K53:K57)</f>
        <v>66101.45010170911</v>
      </c>
      <c r="L58" s="995"/>
      <c r="M58" s="995">
        <f>SUM(M53:M57)</f>
        <v>71537.653618095908</v>
      </c>
      <c r="N58" s="995"/>
      <c r="O58" s="995">
        <f>SUM(O53:O57)</f>
        <v>76915.799208452576</v>
      </c>
      <c r="P58" s="995"/>
      <c r="Q58" s="995">
        <f>SUM(Q53:Q57)</f>
        <v>82227.638760080095</v>
      </c>
      <c r="R58" s="995"/>
      <c r="S58" s="995">
        <f>SUM(S53:S57)</f>
        <v>87464.479915021802</v>
      </c>
      <c r="T58" s="995"/>
      <c r="U58" s="995">
        <f>SUM(U53:U57)</f>
        <v>92617.166629263549</v>
      </c>
      <c r="V58" s="995"/>
      <c r="W58" s="995">
        <f>SUM(W53:W57)</f>
        <v>97676.058954133885</v>
      </c>
      <c r="X58" s="995"/>
      <c r="Y58" s="995">
        <f>SUM(Y53:Y57)</f>
        <v>102631.01201025327</v>
      </c>
      <c r="Z58" s="995"/>
      <c r="AA58" s="995">
        <f>SUM(AA53:AA57)</f>
        <v>107471.35412326735</v>
      </c>
      <c r="AB58" s="995"/>
      <c r="AC58" s="995">
        <f>SUM(AC53:AC57)</f>
        <v>112185.86408947129</v>
      </c>
      <c r="AD58" s="995"/>
      <c r="AE58" s="995">
        <f>SUM(AE53:AE57)</f>
        <v>116762.74753824959</v>
      </c>
      <c r="AF58" s="995"/>
      <c r="AG58" s="995">
        <f>SUM(AG53:AG57)</f>
        <v>121189.61235702806</v>
      </c>
      <c r="AH58" s="995"/>
      <c r="AI58" s="995"/>
    </row>
    <row r="59" spans="1:1023 1025:2047 2049:3071 3073:4095 4097:5119 5121:6143 6145:7167 7169:8191 8193:9215 9217:10239 10241:11263 11265:12287 12289:13311 13313:14335 14337:15359 15361:16383"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1023 1025:2047 2049:3071 3073:4095 4097:5119 5121:6143 6145:7167 7169:8191 8193:9215 9217:10239 10241:11263 11265:12287 12289:13311 13313:14335 14337:15359 15361:16383" s="997" customFormat="1">
      <c r="A60" s="997" t="s">
        <v>870</v>
      </c>
      <c r="C60" s="1004"/>
      <c r="E60" s="997">
        <f>E45-E58</f>
        <v>0</v>
      </c>
      <c r="G60" s="997">
        <f>G45-G58</f>
        <v>0</v>
      </c>
      <c r="I60" s="997">
        <f>I45-I58</f>
        <v>0</v>
      </c>
      <c r="K60" s="997">
        <f>K45-K58</f>
        <v>0</v>
      </c>
      <c r="M60" s="997">
        <f>M45-M58</f>
        <v>0</v>
      </c>
      <c r="O60" s="997">
        <f>O45-O58</f>
        <v>0</v>
      </c>
      <c r="Q60" s="997">
        <f>Q45-Q58</f>
        <v>0</v>
      </c>
      <c r="S60" s="997">
        <f>S45-S58</f>
        <v>0</v>
      </c>
      <c r="U60" s="997">
        <f>U45-U58</f>
        <v>0</v>
      </c>
      <c r="W60" s="997">
        <f>W45-W58</f>
        <v>0</v>
      </c>
      <c r="Y60" s="997">
        <f>Y45-Y58</f>
        <v>0</v>
      </c>
      <c r="AA60" s="997">
        <f>AA45-AA58</f>
        <v>0</v>
      </c>
      <c r="AC60" s="997">
        <f>AC45-AC58</f>
        <v>0</v>
      </c>
      <c r="AE60" s="997">
        <f>AE45-AE58</f>
        <v>0</v>
      </c>
      <c r="AG60" s="997">
        <f>AG45-AG58</f>
        <v>0</v>
      </c>
    </row>
    <row r="61" spans="1:1023 1025:2047 2049:3071 3073:4095 4097:5119 5121:6143 6145:7167 7169:8191 8193:9215 9217:10239 10241:11263 11265:12287 12289:13311 13313:14335 14337:15359 15361:16383"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1023 1025:2047 2049:3071 3073:4095 4097:5119 5121:6143 6145:7167 7169:8191 8193:9215 9217:10239 10241:11263 11265:12287 12289:13311 13313:14335 14337:15359 15361:16383" s="997" customFormat="1">
      <c r="A62" s="997" t="s">
        <v>869</v>
      </c>
      <c r="C62" s="994">
        <v>0.5</v>
      </c>
      <c r="E62" s="999">
        <f>E60*$C$62</f>
        <v>0</v>
      </c>
      <c r="G62" s="997">
        <f>G60*$C$62</f>
        <v>0</v>
      </c>
      <c r="I62" s="997">
        <f>I60*$C$62</f>
        <v>0</v>
      </c>
      <c r="K62" s="997">
        <f>K60*$C$62</f>
        <v>0</v>
      </c>
      <c r="M62" s="997">
        <f>M60*$C$62</f>
        <v>0</v>
      </c>
      <c r="O62" s="997">
        <f>O60*$C$62</f>
        <v>0</v>
      </c>
      <c r="Q62" s="997">
        <f>Q60*$C$62</f>
        <v>0</v>
      </c>
      <c r="S62" s="997">
        <f>S60*$C$62</f>
        <v>0</v>
      </c>
      <c r="U62" s="997">
        <f>U60*$C$62</f>
        <v>0</v>
      </c>
      <c r="W62" s="997">
        <f>W60*$C$62</f>
        <v>0</v>
      </c>
      <c r="Y62" s="997">
        <f>Y60*$C$62</f>
        <v>0</v>
      </c>
      <c r="AA62" s="997">
        <f>AA60*$C$62</f>
        <v>0</v>
      </c>
      <c r="AC62" s="997">
        <f>AC60*$C$62</f>
        <v>0</v>
      </c>
      <c r="AE62" s="997">
        <f>AE60*$C$62</f>
        <v>0</v>
      </c>
      <c r="AG62" s="997">
        <f>AG60*$C$62</f>
        <v>0</v>
      </c>
    </row>
    <row r="63" spans="1:1023 1025:2047 2049:3071 3073:4095 4097:5119 5121:6143 6145:7167 7169:8191 8193:9215 9217:10239 10241:11263 11265:12287 12289:13311 13313:14335 14337:15359 15361:16383" s="997" customFormat="1">
      <c r="A63" s="2678" t="s">
        <v>2777</v>
      </c>
      <c r="B63" s="2678"/>
      <c r="C63" s="2678"/>
    </row>
    <row r="64" spans="1:1023 1025:2047 2049:3071 3073:4095 4097:5119 5121:6143 6145:7167 7169:8191 8193:9215 9217:10239 10241:11263 11265:12287 12289:13311 13313:14335 14337:15359 15361:16383"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1023 1025:2047 2049:3071 3073:4095 4097:5119 5121:6143 6145:7167 7169:8191 8193:9215 9217:10239 10241:11263 11265:12287 12289:13311 13313:14335 14337:15359 15361:16383" s="3" customFormat="1">
      <c r="A65" s="3" t="s">
        <v>873</v>
      </c>
      <c r="C65" s="1264">
        <v>0.5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1023 1025:2047 2049:3071 3073:4095 4097:5119 5121:6143 6145:7167 7169:8191 8193:9215 9217:10239 10241:11263 11265:12287 12289:13311 13313:14335 14337:15359 15361:16383" s="997" customFormat="1">
      <c r="A66" s="999" t="s">
        <v>2778</v>
      </c>
      <c r="B66" s="999"/>
      <c r="C66" s="994">
        <f>(Application!AO628+Application!AO629)/SUM(Application!AO$628:AS$632)</f>
        <v>8.0165112716371001E-2</v>
      </c>
      <c r="E66" s="999">
        <f>$E60*$C$65*$C$66</f>
        <v>0</v>
      </c>
      <c r="G66" s="995">
        <f>G60*$C$65*$C$66</f>
        <v>0</v>
      </c>
      <c r="I66" s="995">
        <f t="shared" ref="I66" si="8189">I60*$C$65*$C$66</f>
        <v>0</v>
      </c>
      <c r="K66" s="995">
        <f t="shared" ref="K66" si="8190">K60*$C$65*$C$66</f>
        <v>0</v>
      </c>
      <c r="M66" s="995">
        <f t="shared" ref="M66" si="8191">M60*$C$65*$C$66</f>
        <v>0</v>
      </c>
      <c r="O66" s="995">
        <f t="shared" ref="O66" si="8192">O60*$C$65*$C$66</f>
        <v>0</v>
      </c>
      <c r="Q66" s="995">
        <f t="shared" ref="Q66" si="8193">Q60*$C$65*$C$66</f>
        <v>0</v>
      </c>
      <c r="S66" s="995">
        <f t="shared" ref="S66" si="8194">S60*$C$65*$C$66</f>
        <v>0</v>
      </c>
      <c r="U66" s="995">
        <f t="shared" ref="U66" si="8195">U60*$C$65*$C$66</f>
        <v>0</v>
      </c>
      <c r="W66" s="995">
        <f t="shared" ref="W66" si="8196">W60*$C$65*$C$66</f>
        <v>0</v>
      </c>
      <c r="Y66" s="995">
        <f t="shared" ref="Y66" si="8197">Y60*$C$65*$C$66</f>
        <v>0</v>
      </c>
      <c r="AA66" s="995">
        <f t="shared" ref="AA66" si="8198">AA60*$C$65*$C$66</f>
        <v>0</v>
      </c>
      <c r="AC66" s="995">
        <f t="shared" ref="AC66" si="8199">AC60*$C$65*$C$66</f>
        <v>0</v>
      </c>
      <c r="AE66" s="995">
        <f t="shared" ref="AE66" si="8200">AE60*$C$65*$C$66</f>
        <v>0</v>
      </c>
      <c r="AG66" s="995">
        <f t="shared" ref="AG66" si="8201">AG60*$C$65*$C$66</f>
        <v>0</v>
      </c>
      <c r="AI66" s="995">
        <f t="shared" ref="AI66" si="8202">AI60*$C$65*$C$66</f>
        <v>0</v>
      </c>
      <c r="AK66" s="995">
        <f t="shared" ref="AK66" si="8203">AK60*$C$65*$C$66</f>
        <v>0</v>
      </c>
      <c r="AM66" s="995">
        <f t="shared" ref="AM66" si="8204">AM60*$C$65*$C$66</f>
        <v>0</v>
      </c>
      <c r="AO66" s="995">
        <f t="shared" ref="AO66" si="8205">AO60*$C$65*$C$66</f>
        <v>0</v>
      </c>
      <c r="AQ66" s="995">
        <f t="shared" ref="AQ66" si="8206">AQ60*$C$65*$C$66</f>
        <v>0</v>
      </c>
      <c r="AS66" s="995">
        <f t="shared" ref="AS66" si="8207">AS60*$C$65*$C$66</f>
        <v>0</v>
      </c>
      <c r="AU66" s="995">
        <f t="shared" ref="AU66" si="8208">AU60*$C$65*$C$66</f>
        <v>0</v>
      </c>
      <c r="AW66" s="995">
        <f t="shared" ref="AW66" si="8209">AW60*$C$65*$C$66</f>
        <v>0</v>
      </c>
      <c r="AY66" s="995">
        <f t="shared" ref="AY66" si="8210">AY60*$C$65*$C$66</f>
        <v>0</v>
      </c>
      <c r="BA66" s="995">
        <f t="shared" ref="BA66" si="8211">BA60*$C$65*$C$66</f>
        <v>0</v>
      </c>
      <c r="BC66" s="995">
        <f t="shared" ref="BC66" si="8212">BC60*$C$65*$C$66</f>
        <v>0</v>
      </c>
      <c r="BE66" s="995">
        <f t="shared" ref="BE66" si="8213">BE60*$C$65*$C$66</f>
        <v>0</v>
      </c>
      <c r="BG66" s="995">
        <f t="shared" ref="BG66" si="8214">BG60*$C$65*$C$66</f>
        <v>0</v>
      </c>
      <c r="BI66" s="995">
        <f t="shared" ref="BI66" si="8215">BI60*$C$65*$C$66</f>
        <v>0</v>
      </c>
      <c r="BK66" s="995">
        <f t="shared" ref="BK66" si="8216">BK60*$C$65*$C$66</f>
        <v>0</v>
      </c>
      <c r="BM66" s="995">
        <f t="shared" ref="BM66" si="8217">BM60*$C$65*$C$66</f>
        <v>0</v>
      </c>
      <c r="BO66" s="995">
        <f t="shared" ref="BO66" si="8218">BO60*$C$65*$C$66</f>
        <v>0</v>
      </c>
      <c r="BQ66" s="995">
        <f t="shared" ref="BQ66" si="8219">BQ60*$C$65*$C$66</f>
        <v>0</v>
      </c>
      <c r="BS66" s="995">
        <f t="shared" ref="BS66" si="8220">BS60*$C$65*$C$66</f>
        <v>0</v>
      </c>
      <c r="BU66" s="995">
        <f t="shared" ref="BU66" si="8221">BU60*$C$65*$C$66</f>
        <v>0</v>
      </c>
      <c r="BW66" s="995">
        <f t="shared" ref="BW66" si="8222">BW60*$C$65*$C$66</f>
        <v>0</v>
      </c>
      <c r="BY66" s="995">
        <f t="shared" ref="BY66" si="8223">BY60*$C$65*$C$66</f>
        <v>0</v>
      </c>
      <c r="CA66" s="995">
        <f t="shared" ref="CA66" si="8224">CA60*$C$65*$C$66</f>
        <v>0</v>
      </c>
      <c r="CC66" s="995">
        <f t="shared" ref="CC66" si="8225">CC60*$C$65*$C$66</f>
        <v>0</v>
      </c>
      <c r="CE66" s="995">
        <f t="shared" ref="CE66" si="8226">CE60*$C$65*$C$66</f>
        <v>0</v>
      </c>
      <c r="CG66" s="995">
        <f t="shared" ref="CG66" si="8227">CG60*$C$65*$C$66</f>
        <v>0</v>
      </c>
      <c r="CI66" s="995">
        <f t="shared" ref="CI66" si="8228">CI60*$C$65*$C$66</f>
        <v>0</v>
      </c>
      <c r="CK66" s="995">
        <f t="shared" ref="CK66" si="8229">CK60*$C$65*$C$66</f>
        <v>0</v>
      </c>
      <c r="CM66" s="995">
        <f t="shared" ref="CM66" si="8230">CM60*$C$65*$C$66</f>
        <v>0</v>
      </c>
      <c r="CO66" s="995">
        <f t="shared" ref="CO66" si="8231">CO60*$C$65*$C$66</f>
        <v>0</v>
      </c>
      <c r="CQ66" s="995">
        <f t="shared" ref="CQ66" si="8232">CQ60*$C$65*$C$66</f>
        <v>0</v>
      </c>
      <c r="CS66" s="995">
        <f t="shared" ref="CS66" si="8233">CS60*$C$65*$C$66</f>
        <v>0</v>
      </c>
      <c r="CU66" s="995">
        <f t="shared" ref="CU66" si="8234">CU60*$C$65*$C$66</f>
        <v>0</v>
      </c>
      <c r="CW66" s="995">
        <f t="shared" ref="CW66" si="8235">CW60*$C$65*$C$66</f>
        <v>0</v>
      </c>
      <c r="CY66" s="995">
        <f t="shared" ref="CY66" si="8236">CY60*$C$65*$C$66</f>
        <v>0</v>
      </c>
      <c r="DA66" s="995">
        <f t="shared" ref="DA66" si="8237">DA60*$C$65*$C$66</f>
        <v>0</v>
      </c>
      <c r="DC66" s="995">
        <f t="shared" ref="DC66" si="8238">DC60*$C$65*$C$66</f>
        <v>0</v>
      </c>
      <c r="DE66" s="995">
        <f t="shared" ref="DE66" si="8239">DE60*$C$65*$C$66</f>
        <v>0</v>
      </c>
      <c r="DG66" s="995">
        <f t="shared" ref="DG66" si="8240">DG60*$C$65*$C$66</f>
        <v>0</v>
      </c>
      <c r="DI66" s="995">
        <f t="shared" ref="DI66" si="8241">DI60*$C$65*$C$66</f>
        <v>0</v>
      </c>
      <c r="DK66" s="995">
        <f t="shared" ref="DK66" si="8242">DK60*$C$65*$C$66</f>
        <v>0</v>
      </c>
      <c r="DM66" s="995">
        <f t="shared" ref="DM66" si="8243">DM60*$C$65*$C$66</f>
        <v>0</v>
      </c>
      <c r="DO66" s="995">
        <f t="shared" ref="DO66" si="8244">DO60*$C$65*$C$66</f>
        <v>0</v>
      </c>
      <c r="DQ66" s="995">
        <f t="shared" ref="DQ66" si="8245">DQ60*$C$65*$C$66</f>
        <v>0</v>
      </c>
      <c r="DS66" s="995">
        <f t="shared" ref="DS66" si="8246">DS60*$C$65*$C$66</f>
        <v>0</v>
      </c>
      <c r="DU66" s="995">
        <f t="shared" ref="DU66" si="8247">DU60*$C$65*$C$66</f>
        <v>0</v>
      </c>
      <c r="DW66" s="995">
        <f t="shared" ref="DW66" si="8248">DW60*$C$65*$C$66</f>
        <v>0</v>
      </c>
      <c r="DY66" s="995">
        <f t="shared" ref="DY66" si="8249">DY60*$C$65*$C$66</f>
        <v>0</v>
      </c>
      <c r="EA66" s="995">
        <f t="shared" ref="EA66" si="8250">EA60*$C$65*$C$66</f>
        <v>0</v>
      </c>
      <c r="EC66" s="995">
        <f t="shared" ref="EC66" si="8251">EC60*$C$65*$C$66</f>
        <v>0</v>
      </c>
      <c r="EE66" s="995">
        <f t="shared" ref="EE66" si="8252">EE60*$C$65*$C$66</f>
        <v>0</v>
      </c>
      <c r="EG66" s="995">
        <f t="shared" ref="EG66" si="8253">EG60*$C$65*$C$66</f>
        <v>0</v>
      </c>
      <c r="EI66" s="995">
        <f t="shared" ref="EI66" si="8254">EI60*$C$65*$C$66</f>
        <v>0</v>
      </c>
      <c r="EK66" s="995">
        <f t="shared" ref="EK66" si="8255">EK60*$C$65*$C$66</f>
        <v>0</v>
      </c>
      <c r="EM66" s="995">
        <f t="shared" ref="EM66" si="8256">EM60*$C$65*$C$66</f>
        <v>0</v>
      </c>
      <c r="EO66" s="995">
        <f t="shared" ref="EO66" si="8257">EO60*$C$65*$C$66</f>
        <v>0</v>
      </c>
      <c r="EQ66" s="995">
        <f t="shared" ref="EQ66" si="8258">EQ60*$C$65*$C$66</f>
        <v>0</v>
      </c>
      <c r="ES66" s="995">
        <f t="shared" ref="ES66" si="8259">ES60*$C$65*$C$66</f>
        <v>0</v>
      </c>
      <c r="EU66" s="995">
        <f t="shared" ref="EU66" si="8260">EU60*$C$65*$C$66</f>
        <v>0</v>
      </c>
      <c r="EW66" s="995">
        <f t="shared" ref="EW66" si="8261">EW60*$C$65*$C$66</f>
        <v>0</v>
      </c>
      <c r="EY66" s="995">
        <f t="shared" ref="EY66" si="8262">EY60*$C$65*$C$66</f>
        <v>0</v>
      </c>
      <c r="FA66" s="995">
        <f t="shared" ref="FA66" si="8263">FA60*$C$65*$C$66</f>
        <v>0</v>
      </c>
      <c r="FC66" s="995">
        <f t="shared" ref="FC66" si="8264">FC60*$C$65*$C$66</f>
        <v>0</v>
      </c>
      <c r="FE66" s="995">
        <f t="shared" ref="FE66" si="8265">FE60*$C$65*$C$66</f>
        <v>0</v>
      </c>
      <c r="FG66" s="995">
        <f t="shared" ref="FG66" si="8266">FG60*$C$65*$C$66</f>
        <v>0</v>
      </c>
      <c r="FI66" s="995">
        <f t="shared" ref="FI66" si="8267">FI60*$C$65*$C$66</f>
        <v>0</v>
      </c>
      <c r="FK66" s="995">
        <f t="shared" ref="FK66" si="8268">FK60*$C$65*$C$66</f>
        <v>0</v>
      </c>
      <c r="FM66" s="995">
        <f t="shared" ref="FM66" si="8269">FM60*$C$65*$C$66</f>
        <v>0</v>
      </c>
      <c r="FO66" s="995">
        <f t="shared" ref="FO66" si="8270">FO60*$C$65*$C$66</f>
        <v>0</v>
      </c>
      <c r="FQ66" s="995">
        <f t="shared" ref="FQ66" si="8271">FQ60*$C$65*$C$66</f>
        <v>0</v>
      </c>
      <c r="FS66" s="995">
        <f t="shared" ref="FS66" si="8272">FS60*$C$65*$C$66</f>
        <v>0</v>
      </c>
      <c r="FU66" s="995">
        <f t="shared" ref="FU66" si="8273">FU60*$C$65*$C$66</f>
        <v>0</v>
      </c>
      <c r="FW66" s="995">
        <f t="shared" ref="FW66" si="8274">FW60*$C$65*$C$66</f>
        <v>0</v>
      </c>
      <c r="FY66" s="995">
        <f t="shared" ref="FY66" si="8275">FY60*$C$65*$C$66</f>
        <v>0</v>
      </c>
      <c r="GA66" s="995">
        <f t="shared" ref="GA66" si="8276">GA60*$C$65*$C$66</f>
        <v>0</v>
      </c>
      <c r="GC66" s="995">
        <f t="shared" ref="GC66" si="8277">GC60*$C$65*$C$66</f>
        <v>0</v>
      </c>
      <c r="GE66" s="995">
        <f t="shared" ref="GE66" si="8278">GE60*$C$65*$C$66</f>
        <v>0</v>
      </c>
      <c r="GG66" s="995">
        <f t="shared" ref="GG66" si="8279">GG60*$C$65*$C$66</f>
        <v>0</v>
      </c>
      <c r="GI66" s="995">
        <f t="shared" ref="GI66" si="8280">GI60*$C$65*$C$66</f>
        <v>0</v>
      </c>
      <c r="GK66" s="995">
        <f t="shared" ref="GK66" si="8281">GK60*$C$65*$C$66</f>
        <v>0</v>
      </c>
      <c r="GM66" s="995">
        <f t="shared" ref="GM66" si="8282">GM60*$C$65*$C$66</f>
        <v>0</v>
      </c>
      <c r="GO66" s="995">
        <f t="shared" ref="GO66" si="8283">GO60*$C$65*$C$66</f>
        <v>0</v>
      </c>
      <c r="GQ66" s="995">
        <f t="shared" ref="GQ66" si="8284">GQ60*$C$65*$C$66</f>
        <v>0</v>
      </c>
      <c r="GS66" s="995">
        <f t="shared" ref="GS66" si="8285">GS60*$C$65*$C$66</f>
        <v>0</v>
      </c>
      <c r="GU66" s="995">
        <f t="shared" ref="GU66" si="8286">GU60*$C$65*$C$66</f>
        <v>0</v>
      </c>
      <c r="GW66" s="995">
        <f t="shared" ref="GW66" si="8287">GW60*$C$65*$C$66</f>
        <v>0</v>
      </c>
      <c r="GY66" s="995">
        <f t="shared" ref="GY66" si="8288">GY60*$C$65*$C$66</f>
        <v>0</v>
      </c>
      <c r="HA66" s="995">
        <f t="shared" ref="HA66" si="8289">HA60*$C$65*$C$66</f>
        <v>0</v>
      </c>
      <c r="HC66" s="995">
        <f t="shared" ref="HC66" si="8290">HC60*$C$65*$C$66</f>
        <v>0</v>
      </c>
      <c r="HE66" s="995">
        <f t="shared" ref="HE66" si="8291">HE60*$C$65*$C$66</f>
        <v>0</v>
      </c>
      <c r="HG66" s="995">
        <f t="shared" ref="HG66" si="8292">HG60*$C$65*$C$66</f>
        <v>0</v>
      </c>
      <c r="HI66" s="995">
        <f t="shared" ref="HI66" si="8293">HI60*$C$65*$C$66</f>
        <v>0</v>
      </c>
      <c r="HK66" s="995">
        <f t="shared" ref="HK66" si="8294">HK60*$C$65*$C$66</f>
        <v>0</v>
      </c>
      <c r="HM66" s="995">
        <f t="shared" ref="HM66" si="8295">HM60*$C$65*$C$66</f>
        <v>0</v>
      </c>
      <c r="HO66" s="995">
        <f t="shared" ref="HO66" si="8296">HO60*$C$65*$C$66</f>
        <v>0</v>
      </c>
      <c r="HQ66" s="995">
        <f t="shared" ref="HQ66" si="8297">HQ60*$C$65*$C$66</f>
        <v>0</v>
      </c>
      <c r="HS66" s="995">
        <f t="shared" ref="HS66" si="8298">HS60*$C$65*$C$66</f>
        <v>0</v>
      </c>
      <c r="HU66" s="995">
        <f t="shared" ref="HU66" si="8299">HU60*$C$65*$C$66</f>
        <v>0</v>
      </c>
      <c r="HW66" s="995">
        <f t="shared" ref="HW66" si="8300">HW60*$C$65*$C$66</f>
        <v>0</v>
      </c>
      <c r="HY66" s="995">
        <f t="shared" ref="HY66" si="8301">HY60*$C$65*$C$66</f>
        <v>0</v>
      </c>
      <c r="IA66" s="995">
        <f t="shared" ref="IA66" si="8302">IA60*$C$65*$C$66</f>
        <v>0</v>
      </c>
      <c r="IC66" s="995">
        <f t="shared" ref="IC66" si="8303">IC60*$C$65*$C$66</f>
        <v>0</v>
      </c>
      <c r="IE66" s="995">
        <f t="shared" ref="IE66" si="8304">IE60*$C$65*$C$66</f>
        <v>0</v>
      </c>
      <c r="IG66" s="995">
        <f t="shared" ref="IG66" si="8305">IG60*$C$65*$C$66</f>
        <v>0</v>
      </c>
      <c r="II66" s="995">
        <f t="shared" ref="II66" si="8306">II60*$C$65*$C$66</f>
        <v>0</v>
      </c>
      <c r="IK66" s="995">
        <f t="shared" ref="IK66" si="8307">IK60*$C$65*$C$66</f>
        <v>0</v>
      </c>
      <c r="IM66" s="995">
        <f t="shared" ref="IM66" si="8308">IM60*$C$65*$C$66</f>
        <v>0</v>
      </c>
      <c r="IO66" s="995">
        <f t="shared" ref="IO66" si="8309">IO60*$C$65*$C$66</f>
        <v>0</v>
      </c>
      <c r="IQ66" s="995">
        <f t="shared" ref="IQ66" si="8310">IQ60*$C$65*$C$66</f>
        <v>0</v>
      </c>
      <c r="IS66" s="995">
        <f t="shared" ref="IS66" si="8311">IS60*$C$65*$C$66</f>
        <v>0</v>
      </c>
      <c r="IU66" s="995">
        <f t="shared" ref="IU66" si="8312">IU60*$C$65*$C$66</f>
        <v>0</v>
      </c>
      <c r="IW66" s="995">
        <f t="shared" ref="IW66" si="8313">IW60*$C$65*$C$66</f>
        <v>0</v>
      </c>
      <c r="IY66" s="995">
        <f t="shared" ref="IY66" si="8314">IY60*$C$65*$C$66</f>
        <v>0</v>
      </c>
      <c r="JA66" s="995">
        <f t="shared" ref="JA66" si="8315">JA60*$C$65*$C$66</f>
        <v>0</v>
      </c>
      <c r="JC66" s="995">
        <f t="shared" ref="JC66" si="8316">JC60*$C$65*$C$66</f>
        <v>0</v>
      </c>
      <c r="JE66" s="995">
        <f t="shared" ref="JE66" si="8317">JE60*$C$65*$C$66</f>
        <v>0</v>
      </c>
      <c r="JG66" s="995">
        <f t="shared" ref="JG66" si="8318">JG60*$C$65*$C$66</f>
        <v>0</v>
      </c>
      <c r="JI66" s="995">
        <f t="shared" ref="JI66" si="8319">JI60*$C$65*$C$66</f>
        <v>0</v>
      </c>
      <c r="JK66" s="995">
        <f t="shared" ref="JK66" si="8320">JK60*$C$65*$C$66</f>
        <v>0</v>
      </c>
      <c r="JM66" s="995">
        <f t="shared" ref="JM66" si="8321">JM60*$C$65*$C$66</f>
        <v>0</v>
      </c>
      <c r="JO66" s="995">
        <f t="shared" ref="JO66" si="8322">JO60*$C$65*$C$66</f>
        <v>0</v>
      </c>
      <c r="JQ66" s="995">
        <f t="shared" ref="JQ66" si="8323">JQ60*$C$65*$C$66</f>
        <v>0</v>
      </c>
      <c r="JS66" s="995">
        <f t="shared" ref="JS66" si="8324">JS60*$C$65*$C$66</f>
        <v>0</v>
      </c>
      <c r="JU66" s="995">
        <f t="shared" ref="JU66" si="8325">JU60*$C$65*$C$66</f>
        <v>0</v>
      </c>
      <c r="JW66" s="995">
        <f t="shared" ref="JW66" si="8326">JW60*$C$65*$C$66</f>
        <v>0</v>
      </c>
      <c r="JY66" s="995">
        <f t="shared" ref="JY66" si="8327">JY60*$C$65*$C$66</f>
        <v>0</v>
      </c>
      <c r="KA66" s="995">
        <f t="shared" ref="KA66" si="8328">KA60*$C$65*$C$66</f>
        <v>0</v>
      </c>
      <c r="KC66" s="995">
        <f t="shared" ref="KC66" si="8329">KC60*$C$65*$C$66</f>
        <v>0</v>
      </c>
      <c r="KE66" s="995">
        <f t="shared" ref="KE66" si="8330">KE60*$C$65*$C$66</f>
        <v>0</v>
      </c>
      <c r="KG66" s="995">
        <f t="shared" ref="KG66" si="8331">KG60*$C$65*$C$66</f>
        <v>0</v>
      </c>
      <c r="KI66" s="995">
        <f t="shared" ref="KI66" si="8332">KI60*$C$65*$C$66</f>
        <v>0</v>
      </c>
      <c r="KK66" s="995">
        <f t="shared" ref="KK66" si="8333">KK60*$C$65*$C$66</f>
        <v>0</v>
      </c>
      <c r="KM66" s="995">
        <f t="shared" ref="KM66" si="8334">KM60*$C$65*$C$66</f>
        <v>0</v>
      </c>
      <c r="KO66" s="995">
        <f t="shared" ref="KO66" si="8335">KO60*$C$65*$C$66</f>
        <v>0</v>
      </c>
      <c r="KQ66" s="995">
        <f t="shared" ref="KQ66" si="8336">KQ60*$C$65*$C$66</f>
        <v>0</v>
      </c>
      <c r="KS66" s="995">
        <f t="shared" ref="KS66" si="8337">KS60*$C$65*$C$66</f>
        <v>0</v>
      </c>
      <c r="KU66" s="995">
        <f t="shared" ref="KU66" si="8338">KU60*$C$65*$C$66</f>
        <v>0</v>
      </c>
      <c r="KW66" s="995">
        <f t="shared" ref="KW66" si="8339">KW60*$C$65*$C$66</f>
        <v>0</v>
      </c>
      <c r="KY66" s="995">
        <f t="shared" ref="KY66" si="8340">KY60*$C$65*$C$66</f>
        <v>0</v>
      </c>
      <c r="LA66" s="995">
        <f t="shared" ref="LA66" si="8341">LA60*$C$65*$C$66</f>
        <v>0</v>
      </c>
      <c r="LC66" s="995">
        <f t="shared" ref="LC66" si="8342">LC60*$C$65*$C$66</f>
        <v>0</v>
      </c>
      <c r="LE66" s="995">
        <f t="shared" ref="LE66" si="8343">LE60*$C$65*$C$66</f>
        <v>0</v>
      </c>
      <c r="LG66" s="995">
        <f t="shared" ref="LG66" si="8344">LG60*$C$65*$C$66</f>
        <v>0</v>
      </c>
      <c r="LI66" s="995">
        <f t="shared" ref="LI66" si="8345">LI60*$C$65*$C$66</f>
        <v>0</v>
      </c>
      <c r="LK66" s="995">
        <f t="shared" ref="LK66" si="8346">LK60*$C$65*$C$66</f>
        <v>0</v>
      </c>
      <c r="LM66" s="995">
        <f t="shared" ref="LM66" si="8347">LM60*$C$65*$C$66</f>
        <v>0</v>
      </c>
      <c r="LO66" s="995">
        <f t="shared" ref="LO66" si="8348">LO60*$C$65*$C$66</f>
        <v>0</v>
      </c>
      <c r="LQ66" s="995">
        <f t="shared" ref="LQ66" si="8349">LQ60*$C$65*$C$66</f>
        <v>0</v>
      </c>
      <c r="LS66" s="995">
        <f t="shared" ref="LS66" si="8350">LS60*$C$65*$C$66</f>
        <v>0</v>
      </c>
      <c r="LU66" s="995">
        <f t="shared" ref="LU66" si="8351">LU60*$C$65*$C$66</f>
        <v>0</v>
      </c>
      <c r="LW66" s="995">
        <f t="shared" ref="LW66" si="8352">LW60*$C$65*$C$66</f>
        <v>0</v>
      </c>
      <c r="LY66" s="995">
        <f t="shared" ref="LY66" si="8353">LY60*$C$65*$C$66</f>
        <v>0</v>
      </c>
      <c r="MA66" s="995">
        <f t="shared" ref="MA66" si="8354">MA60*$C$65*$C$66</f>
        <v>0</v>
      </c>
      <c r="MC66" s="995">
        <f t="shared" ref="MC66" si="8355">MC60*$C$65*$C$66</f>
        <v>0</v>
      </c>
      <c r="ME66" s="995">
        <f t="shared" ref="ME66" si="8356">ME60*$C$65*$C$66</f>
        <v>0</v>
      </c>
      <c r="MG66" s="995">
        <f t="shared" ref="MG66" si="8357">MG60*$C$65*$C$66</f>
        <v>0</v>
      </c>
      <c r="MI66" s="995">
        <f t="shared" ref="MI66" si="8358">MI60*$C$65*$C$66</f>
        <v>0</v>
      </c>
      <c r="MK66" s="995">
        <f t="shared" ref="MK66" si="8359">MK60*$C$65*$C$66</f>
        <v>0</v>
      </c>
      <c r="MM66" s="995">
        <f t="shared" ref="MM66" si="8360">MM60*$C$65*$C$66</f>
        <v>0</v>
      </c>
      <c r="MO66" s="995">
        <f t="shared" ref="MO66" si="8361">MO60*$C$65*$C$66</f>
        <v>0</v>
      </c>
      <c r="MQ66" s="995">
        <f t="shared" ref="MQ66" si="8362">MQ60*$C$65*$C$66</f>
        <v>0</v>
      </c>
      <c r="MS66" s="995">
        <f t="shared" ref="MS66" si="8363">MS60*$C$65*$C$66</f>
        <v>0</v>
      </c>
      <c r="MU66" s="995">
        <f t="shared" ref="MU66" si="8364">MU60*$C$65*$C$66</f>
        <v>0</v>
      </c>
      <c r="MW66" s="995">
        <f t="shared" ref="MW66" si="8365">MW60*$C$65*$C$66</f>
        <v>0</v>
      </c>
      <c r="MY66" s="995">
        <f t="shared" ref="MY66" si="8366">MY60*$C$65*$C$66</f>
        <v>0</v>
      </c>
      <c r="NA66" s="995">
        <f t="shared" ref="NA66" si="8367">NA60*$C$65*$C$66</f>
        <v>0</v>
      </c>
      <c r="NC66" s="995">
        <f t="shared" ref="NC66" si="8368">NC60*$C$65*$C$66</f>
        <v>0</v>
      </c>
      <c r="NE66" s="995">
        <f t="shared" ref="NE66" si="8369">NE60*$C$65*$C$66</f>
        <v>0</v>
      </c>
      <c r="NG66" s="995">
        <f t="shared" ref="NG66" si="8370">NG60*$C$65*$C$66</f>
        <v>0</v>
      </c>
      <c r="NI66" s="995">
        <f t="shared" ref="NI66" si="8371">NI60*$C$65*$C$66</f>
        <v>0</v>
      </c>
      <c r="NK66" s="995">
        <f t="shared" ref="NK66" si="8372">NK60*$C$65*$C$66</f>
        <v>0</v>
      </c>
      <c r="NM66" s="995">
        <f t="shared" ref="NM66" si="8373">NM60*$C$65*$C$66</f>
        <v>0</v>
      </c>
      <c r="NO66" s="995">
        <f t="shared" ref="NO66" si="8374">NO60*$C$65*$C$66</f>
        <v>0</v>
      </c>
      <c r="NQ66" s="995">
        <f t="shared" ref="NQ66" si="8375">NQ60*$C$65*$C$66</f>
        <v>0</v>
      </c>
      <c r="NS66" s="995">
        <f t="shared" ref="NS66" si="8376">NS60*$C$65*$C$66</f>
        <v>0</v>
      </c>
      <c r="NU66" s="995">
        <f t="shared" ref="NU66" si="8377">NU60*$C$65*$C$66</f>
        <v>0</v>
      </c>
      <c r="NW66" s="995">
        <f t="shared" ref="NW66" si="8378">NW60*$C$65*$C$66</f>
        <v>0</v>
      </c>
      <c r="NY66" s="995">
        <f t="shared" ref="NY66" si="8379">NY60*$C$65*$C$66</f>
        <v>0</v>
      </c>
      <c r="OA66" s="995">
        <f t="shared" ref="OA66" si="8380">OA60*$C$65*$C$66</f>
        <v>0</v>
      </c>
      <c r="OC66" s="995">
        <f t="shared" ref="OC66" si="8381">OC60*$C$65*$C$66</f>
        <v>0</v>
      </c>
      <c r="OE66" s="995">
        <f t="shared" ref="OE66" si="8382">OE60*$C$65*$C$66</f>
        <v>0</v>
      </c>
      <c r="OG66" s="995">
        <f t="shared" ref="OG66" si="8383">OG60*$C$65*$C$66</f>
        <v>0</v>
      </c>
      <c r="OI66" s="995">
        <f t="shared" ref="OI66" si="8384">OI60*$C$65*$C$66</f>
        <v>0</v>
      </c>
      <c r="OK66" s="995">
        <f t="shared" ref="OK66" si="8385">OK60*$C$65*$C$66</f>
        <v>0</v>
      </c>
      <c r="OM66" s="995">
        <f t="shared" ref="OM66" si="8386">OM60*$C$65*$C$66</f>
        <v>0</v>
      </c>
      <c r="OO66" s="995">
        <f t="shared" ref="OO66" si="8387">OO60*$C$65*$C$66</f>
        <v>0</v>
      </c>
      <c r="OQ66" s="995">
        <f t="shared" ref="OQ66" si="8388">OQ60*$C$65*$C$66</f>
        <v>0</v>
      </c>
      <c r="OS66" s="995">
        <f t="shared" ref="OS66" si="8389">OS60*$C$65*$C$66</f>
        <v>0</v>
      </c>
      <c r="OU66" s="995">
        <f t="shared" ref="OU66" si="8390">OU60*$C$65*$C$66</f>
        <v>0</v>
      </c>
      <c r="OW66" s="995">
        <f t="shared" ref="OW66" si="8391">OW60*$C$65*$C$66</f>
        <v>0</v>
      </c>
      <c r="OY66" s="995">
        <f t="shared" ref="OY66" si="8392">OY60*$C$65*$C$66</f>
        <v>0</v>
      </c>
      <c r="PA66" s="995">
        <f t="shared" ref="PA66" si="8393">PA60*$C$65*$C$66</f>
        <v>0</v>
      </c>
      <c r="PC66" s="995">
        <f t="shared" ref="PC66" si="8394">PC60*$C$65*$C$66</f>
        <v>0</v>
      </c>
      <c r="PE66" s="995">
        <f t="shared" ref="PE66" si="8395">PE60*$C$65*$C$66</f>
        <v>0</v>
      </c>
      <c r="PG66" s="995">
        <f t="shared" ref="PG66" si="8396">PG60*$C$65*$C$66</f>
        <v>0</v>
      </c>
      <c r="PI66" s="995">
        <f t="shared" ref="PI66" si="8397">PI60*$C$65*$C$66</f>
        <v>0</v>
      </c>
      <c r="PK66" s="995">
        <f t="shared" ref="PK66" si="8398">PK60*$C$65*$C$66</f>
        <v>0</v>
      </c>
      <c r="PM66" s="995">
        <f t="shared" ref="PM66" si="8399">PM60*$C$65*$C$66</f>
        <v>0</v>
      </c>
      <c r="PO66" s="995">
        <f t="shared" ref="PO66" si="8400">PO60*$C$65*$C$66</f>
        <v>0</v>
      </c>
      <c r="PQ66" s="995">
        <f t="shared" ref="PQ66" si="8401">PQ60*$C$65*$C$66</f>
        <v>0</v>
      </c>
      <c r="PS66" s="995">
        <f t="shared" ref="PS66" si="8402">PS60*$C$65*$C$66</f>
        <v>0</v>
      </c>
      <c r="PU66" s="995">
        <f t="shared" ref="PU66" si="8403">PU60*$C$65*$C$66</f>
        <v>0</v>
      </c>
      <c r="PW66" s="995">
        <f t="shared" ref="PW66" si="8404">PW60*$C$65*$C$66</f>
        <v>0</v>
      </c>
      <c r="PY66" s="995">
        <f t="shared" ref="PY66" si="8405">PY60*$C$65*$C$66</f>
        <v>0</v>
      </c>
      <c r="QA66" s="995">
        <f t="shared" ref="QA66" si="8406">QA60*$C$65*$C$66</f>
        <v>0</v>
      </c>
      <c r="QC66" s="995">
        <f t="shared" ref="QC66" si="8407">QC60*$C$65*$C$66</f>
        <v>0</v>
      </c>
      <c r="QE66" s="995">
        <f t="shared" ref="QE66" si="8408">QE60*$C$65*$C$66</f>
        <v>0</v>
      </c>
      <c r="QG66" s="995">
        <f t="shared" ref="QG66" si="8409">QG60*$C$65*$C$66</f>
        <v>0</v>
      </c>
      <c r="QI66" s="995">
        <f t="shared" ref="QI66" si="8410">QI60*$C$65*$C$66</f>
        <v>0</v>
      </c>
      <c r="QK66" s="995">
        <f t="shared" ref="QK66" si="8411">QK60*$C$65*$C$66</f>
        <v>0</v>
      </c>
      <c r="QM66" s="995">
        <f t="shared" ref="QM66" si="8412">QM60*$C$65*$C$66</f>
        <v>0</v>
      </c>
      <c r="QO66" s="995">
        <f t="shared" ref="QO66" si="8413">QO60*$C$65*$C$66</f>
        <v>0</v>
      </c>
      <c r="QQ66" s="995">
        <f t="shared" ref="QQ66" si="8414">QQ60*$C$65*$C$66</f>
        <v>0</v>
      </c>
      <c r="QS66" s="995">
        <f t="shared" ref="QS66" si="8415">QS60*$C$65*$C$66</f>
        <v>0</v>
      </c>
      <c r="QU66" s="995">
        <f t="shared" ref="QU66" si="8416">QU60*$C$65*$C$66</f>
        <v>0</v>
      </c>
      <c r="QW66" s="995">
        <f t="shared" ref="QW66" si="8417">QW60*$C$65*$C$66</f>
        <v>0</v>
      </c>
      <c r="QY66" s="995">
        <f t="shared" ref="QY66" si="8418">QY60*$C$65*$C$66</f>
        <v>0</v>
      </c>
      <c r="RA66" s="995">
        <f t="shared" ref="RA66" si="8419">RA60*$C$65*$C$66</f>
        <v>0</v>
      </c>
      <c r="RC66" s="995">
        <f t="shared" ref="RC66" si="8420">RC60*$C$65*$C$66</f>
        <v>0</v>
      </c>
      <c r="RE66" s="995">
        <f t="shared" ref="RE66" si="8421">RE60*$C$65*$C$66</f>
        <v>0</v>
      </c>
      <c r="RG66" s="995">
        <f t="shared" ref="RG66" si="8422">RG60*$C$65*$C$66</f>
        <v>0</v>
      </c>
      <c r="RI66" s="995">
        <f t="shared" ref="RI66" si="8423">RI60*$C$65*$C$66</f>
        <v>0</v>
      </c>
      <c r="RK66" s="995">
        <f t="shared" ref="RK66" si="8424">RK60*$C$65*$C$66</f>
        <v>0</v>
      </c>
      <c r="RM66" s="995">
        <f t="shared" ref="RM66" si="8425">RM60*$C$65*$C$66</f>
        <v>0</v>
      </c>
      <c r="RO66" s="995">
        <f t="shared" ref="RO66" si="8426">RO60*$C$65*$C$66</f>
        <v>0</v>
      </c>
      <c r="RQ66" s="995">
        <f t="shared" ref="RQ66" si="8427">RQ60*$C$65*$C$66</f>
        <v>0</v>
      </c>
      <c r="RS66" s="995">
        <f t="shared" ref="RS66" si="8428">RS60*$C$65*$C$66</f>
        <v>0</v>
      </c>
      <c r="RU66" s="995">
        <f t="shared" ref="RU66" si="8429">RU60*$C$65*$C$66</f>
        <v>0</v>
      </c>
      <c r="RW66" s="995">
        <f t="shared" ref="RW66" si="8430">RW60*$C$65*$C$66</f>
        <v>0</v>
      </c>
      <c r="RY66" s="995">
        <f t="shared" ref="RY66" si="8431">RY60*$C$65*$C$66</f>
        <v>0</v>
      </c>
      <c r="SA66" s="995">
        <f t="shared" ref="SA66" si="8432">SA60*$C$65*$C$66</f>
        <v>0</v>
      </c>
      <c r="SC66" s="995">
        <f t="shared" ref="SC66" si="8433">SC60*$C$65*$C$66</f>
        <v>0</v>
      </c>
      <c r="SE66" s="995">
        <f t="shared" ref="SE66" si="8434">SE60*$C$65*$C$66</f>
        <v>0</v>
      </c>
      <c r="SG66" s="995">
        <f t="shared" ref="SG66" si="8435">SG60*$C$65*$C$66</f>
        <v>0</v>
      </c>
      <c r="SI66" s="995">
        <f t="shared" ref="SI66" si="8436">SI60*$C$65*$C$66</f>
        <v>0</v>
      </c>
      <c r="SK66" s="995">
        <f t="shared" ref="SK66" si="8437">SK60*$C$65*$C$66</f>
        <v>0</v>
      </c>
      <c r="SM66" s="995">
        <f t="shared" ref="SM66" si="8438">SM60*$C$65*$C$66</f>
        <v>0</v>
      </c>
      <c r="SO66" s="995">
        <f t="shared" ref="SO66" si="8439">SO60*$C$65*$C$66</f>
        <v>0</v>
      </c>
      <c r="SQ66" s="995">
        <f t="shared" ref="SQ66" si="8440">SQ60*$C$65*$C$66</f>
        <v>0</v>
      </c>
      <c r="SS66" s="995">
        <f t="shared" ref="SS66" si="8441">SS60*$C$65*$C$66</f>
        <v>0</v>
      </c>
      <c r="SU66" s="995">
        <f t="shared" ref="SU66" si="8442">SU60*$C$65*$C$66</f>
        <v>0</v>
      </c>
      <c r="SW66" s="995">
        <f t="shared" ref="SW66" si="8443">SW60*$C$65*$C$66</f>
        <v>0</v>
      </c>
      <c r="SY66" s="995">
        <f t="shared" ref="SY66" si="8444">SY60*$C$65*$C$66</f>
        <v>0</v>
      </c>
      <c r="TA66" s="995">
        <f t="shared" ref="TA66" si="8445">TA60*$C$65*$C$66</f>
        <v>0</v>
      </c>
      <c r="TC66" s="995">
        <f t="shared" ref="TC66" si="8446">TC60*$C$65*$C$66</f>
        <v>0</v>
      </c>
      <c r="TE66" s="995">
        <f t="shared" ref="TE66" si="8447">TE60*$C$65*$C$66</f>
        <v>0</v>
      </c>
      <c r="TG66" s="995">
        <f t="shared" ref="TG66" si="8448">TG60*$C$65*$C$66</f>
        <v>0</v>
      </c>
      <c r="TI66" s="995">
        <f t="shared" ref="TI66" si="8449">TI60*$C$65*$C$66</f>
        <v>0</v>
      </c>
      <c r="TK66" s="995">
        <f t="shared" ref="TK66" si="8450">TK60*$C$65*$C$66</f>
        <v>0</v>
      </c>
      <c r="TM66" s="995">
        <f t="shared" ref="TM66" si="8451">TM60*$C$65*$C$66</f>
        <v>0</v>
      </c>
      <c r="TO66" s="995">
        <f t="shared" ref="TO66" si="8452">TO60*$C$65*$C$66</f>
        <v>0</v>
      </c>
      <c r="TQ66" s="995">
        <f t="shared" ref="TQ66" si="8453">TQ60*$C$65*$C$66</f>
        <v>0</v>
      </c>
      <c r="TS66" s="995">
        <f t="shared" ref="TS66" si="8454">TS60*$C$65*$C$66</f>
        <v>0</v>
      </c>
      <c r="TU66" s="995">
        <f t="shared" ref="TU66" si="8455">TU60*$C$65*$C$66</f>
        <v>0</v>
      </c>
      <c r="TW66" s="995">
        <f t="shared" ref="TW66" si="8456">TW60*$C$65*$C$66</f>
        <v>0</v>
      </c>
      <c r="TY66" s="995">
        <f t="shared" ref="TY66" si="8457">TY60*$C$65*$C$66</f>
        <v>0</v>
      </c>
      <c r="UA66" s="995">
        <f t="shared" ref="UA66" si="8458">UA60*$C$65*$C$66</f>
        <v>0</v>
      </c>
      <c r="UC66" s="995">
        <f t="shared" ref="UC66" si="8459">UC60*$C$65*$C$66</f>
        <v>0</v>
      </c>
      <c r="UE66" s="995">
        <f t="shared" ref="UE66" si="8460">UE60*$C$65*$C$66</f>
        <v>0</v>
      </c>
      <c r="UG66" s="995">
        <f t="shared" ref="UG66" si="8461">UG60*$C$65*$C$66</f>
        <v>0</v>
      </c>
      <c r="UI66" s="995">
        <f t="shared" ref="UI66" si="8462">UI60*$C$65*$C$66</f>
        <v>0</v>
      </c>
      <c r="UK66" s="995">
        <f t="shared" ref="UK66" si="8463">UK60*$C$65*$C$66</f>
        <v>0</v>
      </c>
      <c r="UM66" s="995">
        <f t="shared" ref="UM66" si="8464">UM60*$C$65*$C$66</f>
        <v>0</v>
      </c>
      <c r="UO66" s="995">
        <f t="shared" ref="UO66" si="8465">UO60*$C$65*$C$66</f>
        <v>0</v>
      </c>
      <c r="UQ66" s="995">
        <f t="shared" ref="UQ66" si="8466">UQ60*$C$65*$C$66</f>
        <v>0</v>
      </c>
      <c r="US66" s="995">
        <f t="shared" ref="US66" si="8467">US60*$C$65*$C$66</f>
        <v>0</v>
      </c>
      <c r="UU66" s="995">
        <f t="shared" ref="UU66" si="8468">UU60*$C$65*$C$66</f>
        <v>0</v>
      </c>
      <c r="UW66" s="995">
        <f t="shared" ref="UW66" si="8469">UW60*$C$65*$C$66</f>
        <v>0</v>
      </c>
      <c r="UY66" s="995">
        <f t="shared" ref="UY66" si="8470">UY60*$C$65*$C$66</f>
        <v>0</v>
      </c>
      <c r="VA66" s="995">
        <f t="shared" ref="VA66" si="8471">VA60*$C$65*$C$66</f>
        <v>0</v>
      </c>
      <c r="VC66" s="995">
        <f t="shared" ref="VC66" si="8472">VC60*$C$65*$C$66</f>
        <v>0</v>
      </c>
      <c r="VE66" s="995">
        <f t="shared" ref="VE66" si="8473">VE60*$C$65*$C$66</f>
        <v>0</v>
      </c>
      <c r="VG66" s="995">
        <f t="shared" ref="VG66" si="8474">VG60*$C$65*$C$66</f>
        <v>0</v>
      </c>
      <c r="VI66" s="995">
        <f t="shared" ref="VI66" si="8475">VI60*$C$65*$C$66</f>
        <v>0</v>
      </c>
      <c r="VK66" s="995">
        <f t="shared" ref="VK66" si="8476">VK60*$C$65*$C$66</f>
        <v>0</v>
      </c>
      <c r="VM66" s="995">
        <f t="shared" ref="VM66" si="8477">VM60*$C$65*$C$66</f>
        <v>0</v>
      </c>
      <c r="VO66" s="995">
        <f t="shared" ref="VO66" si="8478">VO60*$C$65*$C$66</f>
        <v>0</v>
      </c>
      <c r="VQ66" s="995">
        <f t="shared" ref="VQ66" si="8479">VQ60*$C$65*$C$66</f>
        <v>0</v>
      </c>
      <c r="VS66" s="995">
        <f t="shared" ref="VS66" si="8480">VS60*$C$65*$C$66</f>
        <v>0</v>
      </c>
      <c r="VU66" s="995">
        <f t="shared" ref="VU66" si="8481">VU60*$C$65*$C$66</f>
        <v>0</v>
      </c>
      <c r="VW66" s="995">
        <f t="shared" ref="VW66" si="8482">VW60*$C$65*$C$66</f>
        <v>0</v>
      </c>
      <c r="VY66" s="995">
        <f t="shared" ref="VY66" si="8483">VY60*$C$65*$C$66</f>
        <v>0</v>
      </c>
      <c r="WA66" s="995">
        <f t="shared" ref="WA66" si="8484">WA60*$C$65*$C$66</f>
        <v>0</v>
      </c>
      <c r="WC66" s="995">
        <f t="shared" ref="WC66" si="8485">WC60*$C$65*$C$66</f>
        <v>0</v>
      </c>
      <c r="WE66" s="995">
        <f t="shared" ref="WE66" si="8486">WE60*$C$65*$C$66</f>
        <v>0</v>
      </c>
      <c r="WG66" s="995">
        <f t="shared" ref="WG66" si="8487">WG60*$C$65*$C$66</f>
        <v>0</v>
      </c>
      <c r="WI66" s="995">
        <f t="shared" ref="WI66" si="8488">WI60*$C$65*$C$66</f>
        <v>0</v>
      </c>
      <c r="WK66" s="995">
        <f t="shared" ref="WK66" si="8489">WK60*$C$65*$C$66</f>
        <v>0</v>
      </c>
      <c r="WM66" s="995">
        <f t="shared" ref="WM66" si="8490">WM60*$C$65*$C$66</f>
        <v>0</v>
      </c>
      <c r="WO66" s="995">
        <f t="shared" ref="WO66" si="8491">WO60*$C$65*$C$66</f>
        <v>0</v>
      </c>
      <c r="WQ66" s="995">
        <f t="shared" ref="WQ66" si="8492">WQ60*$C$65*$C$66</f>
        <v>0</v>
      </c>
      <c r="WS66" s="995">
        <f t="shared" ref="WS66" si="8493">WS60*$C$65*$C$66</f>
        <v>0</v>
      </c>
      <c r="WU66" s="995">
        <f t="shared" ref="WU66" si="8494">WU60*$C$65*$C$66</f>
        <v>0</v>
      </c>
      <c r="WW66" s="995">
        <f t="shared" ref="WW66" si="8495">WW60*$C$65*$C$66</f>
        <v>0</v>
      </c>
      <c r="WY66" s="995">
        <f t="shared" ref="WY66" si="8496">WY60*$C$65*$C$66</f>
        <v>0</v>
      </c>
      <c r="XA66" s="995">
        <f t="shared" ref="XA66" si="8497">XA60*$C$65*$C$66</f>
        <v>0</v>
      </c>
      <c r="XC66" s="995">
        <f t="shared" ref="XC66" si="8498">XC60*$C$65*$C$66</f>
        <v>0</v>
      </c>
      <c r="XE66" s="995">
        <f t="shared" ref="XE66" si="8499">XE60*$C$65*$C$66</f>
        <v>0</v>
      </c>
      <c r="XG66" s="995">
        <f t="shared" ref="XG66" si="8500">XG60*$C$65*$C$66</f>
        <v>0</v>
      </c>
      <c r="XI66" s="995">
        <f t="shared" ref="XI66" si="8501">XI60*$C$65*$C$66</f>
        <v>0</v>
      </c>
      <c r="XK66" s="995">
        <f t="shared" ref="XK66" si="8502">XK60*$C$65*$C$66</f>
        <v>0</v>
      </c>
      <c r="XM66" s="995">
        <f t="shared" ref="XM66" si="8503">XM60*$C$65*$C$66</f>
        <v>0</v>
      </c>
      <c r="XO66" s="995">
        <f t="shared" ref="XO66" si="8504">XO60*$C$65*$C$66</f>
        <v>0</v>
      </c>
      <c r="XQ66" s="995">
        <f t="shared" ref="XQ66" si="8505">XQ60*$C$65*$C$66</f>
        <v>0</v>
      </c>
      <c r="XS66" s="995">
        <f t="shared" ref="XS66" si="8506">XS60*$C$65*$C$66</f>
        <v>0</v>
      </c>
      <c r="XU66" s="995">
        <f t="shared" ref="XU66" si="8507">XU60*$C$65*$C$66</f>
        <v>0</v>
      </c>
      <c r="XW66" s="995">
        <f t="shared" ref="XW66" si="8508">XW60*$C$65*$C$66</f>
        <v>0</v>
      </c>
      <c r="XY66" s="995">
        <f t="shared" ref="XY66" si="8509">XY60*$C$65*$C$66</f>
        <v>0</v>
      </c>
      <c r="YA66" s="995">
        <f t="shared" ref="YA66" si="8510">YA60*$C$65*$C$66</f>
        <v>0</v>
      </c>
      <c r="YC66" s="995">
        <f t="shared" ref="YC66" si="8511">YC60*$C$65*$C$66</f>
        <v>0</v>
      </c>
      <c r="YE66" s="995">
        <f t="shared" ref="YE66" si="8512">YE60*$C$65*$C$66</f>
        <v>0</v>
      </c>
      <c r="YG66" s="995">
        <f t="shared" ref="YG66" si="8513">YG60*$C$65*$C$66</f>
        <v>0</v>
      </c>
      <c r="YI66" s="995">
        <f t="shared" ref="YI66" si="8514">YI60*$C$65*$C$66</f>
        <v>0</v>
      </c>
      <c r="YK66" s="995">
        <f t="shared" ref="YK66" si="8515">YK60*$C$65*$C$66</f>
        <v>0</v>
      </c>
      <c r="YM66" s="995">
        <f t="shared" ref="YM66" si="8516">YM60*$C$65*$C$66</f>
        <v>0</v>
      </c>
      <c r="YO66" s="995">
        <f t="shared" ref="YO66" si="8517">YO60*$C$65*$C$66</f>
        <v>0</v>
      </c>
      <c r="YQ66" s="995">
        <f t="shared" ref="YQ66" si="8518">YQ60*$C$65*$C$66</f>
        <v>0</v>
      </c>
      <c r="YS66" s="995">
        <f t="shared" ref="YS66" si="8519">YS60*$C$65*$C$66</f>
        <v>0</v>
      </c>
      <c r="YU66" s="995">
        <f t="shared" ref="YU66" si="8520">YU60*$C$65*$C$66</f>
        <v>0</v>
      </c>
      <c r="YW66" s="995">
        <f t="shared" ref="YW66" si="8521">YW60*$C$65*$C$66</f>
        <v>0</v>
      </c>
      <c r="YY66" s="995">
        <f t="shared" ref="YY66" si="8522">YY60*$C$65*$C$66</f>
        <v>0</v>
      </c>
      <c r="ZA66" s="995">
        <f t="shared" ref="ZA66" si="8523">ZA60*$C$65*$C$66</f>
        <v>0</v>
      </c>
      <c r="ZC66" s="995">
        <f t="shared" ref="ZC66" si="8524">ZC60*$C$65*$C$66</f>
        <v>0</v>
      </c>
      <c r="ZE66" s="995">
        <f t="shared" ref="ZE66" si="8525">ZE60*$C$65*$C$66</f>
        <v>0</v>
      </c>
      <c r="ZG66" s="995">
        <f t="shared" ref="ZG66" si="8526">ZG60*$C$65*$C$66</f>
        <v>0</v>
      </c>
      <c r="ZI66" s="995">
        <f t="shared" ref="ZI66" si="8527">ZI60*$C$65*$C$66</f>
        <v>0</v>
      </c>
      <c r="ZK66" s="995">
        <f t="shared" ref="ZK66" si="8528">ZK60*$C$65*$C$66</f>
        <v>0</v>
      </c>
      <c r="ZM66" s="995">
        <f t="shared" ref="ZM66" si="8529">ZM60*$C$65*$C$66</f>
        <v>0</v>
      </c>
      <c r="ZO66" s="995">
        <f t="shared" ref="ZO66" si="8530">ZO60*$C$65*$C$66</f>
        <v>0</v>
      </c>
      <c r="ZQ66" s="995">
        <f t="shared" ref="ZQ66" si="8531">ZQ60*$C$65*$C$66</f>
        <v>0</v>
      </c>
      <c r="ZS66" s="995">
        <f t="shared" ref="ZS66" si="8532">ZS60*$C$65*$C$66</f>
        <v>0</v>
      </c>
      <c r="ZU66" s="995">
        <f t="shared" ref="ZU66" si="8533">ZU60*$C$65*$C$66</f>
        <v>0</v>
      </c>
      <c r="ZW66" s="995">
        <f t="shared" ref="ZW66" si="8534">ZW60*$C$65*$C$66</f>
        <v>0</v>
      </c>
      <c r="ZY66" s="995">
        <f t="shared" ref="ZY66" si="8535">ZY60*$C$65*$C$66</f>
        <v>0</v>
      </c>
      <c r="AAA66" s="995">
        <f t="shared" ref="AAA66" si="8536">AAA60*$C$65*$C$66</f>
        <v>0</v>
      </c>
      <c r="AAC66" s="995">
        <f t="shared" ref="AAC66" si="8537">AAC60*$C$65*$C$66</f>
        <v>0</v>
      </c>
      <c r="AAE66" s="995">
        <f t="shared" ref="AAE66" si="8538">AAE60*$C$65*$C$66</f>
        <v>0</v>
      </c>
      <c r="AAG66" s="995">
        <f t="shared" ref="AAG66" si="8539">AAG60*$C$65*$C$66</f>
        <v>0</v>
      </c>
      <c r="AAI66" s="995">
        <f t="shared" ref="AAI66" si="8540">AAI60*$C$65*$C$66</f>
        <v>0</v>
      </c>
      <c r="AAK66" s="995">
        <f t="shared" ref="AAK66" si="8541">AAK60*$C$65*$C$66</f>
        <v>0</v>
      </c>
      <c r="AAM66" s="995">
        <f t="shared" ref="AAM66" si="8542">AAM60*$C$65*$C$66</f>
        <v>0</v>
      </c>
      <c r="AAO66" s="995">
        <f t="shared" ref="AAO66" si="8543">AAO60*$C$65*$C$66</f>
        <v>0</v>
      </c>
      <c r="AAQ66" s="995">
        <f t="shared" ref="AAQ66" si="8544">AAQ60*$C$65*$C$66</f>
        <v>0</v>
      </c>
      <c r="AAS66" s="995">
        <f t="shared" ref="AAS66" si="8545">AAS60*$C$65*$C$66</f>
        <v>0</v>
      </c>
      <c r="AAU66" s="995">
        <f t="shared" ref="AAU66" si="8546">AAU60*$C$65*$C$66</f>
        <v>0</v>
      </c>
      <c r="AAW66" s="995">
        <f t="shared" ref="AAW66" si="8547">AAW60*$C$65*$C$66</f>
        <v>0</v>
      </c>
      <c r="AAY66" s="995">
        <f t="shared" ref="AAY66" si="8548">AAY60*$C$65*$C$66</f>
        <v>0</v>
      </c>
      <c r="ABA66" s="995">
        <f t="shared" ref="ABA66" si="8549">ABA60*$C$65*$C$66</f>
        <v>0</v>
      </c>
      <c r="ABC66" s="995">
        <f t="shared" ref="ABC66" si="8550">ABC60*$C$65*$C$66</f>
        <v>0</v>
      </c>
      <c r="ABE66" s="995">
        <f t="shared" ref="ABE66" si="8551">ABE60*$C$65*$C$66</f>
        <v>0</v>
      </c>
      <c r="ABG66" s="995">
        <f t="shared" ref="ABG66" si="8552">ABG60*$C$65*$C$66</f>
        <v>0</v>
      </c>
      <c r="ABI66" s="995">
        <f t="shared" ref="ABI66" si="8553">ABI60*$C$65*$C$66</f>
        <v>0</v>
      </c>
      <c r="ABK66" s="995">
        <f t="shared" ref="ABK66" si="8554">ABK60*$C$65*$C$66</f>
        <v>0</v>
      </c>
      <c r="ABM66" s="995">
        <f t="shared" ref="ABM66" si="8555">ABM60*$C$65*$C$66</f>
        <v>0</v>
      </c>
      <c r="ABO66" s="995">
        <f t="shared" ref="ABO66" si="8556">ABO60*$C$65*$C$66</f>
        <v>0</v>
      </c>
      <c r="ABQ66" s="995">
        <f t="shared" ref="ABQ66" si="8557">ABQ60*$C$65*$C$66</f>
        <v>0</v>
      </c>
      <c r="ABS66" s="995">
        <f t="shared" ref="ABS66" si="8558">ABS60*$C$65*$C$66</f>
        <v>0</v>
      </c>
      <c r="ABU66" s="995">
        <f t="shared" ref="ABU66" si="8559">ABU60*$C$65*$C$66</f>
        <v>0</v>
      </c>
      <c r="ABW66" s="995">
        <f t="shared" ref="ABW66" si="8560">ABW60*$C$65*$C$66</f>
        <v>0</v>
      </c>
      <c r="ABY66" s="995">
        <f t="shared" ref="ABY66" si="8561">ABY60*$C$65*$C$66</f>
        <v>0</v>
      </c>
      <c r="ACA66" s="995">
        <f t="shared" ref="ACA66" si="8562">ACA60*$C$65*$C$66</f>
        <v>0</v>
      </c>
      <c r="ACC66" s="995">
        <f t="shared" ref="ACC66" si="8563">ACC60*$C$65*$C$66</f>
        <v>0</v>
      </c>
      <c r="ACE66" s="995">
        <f t="shared" ref="ACE66" si="8564">ACE60*$C$65*$C$66</f>
        <v>0</v>
      </c>
      <c r="ACG66" s="995">
        <f t="shared" ref="ACG66" si="8565">ACG60*$C$65*$C$66</f>
        <v>0</v>
      </c>
      <c r="ACI66" s="995">
        <f t="shared" ref="ACI66" si="8566">ACI60*$C$65*$C$66</f>
        <v>0</v>
      </c>
      <c r="ACK66" s="995">
        <f t="shared" ref="ACK66" si="8567">ACK60*$C$65*$C$66</f>
        <v>0</v>
      </c>
      <c r="ACM66" s="995">
        <f t="shared" ref="ACM66" si="8568">ACM60*$C$65*$C$66</f>
        <v>0</v>
      </c>
      <c r="ACO66" s="995">
        <f t="shared" ref="ACO66" si="8569">ACO60*$C$65*$C$66</f>
        <v>0</v>
      </c>
      <c r="ACQ66" s="995">
        <f t="shared" ref="ACQ66" si="8570">ACQ60*$C$65*$C$66</f>
        <v>0</v>
      </c>
      <c r="ACS66" s="995">
        <f t="shared" ref="ACS66" si="8571">ACS60*$C$65*$C$66</f>
        <v>0</v>
      </c>
      <c r="ACU66" s="995">
        <f t="shared" ref="ACU66" si="8572">ACU60*$C$65*$C$66</f>
        <v>0</v>
      </c>
      <c r="ACW66" s="995">
        <f t="shared" ref="ACW66" si="8573">ACW60*$C$65*$C$66</f>
        <v>0</v>
      </c>
      <c r="ACY66" s="995">
        <f t="shared" ref="ACY66" si="8574">ACY60*$C$65*$C$66</f>
        <v>0</v>
      </c>
      <c r="ADA66" s="995">
        <f t="shared" ref="ADA66" si="8575">ADA60*$C$65*$C$66</f>
        <v>0</v>
      </c>
      <c r="ADC66" s="995">
        <f t="shared" ref="ADC66" si="8576">ADC60*$C$65*$C$66</f>
        <v>0</v>
      </c>
      <c r="ADE66" s="995">
        <f t="shared" ref="ADE66" si="8577">ADE60*$C$65*$C$66</f>
        <v>0</v>
      </c>
      <c r="ADG66" s="995">
        <f t="shared" ref="ADG66" si="8578">ADG60*$C$65*$C$66</f>
        <v>0</v>
      </c>
      <c r="ADI66" s="995">
        <f t="shared" ref="ADI66" si="8579">ADI60*$C$65*$C$66</f>
        <v>0</v>
      </c>
      <c r="ADK66" s="995">
        <f t="shared" ref="ADK66" si="8580">ADK60*$C$65*$C$66</f>
        <v>0</v>
      </c>
      <c r="ADM66" s="995">
        <f t="shared" ref="ADM66" si="8581">ADM60*$C$65*$C$66</f>
        <v>0</v>
      </c>
      <c r="ADO66" s="995">
        <f t="shared" ref="ADO66" si="8582">ADO60*$C$65*$C$66</f>
        <v>0</v>
      </c>
      <c r="ADQ66" s="995">
        <f t="shared" ref="ADQ66" si="8583">ADQ60*$C$65*$C$66</f>
        <v>0</v>
      </c>
      <c r="ADS66" s="995">
        <f t="shared" ref="ADS66" si="8584">ADS60*$C$65*$C$66</f>
        <v>0</v>
      </c>
      <c r="ADU66" s="995">
        <f t="shared" ref="ADU66" si="8585">ADU60*$C$65*$C$66</f>
        <v>0</v>
      </c>
      <c r="ADW66" s="995">
        <f t="shared" ref="ADW66" si="8586">ADW60*$C$65*$C$66</f>
        <v>0</v>
      </c>
      <c r="ADY66" s="995">
        <f t="shared" ref="ADY66" si="8587">ADY60*$C$65*$C$66</f>
        <v>0</v>
      </c>
      <c r="AEA66" s="995">
        <f t="shared" ref="AEA66" si="8588">AEA60*$C$65*$C$66</f>
        <v>0</v>
      </c>
      <c r="AEC66" s="995">
        <f t="shared" ref="AEC66" si="8589">AEC60*$C$65*$C$66</f>
        <v>0</v>
      </c>
      <c r="AEE66" s="995">
        <f t="shared" ref="AEE66" si="8590">AEE60*$C$65*$C$66</f>
        <v>0</v>
      </c>
      <c r="AEG66" s="995">
        <f t="shared" ref="AEG66" si="8591">AEG60*$C$65*$C$66</f>
        <v>0</v>
      </c>
      <c r="AEI66" s="995">
        <f t="shared" ref="AEI66" si="8592">AEI60*$C$65*$C$66</f>
        <v>0</v>
      </c>
      <c r="AEK66" s="995">
        <f t="shared" ref="AEK66" si="8593">AEK60*$C$65*$C$66</f>
        <v>0</v>
      </c>
      <c r="AEM66" s="995">
        <f t="shared" ref="AEM66" si="8594">AEM60*$C$65*$C$66</f>
        <v>0</v>
      </c>
      <c r="AEO66" s="995">
        <f t="shared" ref="AEO66" si="8595">AEO60*$C$65*$C$66</f>
        <v>0</v>
      </c>
      <c r="AEQ66" s="995">
        <f t="shared" ref="AEQ66" si="8596">AEQ60*$C$65*$C$66</f>
        <v>0</v>
      </c>
      <c r="AES66" s="995">
        <f t="shared" ref="AES66" si="8597">AES60*$C$65*$C$66</f>
        <v>0</v>
      </c>
      <c r="AEU66" s="995">
        <f t="shared" ref="AEU66" si="8598">AEU60*$C$65*$C$66</f>
        <v>0</v>
      </c>
      <c r="AEW66" s="995">
        <f t="shared" ref="AEW66" si="8599">AEW60*$C$65*$C$66</f>
        <v>0</v>
      </c>
      <c r="AEY66" s="995">
        <f t="shared" ref="AEY66" si="8600">AEY60*$C$65*$C$66</f>
        <v>0</v>
      </c>
      <c r="AFA66" s="995">
        <f t="shared" ref="AFA66" si="8601">AFA60*$C$65*$C$66</f>
        <v>0</v>
      </c>
      <c r="AFC66" s="995">
        <f t="shared" ref="AFC66" si="8602">AFC60*$C$65*$C$66</f>
        <v>0</v>
      </c>
      <c r="AFE66" s="995">
        <f t="shared" ref="AFE66" si="8603">AFE60*$C$65*$C$66</f>
        <v>0</v>
      </c>
      <c r="AFG66" s="995">
        <f t="shared" ref="AFG66" si="8604">AFG60*$C$65*$C$66</f>
        <v>0</v>
      </c>
      <c r="AFI66" s="995">
        <f t="shared" ref="AFI66" si="8605">AFI60*$C$65*$C$66</f>
        <v>0</v>
      </c>
      <c r="AFK66" s="995">
        <f t="shared" ref="AFK66" si="8606">AFK60*$C$65*$C$66</f>
        <v>0</v>
      </c>
      <c r="AFM66" s="995">
        <f t="shared" ref="AFM66" si="8607">AFM60*$C$65*$C$66</f>
        <v>0</v>
      </c>
      <c r="AFO66" s="995">
        <f t="shared" ref="AFO66" si="8608">AFO60*$C$65*$C$66</f>
        <v>0</v>
      </c>
      <c r="AFQ66" s="995">
        <f t="shared" ref="AFQ66" si="8609">AFQ60*$C$65*$C$66</f>
        <v>0</v>
      </c>
      <c r="AFS66" s="995">
        <f t="shared" ref="AFS66" si="8610">AFS60*$C$65*$C$66</f>
        <v>0</v>
      </c>
      <c r="AFU66" s="995">
        <f t="shared" ref="AFU66" si="8611">AFU60*$C$65*$C$66</f>
        <v>0</v>
      </c>
      <c r="AFW66" s="995">
        <f t="shared" ref="AFW66" si="8612">AFW60*$C$65*$C$66</f>
        <v>0</v>
      </c>
      <c r="AFY66" s="995">
        <f t="shared" ref="AFY66" si="8613">AFY60*$C$65*$C$66</f>
        <v>0</v>
      </c>
      <c r="AGA66" s="995">
        <f t="shared" ref="AGA66" si="8614">AGA60*$C$65*$C$66</f>
        <v>0</v>
      </c>
      <c r="AGC66" s="995">
        <f t="shared" ref="AGC66" si="8615">AGC60*$C$65*$C$66</f>
        <v>0</v>
      </c>
      <c r="AGE66" s="995">
        <f t="shared" ref="AGE66" si="8616">AGE60*$C$65*$C$66</f>
        <v>0</v>
      </c>
      <c r="AGG66" s="995">
        <f t="shared" ref="AGG66" si="8617">AGG60*$C$65*$C$66</f>
        <v>0</v>
      </c>
      <c r="AGI66" s="995">
        <f t="shared" ref="AGI66" si="8618">AGI60*$C$65*$C$66</f>
        <v>0</v>
      </c>
      <c r="AGK66" s="995">
        <f t="shared" ref="AGK66" si="8619">AGK60*$C$65*$C$66</f>
        <v>0</v>
      </c>
      <c r="AGM66" s="995">
        <f t="shared" ref="AGM66" si="8620">AGM60*$C$65*$C$66</f>
        <v>0</v>
      </c>
      <c r="AGO66" s="995">
        <f t="shared" ref="AGO66" si="8621">AGO60*$C$65*$C$66</f>
        <v>0</v>
      </c>
      <c r="AGQ66" s="995">
        <f t="shared" ref="AGQ66" si="8622">AGQ60*$C$65*$C$66</f>
        <v>0</v>
      </c>
      <c r="AGS66" s="995">
        <f t="shared" ref="AGS66" si="8623">AGS60*$C$65*$C$66</f>
        <v>0</v>
      </c>
      <c r="AGU66" s="995">
        <f t="shared" ref="AGU66" si="8624">AGU60*$C$65*$C$66</f>
        <v>0</v>
      </c>
      <c r="AGW66" s="995">
        <f t="shared" ref="AGW66" si="8625">AGW60*$C$65*$C$66</f>
        <v>0</v>
      </c>
      <c r="AGY66" s="995">
        <f t="shared" ref="AGY66" si="8626">AGY60*$C$65*$C$66</f>
        <v>0</v>
      </c>
      <c r="AHA66" s="995">
        <f t="shared" ref="AHA66" si="8627">AHA60*$C$65*$C$66</f>
        <v>0</v>
      </c>
      <c r="AHC66" s="995">
        <f t="shared" ref="AHC66" si="8628">AHC60*$C$65*$C$66</f>
        <v>0</v>
      </c>
      <c r="AHE66" s="995">
        <f t="shared" ref="AHE66" si="8629">AHE60*$C$65*$C$66</f>
        <v>0</v>
      </c>
      <c r="AHG66" s="995">
        <f t="shared" ref="AHG66" si="8630">AHG60*$C$65*$C$66</f>
        <v>0</v>
      </c>
      <c r="AHI66" s="995">
        <f t="shared" ref="AHI66" si="8631">AHI60*$C$65*$C$66</f>
        <v>0</v>
      </c>
      <c r="AHK66" s="995">
        <f t="shared" ref="AHK66" si="8632">AHK60*$C$65*$C$66</f>
        <v>0</v>
      </c>
      <c r="AHM66" s="995">
        <f t="shared" ref="AHM66" si="8633">AHM60*$C$65*$C$66</f>
        <v>0</v>
      </c>
      <c r="AHO66" s="995">
        <f t="shared" ref="AHO66" si="8634">AHO60*$C$65*$C$66</f>
        <v>0</v>
      </c>
      <c r="AHQ66" s="995">
        <f t="shared" ref="AHQ66" si="8635">AHQ60*$C$65*$C$66</f>
        <v>0</v>
      </c>
      <c r="AHS66" s="995">
        <f t="shared" ref="AHS66" si="8636">AHS60*$C$65*$C$66</f>
        <v>0</v>
      </c>
      <c r="AHU66" s="995">
        <f t="shared" ref="AHU66" si="8637">AHU60*$C$65*$C$66</f>
        <v>0</v>
      </c>
      <c r="AHW66" s="995">
        <f t="shared" ref="AHW66" si="8638">AHW60*$C$65*$C$66</f>
        <v>0</v>
      </c>
      <c r="AHY66" s="995">
        <f t="shared" ref="AHY66" si="8639">AHY60*$C$65*$C$66</f>
        <v>0</v>
      </c>
      <c r="AIA66" s="995">
        <f t="shared" ref="AIA66" si="8640">AIA60*$C$65*$C$66</f>
        <v>0</v>
      </c>
      <c r="AIC66" s="995">
        <f t="shared" ref="AIC66" si="8641">AIC60*$C$65*$C$66</f>
        <v>0</v>
      </c>
      <c r="AIE66" s="995">
        <f t="shared" ref="AIE66" si="8642">AIE60*$C$65*$C$66</f>
        <v>0</v>
      </c>
      <c r="AIG66" s="995">
        <f t="shared" ref="AIG66" si="8643">AIG60*$C$65*$C$66</f>
        <v>0</v>
      </c>
      <c r="AII66" s="995">
        <f t="shared" ref="AII66" si="8644">AII60*$C$65*$C$66</f>
        <v>0</v>
      </c>
      <c r="AIK66" s="995">
        <f t="shared" ref="AIK66" si="8645">AIK60*$C$65*$C$66</f>
        <v>0</v>
      </c>
      <c r="AIM66" s="995">
        <f t="shared" ref="AIM66" si="8646">AIM60*$C$65*$C$66</f>
        <v>0</v>
      </c>
      <c r="AIO66" s="995">
        <f t="shared" ref="AIO66" si="8647">AIO60*$C$65*$C$66</f>
        <v>0</v>
      </c>
      <c r="AIQ66" s="995">
        <f t="shared" ref="AIQ66" si="8648">AIQ60*$C$65*$C$66</f>
        <v>0</v>
      </c>
      <c r="AIS66" s="995">
        <f t="shared" ref="AIS66" si="8649">AIS60*$C$65*$C$66</f>
        <v>0</v>
      </c>
      <c r="AIU66" s="995">
        <f t="shared" ref="AIU66" si="8650">AIU60*$C$65*$C$66</f>
        <v>0</v>
      </c>
      <c r="AIW66" s="995">
        <f t="shared" ref="AIW66" si="8651">AIW60*$C$65*$C$66</f>
        <v>0</v>
      </c>
      <c r="AIY66" s="995">
        <f t="shared" ref="AIY66" si="8652">AIY60*$C$65*$C$66</f>
        <v>0</v>
      </c>
      <c r="AJA66" s="995">
        <f t="shared" ref="AJA66" si="8653">AJA60*$C$65*$C$66</f>
        <v>0</v>
      </c>
      <c r="AJC66" s="995">
        <f t="shared" ref="AJC66" si="8654">AJC60*$C$65*$C$66</f>
        <v>0</v>
      </c>
      <c r="AJE66" s="995">
        <f t="shared" ref="AJE66" si="8655">AJE60*$C$65*$C$66</f>
        <v>0</v>
      </c>
      <c r="AJG66" s="995">
        <f t="shared" ref="AJG66" si="8656">AJG60*$C$65*$C$66</f>
        <v>0</v>
      </c>
      <c r="AJI66" s="995">
        <f t="shared" ref="AJI66" si="8657">AJI60*$C$65*$C$66</f>
        <v>0</v>
      </c>
      <c r="AJK66" s="995">
        <f t="shared" ref="AJK66" si="8658">AJK60*$C$65*$C$66</f>
        <v>0</v>
      </c>
      <c r="AJM66" s="995">
        <f t="shared" ref="AJM66" si="8659">AJM60*$C$65*$C$66</f>
        <v>0</v>
      </c>
      <c r="AJO66" s="995">
        <f t="shared" ref="AJO66" si="8660">AJO60*$C$65*$C$66</f>
        <v>0</v>
      </c>
      <c r="AJQ66" s="995">
        <f t="shared" ref="AJQ66" si="8661">AJQ60*$C$65*$C$66</f>
        <v>0</v>
      </c>
      <c r="AJS66" s="995">
        <f t="shared" ref="AJS66" si="8662">AJS60*$C$65*$C$66</f>
        <v>0</v>
      </c>
      <c r="AJU66" s="995">
        <f t="shared" ref="AJU66" si="8663">AJU60*$C$65*$C$66</f>
        <v>0</v>
      </c>
      <c r="AJW66" s="995">
        <f t="shared" ref="AJW66" si="8664">AJW60*$C$65*$C$66</f>
        <v>0</v>
      </c>
      <c r="AJY66" s="995">
        <f t="shared" ref="AJY66" si="8665">AJY60*$C$65*$C$66</f>
        <v>0</v>
      </c>
      <c r="AKA66" s="995">
        <f t="shared" ref="AKA66" si="8666">AKA60*$C$65*$C$66</f>
        <v>0</v>
      </c>
      <c r="AKC66" s="995">
        <f t="shared" ref="AKC66" si="8667">AKC60*$C$65*$C$66</f>
        <v>0</v>
      </c>
      <c r="AKE66" s="995">
        <f t="shared" ref="AKE66" si="8668">AKE60*$C$65*$C$66</f>
        <v>0</v>
      </c>
      <c r="AKG66" s="995">
        <f t="shared" ref="AKG66" si="8669">AKG60*$C$65*$C$66</f>
        <v>0</v>
      </c>
      <c r="AKI66" s="995">
        <f t="shared" ref="AKI66" si="8670">AKI60*$C$65*$C$66</f>
        <v>0</v>
      </c>
      <c r="AKK66" s="995">
        <f t="shared" ref="AKK66" si="8671">AKK60*$C$65*$C$66</f>
        <v>0</v>
      </c>
      <c r="AKM66" s="995">
        <f t="shared" ref="AKM66" si="8672">AKM60*$C$65*$C$66</f>
        <v>0</v>
      </c>
      <c r="AKO66" s="995">
        <f t="shared" ref="AKO66" si="8673">AKO60*$C$65*$C$66</f>
        <v>0</v>
      </c>
      <c r="AKQ66" s="995">
        <f t="shared" ref="AKQ66" si="8674">AKQ60*$C$65*$C$66</f>
        <v>0</v>
      </c>
      <c r="AKS66" s="995">
        <f t="shared" ref="AKS66" si="8675">AKS60*$C$65*$C$66</f>
        <v>0</v>
      </c>
      <c r="AKU66" s="995">
        <f t="shared" ref="AKU66" si="8676">AKU60*$C$65*$C$66</f>
        <v>0</v>
      </c>
      <c r="AKW66" s="995">
        <f t="shared" ref="AKW66" si="8677">AKW60*$C$65*$C$66</f>
        <v>0</v>
      </c>
      <c r="AKY66" s="995">
        <f t="shared" ref="AKY66" si="8678">AKY60*$C$65*$C$66</f>
        <v>0</v>
      </c>
      <c r="ALA66" s="995">
        <f t="shared" ref="ALA66" si="8679">ALA60*$C$65*$C$66</f>
        <v>0</v>
      </c>
      <c r="ALC66" s="995">
        <f t="shared" ref="ALC66" si="8680">ALC60*$C$65*$C$66</f>
        <v>0</v>
      </c>
      <c r="ALE66" s="995">
        <f t="shared" ref="ALE66" si="8681">ALE60*$C$65*$C$66</f>
        <v>0</v>
      </c>
      <c r="ALG66" s="995">
        <f t="shared" ref="ALG66" si="8682">ALG60*$C$65*$C$66</f>
        <v>0</v>
      </c>
      <c r="ALI66" s="995">
        <f t="shared" ref="ALI66" si="8683">ALI60*$C$65*$C$66</f>
        <v>0</v>
      </c>
      <c r="ALK66" s="995">
        <f t="shared" ref="ALK66" si="8684">ALK60*$C$65*$C$66</f>
        <v>0</v>
      </c>
      <c r="ALM66" s="995">
        <f t="shared" ref="ALM66" si="8685">ALM60*$C$65*$C$66</f>
        <v>0</v>
      </c>
      <c r="ALO66" s="995">
        <f t="shared" ref="ALO66" si="8686">ALO60*$C$65*$C$66</f>
        <v>0</v>
      </c>
      <c r="ALQ66" s="995">
        <f t="shared" ref="ALQ66" si="8687">ALQ60*$C$65*$C$66</f>
        <v>0</v>
      </c>
      <c r="ALS66" s="995">
        <f t="shared" ref="ALS66" si="8688">ALS60*$C$65*$C$66</f>
        <v>0</v>
      </c>
      <c r="ALU66" s="995">
        <f t="shared" ref="ALU66" si="8689">ALU60*$C$65*$C$66</f>
        <v>0</v>
      </c>
      <c r="ALW66" s="995">
        <f t="shared" ref="ALW66" si="8690">ALW60*$C$65*$C$66</f>
        <v>0</v>
      </c>
      <c r="ALY66" s="995">
        <f t="shared" ref="ALY66" si="8691">ALY60*$C$65*$C$66</f>
        <v>0</v>
      </c>
      <c r="AMA66" s="995">
        <f t="shared" ref="AMA66" si="8692">AMA60*$C$65*$C$66</f>
        <v>0</v>
      </c>
      <c r="AMC66" s="995">
        <f t="shared" ref="AMC66" si="8693">AMC60*$C$65*$C$66</f>
        <v>0</v>
      </c>
      <c r="AME66" s="995">
        <f t="shared" ref="AME66" si="8694">AME60*$C$65*$C$66</f>
        <v>0</v>
      </c>
      <c r="AMG66" s="995">
        <f t="shared" ref="AMG66" si="8695">AMG60*$C$65*$C$66</f>
        <v>0</v>
      </c>
      <c r="AMI66" s="995">
        <f t="shared" ref="AMI66" si="8696">AMI60*$C$65*$C$66</f>
        <v>0</v>
      </c>
      <c r="AMK66" s="995">
        <f t="shared" ref="AMK66" si="8697">AMK60*$C$65*$C$66</f>
        <v>0</v>
      </c>
      <c r="AMM66" s="995">
        <f t="shared" ref="AMM66" si="8698">AMM60*$C$65*$C$66</f>
        <v>0</v>
      </c>
      <c r="AMO66" s="995">
        <f t="shared" ref="AMO66" si="8699">AMO60*$C$65*$C$66</f>
        <v>0</v>
      </c>
      <c r="AMQ66" s="995">
        <f t="shared" ref="AMQ66" si="8700">AMQ60*$C$65*$C$66</f>
        <v>0</v>
      </c>
      <c r="AMS66" s="995">
        <f t="shared" ref="AMS66" si="8701">AMS60*$C$65*$C$66</f>
        <v>0</v>
      </c>
      <c r="AMU66" s="995">
        <f t="shared" ref="AMU66" si="8702">AMU60*$C$65*$C$66</f>
        <v>0</v>
      </c>
      <c r="AMW66" s="995">
        <f t="shared" ref="AMW66" si="8703">AMW60*$C$65*$C$66</f>
        <v>0</v>
      </c>
      <c r="AMY66" s="995">
        <f t="shared" ref="AMY66" si="8704">AMY60*$C$65*$C$66</f>
        <v>0</v>
      </c>
      <c r="ANA66" s="995">
        <f t="shared" ref="ANA66" si="8705">ANA60*$C$65*$C$66</f>
        <v>0</v>
      </c>
      <c r="ANC66" s="995">
        <f t="shared" ref="ANC66" si="8706">ANC60*$C$65*$C$66</f>
        <v>0</v>
      </c>
      <c r="ANE66" s="995">
        <f t="shared" ref="ANE66" si="8707">ANE60*$C$65*$C$66</f>
        <v>0</v>
      </c>
      <c r="ANG66" s="995">
        <f t="shared" ref="ANG66" si="8708">ANG60*$C$65*$C$66</f>
        <v>0</v>
      </c>
      <c r="ANI66" s="995">
        <f t="shared" ref="ANI66" si="8709">ANI60*$C$65*$C$66</f>
        <v>0</v>
      </c>
      <c r="ANK66" s="995">
        <f t="shared" ref="ANK66" si="8710">ANK60*$C$65*$C$66</f>
        <v>0</v>
      </c>
      <c r="ANM66" s="995">
        <f t="shared" ref="ANM66" si="8711">ANM60*$C$65*$C$66</f>
        <v>0</v>
      </c>
      <c r="ANO66" s="995">
        <f t="shared" ref="ANO66" si="8712">ANO60*$C$65*$C$66</f>
        <v>0</v>
      </c>
      <c r="ANQ66" s="995">
        <f t="shared" ref="ANQ66" si="8713">ANQ60*$C$65*$C$66</f>
        <v>0</v>
      </c>
      <c r="ANS66" s="995">
        <f t="shared" ref="ANS66" si="8714">ANS60*$C$65*$C$66</f>
        <v>0</v>
      </c>
      <c r="ANU66" s="995">
        <f t="shared" ref="ANU66" si="8715">ANU60*$C$65*$C$66</f>
        <v>0</v>
      </c>
      <c r="ANW66" s="995">
        <f t="shared" ref="ANW66" si="8716">ANW60*$C$65*$C$66</f>
        <v>0</v>
      </c>
      <c r="ANY66" s="995">
        <f t="shared" ref="ANY66" si="8717">ANY60*$C$65*$C$66</f>
        <v>0</v>
      </c>
      <c r="AOA66" s="995">
        <f t="shared" ref="AOA66" si="8718">AOA60*$C$65*$C$66</f>
        <v>0</v>
      </c>
      <c r="AOC66" s="995">
        <f t="shared" ref="AOC66" si="8719">AOC60*$C$65*$C$66</f>
        <v>0</v>
      </c>
      <c r="AOE66" s="995">
        <f t="shared" ref="AOE66" si="8720">AOE60*$C$65*$C$66</f>
        <v>0</v>
      </c>
      <c r="AOG66" s="995">
        <f t="shared" ref="AOG66" si="8721">AOG60*$C$65*$C$66</f>
        <v>0</v>
      </c>
      <c r="AOI66" s="995">
        <f t="shared" ref="AOI66" si="8722">AOI60*$C$65*$C$66</f>
        <v>0</v>
      </c>
      <c r="AOK66" s="995">
        <f t="shared" ref="AOK66" si="8723">AOK60*$C$65*$C$66</f>
        <v>0</v>
      </c>
      <c r="AOM66" s="995">
        <f t="shared" ref="AOM66" si="8724">AOM60*$C$65*$C$66</f>
        <v>0</v>
      </c>
      <c r="AOO66" s="995">
        <f t="shared" ref="AOO66" si="8725">AOO60*$C$65*$C$66</f>
        <v>0</v>
      </c>
      <c r="AOQ66" s="995">
        <f t="shared" ref="AOQ66" si="8726">AOQ60*$C$65*$C$66</f>
        <v>0</v>
      </c>
      <c r="AOS66" s="995">
        <f t="shared" ref="AOS66" si="8727">AOS60*$C$65*$C$66</f>
        <v>0</v>
      </c>
      <c r="AOU66" s="995">
        <f t="shared" ref="AOU66" si="8728">AOU60*$C$65*$C$66</f>
        <v>0</v>
      </c>
      <c r="AOW66" s="995">
        <f t="shared" ref="AOW66" si="8729">AOW60*$C$65*$C$66</f>
        <v>0</v>
      </c>
      <c r="AOY66" s="995">
        <f t="shared" ref="AOY66" si="8730">AOY60*$C$65*$C$66</f>
        <v>0</v>
      </c>
      <c r="APA66" s="995">
        <f t="shared" ref="APA66" si="8731">APA60*$C$65*$C$66</f>
        <v>0</v>
      </c>
      <c r="APC66" s="995">
        <f t="shared" ref="APC66" si="8732">APC60*$C$65*$C$66</f>
        <v>0</v>
      </c>
      <c r="APE66" s="995">
        <f t="shared" ref="APE66" si="8733">APE60*$C$65*$C$66</f>
        <v>0</v>
      </c>
      <c r="APG66" s="995">
        <f t="shared" ref="APG66" si="8734">APG60*$C$65*$C$66</f>
        <v>0</v>
      </c>
      <c r="API66" s="995">
        <f t="shared" ref="API66" si="8735">API60*$C$65*$C$66</f>
        <v>0</v>
      </c>
      <c r="APK66" s="995">
        <f t="shared" ref="APK66" si="8736">APK60*$C$65*$C$66</f>
        <v>0</v>
      </c>
      <c r="APM66" s="995">
        <f t="shared" ref="APM66" si="8737">APM60*$C$65*$C$66</f>
        <v>0</v>
      </c>
      <c r="APO66" s="995">
        <f t="shared" ref="APO66" si="8738">APO60*$C$65*$C$66</f>
        <v>0</v>
      </c>
      <c r="APQ66" s="995">
        <f t="shared" ref="APQ66" si="8739">APQ60*$C$65*$C$66</f>
        <v>0</v>
      </c>
      <c r="APS66" s="995">
        <f t="shared" ref="APS66" si="8740">APS60*$C$65*$C$66</f>
        <v>0</v>
      </c>
      <c r="APU66" s="995">
        <f t="shared" ref="APU66" si="8741">APU60*$C$65*$C$66</f>
        <v>0</v>
      </c>
      <c r="APW66" s="995">
        <f t="shared" ref="APW66" si="8742">APW60*$C$65*$C$66</f>
        <v>0</v>
      </c>
      <c r="APY66" s="995">
        <f t="shared" ref="APY66" si="8743">APY60*$C$65*$C$66</f>
        <v>0</v>
      </c>
      <c r="AQA66" s="995">
        <f t="shared" ref="AQA66" si="8744">AQA60*$C$65*$C$66</f>
        <v>0</v>
      </c>
      <c r="AQC66" s="995">
        <f t="shared" ref="AQC66" si="8745">AQC60*$C$65*$C$66</f>
        <v>0</v>
      </c>
      <c r="AQE66" s="995">
        <f t="shared" ref="AQE66" si="8746">AQE60*$C$65*$C$66</f>
        <v>0</v>
      </c>
      <c r="AQG66" s="995">
        <f t="shared" ref="AQG66" si="8747">AQG60*$C$65*$C$66</f>
        <v>0</v>
      </c>
      <c r="AQI66" s="995">
        <f t="shared" ref="AQI66" si="8748">AQI60*$C$65*$C$66</f>
        <v>0</v>
      </c>
      <c r="AQK66" s="995">
        <f t="shared" ref="AQK66" si="8749">AQK60*$C$65*$C$66</f>
        <v>0</v>
      </c>
      <c r="AQM66" s="995">
        <f t="shared" ref="AQM66" si="8750">AQM60*$C$65*$C$66</f>
        <v>0</v>
      </c>
      <c r="AQO66" s="995">
        <f t="shared" ref="AQO66" si="8751">AQO60*$C$65*$C$66</f>
        <v>0</v>
      </c>
      <c r="AQQ66" s="995">
        <f t="shared" ref="AQQ66" si="8752">AQQ60*$C$65*$C$66</f>
        <v>0</v>
      </c>
      <c r="AQS66" s="995">
        <f t="shared" ref="AQS66" si="8753">AQS60*$C$65*$C$66</f>
        <v>0</v>
      </c>
      <c r="AQU66" s="995">
        <f t="shared" ref="AQU66" si="8754">AQU60*$C$65*$C$66</f>
        <v>0</v>
      </c>
      <c r="AQW66" s="995">
        <f t="shared" ref="AQW66" si="8755">AQW60*$C$65*$C$66</f>
        <v>0</v>
      </c>
      <c r="AQY66" s="995">
        <f t="shared" ref="AQY66" si="8756">AQY60*$C$65*$C$66</f>
        <v>0</v>
      </c>
      <c r="ARA66" s="995">
        <f t="shared" ref="ARA66" si="8757">ARA60*$C$65*$C$66</f>
        <v>0</v>
      </c>
      <c r="ARC66" s="995">
        <f t="shared" ref="ARC66" si="8758">ARC60*$C$65*$C$66</f>
        <v>0</v>
      </c>
      <c r="ARE66" s="995">
        <f t="shared" ref="ARE66" si="8759">ARE60*$C$65*$C$66</f>
        <v>0</v>
      </c>
      <c r="ARG66" s="995">
        <f t="shared" ref="ARG66" si="8760">ARG60*$C$65*$C$66</f>
        <v>0</v>
      </c>
      <c r="ARI66" s="995">
        <f t="shared" ref="ARI66" si="8761">ARI60*$C$65*$C$66</f>
        <v>0</v>
      </c>
      <c r="ARK66" s="995">
        <f t="shared" ref="ARK66" si="8762">ARK60*$C$65*$C$66</f>
        <v>0</v>
      </c>
      <c r="ARM66" s="995">
        <f t="shared" ref="ARM66" si="8763">ARM60*$C$65*$C$66</f>
        <v>0</v>
      </c>
      <c r="ARO66" s="995">
        <f t="shared" ref="ARO66" si="8764">ARO60*$C$65*$C$66</f>
        <v>0</v>
      </c>
      <c r="ARQ66" s="995">
        <f t="shared" ref="ARQ66" si="8765">ARQ60*$C$65*$C$66</f>
        <v>0</v>
      </c>
      <c r="ARS66" s="995">
        <f t="shared" ref="ARS66" si="8766">ARS60*$C$65*$C$66</f>
        <v>0</v>
      </c>
      <c r="ARU66" s="995">
        <f t="shared" ref="ARU66" si="8767">ARU60*$C$65*$C$66</f>
        <v>0</v>
      </c>
      <c r="ARW66" s="995">
        <f t="shared" ref="ARW66" si="8768">ARW60*$C$65*$C$66</f>
        <v>0</v>
      </c>
      <c r="ARY66" s="995">
        <f t="shared" ref="ARY66" si="8769">ARY60*$C$65*$C$66</f>
        <v>0</v>
      </c>
      <c r="ASA66" s="995">
        <f t="shared" ref="ASA66" si="8770">ASA60*$C$65*$C$66</f>
        <v>0</v>
      </c>
      <c r="ASC66" s="995">
        <f t="shared" ref="ASC66" si="8771">ASC60*$C$65*$C$66</f>
        <v>0</v>
      </c>
      <c r="ASE66" s="995">
        <f t="shared" ref="ASE66" si="8772">ASE60*$C$65*$C$66</f>
        <v>0</v>
      </c>
      <c r="ASG66" s="995">
        <f t="shared" ref="ASG66" si="8773">ASG60*$C$65*$C$66</f>
        <v>0</v>
      </c>
      <c r="ASI66" s="995">
        <f t="shared" ref="ASI66" si="8774">ASI60*$C$65*$C$66</f>
        <v>0</v>
      </c>
      <c r="ASK66" s="995">
        <f t="shared" ref="ASK66" si="8775">ASK60*$C$65*$C$66</f>
        <v>0</v>
      </c>
      <c r="ASM66" s="995">
        <f t="shared" ref="ASM66" si="8776">ASM60*$C$65*$C$66</f>
        <v>0</v>
      </c>
      <c r="ASO66" s="995">
        <f t="shared" ref="ASO66" si="8777">ASO60*$C$65*$C$66</f>
        <v>0</v>
      </c>
      <c r="ASQ66" s="995">
        <f t="shared" ref="ASQ66" si="8778">ASQ60*$C$65*$C$66</f>
        <v>0</v>
      </c>
      <c r="ASS66" s="995">
        <f t="shared" ref="ASS66" si="8779">ASS60*$C$65*$C$66</f>
        <v>0</v>
      </c>
      <c r="ASU66" s="995">
        <f t="shared" ref="ASU66" si="8780">ASU60*$C$65*$C$66</f>
        <v>0</v>
      </c>
      <c r="ASW66" s="995">
        <f t="shared" ref="ASW66" si="8781">ASW60*$C$65*$C$66</f>
        <v>0</v>
      </c>
      <c r="ASY66" s="995">
        <f t="shared" ref="ASY66" si="8782">ASY60*$C$65*$C$66</f>
        <v>0</v>
      </c>
      <c r="ATA66" s="995">
        <f t="shared" ref="ATA66" si="8783">ATA60*$C$65*$C$66</f>
        <v>0</v>
      </c>
      <c r="ATC66" s="995">
        <f t="shared" ref="ATC66" si="8784">ATC60*$C$65*$C$66</f>
        <v>0</v>
      </c>
      <c r="ATE66" s="995">
        <f t="shared" ref="ATE66" si="8785">ATE60*$C$65*$C$66</f>
        <v>0</v>
      </c>
      <c r="ATG66" s="995">
        <f t="shared" ref="ATG66" si="8786">ATG60*$C$65*$C$66</f>
        <v>0</v>
      </c>
      <c r="ATI66" s="995">
        <f t="shared" ref="ATI66" si="8787">ATI60*$C$65*$C$66</f>
        <v>0</v>
      </c>
      <c r="ATK66" s="995">
        <f t="shared" ref="ATK66" si="8788">ATK60*$C$65*$C$66</f>
        <v>0</v>
      </c>
      <c r="ATM66" s="995">
        <f t="shared" ref="ATM66" si="8789">ATM60*$C$65*$C$66</f>
        <v>0</v>
      </c>
      <c r="ATO66" s="995">
        <f t="shared" ref="ATO66" si="8790">ATO60*$C$65*$C$66</f>
        <v>0</v>
      </c>
      <c r="ATQ66" s="995">
        <f t="shared" ref="ATQ66" si="8791">ATQ60*$C$65*$C$66</f>
        <v>0</v>
      </c>
      <c r="ATS66" s="995">
        <f t="shared" ref="ATS66" si="8792">ATS60*$C$65*$C$66</f>
        <v>0</v>
      </c>
      <c r="ATU66" s="995">
        <f t="shared" ref="ATU66" si="8793">ATU60*$C$65*$C$66</f>
        <v>0</v>
      </c>
      <c r="ATW66" s="995">
        <f t="shared" ref="ATW66" si="8794">ATW60*$C$65*$C$66</f>
        <v>0</v>
      </c>
      <c r="ATY66" s="995">
        <f t="shared" ref="ATY66" si="8795">ATY60*$C$65*$C$66</f>
        <v>0</v>
      </c>
      <c r="AUA66" s="995">
        <f t="shared" ref="AUA66" si="8796">AUA60*$C$65*$C$66</f>
        <v>0</v>
      </c>
      <c r="AUC66" s="995">
        <f t="shared" ref="AUC66" si="8797">AUC60*$C$65*$C$66</f>
        <v>0</v>
      </c>
      <c r="AUE66" s="995">
        <f t="shared" ref="AUE66" si="8798">AUE60*$C$65*$C$66</f>
        <v>0</v>
      </c>
      <c r="AUG66" s="995">
        <f t="shared" ref="AUG66" si="8799">AUG60*$C$65*$C$66</f>
        <v>0</v>
      </c>
      <c r="AUI66" s="995">
        <f t="shared" ref="AUI66" si="8800">AUI60*$C$65*$C$66</f>
        <v>0</v>
      </c>
      <c r="AUK66" s="995">
        <f t="shared" ref="AUK66" si="8801">AUK60*$C$65*$C$66</f>
        <v>0</v>
      </c>
      <c r="AUM66" s="995">
        <f t="shared" ref="AUM66" si="8802">AUM60*$C$65*$C$66</f>
        <v>0</v>
      </c>
      <c r="AUO66" s="995">
        <f t="shared" ref="AUO66" si="8803">AUO60*$C$65*$C$66</f>
        <v>0</v>
      </c>
      <c r="AUQ66" s="995">
        <f t="shared" ref="AUQ66" si="8804">AUQ60*$C$65*$C$66</f>
        <v>0</v>
      </c>
      <c r="AUS66" s="995">
        <f t="shared" ref="AUS66" si="8805">AUS60*$C$65*$C$66</f>
        <v>0</v>
      </c>
      <c r="AUU66" s="995">
        <f t="shared" ref="AUU66" si="8806">AUU60*$C$65*$C$66</f>
        <v>0</v>
      </c>
      <c r="AUW66" s="995">
        <f t="shared" ref="AUW66" si="8807">AUW60*$C$65*$C$66</f>
        <v>0</v>
      </c>
      <c r="AUY66" s="995">
        <f t="shared" ref="AUY66" si="8808">AUY60*$C$65*$C$66</f>
        <v>0</v>
      </c>
      <c r="AVA66" s="995">
        <f t="shared" ref="AVA66" si="8809">AVA60*$C$65*$C$66</f>
        <v>0</v>
      </c>
      <c r="AVC66" s="995">
        <f t="shared" ref="AVC66" si="8810">AVC60*$C$65*$C$66</f>
        <v>0</v>
      </c>
      <c r="AVE66" s="995">
        <f t="shared" ref="AVE66" si="8811">AVE60*$C$65*$C$66</f>
        <v>0</v>
      </c>
      <c r="AVG66" s="995">
        <f t="shared" ref="AVG66" si="8812">AVG60*$C$65*$C$66</f>
        <v>0</v>
      </c>
      <c r="AVI66" s="995">
        <f t="shared" ref="AVI66" si="8813">AVI60*$C$65*$C$66</f>
        <v>0</v>
      </c>
      <c r="AVK66" s="995">
        <f t="shared" ref="AVK66" si="8814">AVK60*$C$65*$C$66</f>
        <v>0</v>
      </c>
      <c r="AVM66" s="995">
        <f t="shared" ref="AVM66" si="8815">AVM60*$C$65*$C$66</f>
        <v>0</v>
      </c>
      <c r="AVO66" s="995">
        <f t="shared" ref="AVO66" si="8816">AVO60*$C$65*$C$66</f>
        <v>0</v>
      </c>
      <c r="AVQ66" s="995">
        <f t="shared" ref="AVQ66" si="8817">AVQ60*$C$65*$C$66</f>
        <v>0</v>
      </c>
      <c r="AVS66" s="995">
        <f t="shared" ref="AVS66" si="8818">AVS60*$C$65*$C$66</f>
        <v>0</v>
      </c>
      <c r="AVU66" s="995">
        <f t="shared" ref="AVU66" si="8819">AVU60*$C$65*$C$66</f>
        <v>0</v>
      </c>
      <c r="AVW66" s="995">
        <f t="shared" ref="AVW66" si="8820">AVW60*$C$65*$C$66</f>
        <v>0</v>
      </c>
      <c r="AVY66" s="995">
        <f t="shared" ref="AVY66" si="8821">AVY60*$C$65*$C$66</f>
        <v>0</v>
      </c>
      <c r="AWA66" s="995">
        <f t="shared" ref="AWA66" si="8822">AWA60*$C$65*$C$66</f>
        <v>0</v>
      </c>
      <c r="AWC66" s="995">
        <f t="shared" ref="AWC66" si="8823">AWC60*$C$65*$C$66</f>
        <v>0</v>
      </c>
      <c r="AWE66" s="995">
        <f t="shared" ref="AWE66" si="8824">AWE60*$C$65*$C$66</f>
        <v>0</v>
      </c>
      <c r="AWG66" s="995">
        <f t="shared" ref="AWG66" si="8825">AWG60*$C$65*$C$66</f>
        <v>0</v>
      </c>
      <c r="AWI66" s="995">
        <f t="shared" ref="AWI66" si="8826">AWI60*$C$65*$C$66</f>
        <v>0</v>
      </c>
      <c r="AWK66" s="995">
        <f t="shared" ref="AWK66" si="8827">AWK60*$C$65*$C$66</f>
        <v>0</v>
      </c>
      <c r="AWM66" s="995">
        <f t="shared" ref="AWM66" si="8828">AWM60*$C$65*$C$66</f>
        <v>0</v>
      </c>
      <c r="AWO66" s="995">
        <f t="shared" ref="AWO66" si="8829">AWO60*$C$65*$C$66</f>
        <v>0</v>
      </c>
      <c r="AWQ66" s="995">
        <f t="shared" ref="AWQ66" si="8830">AWQ60*$C$65*$C$66</f>
        <v>0</v>
      </c>
      <c r="AWS66" s="995">
        <f t="shared" ref="AWS66" si="8831">AWS60*$C$65*$C$66</f>
        <v>0</v>
      </c>
      <c r="AWU66" s="995">
        <f t="shared" ref="AWU66" si="8832">AWU60*$C$65*$C$66</f>
        <v>0</v>
      </c>
      <c r="AWW66" s="995">
        <f t="shared" ref="AWW66" si="8833">AWW60*$C$65*$C$66</f>
        <v>0</v>
      </c>
      <c r="AWY66" s="995">
        <f t="shared" ref="AWY66" si="8834">AWY60*$C$65*$C$66</f>
        <v>0</v>
      </c>
      <c r="AXA66" s="995">
        <f t="shared" ref="AXA66" si="8835">AXA60*$C$65*$C$66</f>
        <v>0</v>
      </c>
      <c r="AXC66" s="995">
        <f t="shared" ref="AXC66" si="8836">AXC60*$C$65*$C$66</f>
        <v>0</v>
      </c>
      <c r="AXE66" s="995">
        <f t="shared" ref="AXE66" si="8837">AXE60*$C$65*$C$66</f>
        <v>0</v>
      </c>
      <c r="AXG66" s="995">
        <f t="shared" ref="AXG66" si="8838">AXG60*$C$65*$C$66</f>
        <v>0</v>
      </c>
      <c r="AXI66" s="995">
        <f t="shared" ref="AXI66" si="8839">AXI60*$C$65*$C$66</f>
        <v>0</v>
      </c>
      <c r="AXK66" s="995">
        <f t="shared" ref="AXK66" si="8840">AXK60*$C$65*$C$66</f>
        <v>0</v>
      </c>
      <c r="AXM66" s="995">
        <f t="shared" ref="AXM66" si="8841">AXM60*$C$65*$C$66</f>
        <v>0</v>
      </c>
      <c r="AXO66" s="995">
        <f t="shared" ref="AXO66" si="8842">AXO60*$C$65*$C$66</f>
        <v>0</v>
      </c>
      <c r="AXQ66" s="995">
        <f t="shared" ref="AXQ66" si="8843">AXQ60*$C$65*$C$66</f>
        <v>0</v>
      </c>
      <c r="AXS66" s="995">
        <f t="shared" ref="AXS66" si="8844">AXS60*$C$65*$C$66</f>
        <v>0</v>
      </c>
      <c r="AXU66" s="995">
        <f t="shared" ref="AXU66" si="8845">AXU60*$C$65*$C$66</f>
        <v>0</v>
      </c>
      <c r="AXW66" s="995">
        <f t="shared" ref="AXW66" si="8846">AXW60*$C$65*$C$66</f>
        <v>0</v>
      </c>
      <c r="AXY66" s="995">
        <f t="shared" ref="AXY66" si="8847">AXY60*$C$65*$C$66</f>
        <v>0</v>
      </c>
      <c r="AYA66" s="995">
        <f t="shared" ref="AYA66" si="8848">AYA60*$C$65*$C$66</f>
        <v>0</v>
      </c>
      <c r="AYC66" s="995">
        <f t="shared" ref="AYC66" si="8849">AYC60*$C$65*$C$66</f>
        <v>0</v>
      </c>
      <c r="AYE66" s="995">
        <f t="shared" ref="AYE66" si="8850">AYE60*$C$65*$C$66</f>
        <v>0</v>
      </c>
      <c r="AYG66" s="995">
        <f t="shared" ref="AYG66" si="8851">AYG60*$C$65*$C$66</f>
        <v>0</v>
      </c>
      <c r="AYI66" s="995">
        <f t="shared" ref="AYI66" si="8852">AYI60*$C$65*$C$66</f>
        <v>0</v>
      </c>
      <c r="AYK66" s="995">
        <f t="shared" ref="AYK66" si="8853">AYK60*$C$65*$C$66</f>
        <v>0</v>
      </c>
      <c r="AYM66" s="995">
        <f t="shared" ref="AYM66" si="8854">AYM60*$C$65*$C$66</f>
        <v>0</v>
      </c>
      <c r="AYO66" s="995">
        <f t="shared" ref="AYO66" si="8855">AYO60*$C$65*$C$66</f>
        <v>0</v>
      </c>
      <c r="AYQ66" s="995">
        <f t="shared" ref="AYQ66" si="8856">AYQ60*$C$65*$C$66</f>
        <v>0</v>
      </c>
      <c r="AYS66" s="995">
        <f t="shared" ref="AYS66" si="8857">AYS60*$C$65*$C$66</f>
        <v>0</v>
      </c>
      <c r="AYU66" s="995">
        <f t="shared" ref="AYU66" si="8858">AYU60*$C$65*$C$66</f>
        <v>0</v>
      </c>
      <c r="AYW66" s="995">
        <f t="shared" ref="AYW66" si="8859">AYW60*$C$65*$C$66</f>
        <v>0</v>
      </c>
      <c r="AYY66" s="995">
        <f t="shared" ref="AYY66" si="8860">AYY60*$C$65*$C$66</f>
        <v>0</v>
      </c>
      <c r="AZA66" s="995">
        <f t="shared" ref="AZA66" si="8861">AZA60*$C$65*$C$66</f>
        <v>0</v>
      </c>
      <c r="AZC66" s="995">
        <f t="shared" ref="AZC66" si="8862">AZC60*$C$65*$C$66</f>
        <v>0</v>
      </c>
      <c r="AZE66" s="995">
        <f t="shared" ref="AZE66" si="8863">AZE60*$C$65*$C$66</f>
        <v>0</v>
      </c>
      <c r="AZG66" s="995">
        <f t="shared" ref="AZG66" si="8864">AZG60*$C$65*$C$66</f>
        <v>0</v>
      </c>
      <c r="AZI66" s="995">
        <f t="shared" ref="AZI66" si="8865">AZI60*$C$65*$C$66</f>
        <v>0</v>
      </c>
      <c r="AZK66" s="995">
        <f t="shared" ref="AZK66" si="8866">AZK60*$C$65*$C$66</f>
        <v>0</v>
      </c>
      <c r="AZM66" s="995">
        <f t="shared" ref="AZM66" si="8867">AZM60*$C$65*$C$66</f>
        <v>0</v>
      </c>
      <c r="AZO66" s="995">
        <f t="shared" ref="AZO66" si="8868">AZO60*$C$65*$C$66</f>
        <v>0</v>
      </c>
      <c r="AZQ66" s="995">
        <f t="shared" ref="AZQ66" si="8869">AZQ60*$C$65*$C$66</f>
        <v>0</v>
      </c>
      <c r="AZS66" s="995">
        <f t="shared" ref="AZS66" si="8870">AZS60*$C$65*$C$66</f>
        <v>0</v>
      </c>
      <c r="AZU66" s="995">
        <f t="shared" ref="AZU66" si="8871">AZU60*$C$65*$C$66</f>
        <v>0</v>
      </c>
      <c r="AZW66" s="995">
        <f t="shared" ref="AZW66" si="8872">AZW60*$C$65*$C$66</f>
        <v>0</v>
      </c>
      <c r="AZY66" s="995">
        <f t="shared" ref="AZY66" si="8873">AZY60*$C$65*$C$66</f>
        <v>0</v>
      </c>
      <c r="BAA66" s="995">
        <f t="shared" ref="BAA66" si="8874">BAA60*$C$65*$C$66</f>
        <v>0</v>
      </c>
      <c r="BAC66" s="995">
        <f t="shared" ref="BAC66" si="8875">BAC60*$C$65*$C$66</f>
        <v>0</v>
      </c>
      <c r="BAE66" s="995">
        <f t="shared" ref="BAE66" si="8876">BAE60*$C$65*$C$66</f>
        <v>0</v>
      </c>
      <c r="BAG66" s="995">
        <f t="shared" ref="BAG66" si="8877">BAG60*$C$65*$C$66</f>
        <v>0</v>
      </c>
      <c r="BAI66" s="995">
        <f t="shared" ref="BAI66" si="8878">BAI60*$C$65*$C$66</f>
        <v>0</v>
      </c>
      <c r="BAK66" s="995">
        <f t="shared" ref="BAK66" si="8879">BAK60*$C$65*$C$66</f>
        <v>0</v>
      </c>
      <c r="BAM66" s="995">
        <f t="shared" ref="BAM66" si="8880">BAM60*$C$65*$C$66</f>
        <v>0</v>
      </c>
      <c r="BAO66" s="995">
        <f t="shared" ref="BAO66" si="8881">BAO60*$C$65*$C$66</f>
        <v>0</v>
      </c>
      <c r="BAQ66" s="995">
        <f t="shared" ref="BAQ66" si="8882">BAQ60*$C$65*$C$66</f>
        <v>0</v>
      </c>
      <c r="BAS66" s="995">
        <f t="shared" ref="BAS66" si="8883">BAS60*$C$65*$C$66</f>
        <v>0</v>
      </c>
      <c r="BAU66" s="995">
        <f t="shared" ref="BAU66" si="8884">BAU60*$C$65*$C$66</f>
        <v>0</v>
      </c>
      <c r="BAW66" s="995">
        <f t="shared" ref="BAW66" si="8885">BAW60*$C$65*$C$66</f>
        <v>0</v>
      </c>
      <c r="BAY66" s="995">
        <f t="shared" ref="BAY66" si="8886">BAY60*$C$65*$C$66</f>
        <v>0</v>
      </c>
      <c r="BBA66" s="995">
        <f t="shared" ref="BBA66" si="8887">BBA60*$C$65*$C$66</f>
        <v>0</v>
      </c>
      <c r="BBC66" s="995">
        <f t="shared" ref="BBC66" si="8888">BBC60*$C$65*$C$66</f>
        <v>0</v>
      </c>
      <c r="BBE66" s="995">
        <f t="shared" ref="BBE66" si="8889">BBE60*$C$65*$C$66</f>
        <v>0</v>
      </c>
      <c r="BBG66" s="995">
        <f t="shared" ref="BBG66" si="8890">BBG60*$C$65*$C$66</f>
        <v>0</v>
      </c>
      <c r="BBI66" s="995">
        <f t="shared" ref="BBI66" si="8891">BBI60*$C$65*$C$66</f>
        <v>0</v>
      </c>
      <c r="BBK66" s="995">
        <f t="shared" ref="BBK66" si="8892">BBK60*$C$65*$C$66</f>
        <v>0</v>
      </c>
      <c r="BBM66" s="995">
        <f t="shared" ref="BBM66" si="8893">BBM60*$C$65*$C$66</f>
        <v>0</v>
      </c>
      <c r="BBO66" s="995">
        <f t="shared" ref="BBO66" si="8894">BBO60*$C$65*$C$66</f>
        <v>0</v>
      </c>
      <c r="BBQ66" s="995">
        <f t="shared" ref="BBQ66" si="8895">BBQ60*$C$65*$C$66</f>
        <v>0</v>
      </c>
      <c r="BBS66" s="995">
        <f t="shared" ref="BBS66" si="8896">BBS60*$C$65*$C$66</f>
        <v>0</v>
      </c>
      <c r="BBU66" s="995">
        <f t="shared" ref="BBU66" si="8897">BBU60*$C$65*$C$66</f>
        <v>0</v>
      </c>
      <c r="BBW66" s="995">
        <f t="shared" ref="BBW66" si="8898">BBW60*$C$65*$C$66</f>
        <v>0</v>
      </c>
      <c r="BBY66" s="995">
        <f t="shared" ref="BBY66" si="8899">BBY60*$C$65*$C$66</f>
        <v>0</v>
      </c>
      <c r="BCA66" s="995">
        <f t="shared" ref="BCA66" si="8900">BCA60*$C$65*$C$66</f>
        <v>0</v>
      </c>
      <c r="BCC66" s="995">
        <f t="shared" ref="BCC66" si="8901">BCC60*$C$65*$C$66</f>
        <v>0</v>
      </c>
      <c r="BCE66" s="995">
        <f t="shared" ref="BCE66" si="8902">BCE60*$C$65*$C$66</f>
        <v>0</v>
      </c>
      <c r="BCG66" s="995">
        <f t="shared" ref="BCG66" si="8903">BCG60*$C$65*$C$66</f>
        <v>0</v>
      </c>
      <c r="BCI66" s="995">
        <f t="shared" ref="BCI66" si="8904">BCI60*$C$65*$C$66</f>
        <v>0</v>
      </c>
      <c r="BCK66" s="995">
        <f t="shared" ref="BCK66" si="8905">BCK60*$C$65*$C$66</f>
        <v>0</v>
      </c>
      <c r="BCM66" s="995">
        <f t="shared" ref="BCM66" si="8906">BCM60*$C$65*$C$66</f>
        <v>0</v>
      </c>
      <c r="BCO66" s="995">
        <f t="shared" ref="BCO66" si="8907">BCO60*$C$65*$C$66</f>
        <v>0</v>
      </c>
      <c r="BCQ66" s="995">
        <f t="shared" ref="BCQ66" si="8908">BCQ60*$C$65*$C$66</f>
        <v>0</v>
      </c>
      <c r="BCS66" s="995">
        <f t="shared" ref="BCS66" si="8909">BCS60*$C$65*$C$66</f>
        <v>0</v>
      </c>
      <c r="BCU66" s="995">
        <f t="shared" ref="BCU66" si="8910">BCU60*$C$65*$C$66</f>
        <v>0</v>
      </c>
      <c r="BCW66" s="995">
        <f t="shared" ref="BCW66" si="8911">BCW60*$C$65*$C$66</f>
        <v>0</v>
      </c>
      <c r="BCY66" s="995">
        <f t="shared" ref="BCY66" si="8912">BCY60*$C$65*$C$66</f>
        <v>0</v>
      </c>
      <c r="BDA66" s="995">
        <f t="shared" ref="BDA66" si="8913">BDA60*$C$65*$C$66</f>
        <v>0</v>
      </c>
      <c r="BDC66" s="995">
        <f t="shared" ref="BDC66" si="8914">BDC60*$C$65*$C$66</f>
        <v>0</v>
      </c>
      <c r="BDE66" s="995">
        <f t="shared" ref="BDE66" si="8915">BDE60*$C$65*$C$66</f>
        <v>0</v>
      </c>
      <c r="BDG66" s="995">
        <f t="shared" ref="BDG66" si="8916">BDG60*$C$65*$C$66</f>
        <v>0</v>
      </c>
      <c r="BDI66" s="995">
        <f t="shared" ref="BDI66" si="8917">BDI60*$C$65*$C$66</f>
        <v>0</v>
      </c>
      <c r="BDK66" s="995">
        <f t="shared" ref="BDK66" si="8918">BDK60*$C$65*$C$66</f>
        <v>0</v>
      </c>
      <c r="BDM66" s="995">
        <f t="shared" ref="BDM66" si="8919">BDM60*$C$65*$C$66</f>
        <v>0</v>
      </c>
      <c r="BDO66" s="995">
        <f t="shared" ref="BDO66" si="8920">BDO60*$C$65*$C$66</f>
        <v>0</v>
      </c>
      <c r="BDQ66" s="995">
        <f t="shared" ref="BDQ66" si="8921">BDQ60*$C$65*$C$66</f>
        <v>0</v>
      </c>
      <c r="BDS66" s="995">
        <f t="shared" ref="BDS66" si="8922">BDS60*$C$65*$C$66</f>
        <v>0</v>
      </c>
      <c r="BDU66" s="995">
        <f t="shared" ref="BDU66" si="8923">BDU60*$C$65*$C$66</f>
        <v>0</v>
      </c>
      <c r="BDW66" s="995">
        <f t="shared" ref="BDW66" si="8924">BDW60*$C$65*$C$66</f>
        <v>0</v>
      </c>
      <c r="BDY66" s="995">
        <f t="shared" ref="BDY66" si="8925">BDY60*$C$65*$C$66</f>
        <v>0</v>
      </c>
      <c r="BEA66" s="995">
        <f t="shared" ref="BEA66" si="8926">BEA60*$C$65*$C$66</f>
        <v>0</v>
      </c>
      <c r="BEC66" s="995">
        <f t="shared" ref="BEC66" si="8927">BEC60*$C$65*$C$66</f>
        <v>0</v>
      </c>
      <c r="BEE66" s="995">
        <f t="shared" ref="BEE66" si="8928">BEE60*$C$65*$C$66</f>
        <v>0</v>
      </c>
      <c r="BEG66" s="995">
        <f t="shared" ref="BEG66" si="8929">BEG60*$C$65*$C$66</f>
        <v>0</v>
      </c>
      <c r="BEI66" s="995">
        <f t="shared" ref="BEI66" si="8930">BEI60*$C$65*$C$66</f>
        <v>0</v>
      </c>
      <c r="BEK66" s="995">
        <f t="shared" ref="BEK66" si="8931">BEK60*$C$65*$C$66</f>
        <v>0</v>
      </c>
      <c r="BEM66" s="995">
        <f t="shared" ref="BEM66" si="8932">BEM60*$C$65*$C$66</f>
        <v>0</v>
      </c>
      <c r="BEO66" s="995">
        <f t="shared" ref="BEO66" si="8933">BEO60*$C$65*$C$66</f>
        <v>0</v>
      </c>
      <c r="BEQ66" s="995">
        <f t="shared" ref="BEQ66" si="8934">BEQ60*$C$65*$C$66</f>
        <v>0</v>
      </c>
      <c r="BES66" s="995">
        <f t="shared" ref="BES66" si="8935">BES60*$C$65*$C$66</f>
        <v>0</v>
      </c>
      <c r="BEU66" s="995">
        <f t="shared" ref="BEU66" si="8936">BEU60*$C$65*$C$66</f>
        <v>0</v>
      </c>
      <c r="BEW66" s="995">
        <f t="shared" ref="BEW66" si="8937">BEW60*$C$65*$C$66</f>
        <v>0</v>
      </c>
      <c r="BEY66" s="995">
        <f t="shared" ref="BEY66" si="8938">BEY60*$C$65*$C$66</f>
        <v>0</v>
      </c>
      <c r="BFA66" s="995">
        <f t="shared" ref="BFA66" si="8939">BFA60*$C$65*$C$66</f>
        <v>0</v>
      </c>
      <c r="BFC66" s="995">
        <f t="shared" ref="BFC66" si="8940">BFC60*$C$65*$C$66</f>
        <v>0</v>
      </c>
      <c r="BFE66" s="995">
        <f t="shared" ref="BFE66" si="8941">BFE60*$C$65*$C$66</f>
        <v>0</v>
      </c>
      <c r="BFG66" s="995">
        <f t="shared" ref="BFG66" si="8942">BFG60*$C$65*$C$66</f>
        <v>0</v>
      </c>
      <c r="BFI66" s="995">
        <f t="shared" ref="BFI66" si="8943">BFI60*$C$65*$C$66</f>
        <v>0</v>
      </c>
      <c r="BFK66" s="995">
        <f t="shared" ref="BFK66" si="8944">BFK60*$C$65*$C$66</f>
        <v>0</v>
      </c>
      <c r="BFM66" s="995">
        <f t="shared" ref="BFM66" si="8945">BFM60*$C$65*$C$66</f>
        <v>0</v>
      </c>
      <c r="BFO66" s="995">
        <f t="shared" ref="BFO66" si="8946">BFO60*$C$65*$C$66</f>
        <v>0</v>
      </c>
      <c r="BFQ66" s="995">
        <f t="shared" ref="BFQ66" si="8947">BFQ60*$C$65*$C$66</f>
        <v>0</v>
      </c>
      <c r="BFS66" s="995">
        <f t="shared" ref="BFS66" si="8948">BFS60*$C$65*$C$66</f>
        <v>0</v>
      </c>
      <c r="BFU66" s="995">
        <f t="shared" ref="BFU66" si="8949">BFU60*$C$65*$C$66</f>
        <v>0</v>
      </c>
      <c r="BFW66" s="995">
        <f t="shared" ref="BFW66" si="8950">BFW60*$C$65*$C$66</f>
        <v>0</v>
      </c>
      <c r="BFY66" s="995">
        <f t="shared" ref="BFY66" si="8951">BFY60*$C$65*$C$66</f>
        <v>0</v>
      </c>
      <c r="BGA66" s="995">
        <f t="shared" ref="BGA66" si="8952">BGA60*$C$65*$C$66</f>
        <v>0</v>
      </c>
      <c r="BGC66" s="995">
        <f t="shared" ref="BGC66" si="8953">BGC60*$C$65*$C$66</f>
        <v>0</v>
      </c>
      <c r="BGE66" s="995">
        <f t="shared" ref="BGE66" si="8954">BGE60*$C$65*$C$66</f>
        <v>0</v>
      </c>
      <c r="BGG66" s="995">
        <f t="shared" ref="BGG66" si="8955">BGG60*$C$65*$C$66</f>
        <v>0</v>
      </c>
      <c r="BGI66" s="995">
        <f t="shared" ref="BGI66" si="8956">BGI60*$C$65*$C$66</f>
        <v>0</v>
      </c>
      <c r="BGK66" s="995">
        <f t="shared" ref="BGK66" si="8957">BGK60*$C$65*$C$66</f>
        <v>0</v>
      </c>
      <c r="BGM66" s="995">
        <f t="shared" ref="BGM66" si="8958">BGM60*$C$65*$C$66</f>
        <v>0</v>
      </c>
      <c r="BGO66" s="995">
        <f t="shared" ref="BGO66" si="8959">BGO60*$C$65*$C$66</f>
        <v>0</v>
      </c>
      <c r="BGQ66" s="995">
        <f t="shared" ref="BGQ66" si="8960">BGQ60*$C$65*$C$66</f>
        <v>0</v>
      </c>
      <c r="BGS66" s="995">
        <f t="shared" ref="BGS66" si="8961">BGS60*$C$65*$C$66</f>
        <v>0</v>
      </c>
      <c r="BGU66" s="995">
        <f t="shared" ref="BGU66" si="8962">BGU60*$C$65*$C$66</f>
        <v>0</v>
      </c>
      <c r="BGW66" s="995">
        <f t="shared" ref="BGW66" si="8963">BGW60*$C$65*$C$66</f>
        <v>0</v>
      </c>
      <c r="BGY66" s="995">
        <f t="shared" ref="BGY66" si="8964">BGY60*$C$65*$C$66</f>
        <v>0</v>
      </c>
      <c r="BHA66" s="995">
        <f t="shared" ref="BHA66" si="8965">BHA60*$C$65*$C$66</f>
        <v>0</v>
      </c>
      <c r="BHC66" s="995">
        <f t="shared" ref="BHC66" si="8966">BHC60*$C$65*$C$66</f>
        <v>0</v>
      </c>
      <c r="BHE66" s="995">
        <f t="shared" ref="BHE66" si="8967">BHE60*$C$65*$C$66</f>
        <v>0</v>
      </c>
      <c r="BHG66" s="995">
        <f t="shared" ref="BHG66" si="8968">BHG60*$C$65*$C$66</f>
        <v>0</v>
      </c>
      <c r="BHI66" s="995">
        <f t="shared" ref="BHI66" si="8969">BHI60*$C$65*$C$66</f>
        <v>0</v>
      </c>
      <c r="BHK66" s="995">
        <f t="shared" ref="BHK66" si="8970">BHK60*$C$65*$C$66</f>
        <v>0</v>
      </c>
      <c r="BHM66" s="995">
        <f t="shared" ref="BHM66" si="8971">BHM60*$C$65*$C$66</f>
        <v>0</v>
      </c>
      <c r="BHO66" s="995">
        <f t="shared" ref="BHO66" si="8972">BHO60*$C$65*$C$66</f>
        <v>0</v>
      </c>
      <c r="BHQ66" s="995">
        <f t="shared" ref="BHQ66" si="8973">BHQ60*$C$65*$C$66</f>
        <v>0</v>
      </c>
      <c r="BHS66" s="995">
        <f t="shared" ref="BHS66" si="8974">BHS60*$C$65*$C$66</f>
        <v>0</v>
      </c>
      <c r="BHU66" s="995">
        <f t="shared" ref="BHU66" si="8975">BHU60*$C$65*$C$66</f>
        <v>0</v>
      </c>
      <c r="BHW66" s="995">
        <f t="shared" ref="BHW66" si="8976">BHW60*$C$65*$C$66</f>
        <v>0</v>
      </c>
      <c r="BHY66" s="995">
        <f t="shared" ref="BHY66" si="8977">BHY60*$C$65*$C$66</f>
        <v>0</v>
      </c>
      <c r="BIA66" s="995">
        <f t="shared" ref="BIA66" si="8978">BIA60*$C$65*$C$66</f>
        <v>0</v>
      </c>
      <c r="BIC66" s="995">
        <f t="shared" ref="BIC66" si="8979">BIC60*$C$65*$C$66</f>
        <v>0</v>
      </c>
      <c r="BIE66" s="995">
        <f t="shared" ref="BIE66" si="8980">BIE60*$C$65*$C$66</f>
        <v>0</v>
      </c>
      <c r="BIG66" s="995">
        <f t="shared" ref="BIG66" si="8981">BIG60*$C$65*$C$66</f>
        <v>0</v>
      </c>
      <c r="BII66" s="995">
        <f t="shared" ref="BII66" si="8982">BII60*$C$65*$C$66</f>
        <v>0</v>
      </c>
      <c r="BIK66" s="995">
        <f t="shared" ref="BIK66" si="8983">BIK60*$C$65*$C$66</f>
        <v>0</v>
      </c>
      <c r="BIM66" s="995">
        <f t="shared" ref="BIM66" si="8984">BIM60*$C$65*$C$66</f>
        <v>0</v>
      </c>
      <c r="BIO66" s="995">
        <f t="shared" ref="BIO66" si="8985">BIO60*$C$65*$C$66</f>
        <v>0</v>
      </c>
      <c r="BIQ66" s="995">
        <f t="shared" ref="BIQ66" si="8986">BIQ60*$C$65*$C$66</f>
        <v>0</v>
      </c>
      <c r="BIS66" s="995">
        <f t="shared" ref="BIS66" si="8987">BIS60*$C$65*$C$66</f>
        <v>0</v>
      </c>
      <c r="BIU66" s="995">
        <f t="shared" ref="BIU66" si="8988">BIU60*$C$65*$C$66</f>
        <v>0</v>
      </c>
      <c r="BIW66" s="995">
        <f t="shared" ref="BIW66" si="8989">BIW60*$C$65*$C$66</f>
        <v>0</v>
      </c>
      <c r="BIY66" s="995">
        <f t="shared" ref="BIY66" si="8990">BIY60*$C$65*$C$66</f>
        <v>0</v>
      </c>
      <c r="BJA66" s="995">
        <f t="shared" ref="BJA66" si="8991">BJA60*$C$65*$C$66</f>
        <v>0</v>
      </c>
      <c r="BJC66" s="995">
        <f t="shared" ref="BJC66" si="8992">BJC60*$C$65*$C$66</f>
        <v>0</v>
      </c>
      <c r="BJE66" s="995">
        <f t="shared" ref="BJE66" si="8993">BJE60*$C$65*$C$66</f>
        <v>0</v>
      </c>
      <c r="BJG66" s="995">
        <f t="shared" ref="BJG66" si="8994">BJG60*$C$65*$C$66</f>
        <v>0</v>
      </c>
      <c r="BJI66" s="995">
        <f t="shared" ref="BJI66" si="8995">BJI60*$C$65*$C$66</f>
        <v>0</v>
      </c>
      <c r="BJK66" s="995">
        <f t="shared" ref="BJK66" si="8996">BJK60*$C$65*$C$66</f>
        <v>0</v>
      </c>
      <c r="BJM66" s="995">
        <f t="shared" ref="BJM66" si="8997">BJM60*$C$65*$C$66</f>
        <v>0</v>
      </c>
      <c r="BJO66" s="995">
        <f t="shared" ref="BJO66" si="8998">BJO60*$C$65*$C$66</f>
        <v>0</v>
      </c>
      <c r="BJQ66" s="995">
        <f t="shared" ref="BJQ66" si="8999">BJQ60*$C$65*$C$66</f>
        <v>0</v>
      </c>
      <c r="BJS66" s="995">
        <f t="shared" ref="BJS66" si="9000">BJS60*$C$65*$C$66</f>
        <v>0</v>
      </c>
      <c r="BJU66" s="995">
        <f t="shared" ref="BJU66" si="9001">BJU60*$C$65*$C$66</f>
        <v>0</v>
      </c>
      <c r="BJW66" s="995">
        <f t="shared" ref="BJW66" si="9002">BJW60*$C$65*$C$66</f>
        <v>0</v>
      </c>
      <c r="BJY66" s="995">
        <f t="shared" ref="BJY66" si="9003">BJY60*$C$65*$C$66</f>
        <v>0</v>
      </c>
      <c r="BKA66" s="995">
        <f t="shared" ref="BKA66" si="9004">BKA60*$C$65*$C$66</f>
        <v>0</v>
      </c>
      <c r="BKC66" s="995">
        <f t="shared" ref="BKC66" si="9005">BKC60*$C$65*$C$66</f>
        <v>0</v>
      </c>
      <c r="BKE66" s="995">
        <f t="shared" ref="BKE66" si="9006">BKE60*$C$65*$C$66</f>
        <v>0</v>
      </c>
      <c r="BKG66" s="995">
        <f t="shared" ref="BKG66" si="9007">BKG60*$C$65*$C$66</f>
        <v>0</v>
      </c>
      <c r="BKI66" s="995">
        <f t="shared" ref="BKI66" si="9008">BKI60*$C$65*$C$66</f>
        <v>0</v>
      </c>
      <c r="BKK66" s="995">
        <f t="shared" ref="BKK66" si="9009">BKK60*$C$65*$C$66</f>
        <v>0</v>
      </c>
      <c r="BKM66" s="995">
        <f t="shared" ref="BKM66" si="9010">BKM60*$C$65*$C$66</f>
        <v>0</v>
      </c>
      <c r="BKO66" s="995">
        <f t="shared" ref="BKO66" si="9011">BKO60*$C$65*$C$66</f>
        <v>0</v>
      </c>
      <c r="BKQ66" s="995">
        <f t="shared" ref="BKQ66" si="9012">BKQ60*$C$65*$C$66</f>
        <v>0</v>
      </c>
      <c r="BKS66" s="995">
        <f t="shared" ref="BKS66" si="9013">BKS60*$C$65*$C$66</f>
        <v>0</v>
      </c>
      <c r="BKU66" s="995">
        <f t="shared" ref="BKU66" si="9014">BKU60*$C$65*$C$66</f>
        <v>0</v>
      </c>
      <c r="BKW66" s="995">
        <f t="shared" ref="BKW66" si="9015">BKW60*$C$65*$C$66</f>
        <v>0</v>
      </c>
      <c r="BKY66" s="995">
        <f t="shared" ref="BKY66" si="9016">BKY60*$C$65*$C$66</f>
        <v>0</v>
      </c>
      <c r="BLA66" s="995">
        <f t="shared" ref="BLA66" si="9017">BLA60*$C$65*$C$66</f>
        <v>0</v>
      </c>
      <c r="BLC66" s="995">
        <f t="shared" ref="BLC66" si="9018">BLC60*$C$65*$C$66</f>
        <v>0</v>
      </c>
      <c r="BLE66" s="995">
        <f t="shared" ref="BLE66" si="9019">BLE60*$C$65*$C$66</f>
        <v>0</v>
      </c>
      <c r="BLG66" s="995">
        <f t="shared" ref="BLG66" si="9020">BLG60*$C$65*$C$66</f>
        <v>0</v>
      </c>
      <c r="BLI66" s="995">
        <f t="shared" ref="BLI66" si="9021">BLI60*$C$65*$C$66</f>
        <v>0</v>
      </c>
      <c r="BLK66" s="995">
        <f t="shared" ref="BLK66" si="9022">BLK60*$C$65*$C$66</f>
        <v>0</v>
      </c>
      <c r="BLM66" s="995">
        <f t="shared" ref="BLM66" si="9023">BLM60*$C$65*$C$66</f>
        <v>0</v>
      </c>
      <c r="BLO66" s="995">
        <f t="shared" ref="BLO66" si="9024">BLO60*$C$65*$C$66</f>
        <v>0</v>
      </c>
      <c r="BLQ66" s="995">
        <f t="shared" ref="BLQ66" si="9025">BLQ60*$C$65*$C$66</f>
        <v>0</v>
      </c>
      <c r="BLS66" s="995">
        <f t="shared" ref="BLS66" si="9026">BLS60*$C$65*$C$66</f>
        <v>0</v>
      </c>
      <c r="BLU66" s="995">
        <f t="shared" ref="BLU66" si="9027">BLU60*$C$65*$C$66</f>
        <v>0</v>
      </c>
      <c r="BLW66" s="995">
        <f t="shared" ref="BLW66" si="9028">BLW60*$C$65*$C$66</f>
        <v>0</v>
      </c>
      <c r="BLY66" s="995">
        <f t="shared" ref="BLY66" si="9029">BLY60*$C$65*$C$66</f>
        <v>0</v>
      </c>
      <c r="BMA66" s="995">
        <f t="shared" ref="BMA66" si="9030">BMA60*$C$65*$C$66</f>
        <v>0</v>
      </c>
      <c r="BMC66" s="995">
        <f t="shared" ref="BMC66" si="9031">BMC60*$C$65*$C$66</f>
        <v>0</v>
      </c>
      <c r="BME66" s="995">
        <f t="shared" ref="BME66" si="9032">BME60*$C$65*$C$66</f>
        <v>0</v>
      </c>
      <c r="BMG66" s="995">
        <f t="shared" ref="BMG66" si="9033">BMG60*$C$65*$C$66</f>
        <v>0</v>
      </c>
      <c r="BMI66" s="995">
        <f t="shared" ref="BMI66" si="9034">BMI60*$C$65*$C$66</f>
        <v>0</v>
      </c>
      <c r="BMK66" s="995">
        <f t="shared" ref="BMK66" si="9035">BMK60*$C$65*$C$66</f>
        <v>0</v>
      </c>
      <c r="BMM66" s="995">
        <f t="shared" ref="BMM66" si="9036">BMM60*$C$65*$C$66</f>
        <v>0</v>
      </c>
      <c r="BMO66" s="995">
        <f t="shared" ref="BMO66" si="9037">BMO60*$C$65*$C$66</f>
        <v>0</v>
      </c>
      <c r="BMQ66" s="995">
        <f t="shared" ref="BMQ66" si="9038">BMQ60*$C$65*$C$66</f>
        <v>0</v>
      </c>
      <c r="BMS66" s="995">
        <f t="shared" ref="BMS66" si="9039">BMS60*$C$65*$C$66</f>
        <v>0</v>
      </c>
      <c r="BMU66" s="995">
        <f t="shared" ref="BMU66" si="9040">BMU60*$C$65*$C$66</f>
        <v>0</v>
      </c>
      <c r="BMW66" s="995">
        <f t="shared" ref="BMW66" si="9041">BMW60*$C$65*$C$66</f>
        <v>0</v>
      </c>
      <c r="BMY66" s="995">
        <f t="shared" ref="BMY66" si="9042">BMY60*$C$65*$C$66</f>
        <v>0</v>
      </c>
      <c r="BNA66" s="995">
        <f t="shared" ref="BNA66" si="9043">BNA60*$C$65*$C$66</f>
        <v>0</v>
      </c>
      <c r="BNC66" s="995">
        <f t="shared" ref="BNC66" si="9044">BNC60*$C$65*$C$66</f>
        <v>0</v>
      </c>
      <c r="BNE66" s="995">
        <f t="shared" ref="BNE66" si="9045">BNE60*$C$65*$C$66</f>
        <v>0</v>
      </c>
      <c r="BNG66" s="995">
        <f t="shared" ref="BNG66" si="9046">BNG60*$C$65*$C$66</f>
        <v>0</v>
      </c>
      <c r="BNI66" s="995">
        <f t="shared" ref="BNI66" si="9047">BNI60*$C$65*$C$66</f>
        <v>0</v>
      </c>
      <c r="BNK66" s="995">
        <f t="shared" ref="BNK66" si="9048">BNK60*$C$65*$C$66</f>
        <v>0</v>
      </c>
      <c r="BNM66" s="995">
        <f t="shared" ref="BNM66" si="9049">BNM60*$C$65*$C$66</f>
        <v>0</v>
      </c>
      <c r="BNO66" s="995">
        <f t="shared" ref="BNO66" si="9050">BNO60*$C$65*$C$66</f>
        <v>0</v>
      </c>
      <c r="BNQ66" s="995">
        <f t="shared" ref="BNQ66" si="9051">BNQ60*$C$65*$C$66</f>
        <v>0</v>
      </c>
      <c r="BNS66" s="995">
        <f t="shared" ref="BNS66" si="9052">BNS60*$C$65*$C$66</f>
        <v>0</v>
      </c>
      <c r="BNU66" s="995">
        <f t="shared" ref="BNU66" si="9053">BNU60*$C$65*$C$66</f>
        <v>0</v>
      </c>
      <c r="BNW66" s="995">
        <f t="shared" ref="BNW66" si="9054">BNW60*$C$65*$C$66</f>
        <v>0</v>
      </c>
      <c r="BNY66" s="995">
        <f t="shared" ref="BNY66" si="9055">BNY60*$C$65*$C$66</f>
        <v>0</v>
      </c>
      <c r="BOA66" s="995">
        <f t="shared" ref="BOA66" si="9056">BOA60*$C$65*$C$66</f>
        <v>0</v>
      </c>
      <c r="BOC66" s="995">
        <f t="shared" ref="BOC66" si="9057">BOC60*$C$65*$C$66</f>
        <v>0</v>
      </c>
      <c r="BOE66" s="995">
        <f t="shared" ref="BOE66" si="9058">BOE60*$C$65*$C$66</f>
        <v>0</v>
      </c>
      <c r="BOG66" s="995">
        <f t="shared" ref="BOG66" si="9059">BOG60*$C$65*$C$66</f>
        <v>0</v>
      </c>
      <c r="BOI66" s="995">
        <f t="shared" ref="BOI66" si="9060">BOI60*$C$65*$C$66</f>
        <v>0</v>
      </c>
      <c r="BOK66" s="995">
        <f t="shared" ref="BOK66" si="9061">BOK60*$C$65*$C$66</f>
        <v>0</v>
      </c>
      <c r="BOM66" s="995">
        <f t="shared" ref="BOM66" si="9062">BOM60*$C$65*$C$66</f>
        <v>0</v>
      </c>
      <c r="BOO66" s="995">
        <f t="shared" ref="BOO66" si="9063">BOO60*$C$65*$C$66</f>
        <v>0</v>
      </c>
      <c r="BOQ66" s="995">
        <f t="shared" ref="BOQ66" si="9064">BOQ60*$C$65*$C$66</f>
        <v>0</v>
      </c>
      <c r="BOS66" s="995">
        <f t="shared" ref="BOS66" si="9065">BOS60*$C$65*$C$66</f>
        <v>0</v>
      </c>
      <c r="BOU66" s="995">
        <f t="shared" ref="BOU66" si="9066">BOU60*$C$65*$C$66</f>
        <v>0</v>
      </c>
      <c r="BOW66" s="995">
        <f t="shared" ref="BOW66" si="9067">BOW60*$C$65*$C$66</f>
        <v>0</v>
      </c>
      <c r="BOY66" s="995">
        <f t="shared" ref="BOY66" si="9068">BOY60*$C$65*$C$66</f>
        <v>0</v>
      </c>
      <c r="BPA66" s="995">
        <f t="shared" ref="BPA66" si="9069">BPA60*$C$65*$C$66</f>
        <v>0</v>
      </c>
      <c r="BPC66" s="995">
        <f t="shared" ref="BPC66" si="9070">BPC60*$C$65*$C$66</f>
        <v>0</v>
      </c>
      <c r="BPE66" s="995">
        <f t="shared" ref="BPE66" si="9071">BPE60*$C$65*$C$66</f>
        <v>0</v>
      </c>
      <c r="BPG66" s="995">
        <f t="shared" ref="BPG66" si="9072">BPG60*$C$65*$C$66</f>
        <v>0</v>
      </c>
      <c r="BPI66" s="995">
        <f t="shared" ref="BPI66" si="9073">BPI60*$C$65*$C$66</f>
        <v>0</v>
      </c>
      <c r="BPK66" s="995">
        <f t="shared" ref="BPK66" si="9074">BPK60*$C$65*$C$66</f>
        <v>0</v>
      </c>
      <c r="BPM66" s="995">
        <f t="shared" ref="BPM66" si="9075">BPM60*$C$65*$C$66</f>
        <v>0</v>
      </c>
      <c r="BPO66" s="995">
        <f t="shared" ref="BPO66" si="9076">BPO60*$C$65*$C$66</f>
        <v>0</v>
      </c>
      <c r="BPQ66" s="995">
        <f t="shared" ref="BPQ66" si="9077">BPQ60*$C$65*$C$66</f>
        <v>0</v>
      </c>
      <c r="BPS66" s="995">
        <f t="shared" ref="BPS66" si="9078">BPS60*$C$65*$C$66</f>
        <v>0</v>
      </c>
      <c r="BPU66" s="995">
        <f t="shared" ref="BPU66" si="9079">BPU60*$C$65*$C$66</f>
        <v>0</v>
      </c>
      <c r="BPW66" s="995">
        <f t="shared" ref="BPW66" si="9080">BPW60*$C$65*$C$66</f>
        <v>0</v>
      </c>
      <c r="BPY66" s="995">
        <f t="shared" ref="BPY66" si="9081">BPY60*$C$65*$C$66</f>
        <v>0</v>
      </c>
      <c r="BQA66" s="995">
        <f t="shared" ref="BQA66" si="9082">BQA60*$C$65*$C$66</f>
        <v>0</v>
      </c>
      <c r="BQC66" s="995">
        <f t="shared" ref="BQC66" si="9083">BQC60*$C$65*$C$66</f>
        <v>0</v>
      </c>
      <c r="BQE66" s="995">
        <f t="shared" ref="BQE66" si="9084">BQE60*$C$65*$C$66</f>
        <v>0</v>
      </c>
      <c r="BQG66" s="995">
        <f t="shared" ref="BQG66" si="9085">BQG60*$C$65*$C$66</f>
        <v>0</v>
      </c>
      <c r="BQI66" s="995">
        <f t="shared" ref="BQI66" si="9086">BQI60*$C$65*$C$66</f>
        <v>0</v>
      </c>
      <c r="BQK66" s="995">
        <f t="shared" ref="BQK66" si="9087">BQK60*$C$65*$C$66</f>
        <v>0</v>
      </c>
      <c r="BQM66" s="995">
        <f t="shared" ref="BQM66" si="9088">BQM60*$C$65*$C$66</f>
        <v>0</v>
      </c>
      <c r="BQO66" s="995">
        <f t="shared" ref="BQO66" si="9089">BQO60*$C$65*$C$66</f>
        <v>0</v>
      </c>
      <c r="BQQ66" s="995">
        <f t="shared" ref="BQQ66" si="9090">BQQ60*$C$65*$C$66</f>
        <v>0</v>
      </c>
      <c r="BQS66" s="995">
        <f t="shared" ref="BQS66" si="9091">BQS60*$C$65*$C$66</f>
        <v>0</v>
      </c>
      <c r="BQU66" s="995">
        <f t="shared" ref="BQU66" si="9092">BQU60*$C$65*$C$66</f>
        <v>0</v>
      </c>
      <c r="BQW66" s="995">
        <f t="shared" ref="BQW66" si="9093">BQW60*$C$65*$C$66</f>
        <v>0</v>
      </c>
      <c r="BQY66" s="995">
        <f t="shared" ref="BQY66" si="9094">BQY60*$C$65*$C$66</f>
        <v>0</v>
      </c>
      <c r="BRA66" s="995">
        <f t="shared" ref="BRA66" si="9095">BRA60*$C$65*$C$66</f>
        <v>0</v>
      </c>
      <c r="BRC66" s="995">
        <f t="shared" ref="BRC66" si="9096">BRC60*$C$65*$C$66</f>
        <v>0</v>
      </c>
      <c r="BRE66" s="995">
        <f t="shared" ref="BRE66" si="9097">BRE60*$C$65*$C$66</f>
        <v>0</v>
      </c>
      <c r="BRG66" s="995">
        <f t="shared" ref="BRG66" si="9098">BRG60*$C$65*$C$66</f>
        <v>0</v>
      </c>
      <c r="BRI66" s="995">
        <f t="shared" ref="BRI66" si="9099">BRI60*$C$65*$C$66</f>
        <v>0</v>
      </c>
      <c r="BRK66" s="995">
        <f t="shared" ref="BRK66" si="9100">BRK60*$C$65*$C$66</f>
        <v>0</v>
      </c>
      <c r="BRM66" s="995">
        <f t="shared" ref="BRM66" si="9101">BRM60*$C$65*$C$66</f>
        <v>0</v>
      </c>
      <c r="BRO66" s="995">
        <f t="shared" ref="BRO66" si="9102">BRO60*$C$65*$C$66</f>
        <v>0</v>
      </c>
      <c r="BRQ66" s="995">
        <f t="shared" ref="BRQ66" si="9103">BRQ60*$C$65*$C$66</f>
        <v>0</v>
      </c>
      <c r="BRS66" s="995">
        <f t="shared" ref="BRS66" si="9104">BRS60*$C$65*$C$66</f>
        <v>0</v>
      </c>
      <c r="BRU66" s="995">
        <f t="shared" ref="BRU66" si="9105">BRU60*$C$65*$C$66</f>
        <v>0</v>
      </c>
      <c r="BRW66" s="995">
        <f t="shared" ref="BRW66" si="9106">BRW60*$C$65*$C$66</f>
        <v>0</v>
      </c>
      <c r="BRY66" s="995">
        <f t="shared" ref="BRY66" si="9107">BRY60*$C$65*$C$66</f>
        <v>0</v>
      </c>
      <c r="BSA66" s="995">
        <f t="shared" ref="BSA66" si="9108">BSA60*$C$65*$C$66</f>
        <v>0</v>
      </c>
      <c r="BSC66" s="995">
        <f t="shared" ref="BSC66" si="9109">BSC60*$C$65*$C$66</f>
        <v>0</v>
      </c>
      <c r="BSE66" s="995">
        <f t="shared" ref="BSE66" si="9110">BSE60*$C$65*$C$66</f>
        <v>0</v>
      </c>
      <c r="BSG66" s="995">
        <f t="shared" ref="BSG66" si="9111">BSG60*$C$65*$C$66</f>
        <v>0</v>
      </c>
      <c r="BSI66" s="995">
        <f t="shared" ref="BSI66" si="9112">BSI60*$C$65*$C$66</f>
        <v>0</v>
      </c>
      <c r="BSK66" s="995">
        <f t="shared" ref="BSK66" si="9113">BSK60*$C$65*$C$66</f>
        <v>0</v>
      </c>
      <c r="BSM66" s="995">
        <f t="shared" ref="BSM66" si="9114">BSM60*$C$65*$C$66</f>
        <v>0</v>
      </c>
      <c r="BSO66" s="995">
        <f t="shared" ref="BSO66" si="9115">BSO60*$C$65*$C$66</f>
        <v>0</v>
      </c>
      <c r="BSQ66" s="995">
        <f t="shared" ref="BSQ66" si="9116">BSQ60*$C$65*$C$66</f>
        <v>0</v>
      </c>
      <c r="BSS66" s="995">
        <f t="shared" ref="BSS66" si="9117">BSS60*$C$65*$C$66</f>
        <v>0</v>
      </c>
      <c r="BSU66" s="995">
        <f t="shared" ref="BSU66" si="9118">BSU60*$C$65*$C$66</f>
        <v>0</v>
      </c>
      <c r="BSW66" s="995">
        <f t="shared" ref="BSW66" si="9119">BSW60*$C$65*$C$66</f>
        <v>0</v>
      </c>
      <c r="BSY66" s="995">
        <f t="shared" ref="BSY66" si="9120">BSY60*$C$65*$C$66</f>
        <v>0</v>
      </c>
      <c r="BTA66" s="995">
        <f t="shared" ref="BTA66" si="9121">BTA60*$C$65*$C$66</f>
        <v>0</v>
      </c>
      <c r="BTC66" s="995">
        <f t="shared" ref="BTC66" si="9122">BTC60*$C$65*$C$66</f>
        <v>0</v>
      </c>
      <c r="BTE66" s="995">
        <f t="shared" ref="BTE66" si="9123">BTE60*$C$65*$C$66</f>
        <v>0</v>
      </c>
      <c r="BTG66" s="995">
        <f t="shared" ref="BTG66" si="9124">BTG60*$C$65*$C$66</f>
        <v>0</v>
      </c>
      <c r="BTI66" s="995">
        <f t="shared" ref="BTI66" si="9125">BTI60*$C$65*$C$66</f>
        <v>0</v>
      </c>
      <c r="BTK66" s="995">
        <f t="shared" ref="BTK66" si="9126">BTK60*$C$65*$C$66</f>
        <v>0</v>
      </c>
      <c r="BTM66" s="995">
        <f t="shared" ref="BTM66" si="9127">BTM60*$C$65*$C$66</f>
        <v>0</v>
      </c>
      <c r="BTO66" s="995">
        <f t="shared" ref="BTO66" si="9128">BTO60*$C$65*$C$66</f>
        <v>0</v>
      </c>
      <c r="BTQ66" s="995">
        <f t="shared" ref="BTQ66" si="9129">BTQ60*$C$65*$C$66</f>
        <v>0</v>
      </c>
      <c r="BTS66" s="995">
        <f t="shared" ref="BTS66" si="9130">BTS60*$C$65*$C$66</f>
        <v>0</v>
      </c>
      <c r="BTU66" s="995">
        <f t="shared" ref="BTU66" si="9131">BTU60*$C$65*$C$66</f>
        <v>0</v>
      </c>
      <c r="BTW66" s="995">
        <f t="shared" ref="BTW66" si="9132">BTW60*$C$65*$C$66</f>
        <v>0</v>
      </c>
      <c r="BTY66" s="995">
        <f t="shared" ref="BTY66" si="9133">BTY60*$C$65*$C$66</f>
        <v>0</v>
      </c>
      <c r="BUA66" s="995">
        <f t="shared" ref="BUA66" si="9134">BUA60*$C$65*$C$66</f>
        <v>0</v>
      </c>
      <c r="BUC66" s="995">
        <f t="shared" ref="BUC66" si="9135">BUC60*$C$65*$C$66</f>
        <v>0</v>
      </c>
      <c r="BUE66" s="995">
        <f t="shared" ref="BUE66" si="9136">BUE60*$C$65*$C$66</f>
        <v>0</v>
      </c>
      <c r="BUG66" s="995">
        <f t="shared" ref="BUG66" si="9137">BUG60*$C$65*$C$66</f>
        <v>0</v>
      </c>
      <c r="BUI66" s="995">
        <f t="shared" ref="BUI66" si="9138">BUI60*$C$65*$C$66</f>
        <v>0</v>
      </c>
      <c r="BUK66" s="995">
        <f t="shared" ref="BUK66" si="9139">BUK60*$C$65*$C$66</f>
        <v>0</v>
      </c>
      <c r="BUM66" s="995">
        <f t="shared" ref="BUM66" si="9140">BUM60*$C$65*$C$66</f>
        <v>0</v>
      </c>
      <c r="BUO66" s="995">
        <f t="shared" ref="BUO66" si="9141">BUO60*$C$65*$C$66</f>
        <v>0</v>
      </c>
      <c r="BUQ66" s="995">
        <f t="shared" ref="BUQ66" si="9142">BUQ60*$C$65*$C$66</f>
        <v>0</v>
      </c>
      <c r="BUS66" s="995">
        <f t="shared" ref="BUS66" si="9143">BUS60*$C$65*$C$66</f>
        <v>0</v>
      </c>
      <c r="BUU66" s="995">
        <f t="shared" ref="BUU66" si="9144">BUU60*$C$65*$C$66</f>
        <v>0</v>
      </c>
      <c r="BUW66" s="995">
        <f t="shared" ref="BUW66" si="9145">BUW60*$C$65*$C$66</f>
        <v>0</v>
      </c>
      <c r="BUY66" s="995">
        <f t="shared" ref="BUY66" si="9146">BUY60*$C$65*$C$66</f>
        <v>0</v>
      </c>
      <c r="BVA66" s="995">
        <f t="shared" ref="BVA66" si="9147">BVA60*$C$65*$C$66</f>
        <v>0</v>
      </c>
      <c r="BVC66" s="995">
        <f t="shared" ref="BVC66" si="9148">BVC60*$C$65*$C$66</f>
        <v>0</v>
      </c>
      <c r="BVE66" s="995">
        <f t="shared" ref="BVE66" si="9149">BVE60*$C$65*$C$66</f>
        <v>0</v>
      </c>
      <c r="BVG66" s="995">
        <f t="shared" ref="BVG66" si="9150">BVG60*$C$65*$C$66</f>
        <v>0</v>
      </c>
      <c r="BVI66" s="995">
        <f t="shared" ref="BVI66" si="9151">BVI60*$C$65*$C$66</f>
        <v>0</v>
      </c>
      <c r="BVK66" s="995">
        <f t="shared" ref="BVK66" si="9152">BVK60*$C$65*$C$66</f>
        <v>0</v>
      </c>
      <c r="BVM66" s="995">
        <f t="shared" ref="BVM66" si="9153">BVM60*$C$65*$C$66</f>
        <v>0</v>
      </c>
      <c r="BVO66" s="995">
        <f t="shared" ref="BVO66" si="9154">BVO60*$C$65*$C$66</f>
        <v>0</v>
      </c>
      <c r="BVQ66" s="995">
        <f t="shared" ref="BVQ66" si="9155">BVQ60*$C$65*$C$66</f>
        <v>0</v>
      </c>
      <c r="BVS66" s="995">
        <f t="shared" ref="BVS66" si="9156">BVS60*$C$65*$C$66</f>
        <v>0</v>
      </c>
      <c r="BVU66" s="995">
        <f t="shared" ref="BVU66" si="9157">BVU60*$C$65*$C$66</f>
        <v>0</v>
      </c>
      <c r="BVW66" s="995">
        <f t="shared" ref="BVW66" si="9158">BVW60*$C$65*$C$66</f>
        <v>0</v>
      </c>
      <c r="BVY66" s="995">
        <f t="shared" ref="BVY66" si="9159">BVY60*$C$65*$C$66</f>
        <v>0</v>
      </c>
      <c r="BWA66" s="995">
        <f t="shared" ref="BWA66" si="9160">BWA60*$C$65*$C$66</f>
        <v>0</v>
      </c>
      <c r="BWC66" s="995">
        <f t="shared" ref="BWC66" si="9161">BWC60*$C$65*$C$66</f>
        <v>0</v>
      </c>
      <c r="BWE66" s="995">
        <f t="shared" ref="BWE66" si="9162">BWE60*$C$65*$C$66</f>
        <v>0</v>
      </c>
      <c r="BWG66" s="995">
        <f t="shared" ref="BWG66" si="9163">BWG60*$C$65*$C$66</f>
        <v>0</v>
      </c>
      <c r="BWI66" s="995">
        <f t="shared" ref="BWI66" si="9164">BWI60*$C$65*$C$66</f>
        <v>0</v>
      </c>
      <c r="BWK66" s="995">
        <f t="shared" ref="BWK66" si="9165">BWK60*$C$65*$C$66</f>
        <v>0</v>
      </c>
      <c r="BWM66" s="995">
        <f t="shared" ref="BWM66" si="9166">BWM60*$C$65*$C$66</f>
        <v>0</v>
      </c>
      <c r="BWO66" s="995">
        <f t="shared" ref="BWO66" si="9167">BWO60*$C$65*$C$66</f>
        <v>0</v>
      </c>
      <c r="BWQ66" s="995">
        <f t="shared" ref="BWQ66" si="9168">BWQ60*$C$65*$C$66</f>
        <v>0</v>
      </c>
      <c r="BWS66" s="995">
        <f t="shared" ref="BWS66" si="9169">BWS60*$C$65*$C$66</f>
        <v>0</v>
      </c>
      <c r="BWU66" s="995">
        <f t="shared" ref="BWU66" si="9170">BWU60*$C$65*$C$66</f>
        <v>0</v>
      </c>
      <c r="BWW66" s="995">
        <f t="shared" ref="BWW66" si="9171">BWW60*$C$65*$C$66</f>
        <v>0</v>
      </c>
      <c r="BWY66" s="995">
        <f t="shared" ref="BWY66" si="9172">BWY60*$C$65*$C$66</f>
        <v>0</v>
      </c>
      <c r="BXA66" s="995">
        <f t="shared" ref="BXA66" si="9173">BXA60*$C$65*$C$66</f>
        <v>0</v>
      </c>
      <c r="BXC66" s="995">
        <f t="shared" ref="BXC66" si="9174">BXC60*$C$65*$C$66</f>
        <v>0</v>
      </c>
      <c r="BXE66" s="995">
        <f t="shared" ref="BXE66" si="9175">BXE60*$C$65*$C$66</f>
        <v>0</v>
      </c>
      <c r="BXG66" s="995">
        <f t="shared" ref="BXG66" si="9176">BXG60*$C$65*$C$66</f>
        <v>0</v>
      </c>
      <c r="BXI66" s="995">
        <f t="shared" ref="BXI66" si="9177">BXI60*$C$65*$C$66</f>
        <v>0</v>
      </c>
      <c r="BXK66" s="995">
        <f t="shared" ref="BXK66" si="9178">BXK60*$C$65*$C$66</f>
        <v>0</v>
      </c>
      <c r="BXM66" s="995">
        <f t="shared" ref="BXM66" si="9179">BXM60*$C$65*$C$66</f>
        <v>0</v>
      </c>
      <c r="BXO66" s="995">
        <f t="shared" ref="BXO66" si="9180">BXO60*$C$65*$C$66</f>
        <v>0</v>
      </c>
      <c r="BXQ66" s="995">
        <f t="shared" ref="BXQ66" si="9181">BXQ60*$C$65*$C$66</f>
        <v>0</v>
      </c>
      <c r="BXS66" s="995">
        <f t="shared" ref="BXS66" si="9182">BXS60*$C$65*$C$66</f>
        <v>0</v>
      </c>
      <c r="BXU66" s="995">
        <f t="shared" ref="BXU66" si="9183">BXU60*$C$65*$C$66</f>
        <v>0</v>
      </c>
      <c r="BXW66" s="995">
        <f t="shared" ref="BXW66" si="9184">BXW60*$C$65*$C$66</f>
        <v>0</v>
      </c>
      <c r="BXY66" s="995">
        <f t="shared" ref="BXY66" si="9185">BXY60*$C$65*$C$66</f>
        <v>0</v>
      </c>
      <c r="BYA66" s="995">
        <f t="shared" ref="BYA66" si="9186">BYA60*$C$65*$C$66</f>
        <v>0</v>
      </c>
      <c r="BYC66" s="995">
        <f t="shared" ref="BYC66" si="9187">BYC60*$C$65*$C$66</f>
        <v>0</v>
      </c>
      <c r="BYE66" s="995">
        <f t="shared" ref="BYE66" si="9188">BYE60*$C$65*$C$66</f>
        <v>0</v>
      </c>
      <c r="BYG66" s="995">
        <f t="shared" ref="BYG66" si="9189">BYG60*$C$65*$C$66</f>
        <v>0</v>
      </c>
      <c r="BYI66" s="995">
        <f t="shared" ref="BYI66" si="9190">BYI60*$C$65*$C$66</f>
        <v>0</v>
      </c>
      <c r="BYK66" s="995">
        <f t="shared" ref="BYK66" si="9191">BYK60*$C$65*$C$66</f>
        <v>0</v>
      </c>
      <c r="BYM66" s="995">
        <f t="shared" ref="BYM66" si="9192">BYM60*$C$65*$C$66</f>
        <v>0</v>
      </c>
      <c r="BYO66" s="995">
        <f t="shared" ref="BYO66" si="9193">BYO60*$C$65*$C$66</f>
        <v>0</v>
      </c>
      <c r="BYQ66" s="995">
        <f t="shared" ref="BYQ66" si="9194">BYQ60*$C$65*$C$66</f>
        <v>0</v>
      </c>
      <c r="BYS66" s="995">
        <f t="shared" ref="BYS66" si="9195">BYS60*$C$65*$C$66</f>
        <v>0</v>
      </c>
      <c r="BYU66" s="995">
        <f t="shared" ref="BYU66" si="9196">BYU60*$C$65*$C$66</f>
        <v>0</v>
      </c>
      <c r="BYW66" s="995">
        <f t="shared" ref="BYW66" si="9197">BYW60*$C$65*$C$66</f>
        <v>0</v>
      </c>
      <c r="BYY66" s="995">
        <f t="shared" ref="BYY66" si="9198">BYY60*$C$65*$C$66</f>
        <v>0</v>
      </c>
      <c r="BZA66" s="995">
        <f t="shared" ref="BZA66" si="9199">BZA60*$C$65*$C$66</f>
        <v>0</v>
      </c>
      <c r="BZC66" s="995">
        <f t="shared" ref="BZC66" si="9200">BZC60*$C$65*$C$66</f>
        <v>0</v>
      </c>
      <c r="BZE66" s="995">
        <f t="shared" ref="BZE66" si="9201">BZE60*$C$65*$C$66</f>
        <v>0</v>
      </c>
      <c r="BZG66" s="995">
        <f t="shared" ref="BZG66" si="9202">BZG60*$C$65*$C$66</f>
        <v>0</v>
      </c>
      <c r="BZI66" s="995">
        <f t="shared" ref="BZI66" si="9203">BZI60*$C$65*$C$66</f>
        <v>0</v>
      </c>
      <c r="BZK66" s="995">
        <f t="shared" ref="BZK66" si="9204">BZK60*$C$65*$C$66</f>
        <v>0</v>
      </c>
      <c r="BZM66" s="995">
        <f t="shared" ref="BZM66" si="9205">BZM60*$C$65*$C$66</f>
        <v>0</v>
      </c>
      <c r="BZO66" s="995">
        <f t="shared" ref="BZO66" si="9206">BZO60*$C$65*$C$66</f>
        <v>0</v>
      </c>
      <c r="BZQ66" s="995">
        <f t="shared" ref="BZQ66" si="9207">BZQ60*$C$65*$C$66</f>
        <v>0</v>
      </c>
      <c r="BZS66" s="995">
        <f t="shared" ref="BZS66" si="9208">BZS60*$C$65*$C$66</f>
        <v>0</v>
      </c>
      <c r="BZU66" s="995">
        <f t="shared" ref="BZU66" si="9209">BZU60*$C$65*$C$66</f>
        <v>0</v>
      </c>
      <c r="BZW66" s="995">
        <f t="shared" ref="BZW66" si="9210">BZW60*$C$65*$C$66</f>
        <v>0</v>
      </c>
      <c r="BZY66" s="995">
        <f t="shared" ref="BZY66" si="9211">BZY60*$C$65*$C$66</f>
        <v>0</v>
      </c>
      <c r="CAA66" s="995">
        <f t="shared" ref="CAA66" si="9212">CAA60*$C$65*$C$66</f>
        <v>0</v>
      </c>
      <c r="CAC66" s="995">
        <f t="shared" ref="CAC66" si="9213">CAC60*$C$65*$C$66</f>
        <v>0</v>
      </c>
      <c r="CAE66" s="995">
        <f t="shared" ref="CAE66" si="9214">CAE60*$C$65*$C$66</f>
        <v>0</v>
      </c>
      <c r="CAG66" s="995">
        <f t="shared" ref="CAG66" si="9215">CAG60*$C$65*$C$66</f>
        <v>0</v>
      </c>
      <c r="CAI66" s="995">
        <f t="shared" ref="CAI66" si="9216">CAI60*$C$65*$C$66</f>
        <v>0</v>
      </c>
      <c r="CAK66" s="995">
        <f t="shared" ref="CAK66" si="9217">CAK60*$C$65*$C$66</f>
        <v>0</v>
      </c>
      <c r="CAM66" s="995">
        <f t="shared" ref="CAM66" si="9218">CAM60*$C$65*$C$66</f>
        <v>0</v>
      </c>
      <c r="CAO66" s="995">
        <f t="shared" ref="CAO66" si="9219">CAO60*$C$65*$C$66</f>
        <v>0</v>
      </c>
      <c r="CAQ66" s="995">
        <f t="shared" ref="CAQ66" si="9220">CAQ60*$C$65*$C$66</f>
        <v>0</v>
      </c>
      <c r="CAS66" s="995">
        <f t="shared" ref="CAS66" si="9221">CAS60*$C$65*$C$66</f>
        <v>0</v>
      </c>
      <c r="CAU66" s="995">
        <f t="shared" ref="CAU66" si="9222">CAU60*$C$65*$C$66</f>
        <v>0</v>
      </c>
      <c r="CAW66" s="995">
        <f t="shared" ref="CAW66" si="9223">CAW60*$C$65*$C$66</f>
        <v>0</v>
      </c>
      <c r="CAY66" s="995">
        <f t="shared" ref="CAY66" si="9224">CAY60*$C$65*$C$66</f>
        <v>0</v>
      </c>
      <c r="CBA66" s="995">
        <f t="shared" ref="CBA66" si="9225">CBA60*$C$65*$C$66</f>
        <v>0</v>
      </c>
      <c r="CBC66" s="995">
        <f t="shared" ref="CBC66" si="9226">CBC60*$C$65*$C$66</f>
        <v>0</v>
      </c>
      <c r="CBE66" s="995">
        <f t="shared" ref="CBE66" si="9227">CBE60*$C$65*$C$66</f>
        <v>0</v>
      </c>
      <c r="CBG66" s="995">
        <f t="shared" ref="CBG66" si="9228">CBG60*$C$65*$C$66</f>
        <v>0</v>
      </c>
      <c r="CBI66" s="995">
        <f t="shared" ref="CBI66" si="9229">CBI60*$C$65*$C$66</f>
        <v>0</v>
      </c>
      <c r="CBK66" s="995">
        <f t="shared" ref="CBK66" si="9230">CBK60*$C$65*$C$66</f>
        <v>0</v>
      </c>
      <c r="CBM66" s="995">
        <f t="shared" ref="CBM66" si="9231">CBM60*$C$65*$C$66</f>
        <v>0</v>
      </c>
      <c r="CBO66" s="995">
        <f t="shared" ref="CBO66" si="9232">CBO60*$C$65*$C$66</f>
        <v>0</v>
      </c>
      <c r="CBQ66" s="995">
        <f t="shared" ref="CBQ66" si="9233">CBQ60*$C$65*$C$66</f>
        <v>0</v>
      </c>
      <c r="CBS66" s="995">
        <f t="shared" ref="CBS66" si="9234">CBS60*$C$65*$C$66</f>
        <v>0</v>
      </c>
      <c r="CBU66" s="995">
        <f t="shared" ref="CBU66" si="9235">CBU60*$C$65*$C$66</f>
        <v>0</v>
      </c>
      <c r="CBW66" s="995">
        <f t="shared" ref="CBW66" si="9236">CBW60*$C$65*$C$66</f>
        <v>0</v>
      </c>
      <c r="CBY66" s="995">
        <f t="shared" ref="CBY66" si="9237">CBY60*$C$65*$C$66</f>
        <v>0</v>
      </c>
      <c r="CCA66" s="995">
        <f t="shared" ref="CCA66" si="9238">CCA60*$C$65*$C$66</f>
        <v>0</v>
      </c>
      <c r="CCC66" s="995">
        <f t="shared" ref="CCC66" si="9239">CCC60*$C$65*$C$66</f>
        <v>0</v>
      </c>
      <c r="CCE66" s="995">
        <f t="shared" ref="CCE66" si="9240">CCE60*$C$65*$C$66</f>
        <v>0</v>
      </c>
      <c r="CCG66" s="995">
        <f t="shared" ref="CCG66" si="9241">CCG60*$C$65*$C$66</f>
        <v>0</v>
      </c>
      <c r="CCI66" s="995">
        <f t="shared" ref="CCI66" si="9242">CCI60*$C$65*$C$66</f>
        <v>0</v>
      </c>
      <c r="CCK66" s="995">
        <f t="shared" ref="CCK66" si="9243">CCK60*$C$65*$C$66</f>
        <v>0</v>
      </c>
      <c r="CCM66" s="995">
        <f t="shared" ref="CCM66" si="9244">CCM60*$C$65*$C$66</f>
        <v>0</v>
      </c>
      <c r="CCO66" s="995">
        <f t="shared" ref="CCO66" si="9245">CCO60*$C$65*$C$66</f>
        <v>0</v>
      </c>
      <c r="CCQ66" s="995">
        <f t="shared" ref="CCQ66" si="9246">CCQ60*$C$65*$C$66</f>
        <v>0</v>
      </c>
      <c r="CCS66" s="995">
        <f t="shared" ref="CCS66" si="9247">CCS60*$C$65*$C$66</f>
        <v>0</v>
      </c>
      <c r="CCU66" s="995">
        <f t="shared" ref="CCU66" si="9248">CCU60*$C$65*$C$66</f>
        <v>0</v>
      </c>
      <c r="CCW66" s="995">
        <f t="shared" ref="CCW66" si="9249">CCW60*$C$65*$C$66</f>
        <v>0</v>
      </c>
      <c r="CCY66" s="995">
        <f t="shared" ref="CCY66" si="9250">CCY60*$C$65*$C$66</f>
        <v>0</v>
      </c>
      <c r="CDA66" s="995">
        <f t="shared" ref="CDA66" si="9251">CDA60*$C$65*$C$66</f>
        <v>0</v>
      </c>
      <c r="CDC66" s="995">
        <f t="shared" ref="CDC66" si="9252">CDC60*$C$65*$C$66</f>
        <v>0</v>
      </c>
      <c r="CDE66" s="995">
        <f t="shared" ref="CDE66" si="9253">CDE60*$C$65*$C$66</f>
        <v>0</v>
      </c>
      <c r="CDG66" s="995">
        <f t="shared" ref="CDG66" si="9254">CDG60*$C$65*$C$66</f>
        <v>0</v>
      </c>
      <c r="CDI66" s="995">
        <f t="shared" ref="CDI66" si="9255">CDI60*$C$65*$C$66</f>
        <v>0</v>
      </c>
      <c r="CDK66" s="995">
        <f t="shared" ref="CDK66" si="9256">CDK60*$C$65*$C$66</f>
        <v>0</v>
      </c>
      <c r="CDM66" s="995">
        <f t="shared" ref="CDM66" si="9257">CDM60*$C$65*$C$66</f>
        <v>0</v>
      </c>
      <c r="CDO66" s="995">
        <f t="shared" ref="CDO66" si="9258">CDO60*$C$65*$C$66</f>
        <v>0</v>
      </c>
      <c r="CDQ66" s="995">
        <f t="shared" ref="CDQ66" si="9259">CDQ60*$C$65*$C$66</f>
        <v>0</v>
      </c>
      <c r="CDS66" s="995">
        <f t="shared" ref="CDS66" si="9260">CDS60*$C$65*$C$66</f>
        <v>0</v>
      </c>
      <c r="CDU66" s="995">
        <f t="shared" ref="CDU66" si="9261">CDU60*$C$65*$C$66</f>
        <v>0</v>
      </c>
      <c r="CDW66" s="995">
        <f t="shared" ref="CDW66" si="9262">CDW60*$C$65*$C$66</f>
        <v>0</v>
      </c>
      <c r="CDY66" s="995">
        <f t="shared" ref="CDY66" si="9263">CDY60*$C$65*$C$66</f>
        <v>0</v>
      </c>
      <c r="CEA66" s="995">
        <f t="shared" ref="CEA66" si="9264">CEA60*$C$65*$C$66</f>
        <v>0</v>
      </c>
      <c r="CEC66" s="995">
        <f t="shared" ref="CEC66" si="9265">CEC60*$C$65*$C$66</f>
        <v>0</v>
      </c>
      <c r="CEE66" s="995">
        <f t="shared" ref="CEE66" si="9266">CEE60*$C$65*$C$66</f>
        <v>0</v>
      </c>
      <c r="CEG66" s="995">
        <f t="shared" ref="CEG66" si="9267">CEG60*$C$65*$C$66</f>
        <v>0</v>
      </c>
      <c r="CEI66" s="995">
        <f t="shared" ref="CEI66" si="9268">CEI60*$C$65*$C$66</f>
        <v>0</v>
      </c>
      <c r="CEK66" s="995">
        <f t="shared" ref="CEK66" si="9269">CEK60*$C$65*$C$66</f>
        <v>0</v>
      </c>
      <c r="CEM66" s="995">
        <f t="shared" ref="CEM66" si="9270">CEM60*$C$65*$C$66</f>
        <v>0</v>
      </c>
      <c r="CEO66" s="995">
        <f t="shared" ref="CEO66" si="9271">CEO60*$C$65*$C$66</f>
        <v>0</v>
      </c>
      <c r="CEQ66" s="995">
        <f t="shared" ref="CEQ66" si="9272">CEQ60*$C$65*$C$66</f>
        <v>0</v>
      </c>
      <c r="CES66" s="995">
        <f t="shared" ref="CES66" si="9273">CES60*$C$65*$C$66</f>
        <v>0</v>
      </c>
      <c r="CEU66" s="995">
        <f t="shared" ref="CEU66" si="9274">CEU60*$C$65*$C$66</f>
        <v>0</v>
      </c>
      <c r="CEW66" s="995">
        <f t="shared" ref="CEW66" si="9275">CEW60*$C$65*$C$66</f>
        <v>0</v>
      </c>
      <c r="CEY66" s="995">
        <f t="shared" ref="CEY66" si="9276">CEY60*$C$65*$C$66</f>
        <v>0</v>
      </c>
      <c r="CFA66" s="995">
        <f t="shared" ref="CFA66" si="9277">CFA60*$C$65*$C$66</f>
        <v>0</v>
      </c>
      <c r="CFC66" s="995">
        <f t="shared" ref="CFC66" si="9278">CFC60*$C$65*$C$66</f>
        <v>0</v>
      </c>
      <c r="CFE66" s="995">
        <f t="shared" ref="CFE66" si="9279">CFE60*$C$65*$C$66</f>
        <v>0</v>
      </c>
      <c r="CFG66" s="995">
        <f t="shared" ref="CFG66" si="9280">CFG60*$C$65*$C$66</f>
        <v>0</v>
      </c>
      <c r="CFI66" s="995">
        <f t="shared" ref="CFI66" si="9281">CFI60*$C$65*$C$66</f>
        <v>0</v>
      </c>
      <c r="CFK66" s="995">
        <f t="shared" ref="CFK66" si="9282">CFK60*$C$65*$C$66</f>
        <v>0</v>
      </c>
      <c r="CFM66" s="995">
        <f t="shared" ref="CFM66" si="9283">CFM60*$C$65*$C$66</f>
        <v>0</v>
      </c>
      <c r="CFO66" s="995">
        <f t="shared" ref="CFO66" si="9284">CFO60*$C$65*$C$66</f>
        <v>0</v>
      </c>
      <c r="CFQ66" s="995">
        <f t="shared" ref="CFQ66" si="9285">CFQ60*$C$65*$C$66</f>
        <v>0</v>
      </c>
      <c r="CFS66" s="995">
        <f t="shared" ref="CFS66" si="9286">CFS60*$C$65*$C$66</f>
        <v>0</v>
      </c>
      <c r="CFU66" s="995">
        <f t="shared" ref="CFU66" si="9287">CFU60*$C$65*$C$66</f>
        <v>0</v>
      </c>
      <c r="CFW66" s="995">
        <f t="shared" ref="CFW66" si="9288">CFW60*$C$65*$C$66</f>
        <v>0</v>
      </c>
      <c r="CFY66" s="995">
        <f t="shared" ref="CFY66" si="9289">CFY60*$C$65*$C$66</f>
        <v>0</v>
      </c>
      <c r="CGA66" s="995">
        <f t="shared" ref="CGA66" si="9290">CGA60*$C$65*$C$66</f>
        <v>0</v>
      </c>
      <c r="CGC66" s="995">
        <f t="shared" ref="CGC66" si="9291">CGC60*$C$65*$C$66</f>
        <v>0</v>
      </c>
      <c r="CGE66" s="995">
        <f t="shared" ref="CGE66" si="9292">CGE60*$C$65*$C$66</f>
        <v>0</v>
      </c>
      <c r="CGG66" s="995">
        <f t="shared" ref="CGG66" si="9293">CGG60*$C$65*$C$66</f>
        <v>0</v>
      </c>
      <c r="CGI66" s="995">
        <f t="shared" ref="CGI66" si="9294">CGI60*$C$65*$C$66</f>
        <v>0</v>
      </c>
      <c r="CGK66" s="995">
        <f t="shared" ref="CGK66" si="9295">CGK60*$C$65*$C$66</f>
        <v>0</v>
      </c>
      <c r="CGM66" s="995">
        <f t="shared" ref="CGM66" si="9296">CGM60*$C$65*$C$66</f>
        <v>0</v>
      </c>
      <c r="CGO66" s="995">
        <f t="shared" ref="CGO66" si="9297">CGO60*$C$65*$C$66</f>
        <v>0</v>
      </c>
      <c r="CGQ66" s="995">
        <f t="shared" ref="CGQ66" si="9298">CGQ60*$C$65*$C$66</f>
        <v>0</v>
      </c>
      <c r="CGS66" s="995">
        <f t="shared" ref="CGS66" si="9299">CGS60*$C$65*$C$66</f>
        <v>0</v>
      </c>
      <c r="CGU66" s="995">
        <f t="shared" ref="CGU66" si="9300">CGU60*$C$65*$C$66</f>
        <v>0</v>
      </c>
      <c r="CGW66" s="995">
        <f t="shared" ref="CGW66" si="9301">CGW60*$C$65*$C$66</f>
        <v>0</v>
      </c>
      <c r="CGY66" s="995">
        <f t="shared" ref="CGY66" si="9302">CGY60*$C$65*$C$66</f>
        <v>0</v>
      </c>
      <c r="CHA66" s="995">
        <f t="shared" ref="CHA66" si="9303">CHA60*$C$65*$C$66</f>
        <v>0</v>
      </c>
      <c r="CHC66" s="995">
        <f t="shared" ref="CHC66" si="9304">CHC60*$C$65*$C$66</f>
        <v>0</v>
      </c>
      <c r="CHE66" s="995">
        <f t="shared" ref="CHE66" si="9305">CHE60*$C$65*$C$66</f>
        <v>0</v>
      </c>
      <c r="CHG66" s="995">
        <f t="shared" ref="CHG66" si="9306">CHG60*$C$65*$C$66</f>
        <v>0</v>
      </c>
      <c r="CHI66" s="995">
        <f t="shared" ref="CHI66" si="9307">CHI60*$C$65*$C$66</f>
        <v>0</v>
      </c>
      <c r="CHK66" s="995">
        <f t="shared" ref="CHK66" si="9308">CHK60*$C$65*$C$66</f>
        <v>0</v>
      </c>
      <c r="CHM66" s="995">
        <f t="shared" ref="CHM66" si="9309">CHM60*$C$65*$C$66</f>
        <v>0</v>
      </c>
      <c r="CHO66" s="995">
        <f t="shared" ref="CHO66" si="9310">CHO60*$C$65*$C$66</f>
        <v>0</v>
      </c>
      <c r="CHQ66" s="995">
        <f t="shared" ref="CHQ66" si="9311">CHQ60*$C$65*$C$66</f>
        <v>0</v>
      </c>
      <c r="CHS66" s="995">
        <f t="shared" ref="CHS66" si="9312">CHS60*$C$65*$C$66</f>
        <v>0</v>
      </c>
      <c r="CHU66" s="995">
        <f t="shared" ref="CHU66" si="9313">CHU60*$C$65*$C$66</f>
        <v>0</v>
      </c>
      <c r="CHW66" s="995">
        <f t="shared" ref="CHW66" si="9314">CHW60*$C$65*$C$66</f>
        <v>0</v>
      </c>
      <c r="CHY66" s="995">
        <f t="shared" ref="CHY66" si="9315">CHY60*$C$65*$C$66</f>
        <v>0</v>
      </c>
      <c r="CIA66" s="995">
        <f t="shared" ref="CIA66" si="9316">CIA60*$C$65*$C$66</f>
        <v>0</v>
      </c>
      <c r="CIC66" s="995">
        <f t="shared" ref="CIC66" si="9317">CIC60*$C$65*$C$66</f>
        <v>0</v>
      </c>
      <c r="CIE66" s="995">
        <f t="shared" ref="CIE66" si="9318">CIE60*$C$65*$C$66</f>
        <v>0</v>
      </c>
      <c r="CIG66" s="995">
        <f t="shared" ref="CIG66" si="9319">CIG60*$C$65*$C$66</f>
        <v>0</v>
      </c>
      <c r="CII66" s="995">
        <f t="shared" ref="CII66" si="9320">CII60*$C$65*$C$66</f>
        <v>0</v>
      </c>
      <c r="CIK66" s="995">
        <f t="shared" ref="CIK66" si="9321">CIK60*$C$65*$C$66</f>
        <v>0</v>
      </c>
      <c r="CIM66" s="995">
        <f t="shared" ref="CIM66" si="9322">CIM60*$C$65*$C$66</f>
        <v>0</v>
      </c>
      <c r="CIO66" s="995">
        <f t="shared" ref="CIO66" si="9323">CIO60*$C$65*$C$66</f>
        <v>0</v>
      </c>
      <c r="CIQ66" s="995">
        <f t="shared" ref="CIQ66" si="9324">CIQ60*$C$65*$C$66</f>
        <v>0</v>
      </c>
      <c r="CIS66" s="995">
        <f t="shared" ref="CIS66" si="9325">CIS60*$C$65*$C$66</f>
        <v>0</v>
      </c>
      <c r="CIU66" s="995">
        <f t="shared" ref="CIU66" si="9326">CIU60*$C$65*$C$66</f>
        <v>0</v>
      </c>
      <c r="CIW66" s="995">
        <f t="shared" ref="CIW66" si="9327">CIW60*$C$65*$C$66</f>
        <v>0</v>
      </c>
      <c r="CIY66" s="995">
        <f t="shared" ref="CIY66" si="9328">CIY60*$C$65*$C$66</f>
        <v>0</v>
      </c>
      <c r="CJA66" s="995">
        <f t="shared" ref="CJA66" si="9329">CJA60*$C$65*$C$66</f>
        <v>0</v>
      </c>
      <c r="CJC66" s="995">
        <f t="shared" ref="CJC66" si="9330">CJC60*$C$65*$C$66</f>
        <v>0</v>
      </c>
      <c r="CJE66" s="995">
        <f t="shared" ref="CJE66" si="9331">CJE60*$C$65*$C$66</f>
        <v>0</v>
      </c>
      <c r="CJG66" s="995">
        <f t="shared" ref="CJG66" si="9332">CJG60*$C$65*$C$66</f>
        <v>0</v>
      </c>
      <c r="CJI66" s="995">
        <f t="shared" ref="CJI66" si="9333">CJI60*$C$65*$C$66</f>
        <v>0</v>
      </c>
      <c r="CJK66" s="995">
        <f t="shared" ref="CJK66" si="9334">CJK60*$C$65*$C$66</f>
        <v>0</v>
      </c>
      <c r="CJM66" s="995">
        <f t="shared" ref="CJM66" si="9335">CJM60*$C$65*$C$66</f>
        <v>0</v>
      </c>
      <c r="CJO66" s="995">
        <f t="shared" ref="CJO66" si="9336">CJO60*$C$65*$C$66</f>
        <v>0</v>
      </c>
      <c r="CJQ66" s="995">
        <f t="shared" ref="CJQ66" si="9337">CJQ60*$C$65*$C$66</f>
        <v>0</v>
      </c>
      <c r="CJS66" s="995">
        <f t="shared" ref="CJS66" si="9338">CJS60*$C$65*$C$66</f>
        <v>0</v>
      </c>
      <c r="CJU66" s="995">
        <f t="shared" ref="CJU66" si="9339">CJU60*$C$65*$C$66</f>
        <v>0</v>
      </c>
      <c r="CJW66" s="995">
        <f t="shared" ref="CJW66" si="9340">CJW60*$C$65*$C$66</f>
        <v>0</v>
      </c>
      <c r="CJY66" s="995">
        <f t="shared" ref="CJY66" si="9341">CJY60*$C$65*$C$66</f>
        <v>0</v>
      </c>
      <c r="CKA66" s="995">
        <f t="shared" ref="CKA66" si="9342">CKA60*$C$65*$C$66</f>
        <v>0</v>
      </c>
      <c r="CKC66" s="995">
        <f t="shared" ref="CKC66" si="9343">CKC60*$C$65*$C$66</f>
        <v>0</v>
      </c>
      <c r="CKE66" s="995">
        <f t="shared" ref="CKE66" si="9344">CKE60*$C$65*$C$66</f>
        <v>0</v>
      </c>
      <c r="CKG66" s="995">
        <f t="shared" ref="CKG66" si="9345">CKG60*$C$65*$C$66</f>
        <v>0</v>
      </c>
      <c r="CKI66" s="995">
        <f t="shared" ref="CKI66" si="9346">CKI60*$C$65*$C$66</f>
        <v>0</v>
      </c>
      <c r="CKK66" s="995">
        <f t="shared" ref="CKK66" si="9347">CKK60*$C$65*$C$66</f>
        <v>0</v>
      </c>
      <c r="CKM66" s="995">
        <f t="shared" ref="CKM66" si="9348">CKM60*$C$65*$C$66</f>
        <v>0</v>
      </c>
      <c r="CKO66" s="995">
        <f t="shared" ref="CKO66" si="9349">CKO60*$C$65*$C$66</f>
        <v>0</v>
      </c>
      <c r="CKQ66" s="995">
        <f t="shared" ref="CKQ66" si="9350">CKQ60*$C$65*$C$66</f>
        <v>0</v>
      </c>
      <c r="CKS66" s="995">
        <f t="shared" ref="CKS66" si="9351">CKS60*$C$65*$C$66</f>
        <v>0</v>
      </c>
      <c r="CKU66" s="995">
        <f t="shared" ref="CKU66" si="9352">CKU60*$C$65*$C$66</f>
        <v>0</v>
      </c>
      <c r="CKW66" s="995">
        <f t="shared" ref="CKW66" si="9353">CKW60*$C$65*$C$66</f>
        <v>0</v>
      </c>
      <c r="CKY66" s="995">
        <f t="shared" ref="CKY66" si="9354">CKY60*$C$65*$C$66</f>
        <v>0</v>
      </c>
      <c r="CLA66" s="995">
        <f t="shared" ref="CLA66" si="9355">CLA60*$C$65*$C$66</f>
        <v>0</v>
      </c>
      <c r="CLC66" s="995">
        <f t="shared" ref="CLC66" si="9356">CLC60*$C$65*$C$66</f>
        <v>0</v>
      </c>
      <c r="CLE66" s="995">
        <f t="shared" ref="CLE66" si="9357">CLE60*$C$65*$C$66</f>
        <v>0</v>
      </c>
      <c r="CLG66" s="995">
        <f t="shared" ref="CLG66" si="9358">CLG60*$C$65*$C$66</f>
        <v>0</v>
      </c>
      <c r="CLI66" s="995">
        <f t="shared" ref="CLI66" si="9359">CLI60*$C$65*$C$66</f>
        <v>0</v>
      </c>
      <c r="CLK66" s="995">
        <f t="shared" ref="CLK66" si="9360">CLK60*$C$65*$C$66</f>
        <v>0</v>
      </c>
      <c r="CLM66" s="995">
        <f t="shared" ref="CLM66" si="9361">CLM60*$C$65*$C$66</f>
        <v>0</v>
      </c>
      <c r="CLO66" s="995">
        <f t="shared" ref="CLO66" si="9362">CLO60*$C$65*$C$66</f>
        <v>0</v>
      </c>
      <c r="CLQ66" s="995">
        <f t="shared" ref="CLQ66" si="9363">CLQ60*$C$65*$C$66</f>
        <v>0</v>
      </c>
      <c r="CLS66" s="995">
        <f t="shared" ref="CLS66" si="9364">CLS60*$C$65*$C$66</f>
        <v>0</v>
      </c>
      <c r="CLU66" s="995">
        <f t="shared" ref="CLU66" si="9365">CLU60*$C$65*$C$66</f>
        <v>0</v>
      </c>
      <c r="CLW66" s="995">
        <f t="shared" ref="CLW66" si="9366">CLW60*$C$65*$C$66</f>
        <v>0</v>
      </c>
      <c r="CLY66" s="995">
        <f t="shared" ref="CLY66" si="9367">CLY60*$C$65*$C$66</f>
        <v>0</v>
      </c>
      <c r="CMA66" s="995">
        <f t="shared" ref="CMA66" si="9368">CMA60*$C$65*$C$66</f>
        <v>0</v>
      </c>
      <c r="CMC66" s="995">
        <f t="shared" ref="CMC66" si="9369">CMC60*$C$65*$C$66</f>
        <v>0</v>
      </c>
      <c r="CME66" s="995">
        <f t="shared" ref="CME66" si="9370">CME60*$C$65*$C$66</f>
        <v>0</v>
      </c>
      <c r="CMG66" s="995">
        <f t="shared" ref="CMG66" si="9371">CMG60*$C$65*$C$66</f>
        <v>0</v>
      </c>
      <c r="CMI66" s="995">
        <f t="shared" ref="CMI66" si="9372">CMI60*$C$65*$C$66</f>
        <v>0</v>
      </c>
      <c r="CMK66" s="995">
        <f t="shared" ref="CMK66" si="9373">CMK60*$C$65*$C$66</f>
        <v>0</v>
      </c>
      <c r="CMM66" s="995">
        <f t="shared" ref="CMM66" si="9374">CMM60*$C$65*$C$66</f>
        <v>0</v>
      </c>
      <c r="CMO66" s="995">
        <f t="shared" ref="CMO66" si="9375">CMO60*$C$65*$C$66</f>
        <v>0</v>
      </c>
      <c r="CMQ66" s="995">
        <f t="shared" ref="CMQ66" si="9376">CMQ60*$C$65*$C$66</f>
        <v>0</v>
      </c>
      <c r="CMS66" s="995">
        <f t="shared" ref="CMS66" si="9377">CMS60*$C$65*$C$66</f>
        <v>0</v>
      </c>
      <c r="CMU66" s="995">
        <f t="shared" ref="CMU66" si="9378">CMU60*$C$65*$C$66</f>
        <v>0</v>
      </c>
      <c r="CMW66" s="995">
        <f t="shared" ref="CMW66" si="9379">CMW60*$C$65*$C$66</f>
        <v>0</v>
      </c>
      <c r="CMY66" s="995">
        <f t="shared" ref="CMY66" si="9380">CMY60*$C$65*$C$66</f>
        <v>0</v>
      </c>
      <c r="CNA66" s="995">
        <f t="shared" ref="CNA66" si="9381">CNA60*$C$65*$C$66</f>
        <v>0</v>
      </c>
      <c r="CNC66" s="995">
        <f t="shared" ref="CNC66" si="9382">CNC60*$C$65*$C$66</f>
        <v>0</v>
      </c>
      <c r="CNE66" s="995">
        <f t="shared" ref="CNE66" si="9383">CNE60*$C$65*$C$66</f>
        <v>0</v>
      </c>
      <c r="CNG66" s="995">
        <f t="shared" ref="CNG66" si="9384">CNG60*$C$65*$C$66</f>
        <v>0</v>
      </c>
      <c r="CNI66" s="995">
        <f t="shared" ref="CNI66" si="9385">CNI60*$C$65*$C$66</f>
        <v>0</v>
      </c>
      <c r="CNK66" s="995">
        <f t="shared" ref="CNK66" si="9386">CNK60*$C$65*$C$66</f>
        <v>0</v>
      </c>
      <c r="CNM66" s="995">
        <f t="shared" ref="CNM66" si="9387">CNM60*$C$65*$C$66</f>
        <v>0</v>
      </c>
      <c r="CNO66" s="995">
        <f t="shared" ref="CNO66" si="9388">CNO60*$C$65*$C$66</f>
        <v>0</v>
      </c>
      <c r="CNQ66" s="995">
        <f t="shared" ref="CNQ66" si="9389">CNQ60*$C$65*$C$66</f>
        <v>0</v>
      </c>
      <c r="CNS66" s="995">
        <f t="shared" ref="CNS66" si="9390">CNS60*$C$65*$C$66</f>
        <v>0</v>
      </c>
      <c r="CNU66" s="995">
        <f t="shared" ref="CNU66" si="9391">CNU60*$C$65*$C$66</f>
        <v>0</v>
      </c>
      <c r="CNW66" s="995">
        <f t="shared" ref="CNW66" si="9392">CNW60*$C$65*$C$66</f>
        <v>0</v>
      </c>
      <c r="CNY66" s="995">
        <f t="shared" ref="CNY66" si="9393">CNY60*$C$65*$C$66</f>
        <v>0</v>
      </c>
      <c r="COA66" s="995">
        <f t="shared" ref="COA66" si="9394">COA60*$C$65*$C$66</f>
        <v>0</v>
      </c>
      <c r="COC66" s="995">
        <f t="shared" ref="COC66" si="9395">COC60*$C$65*$C$66</f>
        <v>0</v>
      </c>
      <c r="COE66" s="995">
        <f t="shared" ref="COE66" si="9396">COE60*$C$65*$C$66</f>
        <v>0</v>
      </c>
      <c r="COG66" s="995">
        <f t="shared" ref="COG66" si="9397">COG60*$C$65*$C$66</f>
        <v>0</v>
      </c>
      <c r="COI66" s="995">
        <f t="shared" ref="COI66" si="9398">COI60*$C$65*$C$66</f>
        <v>0</v>
      </c>
      <c r="COK66" s="995">
        <f t="shared" ref="COK66" si="9399">COK60*$C$65*$C$66</f>
        <v>0</v>
      </c>
      <c r="COM66" s="995">
        <f t="shared" ref="COM66" si="9400">COM60*$C$65*$C$66</f>
        <v>0</v>
      </c>
      <c r="COO66" s="995">
        <f t="shared" ref="COO66" si="9401">COO60*$C$65*$C$66</f>
        <v>0</v>
      </c>
      <c r="COQ66" s="995">
        <f t="shared" ref="COQ66" si="9402">COQ60*$C$65*$C$66</f>
        <v>0</v>
      </c>
      <c r="COS66" s="995">
        <f t="shared" ref="COS66" si="9403">COS60*$C$65*$C$66</f>
        <v>0</v>
      </c>
      <c r="COU66" s="995">
        <f t="shared" ref="COU66" si="9404">COU60*$C$65*$C$66</f>
        <v>0</v>
      </c>
      <c r="COW66" s="995">
        <f t="shared" ref="COW66" si="9405">COW60*$C$65*$C$66</f>
        <v>0</v>
      </c>
      <c r="COY66" s="995">
        <f t="shared" ref="COY66" si="9406">COY60*$C$65*$C$66</f>
        <v>0</v>
      </c>
      <c r="CPA66" s="995">
        <f t="shared" ref="CPA66" si="9407">CPA60*$C$65*$C$66</f>
        <v>0</v>
      </c>
      <c r="CPC66" s="995">
        <f t="shared" ref="CPC66" si="9408">CPC60*$C$65*$C$66</f>
        <v>0</v>
      </c>
      <c r="CPE66" s="995">
        <f t="shared" ref="CPE66" si="9409">CPE60*$C$65*$C$66</f>
        <v>0</v>
      </c>
      <c r="CPG66" s="995">
        <f t="shared" ref="CPG66" si="9410">CPG60*$C$65*$C$66</f>
        <v>0</v>
      </c>
      <c r="CPI66" s="995">
        <f t="shared" ref="CPI66" si="9411">CPI60*$C$65*$C$66</f>
        <v>0</v>
      </c>
      <c r="CPK66" s="995">
        <f t="shared" ref="CPK66" si="9412">CPK60*$C$65*$C$66</f>
        <v>0</v>
      </c>
      <c r="CPM66" s="995">
        <f t="shared" ref="CPM66" si="9413">CPM60*$C$65*$C$66</f>
        <v>0</v>
      </c>
      <c r="CPO66" s="995">
        <f t="shared" ref="CPO66" si="9414">CPO60*$C$65*$C$66</f>
        <v>0</v>
      </c>
      <c r="CPQ66" s="995">
        <f t="shared" ref="CPQ66" si="9415">CPQ60*$C$65*$C$66</f>
        <v>0</v>
      </c>
      <c r="CPS66" s="995">
        <f t="shared" ref="CPS66" si="9416">CPS60*$C$65*$C$66</f>
        <v>0</v>
      </c>
      <c r="CPU66" s="995">
        <f t="shared" ref="CPU66" si="9417">CPU60*$C$65*$C$66</f>
        <v>0</v>
      </c>
      <c r="CPW66" s="995">
        <f t="shared" ref="CPW66" si="9418">CPW60*$C$65*$C$66</f>
        <v>0</v>
      </c>
      <c r="CPY66" s="995">
        <f t="shared" ref="CPY66" si="9419">CPY60*$C$65*$C$66</f>
        <v>0</v>
      </c>
      <c r="CQA66" s="995">
        <f t="shared" ref="CQA66" si="9420">CQA60*$C$65*$C$66</f>
        <v>0</v>
      </c>
      <c r="CQC66" s="995">
        <f t="shared" ref="CQC66" si="9421">CQC60*$C$65*$C$66</f>
        <v>0</v>
      </c>
      <c r="CQE66" s="995">
        <f t="shared" ref="CQE66" si="9422">CQE60*$C$65*$C$66</f>
        <v>0</v>
      </c>
      <c r="CQG66" s="995">
        <f t="shared" ref="CQG66" si="9423">CQG60*$C$65*$C$66</f>
        <v>0</v>
      </c>
      <c r="CQI66" s="995">
        <f t="shared" ref="CQI66" si="9424">CQI60*$C$65*$C$66</f>
        <v>0</v>
      </c>
      <c r="CQK66" s="995">
        <f t="shared" ref="CQK66" si="9425">CQK60*$C$65*$C$66</f>
        <v>0</v>
      </c>
      <c r="CQM66" s="995">
        <f t="shared" ref="CQM66" si="9426">CQM60*$C$65*$C$66</f>
        <v>0</v>
      </c>
      <c r="CQO66" s="995">
        <f t="shared" ref="CQO66" si="9427">CQO60*$C$65*$C$66</f>
        <v>0</v>
      </c>
      <c r="CQQ66" s="995">
        <f t="shared" ref="CQQ66" si="9428">CQQ60*$C$65*$C$66</f>
        <v>0</v>
      </c>
      <c r="CQS66" s="995">
        <f t="shared" ref="CQS66" si="9429">CQS60*$C$65*$C$66</f>
        <v>0</v>
      </c>
      <c r="CQU66" s="995">
        <f t="shared" ref="CQU66" si="9430">CQU60*$C$65*$C$66</f>
        <v>0</v>
      </c>
      <c r="CQW66" s="995">
        <f t="shared" ref="CQW66" si="9431">CQW60*$C$65*$C$66</f>
        <v>0</v>
      </c>
      <c r="CQY66" s="995">
        <f t="shared" ref="CQY66" si="9432">CQY60*$C$65*$C$66</f>
        <v>0</v>
      </c>
      <c r="CRA66" s="995">
        <f t="shared" ref="CRA66" si="9433">CRA60*$C$65*$C$66</f>
        <v>0</v>
      </c>
      <c r="CRC66" s="995">
        <f t="shared" ref="CRC66" si="9434">CRC60*$C$65*$C$66</f>
        <v>0</v>
      </c>
      <c r="CRE66" s="995">
        <f t="shared" ref="CRE66" si="9435">CRE60*$C$65*$C$66</f>
        <v>0</v>
      </c>
      <c r="CRG66" s="995">
        <f t="shared" ref="CRG66" si="9436">CRG60*$C$65*$C$66</f>
        <v>0</v>
      </c>
      <c r="CRI66" s="995">
        <f t="shared" ref="CRI66" si="9437">CRI60*$C$65*$C$66</f>
        <v>0</v>
      </c>
      <c r="CRK66" s="995">
        <f t="shared" ref="CRK66" si="9438">CRK60*$C$65*$C$66</f>
        <v>0</v>
      </c>
      <c r="CRM66" s="995">
        <f t="shared" ref="CRM66" si="9439">CRM60*$C$65*$C$66</f>
        <v>0</v>
      </c>
      <c r="CRO66" s="995">
        <f t="shared" ref="CRO66" si="9440">CRO60*$C$65*$C$66</f>
        <v>0</v>
      </c>
      <c r="CRQ66" s="995">
        <f t="shared" ref="CRQ66" si="9441">CRQ60*$C$65*$C$66</f>
        <v>0</v>
      </c>
      <c r="CRS66" s="995">
        <f t="shared" ref="CRS66" si="9442">CRS60*$C$65*$C$66</f>
        <v>0</v>
      </c>
      <c r="CRU66" s="995">
        <f t="shared" ref="CRU66" si="9443">CRU60*$C$65*$C$66</f>
        <v>0</v>
      </c>
      <c r="CRW66" s="995">
        <f t="shared" ref="CRW66" si="9444">CRW60*$C$65*$C$66</f>
        <v>0</v>
      </c>
      <c r="CRY66" s="995">
        <f t="shared" ref="CRY66" si="9445">CRY60*$C$65*$C$66</f>
        <v>0</v>
      </c>
      <c r="CSA66" s="995">
        <f t="shared" ref="CSA66" si="9446">CSA60*$C$65*$C$66</f>
        <v>0</v>
      </c>
      <c r="CSC66" s="995">
        <f t="shared" ref="CSC66" si="9447">CSC60*$C$65*$C$66</f>
        <v>0</v>
      </c>
      <c r="CSE66" s="995">
        <f t="shared" ref="CSE66" si="9448">CSE60*$C$65*$C$66</f>
        <v>0</v>
      </c>
      <c r="CSG66" s="995">
        <f t="shared" ref="CSG66" si="9449">CSG60*$C$65*$C$66</f>
        <v>0</v>
      </c>
      <c r="CSI66" s="995">
        <f t="shared" ref="CSI66" si="9450">CSI60*$C$65*$C$66</f>
        <v>0</v>
      </c>
      <c r="CSK66" s="995">
        <f t="shared" ref="CSK66" si="9451">CSK60*$C$65*$C$66</f>
        <v>0</v>
      </c>
      <c r="CSM66" s="995">
        <f t="shared" ref="CSM66" si="9452">CSM60*$C$65*$C$66</f>
        <v>0</v>
      </c>
      <c r="CSO66" s="995">
        <f t="shared" ref="CSO66" si="9453">CSO60*$C$65*$C$66</f>
        <v>0</v>
      </c>
      <c r="CSQ66" s="995">
        <f t="shared" ref="CSQ66" si="9454">CSQ60*$C$65*$C$66</f>
        <v>0</v>
      </c>
      <c r="CSS66" s="995">
        <f t="shared" ref="CSS66" si="9455">CSS60*$C$65*$C$66</f>
        <v>0</v>
      </c>
      <c r="CSU66" s="995">
        <f t="shared" ref="CSU66" si="9456">CSU60*$C$65*$C$66</f>
        <v>0</v>
      </c>
      <c r="CSW66" s="995">
        <f t="shared" ref="CSW66" si="9457">CSW60*$C$65*$C$66</f>
        <v>0</v>
      </c>
      <c r="CSY66" s="995">
        <f t="shared" ref="CSY66" si="9458">CSY60*$C$65*$C$66</f>
        <v>0</v>
      </c>
      <c r="CTA66" s="995">
        <f t="shared" ref="CTA66" si="9459">CTA60*$C$65*$C$66</f>
        <v>0</v>
      </c>
      <c r="CTC66" s="995">
        <f t="shared" ref="CTC66" si="9460">CTC60*$C$65*$C$66</f>
        <v>0</v>
      </c>
      <c r="CTE66" s="995">
        <f t="shared" ref="CTE66" si="9461">CTE60*$C$65*$C$66</f>
        <v>0</v>
      </c>
      <c r="CTG66" s="995">
        <f t="shared" ref="CTG66" si="9462">CTG60*$C$65*$C$66</f>
        <v>0</v>
      </c>
      <c r="CTI66" s="995">
        <f t="shared" ref="CTI66" si="9463">CTI60*$C$65*$C$66</f>
        <v>0</v>
      </c>
      <c r="CTK66" s="995">
        <f t="shared" ref="CTK66" si="9464">CTK60*$C$65*$C$66</f>
        <v>0</v>
      </c>
      <c r="CTM66" s="995">
        <f t="shared" ref="CTM66" si="9465">CTM60*$C$65*$C$66</f>
        <v>0</v>
      </c>
      <c r="CTO66" s="995">
        <f t="shared" ref="CTO66" si="9466">CTO60*$C$65*$C$66</f>
        <v>0</v>
      </c>
      <c r="CTQ66" s="995">
        <f t="shared" ref="CTQ66" si="9467">CTQ60*$C$65*$C$66</f>
        <v>0</v>
      </c>
      <c r="CTS66" s="995">
        <f t="shared" ref="CTS66" si="9468">CTS60*$C$65*$C$66</f>
        <v>0</v>
      </c>
      <c r="CTU66" s="995">
        <f t="shared" ref="CTU66" si="9469">CTU60*$C$65*$C$66</f>
        <v>0</v>
      </c>
      <c r="CTW66" s="995">
        <f t="shared" ref="CTW66" si="9470">CTW60*$C$65*$C$66</f>
        <v>0</v>
      </c>
      <c r="CTY66" s="995">
        <f t="shared" ref="CTY66" si="9471">CTY60*$C$65*$C$66</f>
        <v>0</v>
      </c>
      <c r="CUA66" s="995">
        <f t="shared" ref="CUA66" si="9472">CUA60*$C$65*$C$66</f>
        <v>0</v>
      </c>
      <c r="CUC66" s="995">
        <f t="shared" ref="CUC66" si="9473">CUC60*$C$65*$C$66</f>
        <v>0</v>
      </c>
      <c r="CUE66" s="995">
        <f t="shared" ref="CUE66" si="9474">CUE60*$C$65*$C$66</f>
        <v>0</v>
      </c>
      <c r="CUG66" s="995">
        <f t="shared" ref="CUG66" si="9475">CUG60*$C$65*$C$66</f>
        <v>0</v>
      </c>
      <c r="CUI66" s="995">
        <f t="shared" ref="CUI66" si="9476">CUI60*$C$65*$C$66</f>
        <v>0</v>
      </c>
      <c r="CUK66" s="995">
        <f t="shared" ref="CUK66" si="9477">CUK60*$C$65*$C$66</f>
        <v>0</v>
      </c>
      <c r="CUM66" s="995">
        <f t="shared" ref="CUM66" si="9478">CUM60*$C$65*$C$66</f>
        <v>0</v>
      </c>
      <c r="CUO66" s="995">
        <f t="shared" ref="CUO66" si="9479">CUO60*$C$65*$C$66</f>
        <v>0</v>
      </c>
      <c r="CUQ66" s="995">
        <f t="shared" ref="CUQ66" si="9480">CUQ60*$C$65*$C$66</f>
        <v>0</v>
      </c>
      <c r="CUS66" s="995">
        <f t="shared" ref="CUS66" si="9481">CUS60*$C$65*$C$66</f>
        <v>0</v>
      </c>
      <c r="CUU66" s="995">
        <f t="shared" ref="CUU66" si="9482">CUU60*$C$65*$C$66</f>
        <v>0</v>
      </c>
      <c r="CUW66" s="995">
        <f t="shared" ref="CUW66" si="9483">CUW60*$C$65*$C$66</f>
        <v>0</v>
      </c>
      <c r="CUY66" s="995">
        <f t="shared" ref="CUY66" si="9484">CUY60*$C$65*$C$66</f>
        <v>0</v>
      </c>
      <c r="CVA66" s="995">
        <f t="shared" ref="CVA66" si="9485">CVA60*$C$65*$C$66</f>
        <v>0</v>
      </c>
      <c r="CVC66" s="995">
        <f t="shared" ref="CVC66" si="9486">CVC60*$C$65*$C$66</f>
        <v>0</v>
      </c>
      <c r="CVE66" s="995">
        <f t="shared" ref="CVE66" si="9487">CVE60*$C$65*$C$66</f>
        <v>0</v>
      </c>
      <c r="CVG66" s="995">
        <f t="shared" ref="CVG66" si="9488">CVG60*$C$65*$C$66</f>
        <v>0</v>
      </c>
      <c r="CVI66" s="995">
        <f t="shared" ref="CVI66" si="9489">CVI60*$C$65*$C$66</f>
        <v>0</v>
      </c>
      <c r="CVK66" s="995">
        <f t="shared" ref="CVK66" si="9490">CVK60*$C$65*$C$66</f>
        <v>0</v>
      </c>
      <c r="CVM66" s="995">
        <f t="shared" ref="CVM66" si="9491">CVM60*$C$65*$C$66</f>
        <v>0</v>
      </c>
      <c r="CVO66" s="995">
        <f t="shared" ref="CVO66" si="9492">CVO60*$C$65*$C$66</f>
        <v>0</v>
      </c>
      <c r="CVQ66" s="995">
        <f t="shared" ref="CVQ66" si="9493">CVQ60*$C$65*$C$66</f>
        <v>0</v>
      </c>
      <c r="CVS66" s="995">
        <f t="shared" ref="CVS66" si="9494">CVS60*$C$65*$C$66</f>
        <v>0</v>
      </c>
      <c r="CVU66" s="995">
        <f t="shared" ref="CVU66" si="9495">CVU60*$C$65*$C$66</f>
        <v>0</v>
      </c>
      <c r="CVW66" s="995">
        <f t="shared" ref="CVW66" si="9496">CVW60*$C$65*$C$66</f>
        <v>0</v>
      </c>
      <c r="CVY66" s="995">
        <f t="shared" ref="CVY66" si="9497">CVY60*$C$65*$C$66</f>
        <v>0</v>
      </c>
      <c r="CWA66" s="995">
        <f t="shared" ref="CWA66" si="9498">CWA60*$C$65*$C$66</f>
        <v>0</v>
      </c>
      <c r="CWC66" s="995">
        <f t="shared" ref="CWC66" si="9499">CWC60*$C$65*$C$66</f>
        <v>0</v>
      </c>
      <c r="CWE66" s="995">
        <f t="shared" ref="CWE66" si="9500">CWE60*$C$65*$C$66</f>
        <v>0</v>
      </c>
      <c r="CWG66" s="995">
        <f t="shared" ref="CWG66" si="9501">CWG60*$C$65*$C$66</f>
        <v>0</v>
      </c>
      <c r="CWI66" s="995">
        <f t="shared" ref="CWI66" si="9502">CWI60*$C$65*$C$66</f>
        <v>0</v>
      </c>
      <c r="CWK66" s="995">
        <f t="shared" ref="CWK66" si="9503">CWK60*$C$65*$C$66</f>
        <v>0</v>
      </c>
      <c r="CWM66" s="995">
        <f t="shared" ref="CWM66" si="9504">CWM60*$C$65*$C$66</f>
        <v>0</v>
      </c>
      <c r="CWO66" s="995">
        <f t="shared" ref="CWO66" si="9505">CWO60*$C$65*$C$66</f>
        <v>0</v>
      </c>
      <c r="CWQ66" s="995">
        <f t="shared" ref="CWQ66" si="9506">CWQ60*$C$65*$C$66</f>
        <v>0</v>
      </c>
      <c r="CWS66" s="995">
        <f t="shared" ref="CWS66" si="9507">CWS60*$C$65*$C$66</f>
        <v>0</v>
      </c>
      <c r="CWU66" s="995">
        <f t="shared" ref="CWU66" si="9508">CWU60*$C$65*$C$66</f>
        <v>0</v>
      </c>
      <c r="CWW66" s="995">
        <f t="shared" ref="CWW66" si="9509">CWW60*$C$65*$C$66</f>
        <v>0</v>
      </c>
      <c r="CWY66" s="995">
        <f t="shared" ref="CWY66" si="9510">CWY60*$C$65*$C$66</f>
        <v>0</v>
      </c>
      <c r="CXA66" s="995">
        <f t="shared" ref="CXA66" si="9511">CXA60*$C$65*$C$66</f>
        <v>0</v>
      </c>
      <c r="CXC66" s="995">
        <f t="shared" ref="CXC66" si="9512">CXC60*$C$65*$C$66</f>
        <v>0</v>
      </c>
      <c r="CXE66" s="995">
        <f t="shared" ref="CXE66" si="9513">CXE60*$C$65*$C$66</f>
        <v>0</v>
      </c>
      <c r="CXG66" s="995">
        <f t="shared" ref="CXG66" si="9514">CXG60*$C$65*$C$66</f>
        <v>0</v>
      </c>
      <c r="CXI66" s="995">
        <f t="shared" ref="CXI66" si="9515">CXI60*$C$65*$C$66</f>
        <v>0</v>
      </c>
      <c r="CXK66" s="995">
        <f t="shared" ref="CXK66" si="9516">CXK60*$C$65*$C$66</f>
        <v>0</v>
      </c>
      <c r="CXM66" s="995">
        <f t="shared" ref="CXM66" si="9517">CXM60*$C$65*$C$66</f>
        <v>0</v>
      </c>
      <c r="CXO66" s="995">
        <f t="shared" ref="CXO66" si="9518">CXO60*$C$65*$C$66</f>
        <v>0</v>
      </c>
      <c r="CXQ66" s="995">
        <f t="shared" ref="CXQ66" si="9519">CXQ60*$C$65*$C$66</f>
        <v>0</v>
      </c>
      <c r="CXS66" s="995">
        <f t="shared" ref="CXS66" si="9520">CXS60*$C$65*$C$66</f>
        <v>0</v>
      </c>
      <c r="CXU66" s="995">
        <f t="shared" ref="CXU66" si="9521">CXU60*$C$65*$C$66</f>
        <v>0</v>
      </c>
      <c r="CXW66" s="995">
        <f t="shared" ref="CXW66" si="9522">CXW60*$C$65*$C$66</f>
        <v>0</v>
      </c>
      <c r="CXY66" s="995">
        <f t="shared" ref="CXY66" si="9523">CXY60*$C$65*$C$66</f>
        <v>0</v>
      </c>
      <c r="CYA66" s="995">
        <f t="shared" ref="CYA66" si="9524">CYA60*$C$65*$C$66</f>
        <v>0</v>
      </c>
      <c r="CYC66" s="995">
        <f t="shared" ref="CYC66" si="9525">CYC60*$C$65*$C$66</f>
        <v>0</v>
      </c>
      <c r="CYE66" s="995">
        <f t="shared" ref="CYE66" si="9526">CYE60*$C$65*$C$66</f>
        <v>0</v>
      </c>
      <c r="CYG66" s="995">
        <f t="shared" ref="CYG66" si="9527">CYG60*$C$65*$C$66</f>
        <v>0</v>
      </c>
      <c r="CYI66" s="995">
        <f t="shared" ref="CYI66" si="9528">CYI60*$C$65*$C$66</f>
        <v>0</v>
      </c>
      <c r="CYK66" s="995">
        <f t="shared" ref="CYK66" si="9529">CYK60*$C$65*$C$66</f>
        <v>0</v>
      </c>
      <c r="CYM66" s="995">
        <f t="shared" ref="CYM66" si="9530">CYM60*$C$65*$C$66</f>
        <v>0</v>
      </c>
      <c r="CYO66" s="995">
        <f t="shared" ref="CYO66" si="9531">CYO60*$C$65*$C$66</f>
        <v>0</v>
      </c>
      <c r="CYQ66" s="995">
        <f t="shared" ref="CYQ66" si="9532">CYQ60*$C$65*$C$66</f>
        <v>0</v>
      </c>
      <c r="CYS66" s="995">
        <f t="shared" ref="CYS66" si="9533">CYS60*$C$65*$C$66</f>
        <v>0</v>
      </c>
      <c r="CYU66" s="995">
        <f t="shared" ref="CYU66" si="9534">CYU60*$C$65*$C$66</f>
        <v>0</v>
      </c>
      <c r="CYW66" s="995">
        <f t="shared" ref="CYW66" si="9535">CYW60*$C$65*$C$66</f>
        <v>0</v>
      </c>
      <c r="CYY66" s="995">
        <f t="shared" ref="CYY66" si="9536">CYY60*$C$65*$C$66</f>
        <v>0</v>
      </c>
      <c r="CZA66" s="995">
        <f t="shared" ref="CZA66" si="9537">CZA60*$C$65*$C$66</f>
        <v>0</v>
      </c>
      <c r="CZC66" s="995">
        <f t="shared" ref="CZC66" si="9538">CZC60*$C$65*$C$66</f>
        <v>0</v>
      </c>
      <c r="CZE66" s="995">
        <f t="shared" ref="CZE66" si="9539">CZE60*$C$65*$C$66</f>
        <v>0</v>
      </c>
      <c r="CZG66" s="995">
        <f t="shared" ref="CZG66" si="9540">CZG60*$C$65*$C$66</f>
        <v>0</v>
      </c>
      <c r="CZI66" s="995">
        <f t="shared" ref="CZI66" si="9541">CZI60*$C$65*$C$66</f>
        <v>0</v>
      </c>
      <c r="CZK66" s="995">
        <f t="shared" ref="CZK66" si="9542">CZK60*$C$65*$C$66</f>
        <v>0</v>
      </c>
      <c r="CZM66" s="995">
        <f t="shared" ref="CZM66" si="9543">CZM60*$C$65*$C$66</f>
        <v>0</v>
      </c>
      <c r="CZO66" s="995">
        <f t="shared" ref="CZO66" si="9544">CZO60*$C$65*$C$66</f>
        <v>0</v>
      </c>
      <c r="CZQ66" s="995">
        <f t="shared" ref="CZQ66" si="9545">CZQ60*$C$65*$C$66</f>
        <v>0</v>
      </c>
      <c r="CZS66" s="995">
        <f t="shared" ref="CZS66" si="9546">CZS60*$C$65*$C$66</f>
        <v>0</v>
      </c>
      <c r="CZU66" s="995">
        <f t="shared" ref="CZU66" si="9547">CZU60*$C$65*$C$66</f>
        <v>0</v>
      </c>
      <c r="CZW66" s="995">
        <f t="shared" ref="CZW66" si="9548">CZW60*$C$65*$C$66</f>
        <v>0</v>
      </c>
      <c r="CZY66" s="995">
        <f t="shared" ref="CZY66" si="9549">CZY60*$C$65*$C$66</f>
        <v>0</v>
      </c>
      <c r="DAA66" s="995">
        <f t="shared" ref="DAA66" si="9550">DAA60*$C$65*$C$66</f>
        <v>0</v>
      </c>
      <c r="DAC66" s="995">
        <f t="shared" ref="DAC66" si="9551">DAC60*$C$65*$C$66</f>
        <v>0</v>
      </c>
      <c r="DAE66" s="995">
        <f t="shared" ref="DAE66" si="9552">DAE60*$C$65*$C$66</f>
        <v>0</v>
      </c>
      <c r="DAG66" s="995">
        <f t="shared" ref="DAG66" si="9553">DAG60*$C$65*$C$66</f>
        <v>0</v>
      </c>
      <c r="DAI66" s="995">
        <f t="shared" ref="DAI66" si="9554">DAI60*$C$65*$C$66</f>
        <v>0</v>
      </c>
      <c r="DAK66" s="995">
        <f t="shared" ref="DAK66" si="9555">DAK60*$C$65*$C$66</f>
        <v>0</v>
      </c>
      <c r="DAM66" s="995">
        <f t="shared" ref="DAM66" si="9556">DAM60*$C$65*$C$66</f>
        <v>0</v>
      </c>
      <c r="DAO66" s="995">
        <f t="shared" ref="DAO66" si="9557">DAO60*$C$65*$C$66</f>
        <v>0</v>
      </c>
      <c r="DAQ66" s="995">
        <f t="shared" ref="DAQ66" si="9558">DAQ60*$C$65*$C$66</f>
        <v>0</v>
      </c>
      <c r="DAS66" s="995">
        <f t="shared" ref="DAS66" si="9559">DAS60*$C$65*$C$66</f>
        <v>0</v>
      </c>
      <c r="DAU66" s="995">
        <f t="shared" ref="DAU66" si="9560">DAU60*$C$65*$C$66</f>
        <v>0</v>
      </c>
      <c r="DAW66" s="995">
        <f t="shared" ref="DAW66" si="9561">DAW60*$C$65*$C$66</f>
        <v>0</v>
      </c>
      <c r="DAY66" s="995">
        <f t="shared" ref="DAY66" si="9562">DAY60*$C$65*$C$66</f>
        <v>0</v>
      </c>
      <c r="DBA66" s="995">
        <f t="shared" ref="DBA66" si="9563">DBA60*$C$65*$C$66</f>
        <v>0</v>
      </c>
      <c r="DBC66" s="995">
        <f t="shared" ref="DBC66" si="9564">DBC60*$C$65*$C$66</f>
        <v>0</v>
      </c>
      <c r="DBE66" s="995">
        <f t="shared" ref="DBE66" si="9565">DBE60*$C$65*$C$66</f>
        <v>0</v>
      </c>
      <c r="DBG66" s="995">
        <f t="shared" ref="DBG66" si="9566">DBG60*$C$65*$C$66</f>
        <v>0</v>
      </c>
      <c r="DBI66" s="995">
        <f t="shared" ref="DBI66" si="9567">DBI60*$C$65*$C$66</f>
        <v>0</v>
      </c>
      <c r="DBK66" s="995">
        <f t="shared" ref="DBK66" si="9568">DBK60*$C$65*$C$66</f>
        <v>0</v>
      </c>
      <c r="DBM66" s="995">
        <f t="shared" ref="DBM66" si="9569">DBM60*$C$65*$C$66</f>
        <v>0</v>
      </c>
      <c r="DBO66" s="995">
        <f t="shared" ref="DBO66" si="9570">DBO60*$C$65*$C$66</f>
        <v>0</v>
      </c>
      <c r="DBQ66" s="995">
        <f t="shared" ref="DBQ66" si="9571">DBQ60*$C$65*$C$66</f>
        <v>0</v>
      </c>
      <c r="DBS66" s="995">
        <f t="shared" ref="DBS66" si="9572">DBS60*$C$65*$C$66</f>
        <v>0</v>
      </c>
      <c r="DBU66" s="995">
        <f t="shared" ref="DBU66" si="9573">DBU60*$C$65*$C$66</f>
        <v>0</v>
      </c>
      <c r="DBW66" s="995">
        <f t="shared" ref="DBW66" si="9574">DBW60*$C$65*$C$66</f>
        <v>0</v>
      </c>
      <c r="DBY66" s="995">
        <f t="shared" ref="DBY66" si="9575">DBY60*$C$65*$C$66</f>
        <v>0</v>
      </c>
      <c r="DCA66" s="995">
        <f t="shared" ref="DCA66" si="9576">DCA60*$C$65*$C$66</f>
        <v>0</v>
      </c>
      <c r="DCC66" s="995">
        <f t="shared" ref="DCC66" si="9577">DCC60*$C$65*$C$66</f>
        <v>0</v>
      </c>
      <c r="DCE66" s="995">
        <f t="shared" ref="DCE66" si="9578">DCE60*$C$65*$C$66</f>
        <v>0</v>
      </c>
      <c r="DCG66" s="995">
        <f t="shared" ref="DCG66" si="9579">DCG60*$C$65*$C$66</f>
        <v>0</v>
      </c>
      <c r="DCI66" s="995">
        <f t="shared" ref="DCI66" si="9580">DCI60*$C$65*$C$66</f>
        <v>0</v>
      </c>
      <c r="DCK66" s="995">
        <f t="shared" ref="DCK66" si="9581">DCK60*$C$65*$C$66</f>
        <v>0</v>
      </c>
      <c r="DCM66" s="995">
        <f t="shared" ref="DCM66" si="9582">DCM60*$C$65*$C$66</f>
        <v>0</v>
      </c>
      <c r="DCO66" s="995">
        <f t="shared" ref="DCO66" si="9583">DCO60*$C$65*$C$66</f>
        <v>0</v>
      </c>
      <c r="DCQ66" s="995">
        <f t="shared" ref="DCQ66" si="9584">DCQ60*$C$65*$C$66</f>
        <v>0</v>
      </c>
      <c r="DCS66" s="995">
        <f t="shared" ref="DCS66" si="9585">DCS60*$C$65*$C$66</f>
        <v>0</v>
      </c>
      <c r="DCU66" s="995">
        <f t="shared" ref="DCU66" si="9586">DCU60*$C$65*$C$66</f>
        <v>0</v>
      </c>
      <c r="DCW66" s="995">
        <f t="shared" ref="DCW66" si="9587">DCW60*$C$65*$C$66</f>
        <v>0</v>
      </c>
      <c r="DCY66" s="995">
        <f t="shared" ref="DCY66" si="9588">DCY60*$C$65*$C$66</f>
        <v>0</v>
      </c>
      <c r="DDA66" s="995">
        <f t="shared" ref="DDA66" si="9589">DDA60*$C$65*$C$66</f>
        <v>0</v>
      </c>
      <c r="DDC66" s="995">
        <f t="shared" ref="DDC66" si="9590">DDC60*$C$65*$C$66</f>
        <v>0</v>
      </c>
      <c r="DDE66" s="995">
        <f t="shared" ref="DDE66" si="9591">DDE60*$C$65*$C$66</f>
        <v>0</v>
      </c>
      <c r="DDG66" s="995">
        <f t="shared" ref="DDG66" si="9592">DDG60*$C$65*$C$66</f>
        <v>0</v>
      </c>
      <c r="DDI66" s="995">
        <f t="shared" ref="DDI66" si="9593">DDI60*$C$65*$C$66</f>
        <v>0</v>
      </c>
      <c r="DDK66" s="995">
        <f t="shared" ref="DDK66" si="9594">DDK60*$C$65*$C$66</f>
        <v>0</v>
      </c>
      <c r="DDM66" s="995">
        <f t="shared" ref="DDM66" si="9595">DDM60*$C$65*$C$66</f>
        <v>0</v>
      </c>
      <c r="DDO66" s="995">
        <f t="shared" ref="DDO66" si="9596">DDO60*$C$65*$C$66</f>
        <v>0</v>
      </c>
      <c r="DDQ66" s="995">
        <f t="shared" ref="DDQ66" si="9597">DDQ60*$C$65*$C$66</f>
        <v>0</v>
      </c>
      <c r="DDS66" s="995">
        <f t="shared" ref="DDS66" si="9598">DDS60*$C$65*$C$66</f>
        <v>0</v>
      </c>
      <c r="DDU66" s="995">
        <f t="shared" ref="DDU66" si="9599">DDU60*$C$65*$C$66</f>
        <v>0</v>
      </c>
      <c r="DDW66" s="995">
        <f t="shared" ref="DDW66" si="9600">DDW60*$C$65*$C$66</f>
        <v>0</v>
      </c>
      <c r="DDY66" s="995">
        <f t="shared" ref="DDY66" si="9601">DDY60*$C$65*$C$66</f>
        <v>0</v>
      </c>
      <c r="DEA66" s="995">
        <f t="shared" ref="DEA66" si="9602">DEA60*$C$65*$C$66</f>
        <v>0</v>
      </c>
      <c r="DEC66" s="995">
        <f t="shared" ref="DEC66" si="9603">DEC60*$C$65*$C$66</f>
        <v>0</v>
      </c>
      <c r="DEE66" s="995">
        <f t="shared" ref="DEE66" si="9604">DEE60*$C$65*$C$66</f>
        <v>0</v>
      </c>
      <c r="DEG66" s="995">
        <f t="shared" ref="DEG66" si="9605">DEG60*$C$65*$C$66</f>
        <v>0</v>
      </c>
      <c r="DEI66" s="995">
        <f t="shared" ref="DEI66" si="9606">DEI60*$C$65*$C$66</f>
        <v>0</v>
      </c>
      <c r="DEK66" s="995">
        <f t="shared" ref="DEK66" si="9607">DEK60*$C$65*$C$66</f>
        <v>0</v>
      </c>
      <c r="DEM66" s="995">
        <f t="shared" ref="DEM66" si="9608">DEM60*$C$65*$C$66</f>
        <v>0</v>
      </c>
      <c r="DEO66" s="995">
        <f t="shared" ref="DEO66" si="9609">DEO60*$C$65*$C$66</f>
        <v>0</v>
      </c>
      <c r="DEQ66" s="995">
        <f t="shared" ref="DEQ66" si="9610">DEQ60*$C$65*$C$66</f>
        <v>0</v>
      </c>
      <c r="DES66" s="995">
        <f t="shared" ref="DES66" si="9611">DES60*$C$65*$C$66</f>
        <v>0</v>
      </c>
      <c r="DEU66" s="995">
        <f t="shared" ref="DEU66" si="9612">DEU60*$C$65*$C$66</f>
        <v>0</v>
      </c>
      <c r="DEW66" s="995">
        <f t="shared" ref="DEW66" si="9613">DEW60*$C$65*$C$66</f>
        <v>0</v>
      </c>
      <c r="DEY66" s="995">
        <f t="shared" ref="DEY66" si="9614">DEY60*$C$65*$C$66</f>
        <v>0</v>
      </c>
      <c r="DFA66" s="995">
        <f t="shared" ref="DFA66" si="9615">DFA60*$C$65*$C$66</f>
        <v>0</v>
      </c>
      <c r="DFC66" s="995">
        <f t="shared" ref="DFC66" si="9616">DFC60*$C$65*$C$66</f>
        <v>0</v>
      </c>
      <c r="DFE66" s="995">
        <f t="shared" ref="DFE66" si="9617">DFE60*$C$65*$C$66</f>
        <v>0</v>
      </c>
      <c r="DFG66" s="995">
        <f t="shared" ref="DFG66" si="9618">DFG60*$C$65*$C$66</f>
        <v>0</v>
      </c>
      <c r="DFI66" s="995">
        <f t="shared" ref="DFI66" si="9619">DFI60*$C$65*$C$66</f>
        <v>0</v>
      </c>
      <c r="DFK66" s="995">
        <f t="shared" ref="DFK66" si="9620">DFK60*$C$65*$C$66</f>
        <v>0</v>
      </c>
      <c r="DFM66" s="995">
        <f t="shared" ref="DFM66" si="9621">DFM60*$C$65*$C$66</f>
        <v>0</v>
      </c>
      <c r="DFO66" s="995">
        <f t="shared" ref="DFO66" si="9622">DFO60*$C$65*$C$66</f>
        <v>0</v>
      </c>
      <c r="DFQ66" s="995">
        <f t="shared" ref="DFQ66" si="9623">DFQ60*$C$65*$C$66</f>
        <v>0</v>
      </c>
      <c r="DFS66" s="995">
        <f t="shared" ref="DFS66" si="9624">DFS60*$C$65*$C$66</f>
        <v>0</v>
      </c>
      <c r="DFU66" s="995">
        <f t="shared" ref="DFU66" si="9625">DFU60*$C$65*$C$66</f>
        <v>0</v>
      </c>
      <c r="DFW66" s="995">
        <f t="shared" ref="DFW66" si="9626">DFW60*$C$65*$C$66</f>
        <v>0</v>
      </c>
      <c r="DFY66" s="995">
        <f t="shared" ref="DFY66" si="9627">DFY60*$C$65*$C$66</f>
        <v>0</v>
      </c>
      <c r="DGA66" s="995">
        <f t="shared" ref="DGA66" si="9628">DGA60*$C$65*$C$66</f>
        <v>0</v>
      </c>
      <c r="DGC66" s="995">
        <f t="shared" ref="DGC66" si="9629">DGC60*$C$65*$C$66</f>
        <v>0</v>
      </c>
      <c r="DGE66" s="995">
        <f t="shared" ref="DGE66" si="9630">DGE60*$C$65*$C$66</f>
        <v>0</v>
      </c>
      <c r="DGG66" s="995">
        <f t="shared" ref="DGG66" si="9631">DGG60*$C$65*$C$66</f>
        <v>0</v>
      </c>
      <c r="DGI66" s="995">
        <f t="shared" ref="DGI66" si="9632">DGI60*$C$65*$C$66</f>
        <v>0</v>
      </c>
      <c r="DGK66" s="995">
        <f t="shared" ref="DGK66" si="9633">DGK60*$C$65*$C$66</f>
        <v>0</v>
      </c>
      <c r="DGM66" s="995">
        <f t="shared" ref="DGM66" si="9634">DGM60*$C$65*$C$66</f>
        <v>0</v>
      </c>
      <c r="DGO66" s="995">
        <f t="shared" ref="DGO66" si="9635">DGO60*$C$65*$C$66</f>
        <v>0</v>
      </c>
      <c r="DGQ66" s="995">
        <f t="shared" ref="DGQ66" si="9636">DGQ60*$C$65*$C$66</f>
        <v>0</v>
      </c>
      <c r="DGS66" s="995">
        <f t="shared" ref="DGS66" si="9637">DGS60*$C$65*$C$66</f>
        <v>0</v>
      </c>
      <c r="DGU66" s="995">
        <f t="shared" ref="DGU66" si="9638">DGU60*$C$65*$C$66</f>
        <v>0</v>
      </c>
      <c r="DGW66" s="995">
        <f t="shared" ref="DGW66" si="9639">DGW60*$C$65*$C$66</f>
        <v>0</v>
      </c>
      <c r="DGY66" s="995">
        <f t="shared" ref="DGY66" si="9640">DGY60*$C$65*$C$66</f>
        <v>0</v>
      </c>
      <c r="DHA66" s="995">
        <f t="shared" ref="DHA66" si="9641">DHA60*$C$65*$C$66</f>
        <v>0</v>
      </c>
      <c r="DHC66" s="995">
        <f t="shared" ref="DHC66" si="9642">DHC60*$C$65*$C$66</f>
        <v>0</v>
      </c>
      <c r="DHE66" s="995">
        <f t="shared" ref="DHE66" si="9643">DHE60*$C$65*$C$66</f>
        <v>0</v>
      </c>
      <c r="DHG66" s="995">
        <f t="shared" ref="DHG66" si="9644">DHG60*$C$65*$C$66</f>
        <v>0</v>
      </c>
      <c r="DHI66" s="995">
        <f t="shared" ref="DHI66" si="9645">DHI60*$C$65*$C$66</f>
        <v>0</v>
      </c>
      <c r="DHK66" s="995">
        <f t="shared" ref="DHK66" si="9646">DHK60*$C$65*$C$66</f>
        <v>0</v>
      </c>
      <c r="DHM66" s="995">
        <f t="shared" ref="DHM66" si="9647">DHM60*$C$65*$C$66</f>
        <v>0</v>
      </c>
      <c r="DHO66" s="995">
        <f t="shared" ref="DHO66" si="9648">DHO60*$C$65*$C$66</f>
        <v>0</v>
      </c>
      <c r="DHQ66" s="995">
        <f t="shared" ref="DHQ66" si="9649">DHQ60*$C$65*$C$66</f>
        <v>0</v>
      </c>
      <c r="DHS66" s="995">
        <f t="shared" ref="DHS66" si="9650">DHS60*$C$65*$C$66</f>
        <v>0</v>
      </c>
      <c r="DHU66" s="995">
        <f t="shared" ref="DHU66" si="9651">DHU60*$C$65*$C$66</f>
        <v>0</v>
      </c>
      <c r="DHW66" s="995">
        <f t="shared" ref="DHW66" si="9652">DHW60*$C$65*$C$66</f>
        <v>0</v>
      </c>
      <c r="DHY66" s="995">
        <f t="shared" ref="DHY66" si="9653">DHY60*$C$65*$C$66</f>
        <v>0</v>
      </c>
      <c r="DIA66" s="995">
        <f t="shared" ref="DIA66" si="9654">DIA60*$C$65*$C$66</f>
        <v>0</v>
      </c>
      <c r="DIC66" s="995">
        <f t="shared" ref="DIC66" si="9655">DIC60*$C$65*$C$66</f>
        <v>0</v>
      </c>
      <c r="DIE66" s="995">
        <f t="shared" ref="DIE66" si="9656">DIE60*$C$65*$C$66</f>
        <v>0</v>
      </c>
      <c r="DIG66" s="995">
        <f t="shared" ref="DIG66" si="9657">DIG60*$C$65*$C$66</f>
        <v>0</v>
      </c>
      <c r="DII66" s="995">
        <f t="shared" ref="DII66" si="9658">DII60*$C$65*$C$66</f>
        <v>0</v>
      </c>
      <c r="DIK66" s="995">
        <f t="shared" ref="DIK66" si="9659">DIK60*$C$65*$C$66</f>
        <v>0</v>
      </c>
      <c r="DIM66" s="995">
        <f t="shared" ref="DIM66" si="9660">DIM60*$C$65*$C$66</f>
        <v>0</v>
      </c>
      <c r="DIO66" s="995">
        <f t="shared" ref="DIO66" si="9661">DIO60*$C$65*$C$66</f>
        <v>0</v>
      </c>
      <c r="DIQ66" s="995">
        <f t="shared" ref="DIQ66" si="9662">DIQ60*$C$65*$C$66</f>
        <v>0</v>
      </c>
      <c r="DIS66" s="995">
        <f t="shared" ref="DIS66" si="9663">DIS60*$C$65*$C$66</f>
        <v>0</v>
      </c>
      <c r="DIU66" s="995">
        <f t="shared" ref="DIU66" si="9664">DIU60*$C$65*$C$66</f>
        <v>0</v>
      </c>
      <c r="DIW66" s="995">
        <f t="shared" ref="DIW66" si="9665">DIW60*$C$65*$C$66</f>
        <v>0</v>
      </c>
      <c r="DIY66" s="995">
        <f t="shared" ref="DIY66" si="9666">DIY60*$C$65*$C$66</f>
        <v>0</v>
      </c>
      <c r="DJA66" s="995">
        <f t="shared" ref="DJA66" si="9667">DJA60*$C$65*$C$66</f>
        <v>0</v>
      </c>
      <c r="DJC66" s="995">
        <f t="shared" ref="DJC66" si="9668">DJC60*$C$65*$C$66</f>
        <v>0</v>
      </c>
      <c r="DJE66" s="995">
        <f t="shared" ref="DJE66" si="9669">DJE60*$C$65*$C$66</f>
        <v>0</v>
      </c>
      <c r="DJG66" s="995">
        <f t="shared" ref="DJG66" si="9670">DJG60*$C$65*$C$66</f>
        <v>0</v>
      </c>
      <c r="DJI66" s="995">
        <f t="shared" ref="DJI66" si="9671">DJI60*$C$65*$C$66</f>
        <v>0</v>
      </c>
      <c r="DJK66" s="995">
        <f t="shared" ref="DJK66" si="9672">DJK60*$C$65*$C$66</f>
        <v>0</v>
      </c>
      <c r="DJM66" s="995">
        <f t="shared" ref="DJM66" si="9673">DJM60*$C$65*$C$66</f>
        <v>0</v>
      </c>
      <c r="DJO66" s="995">
        <f t="shared" ref="DJO66" si="9674">DJO60*$C$65*$C$66</f>
        <v>0</v>
      </c>
      <c r="DJQ66" s="995">
        <f t="shared" ref="DJQ66" si="9675">DJQ60*$C$65*$C$66</f>
        <v>0</v>
      </c>
      <c r="DJS66" s="995">
        <f t="shared" ref="DJS66" si="9676">DJS60*$C$65*$C$66</f>
        <v>0</v>
      </c>
      <c r="DJU66" s="995">
        <f t="shared" ref="DJU66" si="9677">DJU60*$C$65*$C$66</f>
        <v>0</v>
      </c>
      <c r="DJW66" s="995">
        <f t="shared" ref="DJW66" si="9678">DJW60*$C$65*$C$66</f>
        <v>0</v>
      </c>
      <c r="DJY66" s="995">
        <f t="shared" ref="DJY66" si="9679">DJY60*$C$65*$C$66</f>
        <v>0</v>
      </c>
      <c r="DKA66" s="995">
        <f t="shared" ref="DKA66" si="9680">DKA60*$C$65*$C$66</f>
        <v>0</v>
      </c>
      <c r="DKC66" s="995">
        <f t="shared" ref="DKC66" si="9681">DKC60*$C$65*$C$66</f>
        <v>0</v>
      </c>
      <c r="DKE66" s="995">
        <f t="shared" ref="DKE66" si="9682">DKE60*$C$65*$C$66</f>
        <v>0</v>
      </c>
      <c r="DKG66" s="995">
        <f t="shared" ref="DKG66" si="9683">DKG60*$C$65*$C$66</f>
        <v>0</v>
      </c>
      <c r="DKI66" s="995">
        <f t="shared" ref="DKI66" si="9684">DKI60*$C$65*$C$66</f>
        <v>0</v>
      </c>
      <c r="DKK66" s="995">
        <f t="shared" ref="DKK66" si="9685">DKK60*$C$65*$C$66</f>
        <v>0</v>
      </c>
      <c r="DKM66" s="995">
        <f t="shared" ref="DKM66" si="9686">DKM60*$C$65*$C$66</f>
        <v>0</v>
      </c>
      <c r="DKO66" s="995">
        <f t="shared" ref="DKO66" si="9687">DKO60*$C$65*$C$66</f>
        <v>0</v>
      </c>
      <c r="DKQ66" s="995">
        <f t="shared" ref="DKQ66" si="9688">DKQ60*$C$65*$C$66</f>
        <v>0</v>
      </c>
      <c r="DKS66" s="995">
        <f t="shared" ref="DKS66" si="9689">DKS60*$C$65*$C$66</f>
        <v>0</v>
      </c>
      <c r="DKU66" s="995">
        <f t="shared" ref="DKU66" si="9690">DKU60*$C$65*$C$66</f>
        <v>0</v>
      </c>
      <c r="DKW66" s="995">
        <f t="shared" ref="DKW66" si="9691">DKW60*$C$65*$C$66</f>
        <v>0</v>
      </c>
      <c r="DKY66" s="995">
        <f t="shared" ref="DKY66" si="9692">DKY60*$C$65*$C$66</f>
        <v>0</v>
      </c>
      <c r="DLA66" s="995">
        <f t="shared" ref="DLA66" si="9693">DLA60*$C$65*$C$66</f>
        <v>0</v>
      </c>
      <c r="DLC66" s="995">
        <f t="shared" ref="DLC66" si="9694">DLC60*$C$65*$C$66</f>
        <v>0</v>
      </c>
      <c r="DLE66" s="995">
        <f t="shared" ref="DLE66" si="9695">DLE60*$C$65*$C$66</f>
        <v>0</v>
      </c>
      <c r="DLG66" s="995">
        <f t="shared" ref="DLG66" si="9696">DLG60*$C$65*$C$66</f>
        <v>0</v>
      </c>
      <c r="DLI66" s="995">
        <f t="shared" ref="DLI66" si="9697">DLI60*$C$65*$C$66</f>
        <v>0</v>
      </c>
      <c r="DLK66" s="995">
        <f t="shared" ref="DLK66" si="9698">DLK60*$C$65*$C$66</f>
        <v>0</v>
      </c>
      <c r="DLM66" s="995">
        <f t="shared" ref="DLM66" si="9699">DLM60*$C$65*$C$66</f>
        <v>0</v>
      </c>
      <c r="DLO66" s="995">
        <f t="shared" ref="DLO66" si="9700">DLO60*$C$65*$C$66</f>
        <v>0</v>
      </c>
      <c r="DLQ66" s="995">
        <f t="shared" ref="DLQ66" si="9701">DLQ60*$C$65*$C$66</f>
        <v>0</v>
      </c>
      <c r="DLS66" s="995">
        <f t="shared" ref="DLS66" si="9702">DLS60*$C$65*$C$66</f>
        <v>0</v>
      </c>
      <c r="DLU66" s="995">
        <f t="shared" ref="DLU66" si="9703">DLU60*$C$65*$C$66</f>
        <v>0</v>
      </c>
      <c r="DLW66" s="995">
        <f t="shared" ref="DLW66" si="9704">DLW60*$C$65*$C$66</f>
        <v>0</v>
      </c>
      <c r="DLY66" s="995">
        <f t="shared" ref="DLY66" si="9705">DLY60*$C$65*$C$66</f>
        <v>0</v>
      </c>
      <c r="DMA66" s="995">
        <f t="shared" ref="DMA66" si="9706">DMA60*$C$65*$C$66</f>
        <v>0</v>
      </c>
      <c r="DMC66" s="995">
        <f t="shared" ref="DMC66" si="9707">DMC60*$C$65*$C$66</f>
        <v>0</v>
      </c>
      <c r="DME66" s="995">
        <f t="shared" ref="DME66" si="9708">DME60*$C$65*$C$66</f>
        <v>0</v>
      </c>
      <c r="DMG66" s="995">
        <f t="shared" ref="DMG66" si="9709">DMG60*$C$65*$C$66</f>
        <v>0</v>
      </c>
      <c r="DMI66" s="995">
        <f t="shared" ref="DMI66" si="9710">DMI60*$C$65*$C$66</f>
        <v>0</v>
      </c>
      <c r="DMK66" s="995">
        <f t="shared" ref="DMK66" si="9711">DMK60*$C$65*$C$66</f>
        <v>0</v>
      </c>
      <c r="DMM66" s="995">
        <f t="shared" ref="DMM66" si="9712">DMM60*$C$65*$C$66</f>
        <v>0</v>
      </c>
      <c r="DMO66" s="995">
        <f t="shared" ref="DMO66" si="9713">DMO60*$C$65*$C$66</f>
        <v>0</v>
      </c>
      <c r="DMQ66" s="995">
        <f t="shared" ref="DMQ66" si="9714">DMQ60*$C$65*$C$66</f>
        <v>0</v>
      </c>
      <c r="DMS66" s="995">
        <f t="shared" ref="DMS66" si="9715">DMS60*$C$65*$C$66</f>
        <v>0</v>
      </c>
      <c r="DMU66" s="995">
        <f t="shared" ref="DMU66" si="9716">DMU60*$C$65*$C$66</f>
        <v>0</v>
      </c>
      <c r="DMW66" s="995">
        <f t="shared" ref="DMW66" si="9717">DMW60*$C$65*$C$66</f>
        <v>0</v>
      </c>
      <c r="DMY66" s="995">
        <f t="shared" ref="DMY66" si="9718">DMY60*$C$65*$C$66</f>
        <v>0</v>
      </c>
      <c r="DNA66" s="995">
        <f t="shared" ref="DNA66" si="9719">DNA60*$C$65*$C$66</f>
        <v>0</v>
      </c>
      <c r="DNC66" s="995">
        <f t="shared" ref="DNC66" si="9720">DNC60*$C$65*$C$66</f>
        <v>0</v>
      </c>
      <c r="DNE66" s="995">
        <f t="shared" ref="DNE66" si="9721">DNE60*$C$65*$C$66</f>
        <v>0</v>
      </c>
      <c r="DNG66" s="995">
        <f t="shared" ref="DNG66" si="9722">DNG60*$C$65*$C$66</f>
        <v>0</v>
      </c>
      <c r="DNI66" s="995">
        <f t="shared" ref="DNI66" si="9723">DNI60*$C$65*$C$66</f>
        <v>0</v>
      </c>
      <c r="DNK66" s="995">
        <f t="shared" ref="DNK66" si="9724">DNK60*$C$65*$C$66</f>
        <v>0</v>
      </c>
      <c r="DNM66" s="995">
        <f t="shared" ref="DNM66" si="9725">DNM60*$C$65*$C$66</f>
        <v>0</v>
      </c>
      <c r="DNO66" s="995">
        <f t="shared" ref="DNO66" si="9726">DNO60*$C$65*$C$66</f>
        <v>0</v>
      </c>
      <c r="DNQ66" s="995">
        <f t="shared" ref="DNQ66" si="9727">DNQ60*$C$65*$C$66</f>
        <v>0</v>
      </c>
      <c r="DNS66" s="995">
        <f t="shared" ref="DNS66" si="9728">DNS60*$C$65*$C$66</f>
        <v>0</v>
      </c>
      <c r="DNU66" s="995">
        <f t="shared" ref="DNU66" si="9729">DNU60*$C$65*$C$66</f>
        <v>0</v>
      </c>
      <c r="DNW66" s="995">
        <f t="shared" ref="DNW66" si="9730">DNW60*$C$65*$C$66</f>
        <v>0</v>
      </c>
      <c r="DNY66" s="995">
        <f t="shared" ref="DNY66" si="9731">DNY60*$C$65*$C$66</f>
        <v>0</v>
      </c>
      <c r="DOA66" s="995">
        <f t="shared" ref="DOA66" si="9732">DOA60*$C$65*$C$66</f>
        <v>0</v>
      </c>
      <c r="DOC66" s="995">
        <f t="shared" ref="DOC66" si="9733">DOC60*$C$65*$C$66</f>
        <v>0</v>
      </c>
      <c r="DOE66" s="995">
        <f t="shared" ref="DOE66" si="9734">DOE60*$C$65*$C$66</f>
        <v>0</v>
      </c>
      <c r="DOG66" s="995">
        <f t="shared" ref="DOG66" si="9735">DOG60*$C$65*$C$66</f>
        <v>0</v>
      </c>
      <c r="DOI66" s="995">
        <f t="shared" ref="DOI66" si="9736">DOI60*$C$65*$C$66</f>
        <v>0</v>
      </c>
      <c r="DOK66" s="995">
        <f t="shared" ref="DOK66" si="9737">DOK60*$C$65*$C$66</f>
        <v>0</v>
      </c>
      <c r="DOM66" s="995">
        <f t="shared" ref="DOM66" si="9738">DOM60*$C$65*$C$66</f>
        <v>0</v>
      </c>
      <c r="DOO66" s="995">
        <f t="shared" ref="DOO66" si="9739">DOO60*$C$65*$C$66</f>
        <v>0</v>
      </c>
      <c r="DOQ66" s="995">
        <f t="shared" ref="DOQ66" si="9740">DOQ60*$C$65*$C$66</f>
        <v>0</v>
      </c>
      <c r="DOS66" s="995">
        <f t="shared" ref="DOS66" si="9741">DOS60*$C$65*$C$66</f>
        <v>0</v>
      </c>
      <c r="DOU66" s="995">
        <f t="shared" ref="DOU66" si="9742">DOU60*$C$65*$C$66</f>
        <v>0</v>
      </c>
      <c r="DOW66" s="995">
        <f t="shared" ref="DOW66" si="9743">DOW60*$C$65*$C$66</f>
        <v>0</v>
      </c>
      <c r="DOY66" s="995">
        <f t="shared" ref="DOY66" si="9744">DOY60*$C$65*$C$66</f>
        <v>0</v>
      </c>
      <c r="DPA66" s="995">
        <f t="shared" ref="DPA66" si="9745">DPA60*$C$65*$C$66</f>
        <v>0</v>
      </c>
      <c r="DPC66" s="995">
        <f t="shared" ref="DPC66" si="9746">DPC60*$C$65*$C$66</f>
        <v>0</v>
      </c>
      <c r="DPE66" s="995">
        <f t="shared" ref="DPE66" si="9747">DPE60*$C$65*$C$66</f>
        <v>0</v>
      </c>
      <c r="DPG66" s="995">
        <f t="shared" ref="DPG66" si="9748">DPG60*$C$65*$C$66</f>
        <v>0</v>
      </c>
      <c r="DPI66" s="995">
        <f t="shared" ref="DPI66" si="9749">DPI60*$C$65*$C$66</f>
        <v>0</v>
      </c>
      <c r="DPK66" s="995">
        <f t="shared" ref="DPK66" si="9750">DPK60*$C$65*$C$66</f>
        <v>0</v>
      </c>
      <c r="DPM66" s="995">
        <f t="shared" ref="DPM66" si="9751">DPM60*$C$65*$C$66</f>
        <v>0</v>
      </c>
      <c r="DPO66" s="995">
        <f t="shared" ref="DPO66" si="9752">DPO60*$C$65*$C$66</f>
        <v>0</v>
      </c>
      <c r="DPQ66" s="995">
        <f t="shared" ref="DPQ66" si="9753">DPQ60*$C$65*$C$66</f>
        <v>0</v>
      </c>
      <c r="DPS66" s="995">
        <f t="shared" ref="DPS66" si="9754">DPS60*$C$65*$C$66</f>
        <v>0</v>
      </c>
      <c r="DPU66" s="995">
        <f t="shared" ref="DPU66" si="9755">DPU60*$C$65*$C$66</f>
        <v>0</v>
      </c>
      <c r="DPW66" s="995">
        <f t="shared" ref="DPW66" si="9756">DPW60*$C$65*$C$66</f>
        <v>0</v>
      </c>
      <c r="DPY66" s="995">
        <f t="shared" ref="DPY66" si="9757">DPY60*$C$65*$C$66</f>
        <v>0</v>
      </c>
      <c r="DQA66" s="995">
        <f t="shared" ref="DQA66" si="9758">DQA60*$C$65*$C$66</f>
        <v>0</v>
      </c>
      <c r="DQC66" s="995">
        <f t="shared" ref="DQC66" si="9759">DQC60*$C$65*$C$66</f>
        <v>0</v>
      </c>
      <c r="DQE66" s="995">
        <f t="shared" ref="DQE66" si="9760">DQE60*$C$65*$C$66</f>
        <v>0</v>
      </c>
      <c r="DQG66" s="995">
        <f t="shared" ref="DQG66" si="9761">DQG60*$C$65*$C$66</f>
        <v>0</v>
      </c>
      <c r="DQI66" s="995">
        <f t="shared" ref="DQI66" si="9762">DQI60*$C$65*$C$66</f>
        <v>0</v>
      </c>
      <c r="DQK66" s="995">
        <f t="shared" ref="DQK66" si="9763">DQK60*$C$65*$C$66</f>
        <v>0</v>
      </c>
      <c r="DQM66" s="995">
        <f t="shared" ref="DQM66" si="9764">DQM60*$C$65*$C$66</f>
        <v>0</v>
      </c>
      <c r="DQO66" s="995">
        <f t="shared" ref="DQO66" si="9765">DQO60*$C$65*$C$66</f>
        <v>0</v>
      </c>
      <c r="DQQ66" s="995">
        <f t="shared" ref="DQQ66" si="9766">DQQ60*$C$65*$C$66</f>
        <v>0</v>
      </c>
      <c r="DQS66" s="995">
        <f t="shared" ref="DQS66" si="9767">DQS60*$C$65*$C$66</f>
        <v>0</v>
      </c>
      <c r="DQU66" s="995">
        <f t="shared" ref="DQU66" si="9768">DQU60*$C$65*$C$66</f>
        <v>0</v>
      </c>
      <c r="DQW66" s="995">
        <f t="shared" ref="DQW66" si="9769">DQW60*$C$65*$C$66</f>
        <v>0</v>
      </c>
      <c r="DQY66" s="995">
        <f t="shared" ref="DQY66" si="9770">DQY60*$C$65*$C$66</f>
        <v>0</v>
      </c>
      <c r="DRA66" s="995">
        <f t="shared" ref="DRA66" si="9771">DRA60*$C$65*$C$66</f>
        <v>0</v>
      </c>
      <c r="DRC66" s="995">
        <f t="shared" ref="DRC66" si="9772">DRC60*$C$65*$C$66</f>
        <v>0</v>
      </c>
      <c r="DRE66" s="995">
        <f t="shared" ref="DRE66" si="9773">DRE60*$C$65*$C$66</f>
        <v>0</v>
      </c>
      <c r="DRG66" s="995">
        <f t="shared" ref="DRG66" si="9774">DRG60*$C$65*$C$66</f>
        <v>0</v>
      </c>
      <c r="DRI66" s="995">
        <f t="shared" ref="DRI66" si="9775">DRI60*$C$65*$C$66</f>
        <v>0</v>
      </c>
      <c r="DRK66" s="995">
        <f t="shared" ref="DRK66" si="9776">DRK60*$C$65*$C$66</f>
        <v>0</v>
      </c>
      <c r="DRM66" s="995">
        <f t="shared" ref="DRM66" si="9777">DRM60*$C$65*$C$66</f>
        <v>0</v>
      </c>
      <c r="DRO66" s="995">
        <f t="shared" ref="DRO66" si="9778">DRO60*$C$65*$C$66</f>
        <v>0</v>
      </c>
      <c r="DRQ66" s="995">
        <f t="shared" ref="DRQ66" si="9779">DRQ60*$C$65*$C$66</f>
        <v>0</v>
      </c>
      <c r="DRS66" s="995">
        <f t="shared" ref="DRS66" si="9780">DRS60*$C$65*$C$66</f>
        <v>0</v>
      </c>
      <c r="DRU66" s="995">
        <f t="shared" ref="DRU66" si="9781">DRU60*$C$65*$C$66</f>
        <v>0</v>
      </c>
      <c r="DRW66" s="995">
        <f t="shared" ref="DRW66" si="9782">DRW60*$C$65*$C$66</f>
        <v>0</v>
      </c>
      <c r="DRY66" s="995">
        <f t="shared" ref="DRY66" si="9783">DRY60*$C$65*$C$66</f>
        <v>0</v>
      </c>
      <c r="DSA66" s="995">
        <f t="shared" ref="DSA66" si="9784">DSA60*$C$65*$C$66</f>
        <v>0</v>
      </c>
      <c r="DSC66" s="995">
        <f t="shared" ref="DSC66" si="9785">DSC60*$C$65*$C$66</f>
        <v>0</v>
      </c>
      <c r="DSE66" s="995">
        <f t="shared" ref="DSE66" si="9786">DSE60*$C$65*$C$66</f>
        <v>0</v>
      </c>
      <c r="DSG66" s="995">
        <f t="shared" ref="DSG66" si="9787">DSG60*$C$65*$C$66</f>
        <v>0</v>
      </c>
      <c r="DSI66" s="995">
        <f t="shared" ref="DSI66" si="9788">DSI60*$C$65*$C$66</f>
        <v>0</v>
      </c>
      <c r="DSK66" s="995">
        <f t="shared" ref="DSK66" si="9789">DSK60*$C$65*$C$66</f>
        <v>0</v>
      </c>
      <c r="DSM66" s="995">
        <f t="shared" ref="DSM66" si="9790">DSM60*$C$65*$C$66</f>
        <v>0</v>
      </c>
      <c r="DSO66" s="995">
        <f t="shared" ref="DSO66" si="9791">DSO60*$C$65*$C$66</f>
        <v>0</v>
      </c>
      <c r="DSQ66" s="995">
        <f t="shared" ref="DSQ66" si="9792">DSQ60*$C$65*$C$66</f>
        <v>0</v>
      </c>
      <c r="DSS66" s="995">
        <f t="shared" ref="DSS66" si="9793">DSS60*$C$65*$C$66</f>
        <v>0</v>
      </c>
      <c r="DSU66" s="995">
        <f t="shared" ref="DSU66" si="9794">DSU60*$C$65*$C$66</f>
        <v>0</v>
      </c>
      <c r="DSW66" s="995">
        <f t="shared" ref="DSW66" si="9795">DSW60*$C$65*$C$66</f>
        <v>0</v>
      </c>
      <c r="DSY66" s="995">
        <f t="shared" ref="DSY66" si="9796">DSY60*$C$65*$C$66</f>
        <v>0</v>
      </c>
      <c r="DTA66" s="995">
        <f t="shared" ref="DTA66" si="9797">DTA60*$C$65*$C$66</f>
        <v>0</v>
      </c>
      <c r="DTC66" s="995">
        <f t="shared" ref="DTC66" si="9798">DTC60*$C$65*$C$66</f>
        <v>0</v>
      </c>
      <c r="DTE66" s="995">
        <f t="shared" ref="DTE66" si="9799">DTE60*$C$65*$C$66</f>
        <v>0</v>
      </c>
      <c r="DTG66" s="995">
        <f t="shared" ref="DTG66" si="9800">DTG60*$C$65*$C$66</f>
        <v>0</v>
      </c>
      <c r="DTI66" s="995">
        <f t="shared" ref="DTI66" si="9801">DTI60*$C$65*$C$66</f>
        <v>0</v>
      </c>
      <c r="DTK66" s="995">
        <f t="shared" ref="DTK66" si="9802">DTK60*$C$65*$C$66</f>
        <v>0</v>
      </c>
      <c r="DTM66" s="995">
        <f t="shared" ref="DTM66" si="9803">DTM60*$C$65*$C$66</f>
        <v>0</v>
      </c>
      <c r="DTO66" s="995">
        <f t="shared" ref="DTO66" si="9804">DTO60*$C$65*$C$66</f>
        <v>0</v>
      </c>
      <c r="DTQ66" s="995">
        <f t="shared" ref="DTQ66" si="9805">DTQ60*$C$65*$C$66</f>
        <v>0</v>
      </c>
      <c r="DTS66" s="995">
        <f t="shared" ref="DTS66" si="9806">DTS60*$C$65*$C$66</f>
        <v>0</v>
      </c>
      <c r="DTU66" s="995">
        <f t="shared" ref="DTU66" si="9807">DTU60*$C$65*$C$66</f>
        <v>0</v>
      </c>
      <c r="DTW66" s="995">
        <f t="shared" ref="DTW66" si="9808">DTW60*$C$65*$C$66</f>
        <v>0</v>
      </c>
      <c r="DTY66" s="995">
        <f t="shared" ref="DTY66" si="9809">DTY60*$C$65*$C$66</f>
        <v>0</v>
      </c>
      <c r="DUA66" s="995">
        <f t="shared" ref="DUA66" si="9810">DUA60*$C$65*$C$66</f>
        <v>0</v>
      </c>
      <c r="DUC66" s="995">
        <f t="shared" ref="DUC66" si="9811">DUC60*$C$65*$C$66</f>
        <v>0</v>
      </c>
      <c r="DUE66" s="995">
        <f t="shared" ref="DUE66" si="9812">DUE60*$C$65*$C$66</f>
        <v>0</v>
      </c>
      <c r="DUG66" s="995">
        <f t="shared" ref="DUG66" si="9813">DUG60*$C$65*$C$66</f>
        <v>0</v>
      </c>
      <c r="DUI66" s="995">
        <f t="shared" ref="DUI66" si="9814">DUI60*$C$65*$C$66</f>
        <v>0</v>
      </c>
      <c r="DUK66" s="995">
        <f t="shared" ref="DUK66" si="9815">DUK60*$C$65*$C$66</f>
        <v>0</v>
      </c>
      <c r="DUM66" s="995">
        <f t="shared" ref="DUM66" si="9816">DUM60*$C$65*$C$66</f>
        <v>0</v>
      </c>
      <c r="DUO66" s="995">
        <f t="shared" ref="DUO66" si="9817">DUO60*$C$65*$C$66</f>
        <v>0</v>
      </c>
      <c r="DUQ66" s="995">
        <f t="shared" ref="DUQ66" si="9818">DUQ60*$C$65*$C$66</f>
        <v>0</v>
      </c>
      <c r="DUS66" s="995">
        <f t="shared" ref="DUS66" si="9819">DUS60*$C$65*$C$66</f>
        <v>0</v>
      </c>
      <c r="DUU66" s="995">
        <f t="shared" ref="DUU66" si="9820">DUU60*$C$65*$C$66</f>
        <v>0</v>
      </c>
      <c r="DUW66" s="995">
        <f t="shared" ref="DUW66" si="9821">DUW60*$C$65*$C$66</f>
        <v>0</v>
      </c>
      <c r="DUY66" s="995">
        <f t="shared" ref="DUY66" si="9822">DUY60*$C$65*$C$66</f>
        <v>0</v>
      </c>
      <c r="DVA66" s="995">
        <f t="shared" ref="DVA66" si="9823">DVA60*$C$65*$C$66</f>
        <v>0</v>
      </c>
      <c r="DVC66" s="995">
        <f t="shared" ref="DVC66" si="9824">DVC60*$C$65*$C$66</f>
        <v>0</v>
      </c>
      <c r="DVE66" s="995">
        <f t="shared" ref="DVE66" si="9825">DVE60*$C$65*$C$66</f>
        <v>0</v>
      </c>
      <c r="DVG66" s="995">
        <f t="shared" ref="DVG66" si="9826">DVG60*$C$65*$C$66</f>
        <v>0</v>
      </c>
      <c r="DVI66" s="995">
        <f t="shared" ref="DVI66" si="9827">DVI60*$C$65*$C$66</f>
        <v>0</v>
      </c>
      <c r="DVK66" s="995">
        <f t="shared" ref="DVK66" si="9828">DVK60*$C$65*$C$66</f>
        <v>0</v>
      </c>
      <c r="DVM66" s="995">
        <f t="shared" ref="DVM66" si="9829">DVM60*$C$65*$C$66</f>
        <v>0</v>
      </c>
      <c r="DVO66" s="995">
        <f t="shared" ref="DVO66" si="9830">DVO60*$C$65*$C$66</f>
        <v>0</v>
      </c>
      <c r="DVQ66" s="995">
        <f t="shared" ref="DVQ66" si="9831">DVQ60*$C$65*$C$66</f>
        <v>0</v>
      </c>
      <c r="DVS66" s="995">
        <f t="shared" ref="DVS66" si="9832">DVS60*$C$65*$C$66</f>
        <v>0</v>
      </c>
      <c r="DVU66" s="995">
        <f t="shared" ref="DVU66" si="9833">DVU60*$C$65*$C$66</f>
        <v>0</v>
      </c>
      <c r="DVW66" s="995">
        <f t="shared" ref="DVW66" si="9834">DVW60*$C$65*$C$66</f>
        <v>0</v>
      </c>
      <c r="DVY66" s="995">
        <f t="shared" ref="DVY66" si="9835">DVY60*$C$65*$C$66</f>
        <v>0</v>
      </c>
      <c r="DWA66" s="995">
        <f t="shared" ref="DWA66" si="9836">DWA60*$C$65*$C$66</f>
        <v>0</v>
      </c>
      <c r="DWC66" s="995">
        <f t="shared" ref="DWC66" si="9837">DWC60*$C$65*$C$66</f>
        <v>0</v>
      </c>
      <c r="DWE66" s="995">
        <f t="shared" ref="DWE66" si="9838">DWE60*$C$65*$C$66</f>
        <v>0</v>
      </c>
      <c r="DWG66" s="995">
        <f t="shared" ref="DWG66" si="9839">DWG60*$C$65*$C$66</f>
        <v>0</v>
      </c>
      <c r="DWI66" s="995">
        <f t="shared" ref="DWI66" si="9840">DWI60*$C$65*$C$66</f>
        <v>0</v>
      </c>
      <c r="DWK66" s="995">
        <f t="shared" ref="DWK66" si="9841">DWK60*$C$65*$C$66</f>
        <v>0</v>
      </c>
      <c r="DWM66" s="995">
        <f t="shared" ref="DWM66" si="9842">DWM60*$C$65*$C$66</f>
        <v>0</v>
      </c>
      <c r="DWO66" s="995">
        <f t="shared" ref="DWO66" si="9843">DWO60*$C$65*$C$66</f>
        <v>0</v>
      </c>
      <c r="DWQ66" s="995">
        <f t="shared" ref="DWQ66" si="9844">DWQ60*$C$65*$C$66</f>
        <v>0</v>
      </c>
      <c r="DWS66" s="995">
        <f t="shared" ref="DWS66" si="9845">DWS60*$C$65*$C$66</f>
        <v>0</v>
      </c>
      <c r="DWU66" s="995">
        <f t="shared" ref="DWU66" si="9846">DWU60*$C$65*$C$66</f>
        <v>0</v>
      </c>
      <c r="DWW66" s="995">
        <f t="shared" ref="DWW66" si="9847">DWW60*$C$65*$C$66</f>
        <v>0</v>
      </c>
      <c r="DWY66" s="995">
        <f t="shared" ref="DWY66" si="9848">DWY60*$C$65*$C$66</f>
        <v>0</v>
      </c>
      <c r="DXA66" s="995">
        <f t="shared" ref="DXA66" si="9849">DXA60*$C$65*$C$66</f>
        <v>0</v>
      </c>
      <c r="DXC66" s="995">
        <f t="shared" ref="DXC66" si="9850">DXC60*$C$65*$C$66</f>
        <v>0</v>
      </c>
      <c r="DXE66" s="995">
        <f t="shared" ref="DXE66" si="9851">DXE60*$C$65*$C$66</f>
        <v>0</v>
      </c>
      <c r="DXG66" s="995">
        <f t="shared" ref="DXG66" si="9852">DXG60*$C$65*$C$66</f>
        <v>0</v>
      </c>
      <c r="DXI66" s="995">
        <f t="shared" ref="DXI66" si="9853">DXI60*$C$65*$C$66</f>
        <v>0</v>
      </c>
      <c r="DXK66" s="995">
        <f t="shared" ref="DXK66" si="9854">DXK60*$C$65*$C$66</f>
        <v>0</v>
      </c>
      <c r="DXM66" s="995">
        <f t="shared" ref="DXM66" si="9855">DXM60*$C$65*$C$66</f>
        <v>0</v>
      </c>
      <c r="DXO66" s="995">
        <f t="shared" ref="DXO66" si="9856">DXO60*$C$65*$C$66</f>
        <v>0</v>
      </c>
      <c r="DXQ66" s="995">
        <f t="shared" ref="DXQ66" si="9857">DXQ60*$C$65*$C$66</f>
        <v>0</v>
      </c>
      <c r="DXS66" s="995">
        <f t="shared" ref="DXS66" si="9858">DXS60*$C$65*$C$66</f>
        <v>0</v>
      </c>
      <c r="DXU66" s="995">
        <f t="shared" ref="DXU66" si="9859">DXU60*$C$65*$C$66</f>
        <v>0</v>
      </c>
      <c r="DXW66" s="995">
        <f t="shared" ref="DXW66" si="9860">DXW60*$C$65*$C$66</f>
        <v>0</v>
      </c>
      <c r="DXY66" s="995">
        <f t="shared" ref="DXY66" si="9861">DXY60*$C$65*$C$66</f>
        <v>0</v>
      </c>
      <c r="DYA66" s="995">
        <f t="shared" ref="DYA66" si="9862">DYA60*$C$65*$C$66</f>
        <v>0</v>
      </c>
      <c r="DYC66" s="995">
        <f t="shared" ref="DYC66" si="9863">DYC60*$C$65*$C$66</f>
        <v>0</v>
      </c>
      <c r="DYE66" s="995">
        <f t="shared" ref="DYE66" si="9864">DYE60*$C$65*$C$66</f>
        <v>0</v>
      </c>
      <c r="DYG66" s="995">
        <f t="shared" ref="DYG66" si="9865">DYG60*$C$65*$C$66</f>
        <v>0</v>
      </c>
      <c r="DYI66" s="995">
        <f t="shared" ref="DYI66" si="9866">DYI60*$C$65*$C$66</f>
        <v>0</v>
      </c>
      <c r="DYK66" s="995">
        <f t="shared" ref="DYK66" si="9867">DYK60*$C$65*$C$66</f>
        <v>0</v>
      </c>
      <c r="DYM66" s="995">
        <f t="shared" ref="DYM66" si="9868">DYM60*$C$65*$C$66</f>
        <v>0</v>
      </c>
      <c r="DYO66" s="995">
        <f t="shared" ref="DYO66" si="9869">DYO60*$C$65*$C$66</f>
        <v>0</v>
      </c>
      <c r="DYQ66" s="995">
        <f t="shared" ref="DYQ66" si="9870">DYQ60*$C$65*$C$66</f>
        <v>0</v>
      </c>
      <c r="DYS66" s="995">
        <f t="shared" ref="DYS66" si="9871">DYS60*$C$65*$C$66</f>
        <v>0</v>
      </c>
      <c r="DYU66" s="995">
        <f t="shared" ref="DYU66" si="9872">DYU60*$C$65*$C$66</f>
        <v>0</v>
      </c>
      <c r="DYW66" s="995">
        <f t="shared" ref="DYW66" si="9873">DYW60*$C$65*$C$66</f>
        <v>0</v>
      </c>
      <c r="DYY66" s="995">
        <f t="shared" ref="DYY66" si="9874">DYY60*$C$65*$C$66</f>
        <v>0</v>
      </c>
      <c r="DZA66" s="995">
        <f t="shared" ref="DZA66" si="9875">DZA60*$C$65*$C$66</f>
        <v>0</v>
      </c>
      <c r="DZC66" s="995">
        <f t="shared" ref="DZC66" si="9876">DZC60*$C$65*$C$66</f>
        <v>0</v>
      </c>
      <c r="DZE66" s="995">
        <f t="shared" ref="DZE66" si="9877">DZE60*$C$65*$C$66</f>
        <v>0</v>
      </c>
      <c r="DZG66" s="995">
        <f t="shared" ref="DZG66" si="9878">DZG60*$C$65*$C$66</f>
        <v>0</v>
      </c>
      <c r="DZI66" s="995">
        <f t="shared" ref="DZI66" si="9879">DZI60*$C$65*$C$66</f>
        <v>0</v>
      </c>
      <c r="DZK66" s="995">
        <f t="shared" ref="DZK66" si="9880">DZK60*$C$65*$C$66</f>
        <v>0</v>
      </c>
      <c r="DZM66" s="995">
        <f t="shared" ref="DZM66" si="9881">DZM60*$C$65*$C$66</f>
        <v>0</v>
      </c>
      <c r="DZO66" s="995">
        <f t="shared" ref="DZO66" si="9882">DZO60*$C$65*$C$66</f>
        <v>0</v>
      </c>
      <c r="DZQ66" s="995">
        <f t="shared" ref="DZQ66" si="9883">DZQ60*$C$65*$C$66</f>
        <v>0</v>
      </c>
      <c r="DZS66" s="995">
        <f t="shared" ref="DZS66" si="9884">DZS60*$C$65*$C$66</f>
        <v>0</v>
      </c>
      <c r="DZU66" s="995">
        <f t="shared" ref="DZU66" si="9885">DZU60*$C$65*$C$66</f>
        <v>0</v>
      </c>
      <c r="DZW66" s="995">
        <f t="shared" ref="DZW66" si="9886">DZW60*$C$65*$C$66</f>
        <v>0</v>
      </c>
      <c r="DZY66" s="995">
        <f t="shared" ref="DZY66" si="9887">DZY60*$C$65*$C$66</f>
        <v>0</v>
      </c>
      <c r="EAA66" s="995">
        <f t="shared" ref="EAA66" si="9888">EAA60*$C$65*$C$66</f>
        <v>0</v>
      </c>
      <c r="EAC66" s="995">
        <f t="shared" ref="EAC66" si="9889">EAC60*$C$65*$C$66</f>
        <v>0</v>
      </c>
      <c r="EAE66" s="995">
        <f t="shared" ref="EAE66" si="9890">EAE60*$C$65*$C$66</f>
        <v>0</v>
      </c>
      <c r="EAG66" s="995">
        <f t="shared" ref="EAG66" si="9891">EAG60*$C$65*$C$66</f>
        <v>0</v>
      </c>
      <c r="EAI66" s="995">
        <f t="shared" ref="EAI66" si="9892">EAI60*$C$65*$C$66</f>
        <v>0</v>
      </c>
      <c r="EAK66" s="995">
        <f t="shared" ref="EAK66" si="9893">EAK60*$C$65*$C$66</f>
        <v>0</v>
      </c>
      <c r="EAM66" s="995">
        <f t="shared" ref="EAM66" si="9894">EAM60*$C$65*$C$66</f>
        <v>0</v>
      </c>
      <c r="EAO66" s="995">
        <f t="shared" ref="EAO66" si="9895">EAO60*$C$65*$C$66</f>
        <v>0</v>
      </c>
      <c r="EAQ66" s="995">
        <f t="shared" ref="EAQ66" si="9896">EAQ60*$C$65*$C$66</f>
        <v>0</v>
      </c>
      <c r="EAS66" s="995">
        <f t="shared" ref="EAS66" si="9897">EAS60*$C$65*$C$66</f>
        <v>0</v>
      </c>
      <c r="EAU66" s="995">
        <f t="shared" ref="EAU66" si="9898">EAU60*$C$65*$C$66</f>
        <v>0</v>
      </c>
      <c r="EAW66" s="995">
        <f t="shared" ref="EAW66" si="9899">EAW60*$C$65*$C$66</f>
        <v>0</v>
      </c>
      <c r="EAY66" s="995">
        <f t="shared" ref="EAY66" si="9900">EAY60*$C$65*$C$66</f>
        <v>0</v>
      </c>
      <c r="EBA66" s="995">
        <f t="shared" ref="EBA66" si="9901">EBA60*$C$65*$C$66</f>
        <v>0</v>
      </c>
      <c r="EBC66" s="995">
        <f t="shared" ref="EBC66" si="9902">EBC60*$C$65*$C$66</f>
        <v>0</v>
      </c>
      <c r="EBE66" s="995">
        <f t="shared" ref="EBE66" si="9903">EBE60*$C$65*$C$66</f>
        <v>0</v>
      </c>
      <c r="EBG66" s="995">
        <f t="shared" ref="EBG66" si="9904">EBG60*$C$65*$C$66</f>
        <v>0</v>
      </c>
      <c r="EBI66" s="995">
        <f t="shared" ref="EBI66" si="9905">EBI60*$C$65*$C$66</f>
        <v>0</v>
      </c>
      <c r="EBK66" s="995">
        <f t="shared" ref="EBK66" si="9906">EBK60*$C$65*$C$66</f>
        <v>0</v>
      </c>
      <c r="EBM66" s="995">
        <f t="shared" ref="EBM66" si="9907">EBM60*$C$65*$C$66</f>
        <v>0</v>
      </c>
      <c r="EBO66" s="995">
        <f t="shared" ref="EBO66" si="9908">EBO60*$C$65*$C$66</f>
        <v>0</v>
      </c>
      <c r="EBQ66" s="995">
        <f t="shared" ref="EBQ66" si="9909">EBQ60*$C$65*$C$66</f>
        <v>0</v>
      </c>
      <c r="EBS66" s="995">
        <f t="shared" ref="EBS66" si="9910">EBS60*$C$65*$C$66</f>
        <v>0</v>
      </c>
      <c r="EBU66" s="995">
        <f t="shared" ref="EBU66" si="9911">EBU60*$C$65*$C$66</f>
        <v>0</v>
      </c>
      <c r="EBW66" s="995">
        <f t="shared" ref="EBW66" si="9912">EBW60*$C$65*$C$66</f>
        <v>0</v>
      </c>
      <c r="EBY66" s="995">
        <f t="shared" ref="EBY66" si="9913">EBY60*$C$65*$C$66</f>
        <v>0</v>
      </c>
      <c r="ECA66" s="995">
        <f t="shared" ref="ECA66" si="9914">ECA60*$C$65*$C$66</f>
        <v>0</v>
      </c>
      <c r="ECC66" s="995">
        <f t="shared" ref="ECC66" si="9915">ECC60*$C$65*$C$66</f>
        <v>0</v>
      </c>
      <c r="ECE66" s="995">
        <f t="shared" ref="ECE66" si="9916">ECE60*$C$65*$C$66</f>
        <v>0</v>
      </c>
      <c r="ECG66" s="995">
        <f t="shared" ref="ECG66" si="9917">ECG60*$C$65*$C$66</f>
        <v>0</v>
      </c>
      <c r="ECI66" s="995">
        <f t="shared" ref="ECI66" si="9918">ECI60*$C$65*$C$66</f>
        <v>0</v>
      </c>
      <c r="ECK66" s="995">
        <f t="shared" ref="ECK66" si="9919">ECK60*$C$65*$C$66</f>
        <v>0</v>
      </c>
      <c r="ECM66" s="995">
        <f t="shared" ref="ECM66" si="9920">ECM60*$C$65*$C$66</f>
        <v>0</v>
      </c>
      <c r="ECO66" s="995">
        <f t="shared" ref="ECO66" si="9921">ECO60*$C$65*$C$66</f>
        <v>0</v>
      </c>
      <c r="ECQ66" s="995">
        <f t="shared" ref="ECQ66" si="9922">ECQ60*$C$65*$C$66</f>
        <v>0</v>
      </c>
      <c r="ECS66" s="995">
        <f t="shared" ref="ECS66" si="9923">ECS60*$C$65*$C$66</f>
        <v>0</v>
      </c>
      <c r="ECU66" s="995">
        <f t="shared" ref="ECU66" si="9924">ECU60*$C$65*$C$66</f>
        <v>0</v>
      </c>
      <c r="ECW66" s="995">
        <f t="shared" ref="ECW66" si="9925">ECW60*$C$65*$C$66</f>
        <v>0</v>
      </c>
      <c r="ECY66" s="995">
        <f t="shared" ref="ECY66" si="9926">ECY60*$C$65*$C$66</f>
        <v>0</v>
      </c>
      <c r="EDA66" s="995">
        <f t="shared" ref="EDA66" si="9927">EDA60*$C$65*$C$66</f>
        <v>0</v>
      </c>
      <c r="EDC66" s="995">
        <f t="shared" ref="EDC66" si="9928">EDC60*$C$65*$C$66</f>
        <v>0</v>
      </c>
      <c r="EDE66" s="995">
        <f t="shared" ref="EDE66" si="9929">EDE60*$C$65*$C$66</f>
        <v>0</v>
      </c>
      <c r="EDG66" s="995">
        <f t="shared" ref="EDG66" si="9930">EDG60*$C$65*$C$66</f>
        <v>0</v>
      </c>
      <c r="EDI66" s="995">
        <f t="shared" ref="EDI66" si="9931">EDI60*$C$65*$C$66</f>
        <v>0</v>
      </c>
      <c r="EDK66" s="995">
        <f t="shared" ref="EDK66" si="9932">EDK60*$C$65*$C$66</f>
        <v>0</v>
      </c>
      <c r="EDM66" s="995">
        <f t="shared" ref="EDM66" si="9933">EDM60*$C$65*$C$66</f>
        <v>0</v>
      </c>
      <c r="EDO66" s="995">
        <f t="shared" ref="EDO66" si="9934">EDO60*$C$65*$C$66</f>
        <v>0</v>
      </c>
      <c r="EDQ66" s="995">
        <f t="shared" ref="EDQ66" si="9935">EDQ60*$C$65*$C$66</f>
        <v>0</v>
      </c>
      <c r="EDS66" s="995">
        <f t="shared" ref="EDS66" si="9936">EDS60*$C$65*$C$66</f>
        <v>0</v>
      </c>
      <c r="EDU66" s="995">
        <f t="shared" ref="EDU66" si="9937">EDU60*$C$65*$C$66</f>
        <v>0</v>
      </c>
      <c r="EDW66" s="995">
        <f t="shared" ref="EDW66" si="9938">EDW60*$C$65*$C$66</f>
        <v>0</v>
      </c>
      <c r="EDY66" s="995">
        <f t="shared" ref="EDY66" si="9939">EDY60*$C$65*$C$66</f>
        <v>0</v>
      </c>
      <c r="EEA66" s="995">
        <f t="shared" ref="EEA66" si="9940">EEA60*$C$65*$C$66</f>
        <v>0</v>
      </c>
      <c r="EEC66" s="995">
        <f t="shared" ref="EEC66" si="9941">EEC60*$C$65*$C$66</f>
        <v>0</v>
      </c>
      <c r="EEE66" s="995">
        <f t="shared" ref="EEE66" si="9942">EEE60*$C$65*$C$66</f>
        <v>0</v>
      </c>
      <c r="EEG66" s="995">
        <f t="shared" ref="EEG66" si="9943">EEG60*$C$65*$C$66</f>
        <v>0</v>
      </c>
      <c r="EEI66" s="995">
        <f t="shared" ref="EEI66" si="9944">EEI60*$C$65*$C$66</f>
        <v>0</v>
      </c>
      <c r="EEK66" s="995">
        <f t="shared" ref="EEK66" si="9945">EEK60*$C$65*$C$66</f>
        <v>0</v>
      </c>
      <c r="EEM66" s="995">
        <f t="shared" ref="EEM66" si="9946">EEM60*$C$65*$C$66</f>
        <v>0</v>
      </c>
      <c r="EEO66" s="995">
        <f t="shared" ref="EEO66" si="9947">EEO60*$C$65*$C$66</f>
        <v>0</v>
      </c>
      <c r="EEQ66" s="995">
        <f t="shared" ref="EEQ66" si="9948">EEQ60*$C$65*$C$66</f>
        <v>0</v>
      </c>
      <c r="EES66" s="995">
        <f t="shared" ref="EES66" si="9949">EES60*$C$65*$C$66</f>
        <v>0</v>
      </c>
      <c r="EEU66" s="995">
        <f t="shared" ref="EEU66" si="9950">EEU60*$C$65*$C$66</f>
        <v>0</v>
      </c>
      <c r="EEW66" s="995">
        <f t="shared" ref="EEW66" si="9951">EEW60*$C$65*$C$66</f>
        <v>0</v>
      </c>
      <c r="EEY66" s="995">
        <f t="shared" ref="EEY66" si="9952">EEY60*$C$65*$C$66</f>
        <v>0</v>
      </c>
      <c r="EFA66" s="995">
        <f t="shared" ref="EFA66" si="9953">EFA60*$C$65*$C$66</f>
        <v>0</v>
      </c>
      <c r="EFC66" s="995">
        <f t="shared" ref="EFC66" si="9954">EFC60*$C$65*$C$66</f>
        <v>0</v>
      </c>
      <c r="EFE66" s="995">
        <f t="shared" ref="EFE66" si="9955">EFE60*$C$65*$C$66</f>
        <v>0</v>
      </c>
      <c r="EFG66" s="995">
        <f t="shared" ref="EFG66" si="9956">EFG60*$C$65*$C$66</f>
        <v>0</v>
      </c>
      <c r="EFI66" s="995">
        <f t="shared" ref="EFI66" si="9957">EFI60*$C$65*$C$66</f>
        <v>0</v>
      </c>
      <c r="EFK66" s="995">
        <f t="shared" ref="EFK66" si="9958">EFK60*$C$65*$C$66</f>
        <v>0</v>
      </c>
      <c r="EFM66" s="995">
        <f t="shared" ref="EFM66" si="9959">EFM60*$C$65*$C$66</f>
        <v>0</v>
      </c>
      <c r="EFO66" s="995">
        <f t="shared" ref="EFO66" si="9960">EFO60*$C$65*$C$66</f>
        <v>0</v>
      </c>
      <c r="EFQ66" s="995">
        <f t="shared" ref="EFQ66" si="9961">EFQ60*$C$65*$C$66</f>
        <v>0</v>
      </c>
      <c r="EFS66" s="995">
        <f t="shared" ref="EFS66" si="9962">EFS60*$C$65*$C$66</f>
        <v>0</v>
      </c>
      <c r="EFU66" s="995">
        <f t="shared" ref="EFU66" si="9963">EFU60*$C$65*$C$66</f>
        <v>0</v>
      </c>
      <c r="EFW66" s="995">
        <f t="shared" ref="EFW66" si="9964">EFW60*$C$65*$C$66</f>
        <v>0</v>
      </c>
      <c r="EFY66" s="995">
        <f t="shared" ref="EFY66" si="9965">EFY60*$C$65*$C$66</f>
        <v>0</v>
      </c>
      <c r="EGA66" s="995">
        <f t="shared" ref="EGA66" si="9966">EGA60*$C$65*$C$66</f>
        <v>0</v>
      </c>
      <c r="EGC66" s="995">
        <f t="shared" ref="EGC66" si="9967">EGC60*$C$65*$C$66</f>
        <v>0</v>
      </c>
      <c r="EGE66" s="995">
        <f t="shared" ref="EGE66" si="9968">EGE60*$C$65*$C$66</f>
        <v>0</v>
      </c>
      <c r="EGG66" s="995">
        <f t="shared" ref="EGG66" si="9969">EGG60*$C$65*$C$66</f>
        <v>0</v>
      </c>
      <c r="EGI66" s="995">
        <f t="shared" ref="EGI66" si="9970">EGI60*$C$65*$C$66</f>
        <v>0</v>
      </c>
      <c r="EGK66" s="995">
        <f t="shared" ref="EGK66" si="9971">EGK60*$C$65*$C$66</f>
        <v>0</v>
      </c>
      <c r="EGM66" s="995">
        <f t="shared" ref="EGM66" si="9972">EGM60*$C$65*$C$66</f>
        <v>0</v>
      </c>
      <c r="EGO66" s="995">
        <f t="shared" ref="EGO66" si="9973">EGO60*$C$65*$C$66</f>
        <v>0</v>
      </c>
      <c r="EGQ66" s="995">
        <f t="shared" ref="EGQ66" si="9974">EGQ60*$C$65*$C$66</f>
        <v>0</v>
      </c>
      <c r="EGS66" s="995">
        <f t="shared" ref="EGS66" si="9975">EGS60*$C$65*$C$66</f>
        <v>0</v>
      </c>
      <c r="EGU66" s="995">
        <f t="shared" ref="EGU66" si="9976">EGU60*$C$65*$C$66</f>
        <v>0</v>
      </c>
      <c r="EGW66" s="995">
        <f t="shared" ref="EGW66" si="9977">EGW60*$C$65*$C$66</f>
        <v>0</v>
      </c>
      <c r="EGY66" s="995">
        <f t="shared" ref="EGY66" si="9978">EGY60*$C$65*$C$66</f>
        <v>0</v>
      </c>
      <c r="EHA66" s="995">
        <f t="shared" ref="EHA66" si="9979">EHA60*$C$65*$C$66</f>
        <v>0</v>
      </c>
      <c r="EHC66" s="995">
        <f t="shared" ref="EHC66" si="9980">EHC60*$C$65*$C$66</f>
        <v>0</v>
      </c>
      <c r="EHE66" s="995">
        <f t="shared" ref="EHE66" si="9981">EHE60*$C$65*$C$66</f>
        <v>0</v>
      </c>
      <c r="EHG66" s="995">
        <f t="shared" ref="EHG66" si="9982">EHG60*$C$65*$C$66</f>
        <v>0</v>
      </c>
      <c r="EHI66" s="995">
        <f t="shared" ref="EHI66" si="9983">EHI60*$C$65*$C$66</f>
        <v>0</v>
      </c>
      <c r="EHK66" s="995">
        <f t="shared" ref="EHK66" si="9984">EHK60*$C$65*$C$66</f>
        <v>0</v>
      </c>
      <c r="EHM66" s="995">
        <f t="shared" ref="EHM66" si="9985">EHM60*$C$65*$C$66</f>
        <v>0</v>
      </c>
      <c r="EHO66" s="995">
        <f t="shared" ref="EHO66" si="9986">EHO60*$C$65*$C$66</f>
        <v>0</v>
      </c>
      <c r="EHQ66" s="995">
        <f t="shared" ref="EHQ66" si="9987">EHQ60*$C$65*$C$66</f>
        <v>0</v>
      </c>
      <c r="EHS66" s="995">
        <f t="shared" ref="EHS66" si="9988">EHS60*$C$65*$C$66</f>
        <v>0</v>
      </c>
      <c r="EHU66" s="995">
        <f t="shared" ref="EHU66" si="9989">EHU60*$C$65*$C$66</f>
        <v>0</v>
      </c>
      <c r="EHW66" s="995">
        <f t="shared" ref="EHW66" si="9990">EHW60*$C$65*$C$66</f>
        <v>0</v>
      </c>
      <c r="EHY66" s="995">
        <f t="shared" ref="EHY66" si="9991">EHY60*$C$65*$C$66</f>
        <v>0</v>
      </c>
      <c r="EIA66" s="995">
        <f t="shared" ref="EIA66" si="9992">EIA60*$C$65*$C$66</f>
        <v>0</v>
      </c>
      <c r="EIC66" s="995">
        <f t="shared" ref="EIC66" si="9993">EIC60*$C$65*$C$66</f>
        <v>0</v>
      </c>
      <c r="EIE66" s="995">
        <f t="shared" ref="EIE66" si="9994">EIE60*$C$65*$C$66</f>
        <v>0</v>
      </c>
      <c r="EIG66" s="995">
        <f t="shared" ref="EIG66" si="9995">EIG60*$C$65*$C$66</f>
        <v>0</v>
      </c>
      <c r="EII66" s="995">
        <f t="shared" ref="EII66" si="9996">EII60*$C$65*$C$66</f>
        <v>0</v>
      </c>
      <c r="EIK66" s="995">
        <f t="shared" ref="EIK66" si="9997">EIK60*$C$65*$C$66</f>
        <v>0</v>
      </c>
      <c r="EIM66" s="995">
        <f t="shared" ref="EIM66" si="9998">EIM60*$C$65*$C$66</f>
        <v>0</v>
      </c>
      <c r="EIO66" s="995">
        <f t="shared" ref="EIO66" si="9999">EIO60*$C$65*$C$66</f>
        <v>0</v>
      </c>
      <c r="EIQ66" s="995">
        <f t="shared" ref="EIQ66" si="10000">EIQ60*$C$65*$C$66</f>
        <v>0</v>
      </c>
      <c r="EIS66" s="995">
        <f t="shared" ref="EIS66" si="10001">EIS60*$C$65*$C$66</f>
        <v>0</v>
      </c>
      <c r="EIU66" s="995">
        <f t="shared" ref="EIU66" si="10002">EIU60*$C$65*$C$66</f>
        <v>0</v>
      </c>
      <c r="EIW66" s="995">
        <f t="shared" ref="EIW66" si="10003">EIW60*$C$65*$C$66</f>
        <v>0</v>
      </c>
      <c r="EIY66" s="995">
        <f t="shared" ref="EIY66" si="10004">EIY60*$C$65*$C$66</f>
        <v>0</v>
      </c>
      <c r="EJA66" s="995">
        <f t="shared" ref="EJA66" si="10005">EJA60*$C$65*$C$66</f>
        <v>0</v>
      </c>
      <c r="EJC66" s="995">
        <f t="shared" ref="EJC66" si="10006">EJC60*$C$65*$C$66</f>
        <v>0</v>
      </c>
      <c r="EJE66" s="995">
        <f t="shared" ref="EJE66" si="10007">EJE60*$C$65*$C$66</f>
        <v>0</v>
      </c>
      <c r="EJG66" s="995">
        <f t="shared" ref="EJG66" si="10008">EJG60*$C$65*$C$66</f>
        <v>0</v>
      </c>
      <c r="EJI66" s="995">
        <f t="shared" ref="EJI66" si="10009">EJI60*$C$65*$C$66</f>
        <v>0</v>
      </c>
      <c r="EJK66" s="995">
        <f t="shared" ref="EJK66" si="10010">EJK60*$C$65*$C$66</f>
        <v>0</v>
      </c>
      <c r="EJM66" s="995">
        <f t="shared" ref="EJM66" si="10011">EJM60*$C$65*$C$66</f>
        <v>0</v>
      </c>
      <c r="EJO66" s="995">
        <f t="shared" ref="EJO66" si="10012">EJO60*$C$65*$C$66</f>
        <v>0</v>
      </c>
      <c r="EJQ66" s="995">
        <f t="shared" ref="EJQ66" si="10013">EJQ60*$C$65*$C$66</f>
        <v>0</v>
      </c>
      <c r="EJS66" s="995">
        <f t="shared" ref="EJS66" si="10014">EJS60*$C$65*$C$66</f>
        <v>0</v>
      </c>
      <c r="EJU66" s="995">
        <f t="shared" ref="EJU66" si="10015">EJU60*$C$65*$C$66</f>
        <v>0</v>
      </c>
      <c r="EJW66" s="995">
        <f t="shared" ref="EJW66" si="10016">EJW60*$C$65*$C$66</f>
        <v>0</v>
      </c>
      <c r="EJY66" s="995">
        <f t="shared" ref="EJY66" si="10017">EJY60*$C$65*$C$66</f>
        <v>0</v>
      </c>
      <c r="EKA66" s="995">
        <f t="shared" ref="EKA66" si="10018">EKA60*$C$65*$C$66</f>
        <v>0</v>
      </c>
      <c r="EKC66" s="995">
        <f t="shared" ref="EKC66" si="10019">EKC60*$C$65*$C$66</f>
        <v>0</v>
      </c>
      <c r="EKE66" s="995">
        <f t="shared" ref="EKE66" si="10020">EKE60*$C$65*$C$66</f>
        <v>0</v>
      </c>
      <c r="EKG66" s="995">
        <f t="shared" ref="EKG66" si="10021">EKG60*$C$65*$C$66</f>
        <v>0</v>
      </c>
      <c r="EKI66" s="995">
        <f t="shared" ref="EKI66" si="10022">EKI60*$C$65*$C$66</f>
        <v>0</v>
      </c>
      <c r="EKK66" s="995">
        <f t="shared" ref="EKK66" si="10023">EKK60*$C$65*$C$66</f>
        <v>0</v>
      </c>
      <c r="EKM66" s="995">
        <f t="shared" ref="EKM66" si="10024">EKM60*$C$65*$C$66</f>
        <v>0</v>
      </c>
      <c r="EKO66" s="995">
        <f t="shared" ref="EKO66" si="10025">EKO60*$C$65*$C$66</f>
        <v>0</v>
      </c>
      <c r="EKQ66" s="995">
        <f t="shared" ref="EKQ66" si="10026">EKQ60*$C$65*$C$66</f>
        <v>0</v>
      </c>
      <c r="EKS66" s="995">
        <f t="shared" ref="EKS66" si="10027">EKS60*$C$65*$C$66</f>
        <v>0</v>
      </c>
      <c r="EKU66" s="995">
        <f t="shared" ref="EKU66" si="10028">EKU60*$C$65*$C$66</f>
        <v>0</v>
      </c>
      <c r="EKW66" s="995">
        <f t="shared" ref="EKW66" si="10029">EKW60*$C$65*$C$66</f>
        <v>0</v>
      </c>
      <c r="EKY66" s="995">
        <f t="shared" ref="EKY66" si="10030">EKY60*$C$65*$C$66</f>
        <v>0</v>
      </c>
      <c r="ELA66" s="995">
        <f t="shared" ref="ELA66" si="10031">ELA60*$C$65*$C$66</f>
        <v>0</v>
      </c>
      <c r="ELC66" s="995">
        <f t="shared" ref="ELC66" si="10032">ELC60*$C$65*$C$66</f>
        <v>0</v>
      </c>
      <c r="ELE66" s="995">
        <f t="shared" ref="ELE66" si="10033">ELE60*$C$65*$C$66</f>
        <v>0</v>
      </c>
      <c r="ELG66" s="995">
        <f t="shared" ref="ELG66" si="10034">ELG60*$C$65*$C$66</f>
        <v>0</v>
      </c>
      <c r="ELI66" s="995">
        <f t="shared" ref="ELI66" si="10035">ELI60*$C$65*$C$66</f>
        <v>0</v>
      </c>
      <c r="ELK66" s="995">
        <f t="shared" ref="ELK66" si="10036">ELK60*$C$65*$C$66</f>
        <v>0</v>
      </c>
      <c r="ELM66" s="995">
        <f t="shared" ref="ELM66" si="10037">ELM60*$C$65*$C$66</f>
        <v>0</v>
      </c>
      <c r="ELO66" s="995">
        <f t="shared" ref="ELO66" si="10038">ELO60*$C$65*$C$66</f>
        <v>0</v>
      </c>
      <c r="ELQ66" s="995">
        <f t="shared" ref="ELQ66" si="10039">ELQ60*$C$65*$C$66</f>
        <v>0</v>
      </c>
      <c r="ELS66" s="995">
        <f t="shared" ref="ELS66" si="10040">ELS60*$C$65*$C$66</f>
        <v>0</v>
      </c>
      <c r="ELU66" s="995">
        <f t="shared" ref="ELU66" si="10041">ELU60*$C$65*$C$66</f>
        <v>0</v>
      </c>
      <c r="ELW66" s="995">
        <f t="shared" ref="ELW66" si="10042">ELW60*$C$65*$C$66</f>
        <v>0</v>
      </c>
      <c r="ELY66" s="995">
        <f t="shared" ref="ELY66" si="10043">ELY60*$C$65*$C$66</f>
        <v>0</v>
      </c>
      <c r="EMA66" s="995">
        <f t="shared" ref="EMA66" si="10044">EMA60*$C$65*$C$66</f>
        <v>0</v>
      </c>
      <c r="EMC66" s="995">
        <f t="shared" ref="EMC66" si="10045">EMC60*$C$65*$C$66</f>
        <v>0</v>
      </c>
      <c r="EME66" s="995">
        <f t="shared" ref="EME66" si="10046">EME60*$C$65*$C$66</f>
        <v>0</v>
      </c>
      <c r="EMG66" s="995">
        <f t="shared" ref="EMG66" si="10047">EMG60*$C$65*$C$66</f>
        <v>0</v>
      </c>
      <c r="EMI66" s="995">
        <f t="shared" ref="EMI66" si="10048">EMI60*$C$65*$C$66</f>
        <v>0</v>
      </c>
      <c r="EMK66" s="995">
        <f t="shared" ref="EMK66" si="10049">EMK60*$C$65*$C$66</f>
        <v>0</v>
      </c>
      <c r="EMM66" s="995">
        <f t="shared" ref="EMM66" si="10050">EMM60*$C$65*$C$66</f>
        <v>0</v>
      </c>
      <c r="EMO66" s="995">
        <f t="shared" ref="EMO66" si="10051">EMO60*$C$65*$C$66</f>
        <v>0</v>
      </c>
      <c r="EMQ66" s="995">
        <f t="shared" ref="EMQ66" si="10052">EMQ60*$C$65*$C$66</f>
        <v>0</v>
      </c>
      <c r="EMS66" s="995">
        <f t="shared" ref="EMS66" si="10053">EMS60*$C$65*$C$66</f>
        <v>0</v>
      </c>
      <c r="EMU66" s="995">
        <f t="shared" ref="EMU66" si="10054">EMU60*$C$65*$C$66</f>
        <v>0</v>
      </c>
      <c r="EMW66" s="995">
        <f t="shared" ref="EMW66" si="10055">EMW60*$C$65*$C$66</f>
        <v>0</v>
      </c>
      <c r="EMY66" s="995">
        <f t="shared" ref="EMY66" si="10056">EMY60*$C$65*$C$66</f>
        <v>0</v>
      </c>
      <c r="ENA66" s="995">
        <f t="shared" ref="ENA66" si="10057">ENA60*$C$65*$C$66</f>
        <v>0</v>
      </c>
      <c r="ENC66" s="995">
        <f t="shared" ref="ENC66" si="10058">ENC60*$C$65*$C$66</f>
        <v>0</v>
      </c>
      <c r="ENE66" s="995">
        <f t="shared" ref="ENE66" si="10059">ENE60*$C$65*$C$66</f>
        <v>0</v>
      </c>
      <c r="ENG66" s="995">
        <f t="shared" ref="ENG66" si="10060">ENG60*$C$65*$C$66</f>
        <v>0</v>
      </c>
      <c r="ENI66" s="995">
        <f t="shared" ref="ENI66" si="10061">ENI60*$C$65*$C$66</f>
        <v>0</v>
      </c>
      <c r="ENK66" s="995">
        <f t="shared" ref="ENK66" si="10062">ENK60*$C$65*$C$66</f>
        <v>0</v>
      </c>
      <c r="ENM66" s="995">
        <f t="shared" ref="ENM66" si="10063">ENM60*$C$65*$C$66</f>
        <v>0</v>
      </c>
      <c r="ENO66" s="995">
        <f t="shared" ref="ENO66" si="10064">ENO60*$C$65*$C$66</f>
        <v>0</v>
      </c>
      <c r="ENQ66" s="995">
        <f t="shared" ref="ENQ66" si="10065">ENQ60*$C$65*$C$66</f>
        <v>0</v>
      </c>
      <c r="ENS66" s="995">
        <f t="shared" ref="ENS66" si="10066">ENS60*$C$65*$C$66</f>
        <v>0</v>
      </c>
      <c r="ENU66" s="995">
        <f t="shared" ref="ENU66" si="10067">ENU60*$C$65*$C$66</f>
        <v>0</v>
      </c>
      <c r="ENW66" s="995">
        <f t="shared" ref="ENW66" si="10068">ENW60*$C$65*$C$66</f>
        <v>0</v>
      </c>
      <c r="ENY66" s="995">
        <f t="shared" ref="ENY66" si="10069">ENY60*$C$65*$C$66</f>
        <v>0</v>
      </c>
      <c r="EOA66" s="995">
        <f t="shared" ref="EOA66" si="10070">EOA60*$C$65*$C$66</f>
        <v>0</v>
      </c>
      <c r="EOC66" s="995">
        <f t="shared" ref="EOC66" si="10071">EOC60*$C$65*$C$66</f>
        <v>0</v>
      </c>
      <c r="EOE66" s="995">
        <f t="shared" ref="EOE66" si="10072">EOE60*$C$65*$C$66</f>
        <v>0</v>
      </c>
      <c r="EOG66" s="995">
        <f t="shared" ref="EOG66" si="10073">EOG60*$C$65*$C$66</f>
        <v>0</v>
      </c>
      <c r="EOI66" s="995">
        <f t="shared" ref="EOI66" si="10074">EOI60*$C$65*$C$66</f>
        <v>0</v>
      </c>
      <c r="EOK66" s="995">
        <f t="shared" ref="EOK66" si="10075">EOK60*$C$65*$C$66</f>
        <v>0</v>
      </c>
      <c r="EOM66" s="995">
        <f t="shared" ref="EOM66" si="10076">EOM60*$C$65*$C$66</f>
        <v>0</v>
      </c>
      <c r="EOO66" s="995">
        <f t="shared" ref="EOO66" si="10077">EOO60*$C$65*$C$66</f>
        <v>0</v>
      </c>
      <c r="EOQ66" s="995">
        <f t="shared" ref="EOQ66" si="10078">EOQ60*$C$65*$C$66</f>
        <v>0</v>
      </c>
      <c r="EOS66" s="995">
        <f t="shared" ref="EOS66" si="10079">EOS60*$C$65*$C$66</f>
        <v>0</v>
      </c>
      <c r="EOU66" s="995">
        <f t="shared" ref="EOU66" si="10080">EOU60*$C$65*$C$66</f>
        <v>0</v>
      </c>
      <c r="EOW66" s="995">
        <f t="shared" ref="EOW66" si="10081">EOW60*$C$65*$C$66</f>
        <v>0</v>
      </c>
      <c r="EOY66" s="995">
        <f t="shared" ref="EOY66" si="10082">EOY60*$C$65*$C$66</f>
        <v>0</v>
      </c>
      <c r="EPA66" s="995">
        <f t="shared" ref="EPA66" si="10083">EPA60*$C$65*$C$66</f>
        <v>0</v>
      </c>
      <c r="EPC66" s="995">
        <f t="shared" ref="EPC66" si="10084">EPC60*$C$65*$C$66</f>
        <v>0</v>
      </c>
      <c r="EPE66" s="995">
        <f t="shared" ref="EPE66" si="10085">EPE60*$C$65*$C$66</f>
        <v>0</v>
      </c>
      <c r="EPG66" s="995">
        <f t="shared" ref="EPG66" si="10086">EPG60*$C$65*$C$66</f>
        <v>0</v>
      </c>
      <c r="EPI66" s="995">
        <f t="shared" ref="EPI66" si="10087">EPI60*$C$65*$C$66</f>
        <v>0</v>
      </c>
      <c r="EPK66" s="995">
        <f t="shared" ref="EPK66" si="10088">EPK60*$C$65*$C$66</f>
        <v>0</v>
      </c>
      <c r="EPM66" s="995">
        <f t="shared" ref="EPM66" si="10089">EPM60*$C$65*$C$66</f>
        <v>0</v>
      </c>
      <c r="EPO66" s="995">
        <f t="shared" ref="EPO66" si="10090">EPO60*$C$65*$C$66</f>
        <v>0</v>
      </c>
      <c r="EPQ66" s="995">
        <f t="shared" ref="EPQ66" si="10091">EPQ60*$C$65*$C$66</f>
        <v>0</v>
      </c>
      <c r="EPS66" s="995">
        <f t="shared" ref="EPS66" si="10092">EPS60*$C$65*$C$66</f>
        <v>0</v>
      </c>
      <c r="EPU66" s="995">
        <f t="shared" ref="EPU66" si="10093">EPU60*$C$65*$C$66</f>
        <v>0</v>
      </c>
      <c r="EPW66" s="995">
        <f t="shared" ref="EPW66" si="10094">EPW60*$C$65*$C$66</f>
        <v>0</v>
      </c>
      <c r="EPY66" s="995">
        <f t="shared" ref="EPY66" si="10095">EPY60*$C$65*$C$66</f>
        <v>0</v>
      </c>
      <c r="EQA66" s="995">
        <f t="shared" ref="EQA66" si="10096">EQA60*$C$65*$C$66</f>
        <v>0</v>
      </c>
      <c r="EQC66" s="995">
        <f t="shared" ref="EQC66" si="10097">EQC60*$C$65*$C$66</f>
        <v>0</v>
      </c>
      <c r="EQE66" s="995">
        <f t="shared" ref="EQE66" si="10098">EQE60*$C$65*$C$66</f>
        <v>0</v>
      </c>
      <c r="EQG66" s="995">
        <f t="shared" ref="EQG66" si="10099">EQG60*$C$65*$C$66</f>
        <v>0</v>
      </c>
      <c r="EQI66" s="995">
        <f t="shared" ref="EQI66" si="10100">EQI60*$C$65*$C$66</f>
        <v>0</v>
      </c>
      <c r="EQK66" s="995">
        <f t="shared" ref="EQK66" si="10101">EQK60*$C$65*$C$66</f>
        <v>0</v>
      </c>
      <c r="EQM66" s="995">
        <f t="shared" ref="EQM66" si="10102">EQM60*$C$65*$C$66</f>
        <v>0</v>
      </c>
      <c r="EQO66" s="995">
        <f t="shared" ref="EQO66" si="10103">EQO60*$C$65*$C$66</f>
        <v>0</v>
      </c>
      <c r="EQQ66" s="995">
        <f t="shared" ref="EQQ66" si="10104">EQQ60*$C$65*$C$66</f>
        <v>0</v>
      </c>
      <c r="EQS66" s="995">
        <f t="shared" ref="EQS66" si="10105">EQS60*$C$65*$C$66</f>
        <v>0</v>
      </c>
      <c r="EQU66" s="995">
        <f t="shared" ref="EQU66" si="10106">EQU60*$C$65*$C$66</f>
        <v>0</v>
      </c>
      <c r="EQW66" s="995">
        <f t="shared" ref="EQW66" si="10107">EQW60*$C$65*$C$66</f>
        <v>0</v>
      </c>
      <c r="EQY66" s="995">
        <f t="shared" ref="EQY66" si="10108">EQY60*$C$65*$C$66</f>
        <v>0</v>
      </c>
      <c r="ERA66" s="995">
        <f t="shared" ref="ERA66" si="10109">ERA60*$C$65*$C$66</f>
        <v>0</v>
      </c>
      <c r="ERC66" s="995">
        <f t="shared" ref="ERC66" si="10110">ERC60*$C$65*$C$66</f>
        <v>0</v>
      </c>
      <c r="ERE66" s="995">
        <f t="shared" ref="ERE66" si="10111">ERE60*$C$65*$C$66</f>
        <v>0</v>
      </c>
      <c r="ERG66" s="995">
        <f t="shared" ref="ERG66" si="10112">ERG60*$C$65*$C$66</f>
        <v>0</v>
      </c>
      <c r="ERI66" s="995">
        <f t="shared" ref="ERI66" si="10113">ERI60*$C$65*$C$66</f>
        <v>0</v>
      </c>
      <c r="ERK66" s="995">
        <f t="shared" ref="ERK66" si="10114">ERK60*$C$65*$C$66</f>
        <v>0</v>
      </c>
      <c r="ERM66" s="995">
        <f t="shared" ref="ERM66" si="10115">ERM60*$C$65*$C$66</f>
        <v>0</v>
      </c>
      <c r="ERO66" s="995">
        <f t="shared" ref="ERO66" si="10116">ERO60*$C$65*$C$66</f>
        <v>0</v>
      </c>
      <c r="ERQ66" s="995">
        <f t="shared" ref="ERQ66" si="10117">ERQ60*$C$65*$C$66</f>
        <v>0</v>
      </c>
      <c r="ERS66" s="995">
        <f t="shared" ref="ERS66" si="10118">ERS60*$C$65*$C$66</f>
        <v>0</v>
      </c>
      <c r="ERU66" s="995">
        <f t="shared" ref="ERU66" si="10119">ERU60*$C$65*$C$66</f>
        <v>0</v>
      </c>
      <c r="ERW66" s="995">
        <f t="shared" ref="ERW66" si="10120">ERW60*$C$65*$C$66</f>
        <v>0</v>
      </c>
      <c r="ERY66" s="995">
        <f t="shared" ref="ERY66" si="10121">ERY60*$C$65*$C$66</f>
        <v>0</v>
      </c>
      <c r="ESA66" s="995">
        <f t="shared" ref="ESA66" si="10122">ESA60*$C$65*$C$66</f>
        <v>0</v>
      </c>
      <c r="ESC66" s="995">
        <f t="shared" ref="ESC66" si="10123">ESC60*$C$65*$C$66</f>
        <v>0</v>
      </c>
      <c r="ESE66" s="995">
        <f t="shared" ref="ESE66" si="10124">ESE60*$C$65*$C$66</f>
        <v>0</v>
      </c>
      <c r="ESG66" s="995">
        <f t="shared" ref="ESG66" si="10125">ESG60*$C$65*$C$66</f>
        <v>0</v>
      </c>
      <c r="ESI66" s="995">
        <f t="shared" ref="ESI66" si="10126">ESI60*$C$65*$C$66</f>
        <v>0</v>
      </c>
      <c r="ESK66" s="995">
        <f t="shared" ref="ESK66" si="10127">ESK60*$C$65*$C$66</f>
        <v>0</v>
      </c>
      <c r="ESM66" s="995">
        <f t="shared" ref="ESM66" si="10128">ESM60*$C$65*$C$66</f>
        <v>0</v>
      </c>
      <c r="ESO66" s="995">
        <f t="shared" ref="ESO66" si="10129">ESO60*$C$65*$C$66</f>
        <v>0</v>
      </c>
      <c r="ESQ66" s="995">
        <f t="shared" ref="ESQ66" si="10130">ESQ60*$C$65*$C$66</f>
        <v>0</v>
      </c>
      <c r="ESS66" s="995">
        <f t="shared" ref="ESS66" si="10131">ESS60*$C$65*$C$66</f>
        <v>0</v>
      </c>
      <c r="ESU66" s="995">
        <f t="shared" ref="ESU66" si="10132">ESU60*$C$65*$C$66</f>
        <v>0</v>
      </c>
      <c r="ESW66" s="995">
        <f t="shared" ref="ESW66" si="10133">ESW60*$C$65*$C$66</f>
        <v>0</v>
      </c>
      <c r="ESY66" s="995">
        <f t="shared" ref="ESY66" si="10134">ESY60*$C$65*$C$66</f>
        <v>0</v>
      </c>
      <c r="ETA66" s="995">
        <f t="shared" ref="ETA66" si="10135">ETA60*$C$65*$C$66</f>
        <v>0</v>
      </c>
      <c r="ETC66" s="995">
        <f t="shared" ref="ETC66" si="10136">ETC60*$C$65*$C$66</f>
        <v>0</v>
      </c>
      <c r="ETE66" s="995">
        <f t="shared" ref="ETE66" si="10137">ETE60*$C$65*$C$66</f>
        <v>0</v>
      </c>
      <c r="ETG66" s="995">
        <f t="shared" ref="ETG66" si="10138">ETG60*$C$65*$C$66</f>
        <v>0</v>
      </c>
      <c r="ETI66" s="995">
        <f t="shared" ref="ETI66" si="10139">ETI60*$C$65*$C$66</f>
        <v>0</v>
      </c>
      <c r="ETK66" s="995">
        <f t="shared" ref="ETK66" si="10140">ETK60*$C$65*$C$66</f>
        <v>0</v>
      </c>
      <c r="ETM66" s="995">
        <f t="shared" ref="ETM66" si="10141">ETM60*$C$65*$C$66</f>
        <v>0</v>
      </c>
      <c r="ETO66" s="995">
        <f t="shared" ref="ETO66" si="10142">ETO60*$C$65*$C$66</f>
        <v>0</v>
      </c>
      <c r="ETQ66" s="995">
        <f t="shared" ref="ETQ66" si="10143">ETQ60*$C$65*$C$66</f>
        <v>0</v>
      </c>
      <c r="ETS66" s="995">
        <f t="shared" ref="ETS66" si="10144">ETS60*$C$65*$C$66</f>
        <v>0</v>
      </c>
      <c r="ETU66" s="995">
        <f t="shared" ref="ETU66" si="10145">ETU60*$C$65*$C$66</f>
        <v>0</v>
      </c>
      <c r="ETW66" s="995">
        <f t="shared" ref="ETW66" si="10146">ETW60*$C$65*$C$66</f>
        <v>0</v>
      </c>
      <c r="ETY66" s="995">
        <f t="shared" ref="ETY66" si="10147">ETY60*$C$65*$C$66</f>
        <v>0</v>
      </c>
      <c r="EUA66" s="995">
        <f t="shared" ref="EUA66" si="10148">EUA60*$C$65*$C$66</f>
        <v>0</v>
      </c>
      <c r="EUC66" s="995">
        <f t="shared" ref="EUC66" si="10149">EUC60*$C$65*$C$66</f>
        <v>0</v>
      </c>
      <c r="EUE66" s="995">
        <f t="shared" ref="EUE66" si="10150">EUE60*$C$65*$C$66</f>
        <v>0</v>
      </c>
      <c r="EUG66" s="995">
        <f t="shared" ref="EUG66" si="10151">EUG60*$C$65*$C$66</f>
        <v>0</v>
      </c>
      <c r="EUI66" s="995">
        <f t="shared" ref="EUI66" si="10152">EUI60*$C$65*$C$66</f>
        <v>0</v>
      </c>
      <c r="EUK66" s="995">
        <f t="shared" ref="EUK66" si="10153">EUK60*$C$65*$C$66</f>
        <v>0</v>
      </c>
      <c r="EUM66" s="995">
        <f t="shared" ref="EUM66" si="10154">EUM60*$C$65*$C$66</f>
        <v>0</v>
      </c>
      <c r="EUO66" s="995">
        <f t="shared" ref="EUO66" si="10155">EUO60*$C$65*$C$66</f>
        <v>0</v>
      </c>
      <c r="EUQ66" s="995">
        <f t="shared" ref="EUQ66" si="10156">EUQ60*$C$65*$C$66</f>
        <v>0</v>
      </c>
      <c r="EUS66" s="995">
        <f t="shared" ref="EUS66" si="10157">EUS60*$C$65*$C$66</f>
        <v>0</v>
      </c>
      <c r="EUU66" s="995">
        <f t="shared" ref="EUU66" si="10158">EUU60*$C$65*$C$66</f>
        <v>0</v>
      </c>
      <c r="EUW66" s="995">
        <f t="shared" ref="EUW66" si="10159">EUW60*$C$65*$C$66</f>
        <v>0</v>
      </c>
      <c r="EUY66" s="995">
        <f t="shared" ref="EUY66" si="10160">EUY60*$C$65*$C$66</f>
        <v>0</v>
      </c>
      <c r="EVA66" s="995">
        <f t="shared" ref="EVA66" si="10161">EVA60*$C$65*$C$66</f>
        <v>0</v>
      </c>
      <c r="EVC66" s="995">
        <f t="shared" ref="EVC66" si="10162">EVC60*$C$65*$C$66</f>
        <v>0</v>
      </c>
      <c r="EVE66" s="995">
        <f t="shared" ref="EVE66" si="10163">EVE60*$C$65*$C$66</f>
        <v>0</v>
      </c>
      <c r="EVG66" s="995">
        <f t="shared" ref="EVG66" si="10164">EVG60*$C$65*$C$66</f>
        <v>0</v>
      </c>
      <c r="EVI66" s="995">
        <f t="shared" ref="EVI66" si="10165">EVI60*$C$65*$C$66</f>
        <v>0</v>
      </c>
      <c r="EVK66" s="995">
        <f t="shared" ref="EVK66" si="10166">EVK60*$C$65*$C$66</f>
        <v>0</v>
      </c>
      <c r="EVM66" s="995">
        <f t="shared" ref="EVM66" si="10167">EVM60*$C$65*$C$66</f>
        <v>0</v>
      </c>
      <c r="EVO66" s="995">
        <f t="shared" ref="EVO66" si="10168">EVO60*$C$65*$C$66</f>
        <v>0</v>
      </c>
      <c r="EVQ66" s="995">
        <f t="shared" ref="EVQ66" si="10169">EVQ60*$C$65*$C$66</f>
        <v>0</v>
      </c>
      <c r="EVS66" s="995">
        <f t="shared" ref="EVS66" si="10170">EVS60*$C$65*$C$66</f>
        <v>0</v>
      </c>
      <c r="EVU66" s="995">
        <f t="shared" ref="EVU66" si="10171">EVU60*$C$65*$C$66</f>
        <v>0</v>
      </c>
      <c r="EVW66" s="995">
        <f t="shared" ref="EVW66" si="10172">EVW60*$C$65*$C$66</f>
        <v>0</v>
      </c>
      <c r="EVY66" s="995">
        <f t="shared" ref="EVY66" si="10173">EVY60*$C$65*$C$66</f>
        <v>0</v>
      </c>
      <c r="EWA66" s="995">
        <f t="shared" ref="EWA66" si="10174">EWA60*$C$65*$C$66</f>
        <v>0</v>
      </c>
      <c r="EWC66" s="995">
        <f t="shared" ref="EWC66" si="10175">EWC60*$C$65*$C$66</f>
        <v>0</v>
      </c>
      <c r="EWE66" s="995">
        <f t="shared" ref="EWE66" si="10176">EWE60*$C$65*$C$66</f>
        <v>0</v>
      </c>
      <c r="EWG66" s="995">
        <f t="shared" ref="EWG66" si="10177">EWG60*$C$65*$C$66</f>
        <v>0</v>
      </c>
      <c r="EWI66" s="995">
        <f t="shared" ref="EWI66" si="10178">EWI60*$C$65*$C$66</f>
        <v>0</v>
      </c>
      <c r="EWK66" s="995">
        <f t="shared" ref="EWK66" si="10179">EWK60*$C$65*$C$66</f>
        <v>0</v>
      </c>
      <c r="EWM66" s="995">
        <f t="shared" ref="EWM66" si="10180">EWM60*$C$65*$C$66</f>
        <v>0</v>
      </c>
      <c r="EWO66" s="995">
        <f t="shared" ref="EWO66" si="10181">EWO60*$C$65*$C$66</f>
        <v>0</v>
      </c>
      <c r="EWQ66" s="995">
        <f t="shared" ref="EWQ66" si="10182">EWQ60*$C$65*$C$66</f>
        <v>0</v>
      </c>
      <c r="EWS66" s="995">
        <f t="shared" ref="EWS66" si="10183">EWS60*$C$65*$C$66</f>
        <v>0</v>
      </c>
      <c r="EWU66" s="995">
        <f t="shared" ref="EWU66" si="10184">EWU60*$C$65*$C$66</f>
        <v>0</v>
      </c>
      <c r="EWW66" s="995">
        <f t="shared" ref="EWW66" si="10185">EWW60*$C$65*$C$66</f>
        <v>0</v>
      </c>
      <c r="EWY66" s="995">
        <f t="shared" ref="EWY66" si="10186">EWY60*$C$65*$C$66</f>
        <v>0</v>
      </c>
      <c r="EXA66" s="995">
        <f t="shared" ref="EXA66" si="10187">EXA60*$C$65*$C$66</f>
        <v>0</v>
      </c>
      <c r="EXC66" s="995">
        <f t="shared" ref="EXC66" si="10188">EXC60*$C$65*$C$66</f>
        <v>0</v>
      </c>
      <c r="EXE66" s="995">
        <f t="shared" ref="EXE66" si="10189">EXE60*$C$65*$C$66</f>
        <v>0</v>
      </c>
      <c r="EXG66" s="995">
        <f t="shared" ref="EXG66" si="10190">EXG60*$C$65*$C$66</f>
        <v>0</v>
      </c>
      <c r="EXI66" s="995">
        <f t="shared" ref="EXI66" si="10191">EXI60*$C$65*$C$66</f>
        <v>0</v>
      </c>
      <c r="EXK66" s="995">
        <f t="shared" ref="EXK66" si="10192">EXK60*$C$65*$C$66</f>
        <v>0</v>
      </c>
      <c r="EXM66" s="995">
        <f t="shared" ref="EXM66" si="10193">EXM60*$C$65*$C$66</f>
        <v>0</v>
      </c>
      <c r="EXO66" s="995">
        <f t="shared" ref="EXO66" si="10194">EXO60*$C$65*$C$66</f>
        <v>0</v>
      </c>
      <c r="EXQ66" s="995">
        <f t="shared" ref="EXQ66" si="10195">EXQ60*$C$65*$C$66</f>
        <v>0</v>
      </c>
      <c r="EXS66" s="995">
        <f t="shared" ref="EXS66" si="10196">EXS60*$C$65*$C$66</f>
        <v>0</v>
      </c>
      <c r="EXU66" s="995">
        <f t="shared" ref="EXU66" si="10197">EXU60*$C$65*$C$66</f>
        <v>0</v>
      </c>
      <c r="EXW66" s="995">
        <f t="shared" ref="EXW66" si="10198">EXW60*$C$65*$C$66</f>
        <v>0</v>
      </c>
      <c r="EXY66" s="995">
        <f t="shared" ref="EXY66" si="10199">EXY60*$C$65*$C$66</f>
        <v>0</v>
      </c>
      <c r="EYA66" s="995">
        <f t="shared" ref="EYA66" si="10200">EYA60*$C$65*$C$66</f>
        <v>0</v>
      </c>
      <c r="EYC66" s="995">
        <f t="shared" ref="EYC66" si="10201">EYC60*$C$65*$C$66</f>
        <v>0</v>
      </c>
      <c r="EYE66" s="995">
        <f t="shared" ref="EYE66" si="10202">EYE60*$C$65*$C$66</f>
        <v>0</v>
      </c>
      <c r="EYG66" s="995">
        <f t="shared" ref="EYG66" si="10203">EYG60*$C$65*$C$66</f>
        <v>0</v>
      </c>
      <c r="EYI66" s="995">
        <f t="shared" ref="EYI66" si="10204">EYI60*$C$65*$C$66</f>
        <v>0</v>
      </c>
      <c r="EYK66" s="995">
        <f t="shared" ref="EYK66" si="10205">EYK60*$C$65*$C$66</f>
        <v>0</v>
      </c>
      <c r="EYM66" s="995">
        <f t="shared" ref="EYM66" si="10206">EYM60*$C$65*$C$66</f>
        <v>0</v>
      </c>
      <c r="EYO66" s="995">
        <f t="shared" ref="EYO66" si="10207">EYO60*$C$65*$C$66</f>
        <v>0</v>
      </c>
      <c r="EYQ66" s="995">
        <f t="shared" ref="EYQ66" si="10208">EYQ60*$C$65*$C$66</f>
        <v>0</v>
      </c>
      <c r="EYS66" s="995">
        <f t="shared" ref="EYS66" si="10209">EYS60*$C$65*$C$66</f>
        <v>0</v>
      </c>
      <c r="EYU66" s="995">
        <f t="shared" ref="EYU66" si="10210">EYU60*$C$65*$C$66</f>
        <v>0</v>
      </c>
      <c r="EYW66" s="995">
        <f t="shared" ref="EYW66" si="10211">EYW60*$C$65*$C$66</f>
        <v>0</v>
      </c>
      <c r="EYY66" s="995">
        <f t="shared" ref="EYY66" si="10212">EYY60*$C$65*$C$66</f>
        <v>0</v>
      </c>
      <c r="EZA66" s="995">
        <f t="shared" ref="EZA66" si="10213">EZA60*$C$65*$C$66</f>
        <v>0</v>
      </c>
      <c r="EZC66" s="995">
        <f t="shared" ref="EZC66" si="10214">EZC60*$C$65*$C$66</f>
        <v>0</v>
      </c>
      <c r="EZE66" s="995">
        <f t="shared" ref="EZE66" si="10215">EZE60*$C$65*$C$66</f>
        <v>0</v>
      </c>
      <c r="EZG66" s="995">
        <f t="shared" ref="EZG66" si="10216">EZG60*$C$65*$C$66</f>
        <v>0</v>
      </c>
      <c r="EZI66" s="995">
        <f t="shared" ref="EZI66" si="10217">EZI60*$C$65*$C$66</f>
        <v>0</v>
      </c>
      <c r="EZK66" s="995">
        <f t="shared" ref="EZK66" si="10218">EZK60*$C$65*$C$66</f>
        <v>0</v>
      </c>
      <c r="EZM66" s="995">
        <f t="shared" ref="EZM66" si="10219">EZM60*$C$65*$C$66</f>
        <v>0</v>
      </c>
      <c r="EZO66" s="995">
        <f t="shared" ref="EZO66" si="10220">EZO60*$C$65*$C$66</f>
        <v>0</v>
      </c>
      <c r="EZQ66" s="995">
        <f t="shared" ref="EZQ66" si="10221">EZQ60*$C$65*$C$66</f>
        <v>0</v>
      </c>
      <c r="EZS66" s="995">
        <f t="shared" ref="EZS66" si="10222">EZS60*$C$65*$C$66</f>
        <v>0</v>
      </c>
      <c r="EZU66" s="995">
        <f t="shared" ref="EZU66" si="10223">EZU60*$C$65*$C$66</f>
        <v>0</v>
      </c>
      <c r="EZW66" s="995">
        <f t="shared" ref="EZW66" si="10224">EZW60*$C$65*$C$66</f>
        <v>0</v>
      </c>
      <c r="EZY66" s="995">
        <f t="shared" ref="EZY66" si="10225">EZY60*$C$65*$C$66</f>
        <v>0</v>
      </c>
      <c r="FAA66" s="995">
        <f t="shared" ref="FAA66" si="10226">FAA60*$C$65*$C$66</f>
        <v>0</v>
      </c>
      <c r="FAC66" s="995">
        <f t="shared" ref="FAC66" si="10227">FAC60*$C$65*$C$66</f>
        <v>0</v>
      </c>
      <c r="FAE66" s="995">
        <f t="shared" ref="FAE66" si="10228">FAE60*$C$65*$C$66</f>
        <v>0</v>
      </c>
      <c r="FAG66" s="995">
        <f t="shared" ref="FAG66" si="10229">FAG60*$C$65*$C$66</f>
        <v>0</v>
      </c>
      <c r="FAI66" s="995">
        <f t="shared" ref="FAI66" si="10230">FAI60*$C$65*$C$66</f>
        <v>0</v>
      </c>
      <c r="FAK66" s="995">
        <f t="shared" ref="FAK66" si="10231">FAK60*$C$65*$C$66</f>
        <v>0</v>
      </c>
      <c r="FAM66" s="995">
        <f t="shared" ref="FAM66" si="10232">FAM60*$C$65*$C$66</f>
        <v>0</v>
      </c>
      <c r="FAO66" s="995">
        <f t="shared" ref="FAO66" si="10233">FAO60*$C$65*$C$66</f>
        <v>0</v>
      </c>
      <c r="FAQ66" s="995">
        <f t="shared" ref="FAQ66" si="10234">FAQ60*$C$65*$C$66</f>
        <v>0</v>
      </c>
      <c r="FAS66" s="995">
        <f t="shared" ref="FAS66" si="10235">FAS60*$C$65*$C$66</f>
        <v>0</v>
      </c>
      <c r="FAU66" s="995">
        <f t="shared" ref="FAU66" si="10236">FAU60*$C$65*$C$66</f>
        <v>0</v>
      </c>
      <c r="FAW66" s="995">
        <f t="shared" ref="FAW66" si="10237">FAW60*$C$65*$C$66</f>
        <v>0</v>
      </c>
      <c r="FAY66" s="995">
        <f t="shared" ref="FAY66" si="10238">FAY60*$C$65*$C$66</f>
        <v>0</v>
      </c>
      <c r="FBA66" s="995">
        <f t="shared" ref="FBA66" si="10239">FBA60*$C$65*$C$66</f>
        <v>0</v>
      </c>
      <c r="FBC66" s="995">
        <f t="shared" ref="FBC66" si="10240">FBC60*$C$65*$C$66</f>
        <v>0</v>
      </c>
      <c r="FBE66" s="995">
        <f t="shared" ref="FBE66" si="10241">FBE60*$C$65*$C$66</f>
        <v>0</v>
      </c>
      <c r="FBG66" s="995">
        <f t="shared" ref="FBG66" si="10242">FBG60*$C$65*$C$66</f>
        <v>0</v>
      </c>
      <c r="FBI66" s="995">
        <f t="shared" ref="FBI66" si="10243">FBI60*$C$65*$C$66</f>
        <v>0</v>
      </c>
      <c r="FBK66" s="995">
        <f t="shared" ref="FBK66" si="10244">FBK60*$C$65*$C$66</f>
        <v>0</v>
      </c>
      <c r="FBM66" s="995">
        <f t="shared" ref="FBM66" si="10245">FBM60*$C$65*$C$66</f>
        <v>0</v>
      </c>
      <c r="FBO66" s="995">
        <f t="shared" ref="FBO66" si="10246">FBO60*$C$65*$C$66</f>
        <v>0</v>
      </c>
      <c r="FBQ66" s="995">
        <f t="shared" ref="FBQ66" si="10247">FBQ60*$C$65*$C$66</f>
        <v>0</v>
      </c>
      <c r="FBS66" s="995">
        <f t="shared" ref="FBS66" si="10248">FBS60*$C$65*$C$66</f>
        <v>0</v>
      </c>
      <c r="FBU66" s="995">
        <f t="shared" ref="FBU66" si="10249">FBU60*$C$65*$C$66</f>
        <v>0</v>
      </c>
      <c r="FBW66" s="995">
        <f t="shared" ref="FBW66" si="10250">FBW60*$C$65*$C$66</f>
        <v>0</v>
      </c>
      <c r="FBY66" s="995">
        <f t="shared" ref="FBY66" si="10251">FBY60*$C$65*$C$66</f>
        <v>0</v>
      </c>
      <c r="FCA66" s="995">
        <f t="shared" ref="FCA66" si="10252">FCA60*$C$65*$C$66</f>
        <v>0</v>
      </c>
      <c r="FCC66" s="995">
        <f t="shared" ref="FCC66" si="10253">FCC60*$C$65*$C$66</f>
        <v>0</v>
      </c>
      <c r="FCE66" s="995">
        <f t="shared" ref="FCE66" si="10254">FCE60*$C$65*$C$66</f>
        <v>0</v>
      </c>
      <c r="FCG66" s="995">
        <f t="shared" ref="FCG66" si="10255">FCG60*$C$65*$C$66</f>
        <v>0</v>
      </c>
      <c r="FCI66" s="995">
        <f t="shared" ref="FCI66" si="10256">FCI60*$C$65*$C$66</f>
        <v>0</v>
      </c>
      <c r="FCK66" s="995">
        <f t="shared" ref="FCK66" si="10257">FCK60*$C$65*$C$66</f>
        <v>0</v>
      </c>
      <c r="FCM66" s="995">
        <f t="shared" ref="FCM66" si="10258">FCM60*$C$65*$C$66</f>
        <v>0</v>
      </c>
      <c r="FCO66" s="995">
        <f t="shared" ref="FCO66" si="10259">FCO60*$C$65*$C$66</f>
        <v>0</v>
      </c>
      <c r="FCQ66" s="995">
        <f t="shared" ref="FCQ66" si="10260">FCQ60*$C$65*$C$66</f>
        <v>0</v>
      </c>
      <c r="FCS66" s="995">
        <f t="shared" ref="FCS66" si="10261">FCS60*$C$65*$C$66</f>
        <v>0</v>
      </c>
      <c r="FCU66" s="995">
        <f t="shared" ref="FCU66" si="10262">FCU60*$C$65*$C$66</f>
        <v>0</v>
      </c>
      <c r="FCW66" s="995">
        <f t="shared" ref="FCW66" si="10263">FCW60*$C$65*$C$66</f>
        <v>0</v>
      </c>
      <c r="FCY66" s="995">
        <f t="shared" ref="FCY66" si="10264">FCY60*$C$65*$C$66</f>
        <v>0</v>
      </c>
      <c r="FDA66" s="995">
        <f t="shared" ref="FDA66" si="10265">FDA60*$C$65*$C$66</f>
        <v>0</v>
      </c>
      <c r="FDC66" s="995">
        <f t="shared" ref="FDC66" si="10266">FDC60*$C$65*$C$66</f>
        <v>0</v>
      </c>
      <c r="FDE66" s="995">
        <f t="shared" ref="FDE66" si="10267">FDE60*$C$65*$C$66</f>
        <v>0</v>
      </c>
      <c r="FDG66" s="995">
        <f t="shared" ref="FDG66" si="10268">FDG60*$C$65*$C$66</f>
        <v>0</v>
      </c>
      <c r="FDI66" s="995">
        <f t="shared" ref="FDI66" si="10269">FDI60*$C$65*$C$66</f>
        <v>0</v>
      </c>
      <c r="FDK66" s="995">
        <f t="shared" ref="FDK66" si="10270">FDK60*$C$65*$C$66</f>
        <v>0</v>
      </c>
      <c r="FDM66" s="995">
        <f t="shared" ref="FDM66" si="10271">FDM60*$C$65*$C$66</f>
        <v>0</v>
      </c>
      <c r="FDO66" s="995">
        <f t="shared" ref="FDO66" si="10272">FDO60*$C$65*$C$66</f>
        <v>0</v>
      </c>
      <c r="FDQ66" s="995">
        <f t="shared" ref="FDQ66" si="10273">FDQ60*$C$65*$C$66</f>
        <v>0</v>
      </c>
      <c r="FDS66" s="995">
        <f t="shared" ref="FDS66" si="10274">FDS60*$C$65*$C$66</f>
        <v>0</v>
      </c>
      <c r="FDU66" s="995">
        <f t="shared" ref="FDU66" si="10275">FDU60*$C$65*$C$66</f>
        <v>0</v>
      </c>
      <c r="FDW66" s="995">
        <f t="shared" ref="FDW66" si="10276">FDW60*$C$65*$C$66</f>
        <v>0</v>
      </c>
      <c r="FDY66" s="995">
        <f t="shared" ref="FDY66" si="10277">FDY60*$C$65*$C$66</f>
        <v>0</v>
      </c>
      <c r="FEA66" s="995">
        <f t="shared" ref="FEA66" si="10278">FEA60*$C$65*$C$66</f>
        <v>0</v>
      </c>
      <c r="FEC66" s="995">
        <f t="shared" ref="FEC66" si="10279">FEC60*$C$65*$C$66</f>
        <v>0</v>
      </c>
      <c r="FEE66" s="995">
        <f t="shared" ref="FEE66" si="10280">FEE60*$C$65*$C$66</f>
        <v>0</v>
      </c>
      <c r="FEG66" s="995">
        <f t="shared" ref="FEG66" si="10281">FEG60*$C$65*$C$66</f>
        <v>0</v>
      </c>
      <c r="FEI66" s="995">
        <f t="shared" ref="FEI66" si="10282">FEI60*$C$65*$C$66</f>
        <v>0</v>
      </c>
      <c r="FEK66" s="995">
        <f t="shared" ref="FEK66" si="10283">FEK60*$C$65*$C$66</f>
        <v>0</v>
      </c>
      <c r="FEM66" s="995">
        <f t="shared" ref="FEM66" si="10284">FEM60*$C$65*$C$66</f>
        <v>0</v>
      </c>
      <c r="FEO66" s="995">
        <f t="shared" ref="FEO66" si="10285">FEO60*$C$65*$C$66</f>
        <v>0</v>
      </c>
      <c r="FEQ66" s="995">
        <f t="shared" ref="FEQ66" si="10286">FEQ60*$C$65*$C$66</f>
        <v>0</v>
      </c>
      <c r="FES66" s="995">
        <f t="shared" ref="FES66" si="10287">FES60*$C$65*$C$66</f>
        <v>0</v>
      </c>
      <c r="FEU66" s="995">
        <f t="shared" ref="FEU66" si="10288">FEU60*$C$65*$C$66</f>
        <v>0</v>
      </c>
      <c r="FEW66" s="995">
        <f t="shared" ref="FEW66" si="10289">FEW60*$C$65*$C$66</f>
        <v>0</v>
      </c>
      <c r="FEY66" s="995">
        <f t="shared" ref="FEY66" si="10290">FEY60*$C$65*$C$66</f>
        <v>0</v>
      </c>
      <c r="FFA66" s="995">
        <f t="shared" ref="FFA66" si="10291">FFA60*$C$65*$C$66</f>
        <v>0</v>
      </c>
      <c r="FFC66" s="995">
        <f t="shared" ref="FFC66" si="10292">FFC60*$C$65*$C$66</f>
        <v>0</v>
      </c>
      <c r="FFE66" s="995">
        <f t="shared" ref="FFE66" si="10293">FFE60*$C$65*$C$66</f>
        <v>0</v>
      </c>
      <c r="FFG66" s="995">
        <f t="shared" ref="FFG66" si="10294">FFG60*$C$65*$C$66</f>
        <v>0</v>
      </c>
      <c r="FFI66" s="995">
        <f t="shared" ref="FFI66" si="10295">FFI60*$C$65*$C$66</f>
        <v>0</v>
      </c>
      <c r="FFK66" s="995">
        <f t="shared" ref="FFK66" si="10296">FFK60*$C$65*$C$66</f>
        <v>0</v>
      </c>
      <c r="FFM66" s="995">
        <f t="shared" ref="FFM66" si="10297">FFM60*$C$65*$C$66</f>
        <v>0</v>
      </c>
      <c r="FFO66" s="995">
        <f t="shared" ref="FFO66" si="10298">FFO60*$C$65*$C$66</f>
        <v>0</v>
      </c>
      <c r="FFQ66" s="995">
        <f t="shared" ref="FFQ66" si="10299">FFQ60*$C$65*$C$66</f>
        <v>0</v>
      </c>
      <c r="FFS66" s="995">
        <f t="shared" ref="FFS66" si="10300">FFS60*$C$65*$C$66</f>
        <v>0</v>
      </c>
      <c r="FFU66" s="995">
        <f t="shared" ref="FFU66" si="10301">FFU60*$C$65*$C$66</f>
        <v>0</v>
      </c>
      <c r="FFW66" s="995">
        <f t="shared" ref="FFW66" si="10302">FFW60*$C$65*$C$66</f>
        <v>0</v>
      </c>
      <c r="FFY66" s="995">
        <f t="shared" ref="FFY66" si="10303">FFY60*$C$65*$C$66</f>
        <v>0</v>
      </c>
      <c r="FGA66" s="995">
        <f t="shared" ref="FGA66" si="10304">FGA60*$C$65*$C$66</f>
        <v>0</v>
      </c>
      <c r="FGC66" s="995">
        <f t="shared" ref="FGC66" si="10305">FGC60*$C$65*$C$66</f>
        <v>0</v>
      </c>
      <c r="FGE66" s="995">
        <f t="shared" ref="FGE66" si="10306">FGE60*$C$65*$C$66</f>
        <v>0</v>
      </c>
      <c r="FGG66" s="995">
        <f t="shared" ref="FGG66" si="10307">FGG60*$C$65*$C$66</f>
        <v>0</v>
      </c>
      <c r="FGI66" s="995">
        <f t="shared" ref="FGI66" si="10308">FGI60*$C$65*$C$66</f>
        <v>0</v>
      </c>
      <c r="FGK66" s="995">
        <f t="shared" ref="FGK66" si="10309">FGK60*$C$65*$C$66</f>
        <v>0</v>
      </c>
      <c r="FGM66" s="995">
        <f t="shared" ref="FGM66" si="10310">FGM60*$C$65*$C$66</f>
        <v>0</v>
      </c>
      <c r="FGO66" s="995">
        <f t="shared" ref="FGO66" si="10311">FGO60*$C$65*$C$66</f>
        <v>0</v>
      </c>
      <c r="FGQ66" s="995">
        <f t="shared" ref="FGQ66" si="10312">FGQ60*$C$65*$C$66</f>
        <v>0</v>
      </c>
      <c r="FGS66" s="995">
        <f t="shared" ref="FGS66" si="10313">FGS60*$C$65*$C$66</f>
        <v>0</v>
      </c>
      <c r="FGU66" s="995">
        <f t="shared" ref="FGU66" si="10314">FGU60*$C$65*$C$66</f>
        <v>0</v>
      </c>
      <c r="FGW66" s="995">
        <f t="shared" ref="FGW66" si="10315">FGW60*$C$65*$C$66</f>
        <v>0</v>
      </c>
      <c r="FGY66" s="995">
        <f t="shared" ref="FGY66" si="10316">FGY60*$C$65*$C$66</f>
        <v>0</v>
      </c>
      <c r="FHA66" s="995">
        <f t="shared" ref="FHA66" si="10317">FHA60*$C$65*$C$66</f>
        <v>0</v>
      </c>
      <c r="FHC66" s="995">
        <f t="shared" ref="FHC66" si="10318">FHC60*$C$65*$C$66</f>
        <v>0</v>
      </c>
      <c r="FHE66" s="995">
        <f t="shared" ref="FHE66" si="10319">FHE60*$C$65*$C$66</f>
        <v>0</v>
      </c>
      <c r="FHG66" s="995">
        <f t="shared" ref="FHG66" si="10320">FHG60*$C$65*$C$66</f>
        <v>0</v>
      </c>
      <c r="FHI66" s="995">
        <f t="shared" ref="FHI66" si="10321">FHI60*$C$65*$C$66</f>
        <v>0</v>
      </c>
      <c r="FHK66" s="995">
        <f t="shared" ref="FHK66" si="10322">FHK60*$C$65*$C$66</f>
        <v>0</v>
      </c>
      <c r="FHM66" s="995">
        <f t="shared" ref="FHM66" si="10323">FHM60*$C$65*$C$66</f>
        <v>0</v>
      </c>
      <c r="FHO66" s="995">
        <f t="shared" ref="FHO66" si="10324">FHO60*$C$65*$C$66</f>
        <v>0</v>
      </c>
      <c r="FHQ66" s="995">
        <f t="shared" ref="FHQ66" si="10325">FHQ60*$C$65*$C$66</f>
        <v>0</v>
      </c>
      <c r="FHS66" s="995">
        <f t="shared" ref="FHS66" si="10326">FHS60*$C$65*$C$66</f>
        <v>0</v>
      </c>
      <c r="FHU66" s="995">
        <f t="shared" ref="FHU66" si="10327">FHU60*$C$65*$C$66</f>
        <v>0</v>
      </c>
      <c r="FHW66" s="995">
        <f t="shared" ref="FHW66" si="10328">FHW60*$C$65*$C$66</f>
        <v>0</v>
      </c>
      <c r="FHY66" s="995">
        <f t="shared" ref="FHY66" si="10329">FHY60*$C$65*$C$66</f>
        <v>0</v>
      </c>
      <c r="FIA66" s="995">
        <f t="shared" ref="FIA66" si="10330">FIA60*$C$65*$C$66</f>
        <v>0</v>
      </c>
      <c r="FIC66" s="995">
        <f t="shared" ref="FIC66" si="10331">FIC60*$C$65*$C$66</f>
        <v>0</v>
      </c>
      <c r="FIE66" s="995">
        <f t="shared" ref="FIE66" si="10332">FIE60*$C$65*$C$66</f>
        <v>0</v>
      </c>
      <c r="FIG66" s="995">
        <f t="shared" ref="FIG66" si="10333">FIG60*$C$65*$C$66</f>
        <v>0</v>
      </c>
      <c r="FII66" s="995">
        <f t="shared" ref="FII66" si="10334">FII60*$C$65*$C$66</f>
        <v>0</v>
      </c>
      <c r="FIK66" s="995">
        <f t="shared" ref="FIK66" si="10335">FIK60*$C$65*$C$66</f>
        <v>0</v>
      </c>
      <c r="FIM66" s="995">
        <f t="shared" ref="FIM66" si="10336">FIM60*$C$65*$C$66</f>
        <v>0</v>
      </c>
      <c r="FIO66" s="995">
        <f t="shared" ref="FIO66" si="10337">FIO60*$C$65*$C$66</f>
        <v>0</v>
      </c>
      <c r="FIQ66" s="995">
        <f t="shared" ref="FIQ66" si="10338">FIQ60*$C$65*$C$66</f>
        <v>0</v>
      </c>
      <c r="FIS66" s="995">
        <f t="shared" ref="FIS66" si="10339">FIS60*$C$65*$C$66</f>
        <v>0</v>
      </c>
      <c r="FIU66" s="995">
        <f t="shared" ref="FIU66" si="10340">FIU60*$C$65*$C$66</f>
        <v>0</v>
      </c>
      <c r="FIW66" s="995">
        <f t="shared" ref="FIW66" si="10341">FIW60*$C$65*$C$66</f>
        <v>0</v>
      </c>
      <c r="FIY66" s="995">
        <f t="shared" ref="FIY66" si="10342">FIY60*$C$65*$C$66</f>
        <v>0</v>
      </c>
      <c r="FJA66" s="995">
        <f t="shared" ref="FJA66" si="10343">FJA60*$C$65*$C$66</f>
        <v>0</v>
      </c>
      <c r="FJC66" s="995">
        <f t="shared" ref="FJC66" si="10344">FJC60*$C$65*$C$66</f>
        <v>0</v>
      </c>
      <c r="FJE66" s="995">
        <f t="shared" ref="FJE66" si="10345">FJE60*$C$65*$C$66</f>
        <v>0</v>
      </c>
      <c r="FJG66" s="995">
        <f t="shared" ref="FJG66" si="10346">FJG60*$C$65*$C$66</f>
        <v>0</v>
      </c>
      <c r="FJI66" s="995">
        <f t="shared" ref="FJI66" si="10347">FJI60*$C$65*$C$66</f>
        <v>0</v>
      </c>
      <c r="FJK66" s="995">
        <f t="shared" ref="FJK66" si="10348">FJK60*$C$65*$C$66</f>
        <v>0</v>
      </c>
      <c r="FJM66" s="995">
        <f t="shared" ref="FJM66" si="10349">FJM60*$C$65*$C$66</f>
        <v>0</v>
      </c>
      <c r="FJO66" s="995">
        <f t="shared" ref="FJO66" si="10350">FJO60*$C$65*$C$66</f>
        <v>0</v>
      </c>
      <c r="FJQ66" s="995">
        <f t="shared" ref="FJQ66" si="10351">FJQ60*$C$65*$C$66</f>
        <v>0</v>
      </c>
      <c r="FJS66" s="995">
        <f t="shared" ref="FJS66" si="10352">FJS60*$C$65*$C$66</f>
        <v>0</v>
      </c>
      <c r="FJU66" s="995">
        <f t="shared" ref="FJU66" si="10353">FJU60*$C$65*$C$66</f>
        <v>0</v>
      </c>
      <c r="FJW66" s="995">
        <f t="shared" ref="FJW66" si="10354">FJW60*$C$65*$C$66</f>
        <v>0</v>
      </c>
      <c r="FJY66" s="995">
        <f t="shared" ref="FJY66" si="10355">FJY60*$C$65*$C$66</f>
        <v>0</v>
      </c>
      <c r="FKA66" s="995">
        <f t="shared" ref="FKA66" si="10356">FKA60*$C$65*$C$66</f>
        <v>0</v>
      </c>
      <c r="FKC66" s="995">
        <f t="shared" ref="FKC66" si="10357">FKC60*$C$65*$C$66</f>
        <v>0</v>
      </c>
      <c r="FKE66" s="995">
        <f t="shared" ref="FKE66" si="10358">FKE60*$C$65*$C$66</f>
        <v>0</v>
      </c>
      <c r="FKG66" s="995">
        <f t="shared" ref="FKG66" si="10359">FKG60*$C$65*$C$66</f>
        <v>0</v>
      </c>
      <c r="FKI66" s="995">
        <f t="shared" ref="FKI66" si="10360">FKI60*$C$65*$C$66</f>
        <v>0</v>
      </c>
      <c r="FKK66" s="995">
        <f t="shared" ref="FKK66" si="10361">FKK60*$C$65*$C$66</f>
        <v>0</v>
      </c>
      <c r="FKM66" s="995">
        <f t="shared" ref="FKM66" si="10362">FKM60*$C$65*$C$66</f>
        <v>0</v>
      </c>
      <c r="FKO66" s="995">
        <f t="shared" ref="FKO66" si="10363">FKO60*$C$65*$C$66</f>
        <v>0</v>
      </c>
      <c r="FKQ66" s="995">
        <f t="shared" ref="FKQ66" si="10364">FKQ60*$C$65*$C$66</f>
        <v>0</v>
      </c>
      <c r="FKS66" s="995">
        <f t="shared" ref="FKS66" si="10365">FKS60*$C$65*$C$66</f>
        <v>0</v>
      </c>
      <c r="FKU66" s="995">
        <f t="shared" ref="FKU66" si="10366">FKU60*$C$65*$C$66</f>
        <v>0</v>
      </c>
      <c r="FKW66" s="995">
        <f t="shared" ref="FKW66" si="10367">FKW60*$C$65*$C$66</f>
        <v>0</v>
      </c>
      <c r="FKY66" s="995">
        <f t="shared" ref="FKY66" si="10368">FKY60*$C$65*$C$66</f>
        <v>0</v>
      </c>
      <c r="FLA66" s="995">
        <f t="shared" ref="FLA66" si="10369">FLA60*$C$65*$C$66</f>
        <v>0</v>
      </c>
      <c r="FLC66" s="995">
        <f t="shared" ref="FLC66" si="10370">FLC60*$C$65*$C$66</f>
        <v>0</v>
      </c>
      <c r="FLE66" s="995">
        <f t="shared" ref="FLE66" si="10371">FLE60*$C$65*$C$66</f>
        <v>0</v>
      </c>
      <c r="FLG66" s="995">
        <f t="shared" ref="FLG66" si="10372">FLG60*$C$65*$C$66</f>
        <v>0</v>
      </c>
      <c r="FLI66" s="995">
        <f t="shared" ref="FLI66" si="10373">FLI60*$C$65*$C$66</f>
        <v>0</v>
      </c>
      <c r="FLK66" s="995">
        <f t="shared" ref="FLK66" si="10374">FLK60*$C$65*$C$66</f>
        <v>0</v>
      </c>
      <c r="FLM66" s="995">
        <f t="shared" ref="FLM66" si="10375">FLM60*$C$65*$C$66</f>
        <v>0</v>
      </c>
      <c r="FLO66" s="995">
        <f t="shared" ref="FLO66" si="10376">FLO60*$C$65*$C$66</f>
        <v>0</v>
      </c>
      <c r="FLQ66" s="995">
        <f t="shared" ref="FLQ66" si="10377">FLQ60*$C$65*$C$66</f>
        <v>0</v>
      </c>
      <c r="FLS66" s="995">
        <f t="shared" ref="FLS66" si="10378">FLS60*$C$65*$C$66</f>
        <v>0</v>
      </c>
      <c r="FLU66" s="995">
        <f t="shared" ref="FLU66" si="10379">FLU60*$C$65*$C$66</f>
        <v>0</v>
      </c>
      <c r="FLW66" s="995">
        <f t="shared" ref="FLW66" si="10380">FLW60*$C$65*$C$66</f>
        <v>0</v>
      </c>
      <c r="FLY66" s="995">
        <f t="shared" ref="FLY66" si="10381">FLY60*$C$65*$C$66</f>
        <v>0</v>
      </c>
      <c r="FMA66" s="995">
        <f t="shared" ref="FMA66" si="10382">FMA60*$C$65*$C$66</f>
        <v>0</v>
      </c>
      <c r="FMC66" s="995">
        <f t="shared" ref="FMC66" si="10383">FMC60*$C$65*$C$66</f>
        <v>0</v>
      </c>
      <c r="FME66" s="995">
        <f t="shared" ref="FME66" si="10384">FME60*$C$65*$C$66</f>
        <v>0</v>
      </c>
      <c r="FMG66" s="995">
        <f t="shared" ref="FMG66" si="10385">FMG60*$C$65*$C$66</f>
        <v>0</v>
      </c>
      <c r="FMI66" s="995">
        <f t="shared" ref="FMI66" si="10386">FMI60*$C$65*$C$66</f>
        <v>0</v>
      </c>
      <c r="FMK66" s="995">
        <f t="shared" ref="FMK66" si="10387">FMK60*$C$65*$C$66</f>
        <v>0</v>
      </c>
      <c r="FMM66" s="995">
        <f t="shared" ref="FMM66" si="10388">FMM60*$C$65*$C$66</f>
        <v>0</v>
      </c>
      <c r="FMO66" s="995">
        <f t="shared" ref="FMO66" si="10389">FMO60*$C$65*$C$66</f>
        <v>0</v>
      </c>
      <c r="FMQ66" s="995">
        <f t="shared" ref="FMQ66" si="10390">FMQ60*$C$65*$C$66</f>
        <v>0</v>
      </c>
      <c r="FMS66" s="995">
        <f t="shared" ref="FMS66" si="10391">FMS60*$C$65*$C$66</f>
        <v>0</v>
      </c>
      <c r="FMU66" s="995">
        <f t="shared" ref="FMU66" si="10392">FMU60*$C$65*$C$66</f>
        <v>0</v>
      </c>
      <c r="FMW66" s="995">
        <f t="shared" ref="FMW66" si="10393">FMW60*$C$65*$C$66</f>
        <v>0</v>
      </c>
      <c r="FMY66" s="995">
        <f t="shared" ref="FMY66" si="10394">FMY60*$C$65*$C$66</f>
        <v>0</v>
      </c>
      <c r="FNA66" s="995">
        <f t="shared" ref="FNA66" si="10395">FNA60*$C$65*$C$66</f>
        <v>0</v>
      </c>
      <c r="FNC66" s="995">
        <f t="shared" ref="FNC66" si="10396">FNC60*$C$65*$C$66</f>
        <v>0</v>
      </c>
      <c r="FNE66" s="995">
        <f t="shared" ref="FNE66" si="10397">FNE60*$C$65*$C$66</f>
        <v>0</v>
      </c>
      <c r="FNG66" s="995">
        <f t="shared" ref="FNG66" si="10398">FNG60*$C$65*$C$66</f>
        <v>0</v>
      </c>
      <c r="FNI66" s="995">
        <f t="shared" ref="FNI66" si="10399">FNI60*$C$65*$C$66</f>
        <v>0</v>
      </c>
      <c r="FNK66" s="995">
        <f t="shared" ref="FNK66" si="10400">FNK60*$C$65*$C$66</f>
        <v>0</v>
      </c>
      <c r="FNM66" s="995">
        <f t="shared" ref="FNM66" si="10401">FNM60*$C$65*$C$66</f>
        <v>0</v>
      </c>
      <c r="FNO66" s="995">
        <f t="shared" ref="FNO66" si="10402">FNO60*$C$65*$C$66</f>
        <v>0</v>
      </c>
      <c r="FNQ66" s="995">
        <f t="shared" ref="FNQ66" si="10403">FNQ60*$C$65*$C$66</f>
        <v>0</v>
      </c>
      <c r="FNS66" s="995">
        <f t="shared" ref="FNS66" si="10404">FNS60*$C$65*$C$66</f>
        <v>0</v>
      </c>
      <c r="FNU66" s="995">
        <f t="shared" ref="FNU66" si="10405">FNU60*$C$65*$C$66</f>
        <v>0</v>
      </c>
      <c r="FNW66" s="995">
        <f t="shared" ref="FNW66" si="10406">FNW60*$C$65*$C$66</f>
        <v>0</v>
      </c>
      <c r="FNY66" s="995">
        <f t="shared" ref="FNY66" si="10407">FNY60*$C$65*$C$66</f>
        <v>0</v>
      </c>
      <c r="FOA66" s="995">
        <f t="shared" ref="FOA66" si="10408">FOA60*$C$65*$C$66</f>
        <v>0</v>
      </c>
      <c r="FOC66" s="995">
        <f t="shared" ref="FOC66" si="10409">FOC60*$C$65*$C$66</f>
        <v>0</v>
      </c>
      <c r="FOE66" s="995">
        <f t="shared" ref="FOE66" si="10410">FOE60*$C$65*$C$66</f>
        <v>0</v>
      </c>
      <c r="FOG66" s="995">
        <f t="shared" ref="FOG66" si="10411">FOG60*$C$65*$C$66</f>
        <v>0</v>
      </c>
      <c r="FOI66" s="995">
        <f t="shared" ref="FOI66" si="10412">FOI60*$C$65*$C$66</f>
        <v>0</v>
      </c>
      <c r="FOK66" s="995">
        <f t="shared" ref="FOK66" si="10413">FOK60*$C$65*$C$66</f>
        <v>0</v>
      </c>
      <c r="FOM66" s="995">
        <f t="shared" ref="FOM66" si="10414">FOM60*$C$65*$C$66</f>
        <v>0</v>
      </c>
      <c r="FOO66" s="995">
        <f t="shared" ref="FOO66" si="10415">FOO60*$C$65*$C$66</f>
        <v>0</v>
      </c>
      <c r="FOQ66" s="995">
        <f t="shared" ref="FOQ66" si="10416">FOQ60*$C$65*$C$66</f>
        <v>0</v>
      </c>
      <c r="FOS66" s="995">
        <f t="shared" ref="FOS66" si="10417">FOS60*$C$65*$C$66</f>
        <v>0</v>
      </c>
      <c r="FOU66" s="995">
        <f t="shared" ref="FOU66" si="10418">FOU60*$C$65*$C$66</f>
        <v>0</v>
      </c>
      <c r="FOW66" s="995">
        <f t="shared" ref="FOW66" si="10419">FOW60*$C$65*$C$66</f>
        <v>0</v>
      </c>
      <c r="FOY66" s="995">
        <f t="shared" ref="FOY66" si="10420">FOY60*$C$65*$C$66</f>
        <v>0</v>
      </c>
      <c r="FPA66" s="995">
        <f t="shared" ref="FPA66" si="10421">FPA60*$C$65*$C$66</f>
        <v>0</v>
      </c>
      <c r="FPC66" s="995">
        <f t="shared" ref="FPC66" si="10422">FPC60*$C$65*$C$66</f>
        <v>0</v>
      </c>
      <c r="FPE66" s="995">
        <f t="shared" ref="FPE66" si="10423">FPE60*$C$65*$C$66</f>
        <v>0</v>
      </c>
      <c r="FPG66" s="995">
        <f t="shared" ref="FPG66" si="10424">FPG60*$C$65*$C$66</f>
        <v>0</v>
      </c>
      <c r="FPI66" s="995">
        <f t="shared" ref="FPI66" si="10425">FPI60*$C$65*$C$66</f>
        <v>0</v>
      </c>
      <c r="FPK66" s="995">
        <f t="shared" ref="FPK66" si="10426">FPK60*$C$65*$C$66</f>
        <v>0</v>
      </c>
      <c r="FPM66" s="995">
        <f t="shared" ref="FPM66" si="10427">FPM60*$C$65*$C$66</f>
        <v>0</v>
      </c>
      <c r="FPO66" s="995">
        <f t="shared" ref="FPO66" si="10428">FPO60*$C$65*$C$66</f>
        <v>0</v>
      </c>
      <c r="FPQ66" s="995">
        <f t="shared" ref="FPQ66" si="10429">FPQ60*$C$65*$C$66</f>
        <v>0</v>
      </c>
      <c r="FPS66" s="995">
        <f t="shared" ref="FPS66" si="10430">FPS60*$C$65*$C$66</f>
        <v>0</v>
      </c>
      <c r="FPU66" s="995">
        <f t="shared" ref="FPU66" si="10431">FPU60*$C$65*$C$66</f>
        <v>0</v>
      </c>
      <c r="FPW66" s="995">
        <f t="shared" ref="FPW66" si="10432">FPW60*$C$65*$C$66</f>
        <v>0</v>
      </c>
      <c r="FPY66" s="995">
        <f t="shared" ref="FPY66" si="10433">FPY60*$C$65*$C$66</f>
        <v>0</v>
      </c>
      <c r="FQA66" s="995">
        <f t="shared" ref="FQA66" si="10434">FQA60*$C$65*$C$66</f>
        <v>0</v>
      </c>
      <c r="FQC66" s="995">
        <f t="shared" ref="FQC66" si="10435">FQC60*$C$65*$C$66</f>
        <v>0</v>
      </c>
      <c r="FQE66" s="995">
        <f t="shared" ref="FQE66" si="10436">FQE60*$C$65*$C$66</f>
        <v>0</v>
      </c>
      <c r="FQG66" s="995">
        <f t="shared" ref="FQG66" si="10437">FQG60*$C$65*$C$66</f>
        <v>0</v>
      </c>
      <c r="FQI66" s="995">
        <f t="shared" ref="FQI66" si="10438">FQI60*$C$65*$C$66</f>
        <v>0</v>
      </c>
      <c r="FQK66" s="995">
        <f t="shared" ref="FQK66" si="10439">FQK60*$C$65*$C$66</f>
        <v>0</v>
      </c>
      <c r="FQM66" s="995">
        <f t="shared" ref="FQM66" si="10440">FQM60*$C$65*$C$66</f>
        <v>0</v>
      </c>
      <c r="FQO66" s="995">
        <f t="shared" ref="FQO66" si="10441">FQO60*$C$65*$C$66</f>
        <v>0</v>
      </c>
      <c r="FQQ66" s="995">
        <f t="shared" ref="FQQ66" si="10442">FQQ60*$C$65*$C$66</f>
        <v>0</v>
      </c>
      <c r="FQS66" s="995">
        <f t="shared" ref="FQS66" si="10443">FQS60*$C$65*$C$66</f>
        <v>0</v>
      </c>
      <c r="FQU66" s="995">
        <f t="shared" ref="FQU66" si="10444">FQU60*$C$65*$C$66</f>
        <v>0</v>
      </c>
      <c r="FQW66" s="995">
        <f t="shared" ref="FQW66" si="10445">FQW60*$C$65*$C$66</f>
        <v>0</v>
      </c>
      <c r="FQY66" s="995">
        <f t="shared" ref="FQY66" si="10446">FQY60*$C$65*$C$66</f>
        <v>0</v>
      </c>
      <c r="FRA66" s="995">
        <f t="shared" ref="FRA66" si="10447">FRA60*$C$65*$C$66</f>
        <v>0</v>
      </c>
      <c r="FRC66" s="995">
        <f t="shared" ref="FRC66" si="10448">FRC60*$C$65*$C$66</f>
        <v>0</v>
      </c>
      <c r="FRE66" s="995">
        <f t="shared" ref="FRE66" si="10449">FRE60*$C$65*$C$66</f>
        <v>0</v>
      </c>
      <c r="FRG66" s="995">
        <f t="shared" ref="FRG66" si="10450">FRG60*$C$65*$C$66</f>
        <v>0</v>
      </c>
      <c r="FRI66" s="995">
        <f t="shared" ref="FRI66" si="10451">FRI60*$C$65*$C$66</f>
        <v>0</v>
      </c>
      <c r="FRK66" s="995">
        <f t="shared" ref="FRK66" si="10452">FRK60*$C$65*$C$66</f>
        <v>0</v>
      </c>
      <c r="FRM66" s="995">
        <f t="shared" ref="FRM66" si="10453">FRM60*$C$65*$C$66</f>
        <v>0</v>
      </c>
      <c r="FRO66" s="995">
        <f t="shared" ref="FRO66" si="10454">FRO60*$C$65*$C$66</f>
        <v>0</v>
      </c>
      <c r="FRQ66" s="995">
        <f t="shared" ref="FRQ66" si="10455">FRQ60*$C$65*$C$66</f>
        <v>0</v>
      </c>
      <c r="FRS66" s="995">
        <f t="shared" ref="FRS66" si="10456">FRS60*$C$65*$C$66</f>
        <v>0</v>
      </c>
      <c r="FRU66" s="995">
        <f t="shared" ref="FRU66" si="10457">FRU60*$C$65*$C$66</f>
        <v>0</v>
      </c>
      <c r="FRW66" s="995">
        <f t="shared" ref="FRW66" si="10458">FRW60*$C$65*$C$66</f>
        <v>0</v>
      </c>
      <c r="FRY66" s="995">
        <f t="shared" ref="FRY66" si="10459">FRY60*$C$65*$C$66</f>
        <v>0</v>
      </c>
      <c r="FSA66" s="995">
        <f t="shared" ref="FSA66" si="10460">FSA60*$C$65*$C$66</f>
        <v>0</v>
      </c>
      <c r="FSC66" s="995">
        <f t="shared" ref="FSC66" si="10461">FSC60*$C$65*$C$66</f>
        <v>0</v>
      </c>
      <c r="FSE66" s="995">
        <f t="shared" ref="FSE66" si="10462">FSE60*$C$65*$C$66</f>
        <v>0</v>
      </c>
      <c r="FSG66" s="995">
        <f t="shared" ref="FSG66" si="10463">FSG60*$C$65*$C$66</f>
        <v>0</v>
      </c>
      <c r="FSI66" s="995">
        <f t="shared" ref="FSI66" si="10464">FSI60*$C$65*$C$66</f>
        <v>0</v>
      </c>
      <c r="FSK66" s="995">
        <f t="shared" ref="FSK66" si="10465">FSK60*$C$65*$C$66</f>
        <v>0</v>
      </c>
      <c r="FSM66" s="995">
        <f t="shared" ref="FSM66" si="10466">FSM60*$C$65*$C$66</f>
        <v>0</v>
      </c>
      <c r="FSO66" s="995">
        <f t="shared" ref="FSO66" si="10467">FSO60*$C$65*$C$66</f>
        <v>0</v>
      </c>
      <c r="FSQ66" s="995">
        <f t="shared" ref="FSQ66" si="10468">FSQ60*$C$65*$C$66</f>
        <v>0</v>
      </c>
      <c r="FSS66" s="995">
        <f t="shared" ref="FSS66" si="10469">FSS60*$C$65*$C$66</f>
        <v>0</v>
      </c>
      <c r="FSU66" s="995">
        <f t="shared" ref="FSU66" si="10470">FSU60*$C$65*$C$66</f>
        <v>0</v>
      </c>
      <c r="FSW66" s="995">
        <f t="shared" ref="FSW66" si="10471">FSW60*$C$65*$C$66</f>
        <v>0</v>
      </c>
      <c r="FSY66" s="995">
        <f t="shared" ref="FSY66" si="10472">FSY60*$C$65*$C$66</f>
        <v>0</v>
      </c>
      <c r="FTA66" s="995">
        <f t="shared" ref="FTA66" si="10473">FTA60*$C$65*$C$66</f>
        <v>0</v>
      </c>
      <c r="FTC66" s="995">
        <f t="shared" ref="FTC66" si="10474">FTC60*$C$65*$C$66</f>
        <v>0</v>
      </c>
      <c r="FTE66" s="995">
        <f t="shared" ref="FTE66" si="10475">FTE60*$C$65*$C$66</f>
        <v>0</v>
      </c>
      <c r="FTG66" s="995">
        <f t="shared" ref="FTG66" si="10476">FTG60*$C$65*$C$66</f>
        <v>0</v>
      </c>
      <c r="FTI66" s="995">
        <f t="shared" ref="FTI66" si="10477">FTI60*$C$65*$C$66</f>
        <v>0</v>
      </c>
      <c r="FTK66" s="995">
        <f t="shared" ref="FTK66" si="10478">FTK60*$C$65*$C$66</f>
        <v>0</v>
      </c>
      <c r="FTM66" s="995">
        <f t="shared" ref="FTM66" si="10479">FTM60*$C$65*$C$66</f>
        <v>0</v>
      </c>
      <c r="FTO66" s="995">
        <f t="shared" ref="FTO66" si="10480">FTO60*$C$65*$C$66</f>
        <v>0</v>
      </c>
      <c r="FTQ66" s="995">
        <f t="shared" ref="FTQ66" si="10481">FTQ60*$C$65*$C$66</f>
        <v>0</v>
      </c>
      <c r="FTS66" s="995">
        <f t="shared" ref="FTS66" si="10482">FTS60*$C$65*$C$66</f>
        <v>0</v>
      </c>
      <c r="FTU66" s="995">
        <f t="shared" ref="FTU66" si="10483">FTU60*$C$65*$C$66</f>
        <v>0</v>
      </c>
      <c r="FTW66" s="995">
        <f t="shared" ref="FTW66" si="10484">FTW60*$C$65*$C$66</f>
        <v>0</v>
      </c>
      <c r="FTY66" s="995">
        <f t="shared" ref="FTY66" si="10485">FTY60*$C$65*$C$66</f>
        <v>0</v>
      </c>
      <c r="FUA66" s="995">
        <f t="shared" ref="FUA66" si="10486">FUA60*$C$65*$C$66</f>
        <v>0</v>
      </c>
      <c r="FUC66" s="995">
        <f t="shared" ref="FUC66" si="10487">FUC60*$C$65*$C$66</f>
        <v>0</v>
      </c>
      <c r="FUE66" s="995">
        <f t="shared" ref="FUE66" si="10488">FUE60*$C$65*$C$66</f>
        <v>0</v>
      </c>
      <c r="FUG66" s="995">
        <f t="shared" ref="FUG66" si="10489">FUG60*$C$65*$C$66</f>
        <v>0</v>
      </c>
      <c r="FUI66" s="995">
        <f t="shared" ref="FUI66" si="10490">FUI60*$C$65*$C$66</f>
        <v>0</v>
      </c>
      <c r="FUK66" s="995">
        <f t="shared" ref="FUK66" si="10491">FUK60*$C$65*$C$66</f>
        <v>0</v>
      </c>
      <c r="FUM66" s="995">
        <f t="shared" ref="FUM66" si="10492">FUM60*$C$65*$C$66</f>
        <v>0</v>
      </c>
      <c r="FUO66" s="995">
        <f t="shared" ref="FUO66" si="10493">FUO60*$C$65*$C$66</f>
        <v>0</v>
      </c>
      <c r="FUQ66" s="995">
        <f t="shared" ref="FUQ66" si="10494">FUQ60*$C$65*$C$66</f>
        <v>0</v>
      </c>
      <c r="FUS66" s="995">
        <f t="shared" ref="FUS66" si="10495">FUS60*$C$65*$C$66</f>
        <v>0</v>
      </c>
      <c r="FUU66" s="995">
        <f t="shared" ref="FUU66" si="10496">FUU60*$C$65*$C$66</f>
        <v>0</v>
      </c>
      <c r="FUW66" s="995">
        <f t="shared" ref="FUW66" si="10497">FUW60*$C$65*$C$66</f>
        <v>0</v>
      </c>
      <c r="FUY66" s="995">
        <f t="shared" ref="FUY66" si="10498">FUY60*$C$65*$C$66</f>
        <v>0</v>
      </c>
      <c r="FVA66" s="995">
        <f t="shared" ref="FVA66" si="10499">FVA60*$C$65*$C$66</f>
        <v>0</v>
      </c>
      <c r="FVC66" s="995">
        <f t="shared" ref="FVC66" si="10500">FVC60*$C$65*$C$66</f>
        <v>0</v>
      </c>
      <c r="FVE66" s="995">
        <f t="shared" ref="FVE66" si="10501">FVE60*$C$65*$C$66</f>
        <v>0</v>
      </c>
      <c r="FVG66" s="995">
        <f t="shared" ref="FVG66" si="10502">FVG60*$C$65*$C$66</f>
        <v>0</v>
      </c>
      <c r="FVI66" s="995">
        <f t="shared" ref="FVI66" si="10503">FVI60*$C$65*$C$66</f>
        <v>0</v>
      </c>
      <c r="FVK66" s="995">
        <f t="shared" ref="FVK66" si="10504">FVK60*$C$65*$C$66</f>
        <v>0</v>
      </c>
      <c r="FVM66" s="995">
        <f t="shared" ref="FVM66" si="10505">FVM60*$C$65*$C$66</f>
        <v>0</v>
      </c>
      <c r="FVO66" s="995">
        <f t="shared" ref="FVO66" si="10506">FVO60*$C$65*$C$66</f>
        <v>0</v>
      </c>
      <c r="FVQ66" s="995">
        <f t="shared" ref="FVQ66" si="10507">FVQ60*$C$65*$C$66</f>
        <v>0</v>
      </c>
      <c r="FVS66" s="995">
        <f t="shared" ref="FVS66" si="10508">FVS60*$C$65*$C$66</f>
        <v>0</v>
      </c>
      <c r="FVU66" s="995">
        <f t="shared" ref="FVU66" si="10509">FVU60*$C$65*$C$66</f>
        <v>0</v>
      </c>
      <c r="FVW66" s="995">
        <f t="shared" ref="FVW66" si="10510">FVW60*$C$65*$C$66</f>
        <v>0</v>
      </c>
      <c r="FVY66" s="995">
        <f t="shared" ref="FVY66" si="10511">FVY60*$C$65*$C$66</f>
        <v>0</v>
      </c>
      <c r="FWA66" s="995">
        <f t="shared" ref="FWA66" si="10512">FWA60*$C$65*$C$66</f>
        <v>0</v>
      </c>
      <c r="FWC66" s="995">
        <f t="shared" ref="FWC66" si="10513">FWC60*$C$65*$C$66</f>
        <v>0</v>
      </c>
      <c r="FWE66" s="995">
        <f t="shared" ref="FWE66" si="10514">FWE60*$C$65*$C$66</f>
        <v>0</v>
      </c>
      <c r="FWG66" s="995">
        <f t="shared" ref="FWG66" si="10515">FWG60*$C$65*$C$66</f>
        <v>0</v>
      </c>
      <c r="FWI66" s="995">
        <f t="shared" ref="FWI66" si="10516">FWI60*$C$65*$C$66</f>
        <v>0</v>
      </c>
      <c r="FWK66" s="995">
        <f t="shared" ref="FWK66" si="10517">FWK60*$C$65*$C$66</f>
        <v>0</v>
      </c>
      <c r="FWM66" s="995">
        <f t="shared" ref="FWM66" si="10518">FWM60*$C$65*$C$66</f>
        <v>0</v>
      </c>
      <c r="FWO66" s="995">
        <f t="shared" ref="FWO66" si="10519">FWO60*$C$65*$C$66</f>
        <v>0</v>
      </c>
      <c r="FWQ66" s="995">
        <f t="shared" ref="FWQ66" si="10520">FWQ60*$C$65*$C$66</f>
        <v>0</v>
      </c>
      <c r="FWS66" s="995">
        <f t="shared" ref="FWS66" si="10521">FWS60*$C$65*$C$66</f>
        <v>0</v>
      </c>
      <c r="FWU66" s="995">
        <f t="shared" ref="FWU66" si="10522">FWU60*$C$65*$C$66</f>
        <v>0</v>
      </c>
      <c r="FWW66" s="995">
        <f t="shared" ref="FWW66" si="10523">FWW60*$C$65*$C$66</f>
        <v>0</v>
      </c>
      <c r="FWY66" s="995">
        <f t="shared" ref="FWY66" si="10524">FWY60*$C$65*$C$66</f>
        <v>0</v>
      </c>
      <c r="FXA66" s="995">
        <f t="shared" ref="FXA66" si="10525">FXA60*$C$65*$C$66</f>
        <v>0</v>
      </c>
      <c r="FXC66" s="995">
        <f t="shared" ref="FXC66" si="10526">FXC60*$C$65*$C$66</f>
        <v>0</v>
      </c>
      <c r="FXE66" s="995">
        <f t="shared" ref="FXE66" si="10527">FXE60*$C$65*$C$66</f>
        <v>0</v>
      </c>
      <c r="FXG66" s="995">
        <f t="shared" ref="FXG66" si="10528">FXG60*$C$65*$C$66</f>
        <v>0</v>
      </c>
      <c r="FXI66" s="995">
        <f t="shared" ref="FXI66" si="10529">FXI60*$C$65*$C$66</f>
        <v>0</v>
      </c>
      <c r="FXK66" s="995">
        <f t="shared" ref="FXK66" si="10530">FXK60*$C$65*$C$66</f>
        <v>0</v>
      </c>
      <c r="FXM66" s="995">
        <f t="shared" ref="FXM66" si="10531">FXM60*$C$65*$C$66</f>
        <v>0</v>
      </c>
      <c r="FXO66" s="995">
        <f t="shared" ref="FXO66" si="10532">FXO60*$C$65*$C$66</f>
        <v>0</v>
      </c>
      <c r="FXQ66" s="995">
        <f t="shared" ref="FXQ66" si="10533">FXQ60*$C$65*$C$66</f>
        <v>0</v>
      </c>
      <c r="FXS66" s="995">
        <f t="shared" ref="FXS66" si="10534">FXS60*$C$65*$C$66</f>
        <v>0</v>
      </c>
      <c r="FXU66" s="995">
        <f t="shared" ref="FXU66" si="10535">FXU60*$C$65*$C$66</f>
        <v>0</v>
      </c>
      <c r="FXW66" s="995">
        <f t="shared" ref="FXW66" si="10536">FXW60*$C$65*$C$66</f>
        <v>0</v>
      </c>
      <c r="FXY66" s="995">
        <f t="shared" ref="FXY66" si="10537">FXY60*$C$65*$C$66</f>
        <v>0</v>
      </c>
      <c r="FYA66" s="995">
        <f t="shared" ref="FYA66" si="10538">FYA60*$C$65*$C$66</f>
        <v>0</v>
      </c>
      <c r="FYC66" s="995">
        <f t="shared" ref="FYC66" si="10539">FYC60*$C$65*$C$66</f>
        <v>0</v>
      </c>
      <c r="FYE66" s="995">
        <f t="shared" ref="FYE66" si="10540">FYE60*$C$65*$C$66</f>
        <v>0</v>
      </c>
      <c r="FYG66" s="995">
        <f t="shared" ref="FYG66" si="10541">FYG60*$C$65*$C$66</f>
        <v>0</v>
      </c>
      <c r="FYI66" s="995">
        <f t="shared" ref="FYI66" si="10542">FYI60*$C$65*$C$66</f>
        <v>0</v>
      </c>
      <c r="FYK66" s="995">
        <f t="shared" ref="FYK66" si="10543">FYK60*$C$65*$C$66</f>
        <v>0</v>
      </c>
      <c r="FYM66" s="995">
        <f t="shared" ref="FYM66" si="10544">FYM60*$C$65*$C$66</f>
        <v>0</v>
      </c>
      <c r="FYO66" s="995">
        <f t="shared" ref="FYO66" si="10545">FYO60*$C$65*$C$66</f>
        <v>0</v>
      </c>
      <c r="FYQ66" s="995">
        <f t="shared" ref="FYQ66" si="10546">FYQ60*$C$65*$C$66</f>
        <v>0</v>
      </c>
      <c r="FYS66" s="995">
        <f t="shared" ref="FYS66" si="10547">FYS60*$C$65*$C$66</f>
        <v>0</v>
      </c>
      <c r="FYU66" s="995">
        <f t="shared" ref="FYU66" si="10548">FYU60*$C$65*$C$66</f>
        <v>0</v>
      </c>
      <c r="FYW66" s="995">
        <f t="shared" ref="FYW66" si="10549">FYW60*$C$65*$C$66</f>
        <v>0</v>
      </c>
      <c r="FYY66" s="995">
        <f t="shared" ref="FYY66" si="10550">FYY60*$C$65*$C$66</f>
        <v>0</v>
      </c>
      <c r="FZA66" s="995">
        <f t="shared" ref="FZA66" si="10551">FZA60*$C$65*$C$66</f>
        <v>0</v>
      </c>
      <c r="FZC66" s="995">
        <f t="shared" ref="FZC66" si="10552">FZC60*$C$65*$C$66</f>
        <v>0</v>
      </c>
      <c r="FZE66" s="995">
        <f t="shared" ref="FZE66" si="10553">FZE60*$C$65*$C$66</f>
        <v>0</v>
      </c>
      <c r="FZG66" s="995">
        <f t="shared" ref="FZG66" si="10554">FZG60*$C$65*$C$66</f>
        <v>0</v>
      </c>
      <c r="FZI66" s="995">
        <f t="shared" ref="FZI66" si="10555">FZI60*$C$65*$C$66</f>
        <v>0</v>
      </c>
      <c r="FZK66" s="995">
        <f t="shared" ref="FZK66" si="10556">FZK60*$C$65*$C$66</f>
        <v>0</v>
      </c>
      <c r="FZM66" s="995">
        <f t="shared" ref="FZM66" si="10557">FZM60*$C$65*$C$66</f>
        <v>0</v>
      </c>
      <c r="FZO66" s="995">
        <f t="shared" ref="FZO66" si="10558">FZO60*$C$65*$C$66</f>
        <v>0</v>
      </c>
      <c r="FZQ66" s="995">
        <f t="shared" ref="FZQ66" si="10559">FZQ60*$C$65*$C$66</f>
        <v>0</v>
      </c>
      <c r="FZS66" s="995">
        <f t="shared" ref="FZS66" si="10560">FZS60*$C$65*$C$66</f>
        <v>0</v>
      </c>
      <c r="FZU66" s="995">
        <f t="shared" ref="FZU66" si="10561">FZU60*$C$65*$C$66</f>
        <v>0</v>
      </c>
      <c r="FZW66" s="995">
        <f t="shared" ref="FZW66" si="10562">FZW60*$C$65*$C$66</f>
        <v>0</v>
      </c>
      <c r="FZY66" s="995">
        <f t="shared" ref="FZY66" si="10563">FZY60*$C$65*$C$66</f>
        <v>0</v>
      </c>
      <c r="GAA66" s="995">
        <f t="shared" ref="GAA66" si="10564">GAA60*$C$65*$C$66</f>
        <v>0</v>
      </c>
      <c r="GAC66" s="995">
        <f t="shared" ref="GAC66" si="10565">GAC60*$C$65*$C$66</f>
        <v>0</v>
      </c>
      <c r="GAE66" s="995">
        <f t="shared" ref="GAE66" si="10566">GAE60*$C$65*$C$66</f>
        <v>0</v>
      </c>
      <c r="GAG66" s="995">
        <f t="shared" ref="GAG66" si="10567">GAG60*$C$65*$C$66</f>
        <v>0</v>
      </c>
      <c r="GAI66" s="995">
        <f t="shared" ref="GAI66" si="10568">GAI60*$C$65*$C$66</f>
        <v>0</v>
      </c>
      <c r="GAK66" s="995">
        <f t="shared" ref="GAK66" si="10569">GAK60*$C$65*$C$66</f>
        <v>0</v>
      </c>
      <c r="GAM66" s="995">
        <f t="shared" ref="GAM66" si="10570">GAM60*$C$65*$C$66</f>
        <v>0</v>
      </c>
      <c r="GAO66" s="995">
        <f t="shared" ref="GAO66" si="10571">GAO60*$C$65*$C$66</f>
        <v>0</v>
      </c>
      <c r="GAQ66" s="995">
        <f t="shared" ref="GAQ66" si="10572">GAQ60*$C$65*$C$66</f>
        <v>0</v>
      </c>
      <c r="GAS66" s="995">
        <f t="shared" ref="GAS66" si="10573">GAS60*$C$65*$C$66</f>
        <v>0</v>
      </c>
      <c r="GAU66" s="995">
        <f t="shared" ref="GAU66" si="10574">GAU60*$C$65*$C$66</f>
        <v>0</v>
      </c>
      <c r="GAW66" s="995">
        <f t="shared" ref="GAW66" si="10575">GAW60*$C$65*$C$66</f>
        <v>0</v>
      </c>
      <c r="GAY66" s="995">
        <f t="shared" ref="GAY66" si="10576">GAY60*$C$65*$C$66</f>
        <v>0</v>
      </c>
      <c r="GBA66" s="995">
        <f t="shared" ref="GBA66" si="10577">GBA60*$C$65*$C$66</f>
        <v>0</v>
      </c>
      <c r="GBC66" s="995">
        <f t="shared" ref="GBC66" si="10578">GBC60*$C$65*$C$66</f>
        <v>0</v>
      </c>
      <c r="GBE66" s="995">
        <f t="shared" ref="GBE66" si="10579">GBE60*$C$65*$C$66</f>
        <v>0</v>
      </c>
      <c r="GBG66" s="995">
        <f t="shared" ref="GBG66" si="10580">GBG60*$C$65*$C$66</f>
        <v>0</v>
      </c>
      <c r="GBI66" s="995">
        <f t="shared" ref="GBI66" si="10581">GBI60*$C$65*$C$66</f>
        <v>0</v>
      </c>
      <c r="GBK66" s="995">
        <f t="shared" ref="GBK66" si="10582">GBK60*$C$65*$C$66</f>
        <v>0</v>
      </c>
      <c r="GBM66" s="995">
        <f t="shared" ref="GBM66" si="10583">GBM60*$C$65*$C$66</f>
        <v>0</v>
      </c>
      <c r="GBO66" s="995">
        <f t="shared" ref="GBO66" si="10584">GBO60*$C$65*$C$66</f>
        <v>0</v>
      </c>
      <c r="GBQ66" s="995">
        <f t="shared" ref="GBQ66" si="10585">GBQ60*$C$65*$C$66</f>
        <v>0</v>
      </c>
      <c r="GBS66" s="995">
        <f t="shared" ref="GBS66" si="10586">GBS60*$C$65*$C$66</f>
        <v>0</v>
      </c>
      <c r="GBU66" s="995">
        <f t="shared" ref="GBU66" si="10587">GBU60*$C$65*$C$66</f>
        <v>0</v>
      </c>
      <c r="GBW66" s="995">
        <f t="shared" ref="GBW66" si="10588">GBW60*$C$65*$C$66</f>
        <v>0</v>
      </c>
      <c r="GBY66" s="995">
        <f t="shared" ref="GBY66" si="10589">GBY60*$C$65*$C$66</f>
        <v>0</v>
      </c>
      <c r="GCA66" s="995">
        <f t="shared" ref="GCA66" si="10590">GCA60*$C$65*$C$66</f>
        <v>0</v>
      </c>
      <c r="GCC66" s="995">
        <f t="shared" ref="GCC66" si="10591">GCC60*$C$65*$C$66</f>
        <v>0</v>
      </c>
      <c r="GCE66" s="995">
        <f t="shared" ref="GCE66" si="10592">GCE60*$C$65*$C$66</f>
        <v>0</v>
      </c>
      <c r="GCG66" s="995">
        <f t="shared" ref="GCG66" si="10593">GCG60*$C$65*$C$66</f>
        <v>0</v>
      </c>
      <c r="GCI66" s="995">
        <f t="shared" ref="GCI66" si="10594">GCI60*$C$65*$C$66</f>
        <v>0</v>
      </c>
      <c r="GCK66" s="995">
        <f t="shared" ref="GCK66" si="10595">GCK60*$C$65*$C$66</f>
        <v>0</v>
      </c>
      <c r="GCM66" s="995">
        <f t="shared" ref="GCM66" si="10596">GCM60*$C$65*$C$66</f>
        <v>0</v>
      </c>
      <c r="GCO66" s="995">
        <f t="shared" ref="GCO66" si="10597">GCO60*$C$65*$C$66</f>
        <v>0</v>
      </c>
      <c r="GCQ66" s="995">
        <f t="shared" ref="GCQ66" si="10598">GCQ60*$C$65*$C$66</f>
        <v>0</v>
      </c>
      <c r="GCS66" s="995">
        <f t="shared" ref="GCS66" si="10599">GCS60*$C$65*$C$66</f>
        <v>0</v>
      </c>
      <c r="GCU66" s="995">
        <f t="shared" ref="GCU66" si="10600">GCU60*$C$65*$C$66</f>
        <v>0</v>
      </c>
      <c r="GCW66" s="995">
        <f t="shared" ref="GCW66" si="10601">GCW60*$C$65*$C$66</f>
        <v>0</v>
      </c>
      <c r="GCY66" s="995">
        <f t="shared" ref="GCY66" si="10602">GCY60*$C$65*$C$66</f>
        <v>0</v>
      </c>
      <c r="GDA66" s="995">
        <f t="shared" ref="GDA66" si="10603">GDA60*$C$65*$C$66</f>
        <v>0</v>
      </c>
      <c r="GDC66" s="995">
        <f t="shared" ref="GDC66" si="10604">GDC60*$C$65*$C$66</f>
        <v>0</v>
      </c>
      <c r="GDE66" s="995">
        <f t="shared" ref="GDE66" si="10605">GDE60*$C$65*$C$66</f>
        <v>0</v>
      </c>
      <c r="GDG66" s="995">
        <f t="shared" ref="GDG66" si="10606">GDG60*$C$65*$C$66</f>
        <v>0</v>
      </c>
      <c r="GDI66" s="995">
        <f t="shared" ref="GDI66" si="10607">GDI60*$C$65*$C$66</f>
        <v>0</v>
      </c>
      <c r="GDK66" s="995">
        <f t="shared" ref="GDK66" si="10608">GDK60*$C$65*$C$66</f>
        <v>0</v>
      </c>
      <c r="GDM66" s="995">
        <f t="shared" ref="GDM66" si="10609">GDM60*$C$65*$C$66</f>
        <v>0</v>
      </c>
      <c r="GDO66" s="995">
        <f t="shared" ref="GDO66" si="10610">GDO60*$C$65*$C$66</f>
        <v>0</v>
      </c>
      <c r="GDQ66" s="995">
        <f t="shared" ref="GDQ66" si="10611">GDQ60*$C$65*$C$66</f>
        <v>0</v>
      </c>
      <c r="GDS66" s="995">
        <f t="shared" ref="GDS66" si="10612">GDS60*$C$65*$C$66</f>
        <v>0</v>
      </c>
      <c r="GDU66" s="995">
        <f t="shared" ref="GDU66" si="10613">GDU60*$C$65*$C$66</f>
        <v>0</v>
      </c>
      <c r="GDW66" s="995">
        <f t="shared" ref="GDW66" si="10614">GDW60*$C$65*$C$66</f>
        <v>0</v>
      </c>
      <c r="GDY66" s="995">
        <f t="shared" ref="GDY66" si="10615">GDY60*$C$65*$C$66</f>
        <v>0</v>
      </c>
      <c r="GEA66" s="995">
        <f t="shared" ref="GEA66" si="10616">GEA60*$C$65*$C$66</f>
        <v>0</v>
      </c>
      <c r="GEC66" s="995">
        <f t="shared" ref="GEC66" si="10617">GEC60*$C$65*$C$66</f>
        <v>0</v>
      </c>
      <c r="GEE66" s="995">
        <f t="shared" ref="GEE66" si="10618">GEE60*$C$65*$C$66</f>
        <v>0</v>
      </c>
      <c r="GEG66" s="995">
        <f t="shared" ref="GEG66" si="10619">GEG60*$C$65*$C$66</f>
        <v>0</v>
      </c>
      <c r="GEI66" s="995">
        <f t="shared" ref="GEI66" si="10620">GEI60*$C$65*$C$66</f>
        <v>0</v>
      </c>
      <c r="GEK66" s="995">
        <f t="shared" ref="GEK66" si="10621">GEK60*$C$65*$C$66</f>
        <v>0</v>
      </c>
      <c r="GEM66" s="995">
        <f t="shared" ref="GEM66" si="10622">GEM60*$C$65*$C$66</f>
        <v>0</v>
      </c>
      <c r="GEO66" s="995">
        <f t="shared" ref="GEO66" si="10623">GEO60*$C$65*$C$66</f>
        <v>0</v>
      </c>
      <c r="GEQ66" s="995">
        <f t="shared" ref="GEQ66" si="10624">GEQ60*$C$65*$C$66</f>
        <v>0</v>
      </c>
      <c r="GES66" s="995">
        <f t="shared" ref="GES66" si="10625">GES60*$C$65*$C$66</f>
        <v>0</v>
      </c>
      <c r="GEU66" s="995">
        <f t="shared" ref="GEU66" si="10626">GEU60*$C$65*$C$66</f>
        <v>0</v>
      </c>
      <c r="GEW66" s="995">
        <f t="shared" ref="GEW66" si="10627">GEW60*$C$65*$C$66</f>
        <v>0</v>
      </c>
      <c r="GEY66" s="995">
        <f t="shared" ref="GEY66" si="10628">GEY60*$C$65*$C$66</f>
        <v>0</v>
      </c>
      <c r="GFA66" s="995">
        <f t="shared" ref="GFA66" si="10629">GFA60*$C$65*$C$66</f>
        <v>0</v>
      </c>
      <c r="GFC66" s="995">
        <f t="shared" ref="GFC66" si="10630">GFC60*$C$65*$C$66</f>
        <v>0</v>
      </c>
      <c r="GFE66" s="995">
        <f t="shared" ref="GFE66" si="10631">GFE60*$C$65*$C$66</f>
        <v>0</v>
      </c>
      <c r="GFG66" s="995">
        <f t="shared" ref="GFG66" si="10632">GFG60*$C$65*$C$66</f>
        <v>0</v>
      </c>
      <c r="GFI66" s="995">
        <f t="shared" ref="GFI66" si="10633">GFI60*$C$65*$C$66</f>
        <v>0</v>
      </c>
      <c r="GFK66" s="995">
        <f t="shared" ref="GFK66" si="10634">GFK60*$C$65*$C$66</f>
        <v>0</v>
      </c>
      <c r="GFM66" s="995">
        <f t="shared" ref="GFM66" si="10635">GFM60*$C$65*$C$66</f>
        <v>0</v>
      </c>
      <c r="GFO66" s="995">
        <f t="shared" ref="GFO66" si="10636">GFO60*$C$65*$C$66</f>
        <v>0</v>
      </c>
      <c r="GFQ66" s="995">
        <f t="shared" ref="GFQ66" si="10637">GFQ60*$C$65*$C$66</f>
        <v>0</v>
      </c>
      <c r="GFS66" s="995">
        <f t="shared" ref="GFS66" si="10638">GFS60*$C$65*$C$66</f>
        <v>0</v>
      </c>
      <c r="GFU66" s="995">
        <f t="shared" ref="GFU66" si="10639">GFU60*$C$65*$C$66</f>
        <v>0</v>
      </c>
      <c r="GFW66" s="995">
        <f t="shared" ref="GFW66" si="10640">GFW60*$C$65*$C$66</f>
        <v>0</v>
      </c>
      <c r="GFY66" s="995">
        <f t="shared" ref="GFY66" si="10641">GFY60*$C$65*$C$66</f>
        <v>0</v>
      </c>
      <c r="GGA66" s="995">
        <f t="shared" ref="GGA66" si="10642">GGA60*$C$65*$C$66</f>
        <v>0</v>
      </c>
      <c r="GGC66" s="995">
        <f t="shared" ref="GGC66" si="10643">GGC60*$C$65*$C$66</f>
        <v>0</v>
      </c>
      <c r="GGE66" s="995">
        <f t="shared" ref="GGE66" si="10644">GGE60*$C$65*$C$66</f>
        <v>0</v>
      </c>
      <c r="GGG66" s="995">
        <f t="shared" ref="GGG66" si="10645">GGG60*$C$65*$C$66</f>
        <v>0</v>
      </c>
      <c r="GGI66" s="995">
        <f t="shared" ref="GGI66" si="10646">GGI60*$C$65*$C$66</f>
        <v>0</v>
      </c>
      <c r="GGK66" s="995">
        <f t="shared" ref="GGK66" si="10647">GGK60*$C$65*$C$66</f>
        <v>0</v>
      </c>
      <c r="GGM66" s="995">
        <f t="shared" ref="GGM66" si="10648">GGM60*$C$65*$C$66</f>
        <v>0</v>
      </c>
      <c r="GGO66" s="995">
        <f t="shared" ref="GGO66" si="10649">GGO60*$C$65*$C$66</f>
        <v>0</v>
      </c>
      <c r="GGQ66" s="995">
        <f t="shared" ref="GGQ66" si="10650">GGQ60*$C$65*$C$66</f>
        <v>0</v>
      </c>
      <c r="GGS66" s="995">
        <f t="shared" ref="GGS66" si="10651">GGS60*$C$65*$C$66</f>
        <v>0</v>
      </c>
      <c r="GGU66" s="995">
        <f t="shared" ref="GGU66" si="10652">GGU60*$C$65*$C$66</f>
        <v>0</v>
      </c>
      <c r="GGW66" s="995">
        <f t="shared" ref="GGW66" si="10653">GGW60*$C$65*$C$66</f>
        <v>0</v>
      </c>
      <c r="GGY66" s="995">
        <f t="shared" ref="GGY66" si="10654">GGY60*$C$65*$C$66</f>
        <v>0</v>
      </c>
      <c r="GHA66" s="995">
        <f t="shared" ref="GHA66" si="10655">GHA60*$C$65*$C$66</f>
        <v>0</v>
      </c>
      <c r="GHC66" s="995">
        <f t="shared" ref="GHC66" si="10656">GHC60*$C$65*$C$66</f>
        <v>0</v>
      </c>
      <c r="GHE66" s="995">
        <f t="shared" ref="GHE66" si="10657">GHE60*$C$65*$C$66</f>
        <v>0</v>
      </c>
      <c r="GHG66" s="995">
        <f t="shared" ref="GHG66" si="10658">GHG60*$C$65*$C$66</f>
        <v>0</v>
      </c>
      <c r="GHI66" s="995">
        <f t="shared" ref="GHI66" si="10659">GHI60*$C$65*$C$66</f>
        <v>0</v>
      </c>
      <c r="GHK66" s="995">
        <f t="shared" ref="GHK66" si="10660">GHK60*$C$65*$C$66</f>
        <v>0</v>
      </c>
      <c r="GHM66" s="995">
        <f t="shared" ref="GHM66" si="10661">GHM60*$C$65*$C$66</f>
        <v>0</v>
      </c>
      <c r="GHO66" s="995">
        <f t="shared" ref="GHO66" si="10662">GHO60*$C$65*$C$66</f>
        <v>0</v>
      </c>
      <c r="GHQ66" s="995">
        <f t="shared" ref="GHQ66" si="10663">GHQ60*$C$65*$C$66</f>
        <v>0</v>
      </c>
      <c r="GHS66" s="995">
        <f t="shared" ref="GHS66" si="10664">GHS60*$C$65*$C$66</f>
        <v>0</v>
      </c>
      <c r="GHU66" s="995">
        <f t="shared" ref="GHU66" si="10665">GHU60*$C$65*$C$66</f>
        <v>0</v>
      </c>
      <c r="GHW66" s="995">
        <f t="shared" ref="GHW66" si="10666">GHW60*$C$65*$C$66</f>
        <v>0</v>
      </c>
      <c r="GHY66" s="995">
        <f t="shared" ref="GHY66" si="10667">GHY60*$C$65*$C$66</f>
        <v>0</v>
      </c>
      <c r="GIA66" s="995">
        <f t="shared" ref="GIA66" si="10668">GIA60*$C$65*$C$66</f>
        <v>0</v>
      </c>
      <c r="GIC66" s="995">
        <f t="shared" ref="GIC66" si="10669">GIC60*$C$65*$C$66</f>
        <v>0</v>
      </c>
      <c r="GIE66" s="995">
        <f t="shared" ref="GIE66" si="10670">GIE60*$C$65*$C$66</f>
        <v>0</v>
      </c>
      <c r="GIG66" s="995">
        <f t="shared" ref="GIG66" si="10671">GIG60*$C$65*$C$66</f>
        <v>0</v>
      </c>
      <c r="GII66" s="995">
        <f t="shared" ref="GII66" si="10672">GII60*$C$65*$C$66</f>
        <v>0</v>
      </c>
      <c r="GIK66" s="995">
        <f t="shared" ref="GIK66" si="10673">GIK60*$C$65*$C$66</f>
        <v>0</v>
      </c>
      <c r="GIM66" s="995">
        <f t="shared" ref="GIM66" si="10674">GIM60*$C$65*$C$66</f>
        <v>0</v>
      </c>
      <c r="GIO66" s="995">
        <f t="shared" ref="GIO66" si="10675">GIO60*$C$65*$C$66</f>
        <v>0</v>
      </c>
      <c r="GIQ66" s="995">
        <f t="shared" ref="GIQ66" si="10676">GIQ60*$C$65*$C$66</f>
        <v>0</v>
      </c>
      <c r="GIS66" s="995">
        <f t="shared" ref="GIS66" si="10677">GIS60*$C$65*$C$66</f>
        <v>0</v>
      </c>
      <c r="GIU66" s="995">
        <f t="shared" ref="GIU66" si="10678">GIU60*$C$65*$C$66</f>
        <v>0</v>
      </c>
      <c r="GIW66" s="995">
        <f t="shared" ref="GIW66" si="10679">GIW60*$C$65*$C$66</f>
        <v>0</v>
      </c>
      <c r="GIY66" s="995">
        <f t="shared" ref="GIY66" si="10680">GIY60*$C$65*$C$66</f>
        <v>0</v>
      </c>
      <c r="GJA66" s="995">
        <f t="shared" ref="GJA66" si="10681">GJA60*$C$65*$C$66</f>
        <v>0</v>
      </c>
      <c r="GJC66" s="995">
        <f t="shared" ref="GJC66" si="10682">GJC60*$C$65*$C$66</f>
        <v>0</v>
      </c>
      <c r="GJE66" s="995">
        <f t="shared" ref="GJE66" si="10683">GJE60*$C$65*$C$66</f>
        <v>0</v>
      </c>
      <c r="GJG66" s="995">
        <f t="shared" ref="GJG66" si="10684">GJG60*$C$65*$C$66</f>
        <v>0</v>
      </c>
      <c r="GJI66" s="995">
        <f t="shared" ref="GJI66" si="10685">GJI60*$C$65*$C$66</f>
        <v>0</v>
      </c>
      <c r="GJK66" s="995">
        <f t="shared" ref="GJK66" si="10686">GJK60*$C$65*$C$66</f>
        <v>0</v>
      </c>
      <c r="GJM66" s="995">
        <f t="shared" ref="GJM66" si="10687">GJM60*$C$65*$C$66</f>
        <v>0</v>
      </c>
      <c r="GJO66" s="995">
        <f t="shared" ref="GJO66" si="10688">GJO60*$C$65*$C$66</f>
        <v>0</v>
      </c>
      <c r="GJQ66" s="995">
        <f t="shared" ref="GJQ66" si="10689">GJQ60*$C$65*$C$66</f>
        <v>0</v>
      </c>
      <c r="GJS66" s="995">
        <f t="shared" ref="GJS66" si="10690">GJS60*$C$65*$C$66</f>
        <v>0</v>
      </c>
      <c r="GJU66" s="995">
        <f t="shared" ref="GJU66" si="10691">GJU60*$C$65*$C$66</f>
        <v>0</v>
      </c>
      <c r="GJW66" s="995">
        <f t="shared" ref="GJW66" si="10692">GJW60*$C$65*$C$66</f>
        <v>0</v>
      </c>
      <c r="GJY66" s="995">
        <f t="shared" ref="GJY66" si="10693">GJY60*$C$65*$C$66</f>
        <v>0</v>
      </c>
      <c r="GKA66" s="995">
        <f t="shared" ref="GKA66" si="10694">GKA60*$C$65*$C$66</f>
        <v>0</v>
      </c>
      <c r="GKC66" s="995">
        <f t="shared" ref="GKC66" si="10695">GKC60*$C$65*$C$66</f>
        <v>0</v>
      </c>
      <c r="GKE66" s="995">
        <f t="shared" ref="GKE66" si="10696">GKE60*$C$65*$C$66</f>
        <v>0</v>
      </c>
      <c r="GKG66" s="995">
        <f t="shared" ref="GKG66" si="10697">GKG60*$C$65*$C$66</f>
        <v>0</v>
      </c>
      <c r="GKI66" s="995">
        <f t="shared" ref="GKI66" si="10698">GKI60*$C$65*$C$66</f>
        <v>0</v>
      </c>
      <c r="GKK66" s="995">
        <f t="shared" ref="GKK66" si="10699">GKK60*$C$65*$C$66</f>
        <v>0</v>
      </c>
      <c r="GKM66" s="995">
        <f t="shared" ref="GKM66" si="10700">GKM60*$C$65*$C$66</f>
        <v>0</v>
      </c>
      <c r="GKO66" s="995">
        <f t="shared" ref="GKO66" si="10701">GKO60*$C$65*$C$66</f>
        <v>0</v>
      </c>
      <c r="GKQ66" s="995">
        <f t="shared" ref="GKQ66" si="10702">GKQ60*$C$65*$C$66</f>
        <v>0</v>
      </c>
      <c r="GKS66" s="995">
        <f t="shared" ref="GKS66" si="10703">GKS60*$C$65*$C$66</f>
        <v>0</v>
      </c>
      <c r="GKU66" s="995">
        <f t="shared" ref="GKU66" si="10704">GKU60*$C$65*$C$66</f>
        <v>0</v>
      </c>
      <c r="GKW66" s="995">
        <f t="shared" ref="GKW66" si="10705">GKW60*$C$65*$C$66</f>
        <v>0</v>
      </c>
      <c r="GKY66" s="995">
        <f t="shared" ref="GKY66" si="10706">GKY60*$C$65*$C$66</f>
        <v>0</v>
      </c>
      <c r="GLA66" s="995">
        <f t="shared" ref="GLA66" si="10707">GLA60*$C$65*$C$66</f>
        <v>0</v>
      </c>
      <c r="GLC66" s="995">
        <f t="shared" ref="GLC66" si="10708">GLC60*$C$65*$C$66</f>
        <v>0</v>
      </c>
      <c r="GLE66" s="995">
        <f t="shared" ref="GLE66" si="10709">GLE60*$C$65*$C$66</f>
        <v>0</v>
      </c>
      <c r="GLG66" s="995">
        <f t="shared" ref="GLG66" si="10710">GLG60*$C$65*$C$66</f>
        <v>0</v>
      </c>
      <c r="GLI66" s="995">
        <f t="shared" ref="GLI66" si="10711">GLI60*$C$65*$C$66</f>
        <v>0</v>
      </c>
      <c r="GLK66" s="995">
        <f t="shared" ref="GLK66" si="10712">GLK60*$C$65*$C$66</f>
        <v>0</v>
      </c>
      <c r="GLM66" s="995">
        <f t="shared" ref="GLM66" si="10713">GLM60*$C$65*$C$66</f>
        <v>0</v>
      </c>
      <c r="GLO66" s="995">
        <f t="shared" ref="GLO66" si="10714">GLO60*$C$65*$C$66</f>
        <v>0</v>
      </c>
      <c r="GLQ66" s="995">
        <f t="shared" ref="GLQ66" si="10715">GLQ60*$C$65*$C$66</f>
        <v>0</v>
      </c>
      <c r="GLS66" s="995">
        <f t="shared" ref="GLS66" si="10716">GLS60*$C$65*$C$66</f>
        <v>0</v>
      </c>
      <c r="GLU66" s="995">
        <f t="shared" ref="GLU66" si="10717">GLU60*$C$65*$C$66</f>
        <v>0</v>
      </c>
      <c r="GLW66" s="995">
        <f t="shared" ref="GLW66" si="10718">GLW60*$C$65*$C$66</f>
        <v>0</v>
      </c>
      <c r="GLY66" s="995">
        <f t="shared" ref="GLY66" si="10719">GLY60*$C$65*$C$66</f>
        <v>0</v>
      </c>
      <c r="GMA66" s="995">
        <f t="shared" ref="GMA66" si="10720">GMA60*$C$65*$C$66</f>
        <v>0</v>
      </c>
      <c r="GMC66" s="995">
        <f t="shared" ref="GMC66" si="10721">GMC60*$C$65*$C$66</f>
        <v>0</v>
      </c>
      <c r="GME66" s="995">
        <f t="shared" ref="GME66" si="10722">GME60*$C$65*$C$66</f>
        <v>0</v>
      </c>
      <c r="GMG66" s="995">
        <f t="shared" ref="GMG66" si="10723">GMG60*$C$65*$C$66</f>
        <v>0</v>
      </c>
      <c r="GMI66" s="995">
        <f t="shared" ref="GMI66" si="10724">GMI60*$C$65*$C$66</f>
        <v>0</v>
      </c>
      <c r="GMK66" s="995">
        <f t="shared" ref="GMK66" si="10725">GMK60*$C$65*$C$66</f>
        <v>0</v>
      </c>
      <c r="GMM66" s="995">
        <f t="shared" ref="GMM66" si="10726">GMM60*$C$65*$C$66</f>
        <v>0</v>
      </c>
      <c r="GMO66" s="995">
        <f t="shared" ref="GMO66" si="10727">GMO60*$C$65*$C$66</f>
        <v>0</v>
      </c>
      <c r="GMQ66" s="995">
        <f t="shared" ref="GMQ66" si="10728">GMQ60*$C$65*$C$66</f>
        <v>0</v>
      </c>
      <c r="GMS66" s="995">
        <f t="shared" ref="GMS66" si="10729">GMS60*$C$65*$C$66</f>
        <v>0</v>
      </c>
      <c r="GMU66" s="995">
        <f t="shared" ref="GMU66" si="10730">GMU60*$C$65*$C$66</f>
        <v>0</v>
      </c>
      <c r="GMW66" s="995">
        <f t="shared" ref="GMW66" si="10731">GMW60*$C$65*$C$66</f>
        <v>0</v>
      </c>
      <c r="GMY66" s="995">
        <f t="shared" ref="GMY66" si="10732">GMY60*$C$65*$C$66</f>
        <v>0</v>
      </c>
      <c r="GNA66" s="995">
        <f t="shared" ref="GNA66" si="10733">GNA60*$C$65*$C$66</f>
        <v>0</v>
      </c>
      <c r="GNC66" s="995">
        <f t="shared" ref="GNC66" si="10734">GNC60*$C$65*$C$66</f>
        <v>0</v>
      </c>
      <c r="GNE66" s="995">
        <f t="shared" ref="GNE66" si="10735">GNE60*$C$65*$C$66</f>
        <v>0</v>
      </c>
      <c r="GNG66" s="995">
        <f t="shared" ref="GNG66" si="10736">GNG60*$C$65*$C$66</f>
        <v>0</v>
      </c>
      <c r="GNI66" s="995">
        <f t="shared" ref="GNI66" si="10737">GNI60*$C$65*$C$66</f>
        <v>0</v>
      </c>
      <c r="GNK66" s="995">
        <f t="shared" ref="GNK66" si="10738">GNK60*$C$65*$C$66</f>
        <v>0</v>
      </c>
      <c r="GNM66" s="995">
        <f t="shared" ref="GNM66" si="10739">GNM60*$C$65*$C$66</f>
        <v>0</v>
      </c>
      <c r="GNO66" s="995">
        <f t="shared" ref="GNO66" si="10740">GNO60*$C$65*$C$66</f>
        <v>0</v>
      </c>
      <c r="GNQ66" s="995">
        <f t="shared" ref="GNQ66" si="10741">GNQ60*$C$65*$C$66</f>
        <v>0</v>
      </c>
      <c r="GNS66" s="995">
        <f t="shared" ref="GNS66" si="10742">GNS60*$C$65*$C$66</f>
        <v>0</v>
      </c>
      <c r="GNU66" s="995">
        <f t="shared" ref="GNU66" si="10743">GNU60*$C$65*$C$66</f>
        <v>0</v>
      </c>
      <c r="GNW66" s="995">
        <f t="shared" ref="GNW66" si="10744">GNW60*$C$65*$C$66</f>
        <v>0</v>
      </c>
      <c r="GNY66" s="995">
        <f t="shared" ref="GNY66" si="10745">GNY60*$C$65*$C$66</f>
        <v>0</v>
      </c>
      <c r="GOA66" s="995">
        <f t="shared" ref="GOA66" si="10746">GOA60*$C$65*$C$66</f>
        <v>0</v>
      </c>
      <c r="GOC66" s="995">
        <f t="shared" ref="GOC66" si="10747">GOC60*$C$65*$C$66</f>
        <v>0</v>
      </c>
      <c r="GOE66" s="995">
        <f t="shared" ref="GOE66" si="10748">GOE60*$C$65*$C$66</f>
        <v>0</v>
      </c>
      <c r="GOG66" s="995">
        <f t="shared" ref="GOG66" si="10749">GOG60*$C$65*$C$66</f>
        <v>0</v>
      </c>
      <c r="GOI66" s="995">
        <f t="shared" ref="GOI66" si="10750">GOI60*$C$65*$C$66</f>
        <v>0</v>
      </c>
      <c r="GOK66" s="995">
        <f t="shared" ref="GOK66" si="10751">GOK60*$C$65*$C$66</f>
        <v>0</v>
      </c>
      <c r="GOM66" s="995">
        <f t="shared" ref="GOM66" si="10752">GOM60*$C$65*$C$66</f>
        <v>0</v>
      </c>
      <c r="GOO66" s="995">
        <f t="shared" ref="GOO66" si="10753">GOO60*$C$65*$C$66</f>
        <v>0</v>
      </c>
      <c r="GOQ66" s="995">
        <f t="shared" ref="GOQ66" si="10754">GOQ60*$C$65*$C$66</f>
        <v>0</v>
      </c>
      <c r="GOS66" s="995">
        <f t="shared" ref="GOS66" si="10755">GOS60*$C$65*$C$66</f>
        <v>0</v>
      </c>
      <c r="GOU66" s="995">
        <f t="shared" ref="GOU66" si="10756">GOU60*$C$65*$C$66</f>
        <v>0</v>
      </c>
      <c r="GOW66" s="995">
        <f t="shared" ref="GOW66" si="10757">GOW60*$C$65*$C$66</f>
        <v>0</v>
      </c>
      <c r="GOY66" s="995">
        <f t="shared" ref="GOY66" si="10758">GOY60*$C$65*$C$66</f>
        <v>0</v>
      </c>
      <c r="GPA66" s="995">
        <f t="shared" ref="GPA66" si="10759">GPA60*$C$65*$C$66</f>
        <v>0</v>
      </c>
      <c r="GPC66" s="995">
        <f t="shared" ref="GPC66" si="10760">GPC60*$C$65*$C$66</f>
        <v>0</v>
      </c>
      <c r="GPE66" s="995">
        <f t="shared" ref="GPE66" si="10761">GPE60*$C$65*$C$66</f>
        <v>0</v>
      </c>
      <c r="GPG66" s="995">
        <f t="shared" ref="GPG66" si="10762">GPG60*$C$65*$C$66</f>
        <v>0</v>
      </c>
      <c r="GPI66" s="995">
        <f t="shared" ref="GPI66" si="10763">GPI60*$C$65*$C$66</f>
        <v>0</v>
      </c>
      <c r="GPK66" s="995">
        <f t="shared" ref="GPK66" si="10764">GPK60*$C$65*$C$66</f>
        <v>0</v>
      </c>
      <c r="GPM66" s="995">
        <f t="shared" ref="GPM66" si="10765">GPM60*$C$65*$C$66</f>
        <v>0</v>
      </c>
      <c r="GPO66" s="995">
        <f t="shared" ref="GPO66" si="10766">GPO60*$C$65*$C$66</f>
        <v>0</v>
      </c>
      <c r="GPQ66" s="995">
        <f t="shared" ref="GPQ66" si="10767">GPQ60*$C$65*$C$66</f>
        <v>0</v>
      </c>
      <c r="GPS66" s="995">
        <f t="shared" ref="GPS66" si="10768">GPS60*$C$65*$C$66</f>
        <v>0</v>
      </c>
      <c r="GPU66" s="995">
        <f t="shared" ref="GPU66" si="10769">GPU60*$C$65*$C$66</f>
        <v>0</v>
      </c>
      <c r="GPW66" s="995">
        <f t="shared" ref="GPW66" si="10770">GPW60*$C$65*$C$66</f>
        <v>0</v>
      </c>
      <c r="GPY66" s="995">
        <f t="shared" ref="GPY66" si="10771">GPY60*$C$65*$C$66</f>
        <v>0</v>
      </c>
      <c r="GQA66" s="995">
        <f t="shared" ref="GQA66" si="10772">GQA60*$C$65*$C$66</f>
        <v>0</v>
      </c>
      <c r="GQC66" s="995">
        <f t="shared" ref="GQC66" si="10773">GQC60*$C$65*$C$66</f>
        <v>0</v>
      </c>
      <c r="GQE66" s="995">
        <f t="shared" ref="GQE66" si="10774">GQE60*$C$65*$C$66</f>
        <v>0</v>
      </c>
      <c r="GQG66" s="995">
        <f t="shared" ref="GQG66" si="10775">GQG60*$C$65*$C$66</f>
        <v>0</v>
      </c>
      <c r="GQI66" s="995">
        <f t="shared" ref="GQI66" si="10776">GQI60*$C$65*$C$66</f>
        <v>0</v>
      </c>
      <c r="GQK66" s="995">
        <f t="shared" ref="GQK66" si="10777">GQK60*$C$65*$C$66</f>
        <v>0</v>
      </c>
      <c r="GQM66" s="995">
        <f t="shared" ref="GQM66" si="10778">GQM60*$C$65*$C$66</f>
        <v>0</v>
      </c>
      <c r="GQO66" s="995">
        <f t="shared" ref="GQO66" si="10779">GQO60*$C$65*$C$66</f>
        <v>0</v>
      </c>
      <c r="GQQ66" s="995">
        <f t="shared" ref="GQQ66" si="10780">GQQ60*$C$65*$C$66</f>
        <v>0</v>
      </c>
      <c r="GQS66" s="995">
        <f t="shared" ref="GQS66" si="10781">GQS60*$C$65*$C$66</f>
        <v>0</v>
      </c>
      <c r="GQU66" s="995">
        <f t="shared" ref="GQU66" si="10782">GQU60*$C$65*$C$66</f>
        <v>0</v>
      </c>
      <c r="GQW66" s="995">
        <f t="shared" ref="GQW66" si="10783">GQW60*$C$65*$C$66</f>
        <v>0</v>
      </c>
      <c r="GQY66" s="995">
        <f t="shared" ref="GQY66" si="10784">GQY60*$C$65*$C$66</f>
        <v>0</v>
      </c>
      <c r="GRA66" s="995">
        <f t="shared" ref="GRA66" si="10785">GRA60*$C$65*$C$66</f>
        <v>0</v>
      </c>
      <c r="GRC66" s="995">
        <f t="shared" ref="GRC66" si="10786">GRC60*$C$65*$C$66</f>
        <v>0</v>
      </c>
      <c r="GRE66" s="995">
        <f t="shared" ref="GRE66" si="10787">GRE60*$C$65*$C$66</f>
        <v>0</v>
      </c>
      <c r="GRG66" s="995">
        <f t="shared" ref="GRG66" si="10788">GRG60*$C$65*$C$66</f>
        <v>0</v>
      </c>
      <c r="GRI66" s="995">
        <f t="shared" ref="GRI66" si="10789">GRI60*$C$65*$C$66</f>
        <v>0</v>
      </c>
      <c r="GRK66" s="995">
        <f t="shared" ref="GRK66" si="10790">GRK60*$C$65*$C$66</f>
        <v>0</v>
      </c>
      <c r="GRM66" s="995">
        <f t="shared" ref="GRM66" si="10791">GRM60*$C$65*$C$66</f>
        <v>0</v>
      </c>
      <c r="GRO66" s="995">
        <f t="shared" ref="GRO66" si="10792">GRO60*$C$65*$C$66</f>
        <v>0</v>
      </c>
      <c r="GRQ66" s="995">
        <f t="shared" ref="GRQ66" si="10793">GRQ60*$C$65*$C$66</f>
        <v>0</v>
      </c>
      <c r="GRS66" s="995">
        <f t="shared" ref="GRS66" si="10794">GRS60*$C$65*$C$66</f>
        <v>0</v>
      </c>
      <c r="GRU66" s="995">
        <f t="shared" ref="GRU66" si="10795">GRU60*$C$65*$C$66</f>
        <v>0</v>
      </c>
      <c r="GRW66" s="995">
        <f t="shared" ref="GRW66" si="10796">GRW60*$C$65*$C$66</f>
        <v>0</v>
      </c>
      <c r="GRY66" s="995">
        <f t="shared" ref="GRY66" si="10797">GRY60*$C$65*$C$66</f>
        <v>0</v>
      </c>
      <c r="GSA66" s="995">
        <f t="shared" ref="GSA66" si="10798">GSA60*$C$65*$C$66</f>
        <v>0</v>
      </c>
      <c r="GSC66" s="995">
        <f t="shared" ref="GSC66" si="10799">GSC60*$C$65*$C$66</f>
        <v>0</v>
      </c>
      <c r="GSE66" s="995">
        <f t="shared" ref="GSE66" si="10800">GSE60*$C$65*$C$66</f>
        <v>0</v>
      </c>
      <c r="GSG66" s="995">
        <f t="shared" ref="GSG66" si="10801">GSG60*$C$65*$C$66</f>
        <v>0</v>
      </c>
      <c r="GSI66" s="995">
        <f t="shared" ref="GSI66" si="10802">GSI60*$C$65*$C$66</f>
        <v>0</v>
      </c>
      <c r="GSK66" s="995">
        <f t="shared" ref="GSK66" si="10803">GSK60*$C$65*$C$66</f>
        <v>0</v>
      </c>
      <c r="GSM66" s="995">
        <f t="shared" ref="GSM66" si="10804">GSM60*$C$65*$C$66</f>
        <v>0</v>
      </c>
      <c r="GSO66" s="995">
        <f t="shared" ref="GSO66" si="10805">GSO60*$C$65*$C$66</f>
        <v>0</v>
      </c>
      <c r="GSQ66" s="995">
        <f t="shared" ref="GSQ66" si="10806">GSQ60*$C$65*$C$66</f>
        <v>0</v>
      </c>
      <c r="GSS66" s="995">
        <f t="shared" ref="GSS66" si="10807">GSS60*$C$65*$C$66</f>
        <v>0</v>
      </c>
      <c r="GSU66" s="995">
        <f t="shared" ref="GSU66" si="10808">GSU60*$C$65*$C$66</f>
        <v>0</v>
      </c>
      <c r="GSW66" s="995">
        <f t="shared" ref="GSW66" si="10809">GSW60*$C$65*$C$66</f>
        <v>0</v>
      </c>
      <c r="GSY66" s="995">
        <f t="shared" ref="GSY66" si="10810">GSY60*$C$65*$C$66</f>
        <v>0</v>
      </c>
      <c r="GTA66" s="995">
        <f t="shared" ref="GTA66" si="10811">GTA60*$C$65*$C$66</f>
        <v>0</v>
      </c>
      <c r="GTC66" s="995">
        <f t="shared" ref="GTC66" si="10812">GTC60*$C$65*$C$66</f>
        <v>0</v>
      </c>
      <c r="GTE66" s="995">
        <f t="shared" ref="GTE66" si="10813">GTE60*$C$65*$C$66</f>
        <v>0</v>
      </c>
      <c r="GTG66" s="995">
        <f t="shared" ref="GTG66" si="10814">GTG60*$C$65*$C$66</f>
        <v>0</v>
      </c>
      <c r="GTI66" s="995">
        <f t="shared" ref="GTI66" si="10815">GTI60*$C$65*$C$66</f>
        <v>0</v>
      </c>
      <c r="GTK66" s="995">
        <f t="shared" ref="GTK66" si="10816">GTK60*$C$65*$C$66</f>
        <v>0</v>
      </c>
      <c r="GTM66" s="995">
        <f t="shared" ref="GTM66" si="10817">GTM60*$C$65*$C$66</f>
        <v>0</v>
      </c>
      <c r="GTO66" s="995">
        <f t="shared" ref="GTO66" si="10818">GTO60*$C$65*$C$66</f>
        <v>0</v>
      </c>
      <c r="GTQ66" s="995">
        <f t="shared" ref="GTQ66" si="10819">GTQ60*$C$65*$C$66</f>
        <v>0</v>
      </c>
      <c r="GTS66" s="995">
        <f t="shared" ref="GTS66" si="10820">GTS60*$C$65*$C$66</f>
        <v>0</v>
      </c>
      <c r="GTU66" s="995">
        <f t="shared" ref="GTU66" si="10821">GTU60*$C$65*$C$66</f>
        <v>0</v>
      </c>
      <c r="GTW66" s="995">
        <f t="shared" ref="GTW66" si="10822">GTW60*$C$65*$C$66</f>
        <v>0</v>
      </c>
      <c r="GTY66" s="995">
        <f t="shared" ref="GTY66" si="10823">GTY60*$C$65*$C$66</f>
        <v>0</v>
      </c>
      <c r="GUA66" s="995">
        <f t="shared" ref="GUA66" si="10824">GUA60*$C$65*$C$66</f>
        <v>0</v>
      </c>
      <c r="GUC66" s="995">
        <f t="shared" ref="GUC66" si="10825">GUC60*$C$65*$C$66</f>
        <v>0</v>
      </c>
      <c r="GUE66" s="995">
        <f t="shared" ref="GUE66" si="10826">GUE60*$C$65*$C$66</f>
        <v>0</v>
      </c>
      <c r="GUG66" s="995">
        <f t="shared" ref="GUG66" si="10827">GUG60*$C$65*$C$66</f>
        <v>0</v>
      </c>
      <c r="GUI66" s="995">
        <f t="shared" ref="GUI66" si="10828">GUI60*$C$65*$C$66</f>
        <v>0</v>
      </c>
      <c r="GUK66" s="995">
        <f t="shared" ref="GUK66" si="10829">GUK60*$C$65*$C$66</f>
        <v>0</v>
      </c>
      <c r="GUM66" s="995">
        <f t="shared" ref="GUM66" si="10830">GUM60*$C$65*$C$66</f>
        <v>0</v>
      </c>
      <c r="GUO66" s="995">
        <f t="shared" ref="GUO66" si="10831">GUO60*$C$65*$C$66</f>
        <v>0</v>
      </c>
      <c r="GUQ66" s="995">
        <f t="shared" ref="GUQ66" si="10832">GUQ60*$C$65*$C$66</f>
        <v>0</v>
      </c>
      <c r="GUS66" s="995">
        <f t="shared" ref="GUS66" si="10833">GUS60*$C$65*$C$66</f>
        <v>0</v>
      </c>
      <c r="GUU66" s="995">
        <f t="shared" ref="GUU66" si="10834">GUU60*$C$65*$C$66</f>
        <v>0</v>
      </c>
      <c r="GUW66" s="995">
        <f t="shared" ref="GUW66" si="10835">GUW60*$C$65*$C$66</f>
        <v>0</v>
      </c>
      <c r="GUY66" s="995">
        <f t="shared" ref="GUY66" si="10836">GUY60*$C$65*$C$66</f>
        <v>0</v>
      </c>
      <c r="GVA66" s="995">
        <f t="shared" ref="GVA66" si="10837">GVA60*$C$65*$C$66</f>
        <v>0</v>
      </c>
      <c r="GVC66" s="995">
        <f t="shared" ref="GVC66" si="10838">GVC60*$C$65*$C$66</f>
        <v>0</v>
      </c>
      <c r="GVE66" s="995">
        <f t="shared" ref="GVE66" si="10839">GVE60*$C$65*$C$66</f>
        <v>0</v>
      </c>
      <c r="GVG66" s="995">
        <f t="shared" ref="GVG66" si="10840">GVG60*$C$65*$C$66</f>
        <v>0</v>
      </c>
      <c r="GVI66" s="995">
        <f t="shared" ref="GVI66" si="10841">GVI60*$C$65*$C$66</f>
        <v>0</v>
      </c>
      <c r="GVK66" s="995">
        <f t="shared" ref="GVK66" si="10842">GVK60*$C$65*$C$66</f>
        <v>0</v>
      </c>
      <c r="GVM66" s="995">
        <f t="shared" ref="GVM66" si="10843">GVM60*$C$65*$C$66</f>
        <v>0</v>
      </c>
      <c r="GVO66" s="995">
        <f t="shared" ref="GVO66" si="10844">GVO60*$C$65*$C$66</f>
        <v>0</v>
      </c>
      <c r="GVQ66" s="995">
        <f t="shared" ref="GVQ66" si="10845">GVQ60*$C$65*$C$66</f>
        <v>0</v>
      </c>
      <c r="GVS66" s="995">
        <f t="shared" ref="GVS66" si="10846">GVS60*$C$65*$C$66</f>
        <v>0</v>
      </c>
      <c r="GVU66" s="995">
        <f t="shared" ref="GVU66" si="10847">GVU60*$C$65*$C$66</f>
        <v>0</v>
      </c>
      <c r="GVW66" s="995">
        <f t="shared" ref="GVW66" si="10848">GVW60*$C$65*$C$66</f>
        <v>0</v>
      </c>
      <c r="GVY66" s="995">
        <f t="shared" ref="GVY66" si="10849">GVY60*$C$65*$C$66</f>
        <v>0</v>
      </c>
      <c r="GWA66" s="995">
        <f t="shared" ref="GWA66" si="10850">GWA60*$C$65*$C$66</f>
        <v>0</v>
      </c>
      <c r="GWC66" s="995">
        <f t="shared" ref="GWC66" si="10851">GWC60*$C$65*$C$66</f>
        <v>0</v>
      </c>
      <c r="GWE66" s="995">
        <f t="shared" ref="GWE66" si="10852">GWE60*$C$65*$C$66</f>
        <v>0</v>
      </c>
      <c r="GWG66" s="995">
        <f t="shared" ref="GWG66" si="10853">GWG60*$C$65*$C$66</f>
        <v>0</v>
      </c>
      <c r="GWI66" s="995">
        <f t="shared" ref="GWI66" si="10854">GWI60*$C$65*$C$66</f>
        <v>0</v>
      </c>
      <c r="GWK66" s="995">
        <f t="shared" ref="GWK66" si="10855">GWK60*$C$65*$C$66</f>
        <v>0</v>
      </c>
      <c r="GWM66" s="995">
        <f t="shared" ref="GWM66" si="10856">GWM60*$C$65*$C$66</f>
        <v>0</v>
      </c>
      <c r="GWO66" s="995">
        <f t="shared" ref="GWO66" si="10857">GWO60*$C$65*$C$66</f>
        <v>0</v>
      </c>
      <c r="GWQ66" s="995">
        <f t="shared" ref="GWQ66" si="10858">GWQ60*$C$65*$C$66</f>
        <v>0</v>
      </c>
      <c r="GWS66" s="995">
        <f t="shared" ref="GWS66" si="10859">GWS60*$C$65*$C$66</f>
        <v>0</v>
      </c>
      <c r="GWU66" s="995">
        <f t="shared" ref="GWU66" si="10860">GWU60*$C$65*$C$66</f>
        <v>0</v>
      </c>
      <c r="GWW66" s="995">
        <f t="shared" ref="GWW66" si="10861">GWW60*$C$65*$C$66</f>
        <v>0</v>
      </c>
      <c r="GWY66" s="995">
        <f t="shared" ref="GWY66" si="10862">GWY60*$C$65*$C$66</f>
        <v>0</v>
      </c>
      <c r="GXA66" s="995">
        <f t="shared" ref="GXA66" si="10863">GXA60*$C$65*$C$66</f>
        <v>0</v>
      </c>
      <c r="GXC66" s="995">
        <f t="shared" ref="GXC66" si="10864">GXC60*$C$65*$C$66</f>
        <v>0</v>
      </c>
      <c r="GXE66" s="995">
        <f t="shared" ref="GXE66" si="10865">GXE60*$C$65*$C$66</f>
        <v>0</v>
      </c>
      <c r="GXG66" s="995">
        <f t="shared" ref="GXG66" si="10866">GXG60*$C$65*$C$66</f>
        <v>0</v>
      </c>
      <c r="GXI66" s="995">
        <f t="shared" ref="GXI66" si="10867">GXI60*$C$65*$C$66</f>
        <v>0</v>
      </c>
      <c r="GXK66" s="995">
        <f t="shared" ref="GXK66" si="10868">GXK60*$C$65*$C$66</f>
        <v>0</v>
      </c>
      <c r="GXM66" s="995">
        <f t="shared" ref="GXM66" si="10869">GXM60*$C$65*$C$66</f>
        <v>0</v>
      </c>
      <c r="GXO66" s="995">
        <f t="shared" ref="GXO66" si="10870">GXO60*$C$65*$C$66</f>
        <v>0</v>
      </c>
      <c r="GXQ66" s="995">
        <f t="shared" ref="GXQ66" si="10871">GXQ60*$C$65*$C$66</f>
        <v>0</v>
      </c>
      <c r="GXS66" s="995">
        <f t="shared" ref="GXS66" si="10872">GXS60*$C$65*$C$66</f>
        <v>0</v>
      </c>
      <c r="GXU66" s="995">
        <f t="shared" ref="GXU66" si="10873">GXU60*$C$65*$C$66</f>
        <v>0</v>
      </c>
      <c r="GXW66" s="995">
        <f t="shared" ref="GXW66" si="10874">GXW60*$C$65*$C$66</f>
        <v>0</v>
      </c>
      <c r="GXY66" s="995">
        <f t="shared" ref="GXY66" si="10875">GXY60*$C$65*$C$66</f>
        <v>0</v>
      </c>
      <c r="GYA66" s="995">
        <f t="shared" ref="GYA66" si="10876">GYA60*$C$65*$C$66</f>
        <v>0</v>
      </c>
      <c r="GYC66" s="995">
        <f t="shared" ref="GYC66" si="10877">GYC60*$C$65*$C$66</f>
        <v>0</v>
      </c>
      <c r="GYE66" s="995">
        <f t="shared" ref="GYE66" si="10878">GYE60*$C$65*$C$66</f>
        <v>0</v>
      </c>
      <c r="GYG66" s="995">
        <f t="shared" ref="GYG66" si="10879">GYG60*$C$65*$C$66</f>
        <v>0</v>
      </c>
      <c r="GYI66" s="995">
        <f t="shared" ref="GYI66" si="10880">GYI60*$C$65*$C$66</f>
        <v>0</v>
      </c>
      <c r="GYK66" s="995">
        <f t="shared" ref="GYK66" si="10881">GYK60*$C$65*$C$66</f>
        <v>0</v>
      </c>
      <c r="GYM66" s="995">
        <f t="shared" ref="GYM66" si="10882">GYM60*$C$65*$C$66</f>
        <v>0</v>
      </c>
      <c r="GYO66" s="995">
        <f t="shared" ref="GYO66" si="10883">GYO60*$C$65*$C$66</f>
        <v>0</v>
      </c>
      <c r="GYQ66" s="995">
        <f t="shared" ref="GYQ66" si="10884">GYQ60*$C$65*$C$66</f>
        <v>0</v>
      </c>
      <c r="GYS66" s="995">
        <f t="shared" ref="GYS66" si="10885">GYS60*$C$65*$C$66</f>
        <v>0</v>
      </c>
      <c r="GYU66" s="995">
        <f t="shared" ref="GYU66" si="10886">GYU60*$C$65*$C$66</f>
        <v>0</v>
      </c>
      <c r="GYW66" s="995">
        <f t="shared" ref="GYW66" si="10887">GYW60*$C$65*$C$66</f>
        <v>0</v>
      </c>
      <c r="GYY66" s="995">
        <f t="shared" ref="GYY66" si="10888">GYY60*$C$65*$C$66</f>
        <v>0</v>
      </c>
      <c r="GZA66" s="995">
        <f t="shared" ref="GZA66" si="10889">GZA60*$C$65*$C$66</f>
        <v>0</v>
      </c>
      <c r="GZC66" s="995">
        <f t="shared" ref="GZC66" si="10890">GZC60*$C$65*$C$66</f>
        <v>0</v>
      </c>
      <c r="GZE66" s="995">
        <f t="shared" ref="GZE66" si="10891">GZE60*$C$65*$C$66</f>
        <v>0</v>
      </c>
      <c r="GZG66" s="995">
        <f t="shared" ref="GZG66" si="10892">GZG60*$C$65*$C$66</f>
        <v>0</v>
      </c>
      <c r="GZI66" s="995">
        <f t="shared" ref="GZI66" si="10893">GZI60*$C$65*$C$66</f>
        <v>0</v>
      </c>
      <c r="GZK66" s="995">
        <f t="shared" ref="GZK66" si="10894">GZK60*$C$65*$C$66</f>
        <v>0</v>
      </c>
      <c r="GZM66" s="995">
        <f t="shared" ref="GZM66" si="10895">GZM60*$C$65*$C$66</f>
        <v>0</v>
      </c>
      <c r="GZO66" s="995">
        <f t="shared" ref="GZO66" si="10896">GZO60*$C$65*$C$66</f>
        <v>0</v>
      </c>
      <c r="GZQ66" s="995">
        <f t="shared" ref="GZQ66" si="10897">GZQ60*$C$65*$C$66</f>
        <v>0</v>
      </c>
      <c r="GZS66" s="995">
        <f t="shared" ref="GZS66" si="10898">GZS60*$C$65*$C$66</f>
        <v>0</v>
      </c>
      <c r="GZU66" s="995">
        <f t="shared" ref="GZU66" si="10899">GZU60*$C$65*$C$66</f>
        <v>0</v>
      </c>
      <c r="GZW66" s="995">
        <f t="shared" ref="GZW66" si="10900">GZW60*$C$65*$C$66</f>
        <v>0</v>
      </c>
      <c r="GZY66" s="995">
        <f t="shared" ref="GZY66" si="10901">GZY60*$C$65*$C$66</f>
        <v>0</v>
      </c>
      <c r="HAA66" s="995">
        <f t="shared" ref="HAA66" si="10902">HAA60*$C$65*$C$66</f>
        <v>0</v>
      </c>
      <c r="HAC66" s="995">
        <f t="shared" ref="HAC66" si="10903">HAC60*$C$65*$C$66</f>
        <v>0</v>
      </c>
      <c r="HAE66" s="995">
        <f t="shared" ref="HAE66" si="10904">HAE60*$C$65*$C$66</f>
        <v>0</v>
      </c>
      <c r="HAG66" s="995">
        <f t="shared" ref="HAG66" si="10905">HAG60*$C$65*$C$66</f>
        <v>0</v>
      </c>
      <c r="HAI66" s="995">
        <f t="shared" ref="HAI66" si="10906">HAI60*$C$65*$C$66</f>
        <v>0</v>
      </c>
      <c r="HAK66" s="995">
        <f t="shared" ref="HAK66" si="10907">HAK60*$C$65*$C$66</f>
        <v>0</v>
      </c>
      <c r="HAM66" s="995">
        <f t="shared" ref="HAM66" si="10908">HAM60*$C$65*$C$66</f>
        <v>0</v>
      </c>
      <c r="HAO66" s="995">
        <f t="shared" ref="HAO66" si="10909">HAO60*$C$65*$C$66</f>
        <v>0</v>
      </c>
      <c r="HAQ66" s="995">
        <f t="shared" ref="HAQ66" si="10910">HAQ60*$C$65*$C$66</f>
        <v>0</v>
      </c>
      <c r="HAS66" s="995">
        <f t="shared" ref="HAS66" si="10911">HAS60*$C$65*$C$66</f>
        <v>0</v>
      </c>
      <c r="HAU66" s="995">
        <f t="shared" ref="HAU66" si="10912">HAU60*$C$65*$C$66</f>
        <v>0</v>
      </c>
      <c r="HAW66" s="995">
        <f t="shared" ref="HAW66" si="10913">HAW60*$C$65*$C$66</f>
        <v>0</v>
      </c>
      <c r="HAY66" s="995">
        <f t="shared" ref="HAY66" si="10914">HAY60*$C$65*$C$66</f>
        <v>0</v>
      </c>
      <c r="HBA66" s="995">
        <f t="shared" ref="HBA66" si="10915">HBA60*$C$65*$C$66</f>
        <v>0</v>
      </c>
      <c r="HBC66" s="995">
        <f t="shared" ref="HBC66" si="10916">HBC60*$C$65*$C$66</f>
        <v>0</v>
      </c>
      <c r="HBE66" s="995">
        <f t="shared" ref="HBE66" si="10917">HBE60*$C$65*$C$66</f>
        <v>0</v>
      </c>
      <c r="HBG66" s="995">
        <f t="shared" ref="HBG66" si="10918">HBG60*$C$65*$C$66</f>
        <v>0</v>
      </c>
      <c r="HBI66" s="995">
        <f t="shared" ref="HBI66" si="10919">HBI60*$C$65*$C$66</f>
        <v>0</v>
      </c>
      <c r="HBK66" s="995">
        <f t="shared" ref="HBK66" si="10920">HBK60*$C$65*$C$66</f>
        <v>0</v>
      </c>
      <c r="HBM66" s="995">
        <f t="shared" ref="HBM66" si="10921">HBM60*$C$65*$C$66</f>
        <v>0</v>
      </c>
      <c r="HBO66" s="995">
        <f t="shared" ref="HBO66" si="10922">HBO60*$C$65*$C$66</f>
        <v>0</v>
      </c>
      <c r="HBQ66" s="995">
        <f t="shared" ref="HBQ66" si="10923">HBQ60*$C$65*$C$66</f>
        <v>0</v>
      </c>
      <c r="HBS66" s="995">
        <f t="shared" ref="HBS66" si="10924">HBS60*$C$65*$C$66</f>
        <v>0</v>
      </c>
      <c r="HBU66" s="995">
        <f t="shared" ref="HBU66" si="10925">HBU60*$C$65*$C$66</f>
        <v>0</v>
      </c>
      <c r="HBW66" s="995">
        <f t="shared" ref="HBW66" si="10926">HBW60*$C$65*$C$66</f>
        <v>0</v>
      </c>
      <c r="HBY66" s="995">
        <f t="shared" ref="HBY66" si="10927">HBY60*$C$65*$C$66</f>
        <v>0</v>
      </c>
      <c r="HCA66" s="995">
        <f t="shared" ref="HCA66" si="10928">HCA60*$C$65*$C$66</f>
        <v>0</v>
      </c>
      <c r="HCC66" s="995">
        <f t="shared" ref="HCC66" si="10929">HCC60*$C$65*$C$66</f>
        <v>0</v>
      </c>
      <c r="HCE66" s="995">
        <f t="shared" ref="HCE66" si="10930">HCE60*$C$65*$C$66</f>
        <v>0</v>
      </c>
      <c r="HCG66" s="995">
        <f t="shared" ref="HCG66" si="10931">HCG60*$C$65*$C$66</f>
        <v>0</v>
      </c>
      <c r="HCI66" s="995">
        <f t="shared" ref="HCI66" si="10932">HCI60*$C$65*$C$66</f>
        <v>0</v>
      </c>
      <c r="HCK66" s="995">
        <f t="shared" ref="HCK66" si="10933">HCK60*$C$65*$C$66</f>
        <v>0</v>
      </c>
      <c r="HCM66" s="995">
        <f t="shared" ref="HCM66" si="10934">HCM60*$C$65*$C$66</f>
        <v>0</v>
      </c>
      <c r="HCO66" s="995">
        <f t="shared" ref="HCO66" si="10935">HCO60*$C$65*$C$66</f>
        <v>0</v>
      </c>
      <c r="HCQ66" s="995">
        <f t="shared" ref="HCQ66" si="10936">HCQ60*$C$65*$C$66</f>
        <v>0</v>
      </c>
      <c r="HCS66" s="995">
        <f t="shared" ref="HCS66" si="10937">HCS60*$C$65*$C$66</f>
        <v>0</v>
      </c>
      <c r="HCU66" s="995">
        <f t="shared" ref="HCU66" si="10938">HCU60*$C$65*$C$66</f>
        <v>0</v>
      </c>
      <c r="HCW66" s="995">
        <f t="shared" ref="HCW66" si="10939">HCW60*$C$65*$C$66</f>
        <v>0</v>
      </c>
      <c r="HCY66" s="995">
        <f t="shared" ref="HCY66" si="10940">HCY60*$C$65*$C$66</f>
        <v>0</v>
      </c>
      <c r="HDA66" s="995">
        <f t="shared" ref="HDA66" si="10941">HDA60*$C$65*$C$66</f>
        <v>0</v>
      </c>
      <c r="HDC66" s="995">
        <f t="shared" ref="HDC66" si="10942">HDC60*$C$65*$C$66</f>
        <v>0</v>
      </c>
      <c r="HDE66" s="995">
        <f t="shared" ref="HDE66" si="10943">HDE60*$C$65*$C$66</f>
        <v>0</v>
      </c>
      <c r="HDG66" s="995">
        <f t="shared" ref="HDG66" si="10944">HDG60*$C$65*$C$66</f>
        <v>0</v>
      </c>
      <c r="HDI66" s="995">
        <f t="shared" ref="HDI66" si="10945">HDI60*$C$65*$C$66</f>
        <v>0</v>
      </c>
      <c r="HDK66" s="995">
        <f t="shared" ref="HDK66" si="10946">HDK60*$C$65*$C$66</f>
        <v>0</v>
      </c>
      <c r="HDM66" s="995">
        <f t="shared" ref="HDM66" si="10947">HDM60*$C$65*$C$66</f>
        <v>0</v>
      </c>
      <c r="HDO66" s="995">
        <f t="shared" ref="HDO66" si="10948">HDO60*$C$65*$C$66</f>
        <v>0</v>
      </c>
      <c r="HDQ66" s="995">
        <f t="shared" ref="HDQ66" si="10949">HDQ60*$C$65*$C$66</f>
        <v>0</v>
      </c>
      <c r="HDS66" s="995">
        <f t="shared" ref="HDS66" si="10950">HDS60*$C$65*$C$66</f>
        <v>0</v>
      </c>
      <c r="HDU66" s="995">
        <f t="shared" ref="HDU66" si="10951">HDU60*$C$65*$C$66</f>
        <v>0</v>
      </c>
      <c r="HDW66" s="995">
        <f t="shared" ref="HDW66" si="10952">HDW60*$C$65*$C$66</f>
        <v>0</v>
      </c>
      <c r="HDY66" s="995">
        <f t="shared" ref="HDY66" si="10953">HDY60*$C$65*$C$66</f>
        <v>0</v>
      </c>
      <c r="HEA66" s="995">
        <f t="shared" ref="HEA66" si="10954">HEA60*$C$65*$C$66</f>
        <v>0</v>
      </c>
      <c r="HEC66" s="995">
        <f t="shared" ref="HEC66" si="10955">HEC60*$C$65*$C$66</f>
        <v>0</v>
      </c>
      <c r="HEE66" s="995">
        <f t="shared" ref="HEE66" si="10956">HEE60*$C$65*$C$66</f>
        <v>0</v>
      </c>
      <c r="HEG66" s="995">
        <f t="shared" ref="HEG66" si="10957">HEG60*$C$65*$C$66</f>
        <v>0</v>
      </c>
      <c r="HEI66" s="995">
        <f t="shared" ref="HEI66" si="10958">HEI60*$C$65*$C$66</f>
        <v>0</v>
      </c>
      <c r="HEK66" s="995">
        <f t="shared" ref="HEK66" si="10959">HEK60*$C$65*$C$66</f>
        <v>0</v>
      </c>
      <c r="HEM66" s="995">
        <f t="shared" ref="HEM66" si="10960">HEM60*$C$65*$C$66</f>
        <v>0</v>
      </c>
      <c r="HEO66" s="995">
        <f t="shared" ref="HEO66" si="10961">HEO60*$C$65*$C$66</f>
        <v>0</v>
      </c>
      <c r="HEQ66" s="995">
        <f t="shared" ref="HEQ66" si="10962">HEQ60*$C$65*$C$66</f>
        <v>0</v>
      </c>
      <c r="HES66" s="995">
        <f t="shared" ref="HES66" si="10963">HES60*$C$65*$C$66</f>
        <v>0</v>
      </c>
      <c r="HEU66" s="995">
        <f t="shared" ref="HEU66" si="10964">HEU60*$C$65*$C$66</f>
        <v>0</v>
      </c>
      <c r="HEW66" s="995">
        <f t="shared" ref="HEW66" si="10965">HEW60*$C$65*$C$66</f>
        <v>0</v>
      </c>
      <c r="HEY66" s="995">
        <f t="shared" ref="HEY66" si="10966">HEY60*$C$65*$C$66</f>
        <v>0</v>
      </c>
      <c r="HFA66" s="995">
        <f t="shared" ref="HFA66" si="10967">HFA60*$C$65*$C$66</f>
        <v>0</v>
      </c>
      <c r="HFC66" s="995">
        <f t="shared" ref="HFC66" si="10968">HFC60*$C$65*$C$66</f>
        <v>0</v>
      </c>
      <c r="HFE66" s="995">
        <f t="shared" ref="HFE66" si="10969">HFE60*$C$65*$C$66</f>
        <v>0</v>
      </c>
      <c r="HFG66" s="995">
        <f t="shared" ref="HFG66" si="10970">HFG60*$C$65*$C$66</f>
        <v>0</v>
      </c>
      <c r="HFI66" s="995">
        <f t="shared" ref="HFI66" si="10971">HFI60*$C$65*$C$66</f>
        <v>0</v>
      </c>
      <c r="HFK66" s="995">
        <f t="shared" ref="HFK66" si="10972">HFK60*$C$65*$C$66</f>
        <v>0</v>
      </c>
      <c r="HFM66" s="995">
        <f t="shared" ref="HFM66" si="10973">HFM60*$C$65*$C$66</f>
        <v>0</v>
      </c>
      <c r="HFO66" s="995">
        <f t="shared" ref="HFO66" si="10974">HFO60*$C$65*$C$66</f>
        <v>0</v>
      </c>
      <c r="HFQ66" s="995">
        <f t="shared" ref="HFQ66" si="10975">HFQ60*$C$65*$C$66</f>
        <v>0</v>
      </c>
      <c r="HFS66" s="995">
        <f t="shared" ref="HFS66" si="10976">HFS60*$C$65*$C$66</f>
        <v>0</v>
      </c>
      <c r="HFU66" s="995">
        <f t="shared" ref="HFU66" si="10977">HFU60*$C$65*$C$66</f>
        <v>0</v>
      </c>
      <c r="HFW66" s="995">
        <f t="shared" ref="HFW66" si="10978">HFW60*$C$65*$C$66</f>
        <v>0</v>
      </c>
      <c r="HFY66" s="995">
        <f t="shared" ref="HFY66" si="10979">HFY60*$C$65*$C$66</f>
        <v>0</v>
      </c>
      <c r="HGA66" s="995">
        <f t="shared" ref="HGA66" si="10980">HGA60*$C$65*$C$66</f>
        <v>0</v>
      </c>
      <c r="HGC66" s="995">
        <f t="shared" ref="HGC66" si="10981">HGC60*$C$65*$C$66</f>
        <v>0</v>
      </c>
      <c r="HGE66" s="995">
        <f t="shared" ref="HGE66" si="10982">HGE60*$C$65*$C$66</f>
        <v>0</v>
      </c>
      <c r="HGG66" s="995">
        <f t="shared" ref="HGG66" si="10983">HGG60*$C$65*$C$66</f>
        <v>0</v>
      </c>
      <c r="HGI66" s="995">
        <f t="shared" ref="HGI66" si="10984">HGI60*$C$65*$C$66</f>
        <v>0</v>
      </c>
      <c r="HGK66" s="995">
        <f t="shared" ref="HGK66" si="10985">HGK60*$C$65*$C$66</f>
        <v>0</v>
      </c>
      <c r="HGM66" s="995">
        <f t="shared" ref="HGM66" si="10986">HGM60*$C$65*$C$66</f>
        <v>0</v>
      </c>
      <c r="HGO66" s="995">
        <f t="shared" ref="HGO66" si="10987">HGO60*$C$65*$C$66</f>
        <v>0</v>
      </c>
      <c r="HGQ66" s="995">
        <f t="shared" ref="HGQ66" si="10988">HGQ60*$C$65*$C$66</f>
        <v>0</v>
      </c>
      <c r="HGS66" s="995">
        <f t="shared" ref="HGS66" si="10989">HGS60*$C$65*$C$66</f>
        <v>0</v>
      </c>
      <c r="HGU66" s="995">
        <f t="shared" ref="HGU66" si="10990">HGU60*$C$65*$C$66</f>
        <v>0</v>
      </c>
      <c r="HGW66" s="995">
        <f t="shared" ref="HGW66" si="10991">HGW60*$C$65*$C$66</f>
        <v>0</v>
      </c>
      <c r="HGY66" s="995">
        <f t="shared" ref="HGY66" si="10992">HGY60*$C$65*$C$66</f>
        <v>0</v>
      </c>
      <c r="HHA66" s="995">
        <f t="shared" ref="HHA66" si="10993">HHA60*$C$65*$C$66</f>
        <v>0</v>
      </c>
      <c r="HHC66" s="995">
        <f t="shared" ref="HHC66" si="10994">HHC60*$C$65*$C$66</f>
        <v>0</v>
      </c>
      <c r="HHE66" s="995">
        <f t="shared" ref="HHE66" si="10995">HHE60*$C$65*$C$66</f>
        <v>0</v>
      </c>
      <c r="HHG66" s="995">
        <f t="shared" ref="HHG66" si="10996">HHG60*$C$65*$C$66</f>
        <v>0</v>
      </c>
      <c r="HHI66" s="995">
        <f t="shared" ref="HHI66" si="10997">HHI60*$C$65*$C$66</f>
        <v>0</v>
      </c>
      <c r="HHK66" s="995">
        <f t="shared" ref="HHK66" si="10998">HHK60*$C$65*$C$66</f>
        <v>0</v>
      </c>
      <c r="HHM66" s="995">
        <f t="shared" ref="HHM66" si="10999">HHM60*$C$65*$C$66</f>
        <v>0</v>
      </c>
      <c r="HHO66" s="995">
        <f t="shared" ref="HHO66" si="11000">HHO60*$C$65*$C$66</f>
        <v>0</v>
      </c>
      <c r="HHQ66" s="995">
        <f t="shared" ref="HHQ66" si="11001">HHQ60*$C$65*$C$66</f>
        <v>0</v>
      </c>
      <c r="HHS66" s="995">
        <f t="shared" ref="HHS66" si="11002">HHS60*$C$65*$C$66</f>
        <v>0</v>
      </c>
      <c r="HHU66" s="995">
        <f t="shared" ref="HHU66" si="11003">HHU60*$C$65*$C$66</f>
        <v>0</v>
      </c>
      <c r="HHW66" s="995">
        <f t="shared" ref="HHW66" si="11004">HHW60*$C$65*$C$66</f>
        <v>0</v>
      </c>
      <c r="HHY66" s="995">
        <f t="shared" ref="HHY66" si="11005">HHY60*$C$65*$C$66</f>
        <v>0</v>
      </c>
      <c r="HIA66" s="995">
        <f t="shared" ref="HIA66" si="11006">HIA60*$C$65*$C$66</f>
        <v>0</v>
      </c>
      <c r="HIC66" s="995">
        <f t="shared" ref="HIC66" si="11007">HIC60*$C$65*$C$66</f>
        <v>0</v>
      </c>
      <c r="HIE66" s="995">
        <f t="shared" ref="HIE66" si="11008">HIE60*$C$65*$C$66</f>
        <v>0</v>
      </c>
      <c r="HIG66" s="995">
        <f t="shared" ref="HIG66" si="11009">HIG60*$C$65*$C$66</f>
        <v>0</v>
      </c>
      <c r="HII66" s="995">
        <f t="shared" ref="HII66" si="11010">HII60*$C$65*$C$66</f>
        <v>0</v>
      </c>
      <c r="HIK66" s="995">
        <f t="shared" ref="HIK66" si="11011">HIK60*$C$65*$C$66</f>
        <v>0</v>
      </c>
      <c r="HIM66" s="995">
        <f t="shared" ref="HIM66" si="11012">HIM60*$C$65*$C$66</f>
        <v>0</v>
      </c>
      <c r="HIO66" s="995">
        <f t="shared" ref="HIO66" si="11013">HIO60*$C$65*$C$66</f>
        <v>0</v>
      </c>
      <c r="HIQ66" s="995">
        <f t="shared" ref="HIQ66" si="11014">HIQ60*$C$65*$C$66</f>
        <v>0</v>
      </c>
      <c r="HIS66" s="995">
        <f t="shared" ref="HIS66" si="11015">HIS60*$C$65*$C$66</f>
        <v>0</v>
      </c>
      <c r="HIU66" s="995">
        <f t="shared" ref="HIU66" si="11016">HIU60*$C$65*$C$66</f>
        <v>0</v>
      </c>
      <c r="HIW66" s="995">
        <f t="shared" ref="HIW66" si="11017">HIW60*$C$65*$C$66</f>
        <v>0</v>
      </c>
      <c r="HIY66" s="995">
        <f t="shared" ref="HIY66" si="11018">HIY60*$C$65*$C$66</f>
        <v>0</v>
      </c>
      <c r="HJA66" s="995">
        <f t="shared" ref="HJA66" si="11019">HJA60*$C$65*$C$66</f>
        <v>0</v>
      </c>
      <c r="HJC66" s="995">
        <f t="shared" ref="HJC66" si="11020">HJC60*$C$65*$C$66</f>
        <v>0</v>
      </c>
      <c r="HJE66" s="995">
        <f t="shared" ref="HJE66" si="11021">HJE60*$C$65*$C$66</f>
        <v>0</v>
      </c>
      <c r="HJG66" s="995">
        <f t="shared" ref="HJG66" si="11022">HJG60*$C$65*$C$66</f>
        <v>0</v>
      </c>
      <c r="HJI66" s="995">
        <f t="shared" ref="HJI66" si="11023">HJI60*$C$65*$C$66</f>
        <v>0</v>
      </c>
      <c r="HJK66" s="995">
        <f t="shared" ref="HJK66" si="11024">HJK60*$C$65*$C$66</f>
        <v>0</v>
      </c>
      <c r="HJM66" s="995">
        <f t="shared" ref="HJM66" si="11025">HJM60*$C$65*$C$66</f>
        <v>0</v>
      </c>
      <c r="HJO66" s="995">
        <f t="shared" ref="HJO66" si="11026">HJO60*$C$65*$C$66</f>
        <v>0</v>
      </c>
      <c r="HJQ66" s="995">
        <f t="shared" ref="HJQ66" si="11027">HJQ60*$C$65*$C$66</f>
        <v>0</v>
      </c>
      <c r="HJS66" s="995">
        <f t="shared" ref="HJS66" si="11028">HJS60*$C$65*$C$66</f>
        <v>0</v>
      </c>
      <c r="HJU66" s="995">
        <f t="shared" ref="HJU66" si="11029">HJU60*$C$65*$C$66</f>
        <v>0</v>
      </c>
      <c r="HJW66" s="995">
        <f t="shared" ref="HJW66" si="11030">HJW60*$C$65*$C$66</f>
        <v>0</v>
      </c>
      <c r="HJY66" s="995">
        <f t="shared" ref="HJY66" si="11031">HJY60*$C$65*$C$66</f>
        <v>0</v>
      </c>
      <c r="HKA66" s="995">
        <f t="shared" ref="HKA66" si="11032">HKA60*$C$65*$C$66</f>
        <v>0</v>
      </c>
      <c r="HKC66" s="995">
        <f t="shared" ref="HKC66" si="11033">HKC60*$C$65*$C$66</f>
        <v>0</v>
      </c>
      <c r="HKE66" s="995">
        <f t="shared" ref="HKE66" si="11034">HKE60*$C$65*$C$66</f>
        <v>0</v>
      </c>
      <c r="HKG66" s="995">
        <f t="shared" ref="HKG66" si="11035">HKG60*$C$65*$C$66</f>
        <v>0</v>
      </c>
      <c r="HKI66" s="995">
        <f t="shared" ref="HKI66" si="11036">HKI60*$C$65*$C$66</f>
        <v>0</v>
      </c>
      <c r="HKK66" s="995">
        <f t="shared" ref="HKK66" si="11037">HKK60*$C$65*$C$66</f>
        <v>0</v>
      </c>
      <c r="HKM66" s="995">
        <f t="shared" ref="HKM66" si="11038">HKM60*$C$65*$C$66</f>
        <v>0</v>
      </c>
      <c r="HKO66" s="995">
        <f t="shared" ref="HKO66" si="11039">HKO60*$C$65*$C$66</f>
        <v>0</v>
      </c>
      <c r="HKQ66" s="995">
        <f t="shared" ref="HKQ66" si="11040">HKQ60*$C$65*$C$66</f>
        <v>0</v>
      </c>
      <c r="HKS66" s="995">
        <f t="shared" ref="HKS66" si="11041">HKS60*$C$65*$C$66</f>
        <v>0</v>
      </c>
      <c r="HKU66" s="995">
        <f t="shared" ref="HKU66" si="11042">HKU60*$C$65*$C$66</f>
        <v>0</v>
      </c>
      <c r="HKW66" s="995">
        <f t="shared" ref="HKW66" si="11043">HKW60*$C$65*$C$66</f>
        <v>0</v>
      </c>
      <c r="HKY66" s="995">
        <f t="shared" ref="HKY66" si="11044">HKY60*$C$65*$C$66</f>
        <v>0</v>
      </c>
      <c r="HLA66" s="995">
        <f t="shared" ref="HLA66" si="11045">HLA60*$C$65*$C$66</f>
        <v>0</v>
      </c>
      <c r="HLC66" s="995">
        <f t="shared" ref="HLC66" si="11046">HLC60*$C$65*$C$66</f>
        <v>0</v>
      </c>
      <c r="HLE66" s="995">
        <f t="shared" ref="HLE66" si="11047">HLE60*$C$65*$C$66</f>
        <v>0</v>
      </c>
      <c r="HLG66" s="995">
        <f t="shared" ref="HLG66" si="11048">HLG60*$C$65*$C$66</f>
        <v>0</v>
      </c>
      <c r="HLI66" s="995">
        <f t="shared" ref="HLI66" si="11049">HLI60*$C$65*$C$66</f>
        <v>0</v>
      </c>
      <c r="HLK66" s="995">
        <f t="shared" ref="HLK66" si="11050">HLK60*$C$65*$C$66</f>
        <v>0</v>
      </c>
      <c r="HLM66" s="995">
        <f t="shared" ref="HLM66" si="11051">HLM60*$C$65*$C$66</f>
        <v>0</v>
      </c>
      <c r="HLO66" s="995">
        <f t="shared" ref="HLO66" si="11052">HLO60*$C$65*$C$66</f>
        <v>0</v>
      </c>
      <c r="HLQ66" s="995">
        <f t="shared" ref="HLQ66" si="11053">HLQ60*$C$65*$C$66</f>
        <v>0</v>
      </c>
      <c r="HLS66" s="995">
        <f t="shared" ref="HLS66" si="11054">HLS60*$C$65*$C$66</f>
        <v>0</v>
      </c>
      <c r="HLU66" s="995">
        <f t="shared" ref="HLU66" si="11055">HLU60*$C$65*$C$66</f>
        <v>0</v>
      </c>
      <c r="HLW66" s="995">
        <f t="shared" ref="HLW66" si="11056">HLW60*$C$65*$C$66</f>
        <v>0</v>
      </c>
      <c r="HLY66" s="995">
        <f t="shared" ref="HLY66" si="11057">HLY60*$C$65*$C$66</f>
        <v>0</v>
      </c>
      <c r="HMA66" s="995">
        <f t="shared" ref="HMA66" si="11058">HMA60*$C$65*$C$66</f>
        <v>0</v>
      </c>
      <c r="HMC66" s="995">
        <f t="shared" ref="HMC66" si="11059">HMC60*$C$65*$C$66</f>
        <v>0</v>
      </c>
      <c r="HME66" s="995">
        <f t="shared" ref="HME66" si="11060">HME60*$C$65*$C$66</f>
        <v>0</v>
      </c>
      <c r="HMG66" s="995">
        <f t="shared" ref="HMG66" si="11061">HMG60*$C$65*$C$66</f>
        <v>0</v>
      </c>
      <c r="HMI66" s="995">
        <f t="shared" ref="HMI66" si="11062">HMI60*$C$65*$C$66</f>
        <v>0</v>
      </c>
      <c r="HMK66" s="995">
        <f t="shared" ref="HMK66" si="11063">HMK60*$C$65*$C$66</f>
        <v>0</v>
      </c>
      <c r="HMM66" s="995">
        <f t="shared" ref="HMM66" si="11064">HMM60*$C$65*$C$66</f>
        <v>0</v>
      </c>
      <c r="HMO66" s="995">
        <f t="shared" ref="HMO66" si="11065">HMO60*$C$65*$C$66</f>
        <v>0</v>
      </c>
      <c r="HMQ66" s="995">
        <f t="shared" ref="HMQ66" si="11066">HMQ60*$C$65*$C$66</f>
        <v>0</v>
      </c>
      <c r="HMS66" s="995">
        <f t="shared" ref="HMS66" si="11067">HMS60*$C$65*$C$66</f>
        <v>0</v>
      </c>
      <c r="HMU66" s="995">
        <f t="shared" ref="HMU66" si="11068">HMU60*$C$65*$C$66</f>
        <v>0</v>
      </c>
      <c r="HMW66" s="995">
        <f t="shared" ref="HMW66" si="11069">HMW60*$C$65*$C$66</f>
        <v>0</v>
      </c>
      <c r="HMY66" s="995">
        <f t="shared" ref="HMY66" si="11070">HMY60*$C$65*$C$66</f>
        <v>0</v>
      </c>
      <c r="HNA66" s="995">
        <f t="shared" ref="HNA66" si="11071">HNA60*$C$65*$C$66</f>
        <v>0</v>
      </c>
      <c r="HNC66" s="995">
        <f t="shared" ref="HNC66" si="11072">HNC60*$C$65*$C$66</f>
        <v>0</v>
      </c>
      <c r="HNE66" s="995">
        <f t="shared" ref="HNE66" si="11073">HNE60*$C$65*$C$66</f>
        <v>0</v>
      </c>
      <c r="HNG66" s="995">
        <f t="shared" ref="HNG66" si="11074">HNG60*$C$65*$C$66</f>
        <v>0</v>
      </c>
      <c r="HNI66" s="995">
        <f t="shared" ref="HNI66" si="11075">HNI60*$C$65*$C$66</f>
        <v>0</v>
      </c>
      <c r="HNK66" s="995">
        <f t="shared" ref="HNK66" si="11076">HNK60*$C$65*$C$66</f>
        <v>0</v>
      </c>
      <c r="HNM66" s="995">
        <f t="shared" ref="HNM66" si="11077">HNM60*$C$65*$C$66</f>
        <v>0</v>
      </c>
      <c r="HNO66" s="995">
        <f t="shared" ref="HNO66" si="11078">HNO60*$C$65*$C$66</f>
        <v>0</v>
      </c>
      <c r="HNQ66" s="995">
        <f t="shared" ref="HNQ66" si="11079">HNQ60*$C$65*$C$66</f>
        <v>0</v>
      </c>
      <c r="HNS66" s="995">
        <f t="shared" ref="HNS66" si="11080">HNS60*$C$65*$C$66</f>
        <v>0</v>
      </c>
      <c r="HNU66" s="995">
        <f t="shared" ref="HNU66" si="11081">HNU60*$C$65*$C$66</f>
        <v>0</v>
      </c>
      <c r="HNW66" s="995">
        <f t="shared" ref="HNW66" si="11082">HNW60*$C$65*$C$66</f>
        <v>0</v>
      </c>
      <c r="HNY66" s="995">
        <f t="shared" ref="HNY66" si="11083">HNY60*$C$65*$C$66</f>
        <v>0</v>
      </c>
      <c r="HOA66" s="995">
        <f t="shared" ref="HOA66" si="11084">HOA60*$C$65*$C$66</f>
        <v>0</v>
      </c>
      <c r="HOC66" s="995">
        <f t="shared" ref="HOC66" si="11085">HOC60*$C$65*$C$66</f>
        <v>0</v>
      </c>
      <c r="HOE66" s="995">
        <f t="shared" ref="HOE66" si="11086">HOE60*$C$65*$C$66</f>
        <v>0</v>
      </c>
      <c r="HOG66" s="995">
        <f t="shared" ref="HOG66" si="11087">HOG60*$C$65*$C$66</f>
        <v>0</v>
      </c>
      <c r="HOI66" s="995">
        <f t="shared" ref="HOI66" si="11088">HOI60*$C$65*$C$66</f>
        <v>0</v>
      </c>
      <c r="HOK66" s="995">
        <f t="shared" ref="HOK66" si="11089">HOK60*$C$65*$C$66</f>
        <v>0</v>
      </c>
      <c r="HOM66" s="995">
        <f t="shared" ref="HOM66" si="11090">HOM60*$C$65*$C$66</f>
        <v>0</v>
      </c>
      <c r="HOO66" s="995">
        <f t="shared" ref="HOO66" si="11091">HOO60*$C$65*$C$66</f>
        <v>0</v>
      </c>
      <c r="HOQ66" s="995">
        <f t="shared" ref="HOQ66" si="11092">HOQ60*$C$65*$C$66</f>
        <v>0</v>
      </c>
      <c r="HOS66" s="995">
        <f t="shared" ref="HOS66" si="11093">HOS60*$C$65*$C$66</f>
        <v>0</v>
      </c>
      <c r="HOU66" s="995">
        <f t="shared" ref="HOU66" si="11094">HOU60*$C$65*$C$66</f>
        <v>0</v>
      </c>
      <c r="HOW66" s="995">
        <f t="shared" ref="HOW66" si="11095">HOW60*$C$65*$C$66</f>
        <v>0</v>
      </c>
      <c r="HOY66" s="995">
        <f t="shared" ref="HOY66" si="11096">HOY60*$C$65*$C$66</f>
        <v>0</v>
      </c>
      <c r="HPA66" s="995">
        <f t="shared" ref="HPA66" si="11097">HPA60*$C$65*$C$66</f>
        <v>0</v>
      </c>
      <c r="HPC66" s="995">
        <f t="shared" ref="HPC66" si="11098">HPC60*$C$65*$C$66</f>
        <v>0</v>
      </c>
      <c r="HPE66" s="995">
        <f t="shared" ref="HPE66" si="11099">HPE60*$C$65*$C$66</f>
        <v>0</v>
      </c>
      <c r="HPG66" s="995">
        <f t="shared" ref="HPG66" si="11100">HPG60*$C$65*$C$66</f>
        <v>0</v>
      </c>
      <c r="HPI66" s="995">
        <f t="shared" ref="HPI66" si="11101">HPI60*$C$65*$C$66</f>
        <v>0</v>
      </c>
      <c r="HPK66" s="995">
        <f t="shared" ref="HPK66" si="11102">HPK60*$C$65*$C$66</f>
        <v>0</v>
      </c>
      <c r="HPM66" s="995">
        <f t="shared" ref="HPM66" si="11103">HPM60*$C$65*$C$66</f>
        <v>0</v>
      </c>
      <c r="HPO66" s="995">
        <f t="shared" ref="HPO66" si="11104">HPO60*$C$65*$C$66</f>
        <v>0</v>
      </c>
      <c r="HPQ66" s="995">
        <f t="shared" ref="HPQ66" si="11105">HPQ60*$C$65*$C$66</f>
        <v>0</v>
      </c>
      <c r="HPS66" s="995">
        <f t="shared" ref="HPS66" si="11106">HPS60*$C$65*$C$66</f>
        <v>0</v>
      </c>
      <c r="HPU66" s="995">
        <f t="shared" ref="HPU66" si="11107">HPU60*$C$65*$C$66</f>
        <v>0</v>
      </c>
      <c r="HPW66" s="995">
        <f t="shared" ref="HPW66" si="11108">HPW60*$C$65*$C$66</f>
        <v>0</v>
      </c>
      <c r="HPY66" s="995">
        <f t="shared" ref="HPY66" si="11109">HPY60*$C$65*$C$66</f>
        <v>0</v>
      </c>
      <c r="HQA66" s="995">
        <f t="shared" ref="HQA66" si="11110">HQA60*$C$65*$C$66</f>
        <v>0</v>
      </c>
      <c r="HQC66" s="995">
        <f t="shared" ref="HQC66" si="11111">HQC60*$C$65*$C$66</f>
        <v>0</v>
      </c>
      <c r="HQE66" s="995">
        <f t="shared" ref="HQE66" si="11112">HQE60*$C$65*$C$66</f>
        <v>0</v>
      </c>
      <c r="HQG66" s="995">
        <f t="shared" ref="HQG66" si="11113">HQG60*$C$65*$C$66</f>
        <v>0</v>
      </c>
      <c r="HQI66" s="995">
        <f t="shared" ref="HQI66" si="11114">HQI60*$C$65*$C$66</f>
        <v>0</v>
      </c>
      <c r="HQK66" s="995">
        <f t="shared" ref="HQK66" si="11115">HQK60*$C$65*$C$66</f>
        <v>0</v>
      </c>
      <c r="HQM66" s="995">
        <f t="shared" ref="HQM66" si="11116">HQM60*$C$65*$C$66</f>
        <v>0</v>
      </c>
      <c r="HQO66" s="995">
        <f t="shared" ref="HQO66" si="11117">HQO60*$C$65*$C$66</f>
        <v>0</v>
      </c>
      <c r="HQQ66" s="995">
        <f t="shared" ref="HQQ66" si="11118">HQQ60*$C$65*$C$66</f>
        <v>0</v>
      </c>
      <c r="HQS66" s="995">
        <f t="shared" ref="HQS66" si="11119">HQS60*$C$65*$C$66</f>
        <v>0</v>
      </c>
      <c r="HQU66" s="995">
        <f t="shared" ref="HQU66" si="11120">HQU60*$C$65*$C$66</f>
        <v>0</v>
      </c>
      <c r="HQW66" s="995">
        <f t="shared" ref="HQW66" si="11121">HQW60*$C$65*$C$66</f>
        <v>0</v>
      </c>
      <c r="HQY66" s="995">
        <f t="shared" ref="HQY66" si="11122">HQY60*$C$65*$C$66</f>
        <v>0</v>
      </c>
      <c r="HRA66" s="995">
        <f t="shared" ref="HRA66" si="11123">HRA60*$C$65*$C$66</f>
        <v>0</v>
      </c>
      <c r="HRC66" s="995">
        <f t="shared" ref="HRC66" si="11124">HRC60*$C$65*$C$66</f>
        <v>0</v>
      </c>
      <c r="HRE66" s="995">
        <f t="shared" ref="HRE66" si="11125">HRE60*$C$65*$C$66</f>
        <v>0</v>
      </c>
      <c r="HRG66" s="995">
        <f t="shared" ref="HRG66" si="11126">HRG60*$C$65*$C$66</f>
        <v>0</v>
      </c>
      <c r="HRI66" s="995">
        <f t="shared" ref="HRI66" si="11127">HRI60*$C$65*$C$66</f>
        <v>0</v>
      </c>
      <c r="HRK66" s="995">
        <f t="shared" ref="HRK66" si="11128">HRK60*$C$65*$C$66</f>
        <v>0</v>
      </c>
      <c r="HRM66" s="995">
        <f t="shared" ref="HRM66" si="11129">HRM60*$C$65*$C$66</f>
        <v>0</v>
      </c>
      <c r="HRO66" s="995">
        <f t="shared" ref="HRO66" si="11130">HRO60*$C$65*$C$66</f>
        <v>0</v>
      </c>
      <c r="HRQ66" s="995">
        <f t="shared" ref="HRQ66" si="11131">HRQ60*$C$65*$C$66</f>
        <v>0</v>
      </c>
      <c r="HRS66" s="995">
        <f t="shared" ref="HRS66" si="11132">HRS60*$C$65*$C$66</f>
        <v>0</v>
      </c>
      <c r="HRU66" s="995">
        <f t="shared" ref="HRU66" si="11133">HRU60*$C$65*$C$66</f>
        <v>0</v>
      </c>
      <c r="HRW66" s="995">
        <f t="shared" ref="HRW66" si="11134">HRW60*$C$65*$C$66</f>
        <v>0</v>
      </c>
      <c r="HRY66" s="995">
        <f t="shared" ref="HRY66" si="11135">HRY60*$C$65*$C$66</f>
        <v>0</v>
      </c>
      <c r="HSA66" s="995">
        <f t="shared" ref="HSA66" si="11136">HSA60*$C$65*$C$66</f>
        <v>0</v>
      </c>
      <c r="HSC66" s="995">
        <f t="shared" ref="HSC66" si="11137">HSC60*$C$65*$C$66</f>
        <v>0</v>
      </c>
      <c r="HSE66" s="995">
        <f t="shared" ref="HSE66" si="11138">HSE60*$C$65*$C$66</f>
        <v>0</v>
      </c>
      <c r="HSG66" s="995">
        <f t="shared" ref="HSG66" si="11139">HSG60*$C$65*$C$66</f>
        <v>0</v>
      </c>
      <c r="HSI66" s="995">
        <f t="shared" ref="HSI66" si="11140">HSI60*$C$65*$C$66</f>
        <v>0</v>
      </c>
      <c r="HSK66" s="995">
        <f t="shared" ref="HSK66" si="11141">HSK60*$C$65*$C$66</f>
        <v>0</v>
      </c>
      <c r="HSM66" s="995">
        <f t="shared" ref="HSM66" si="11142">HSM60*$C$65*$C$66</f>
        <v>0</v>
      </c>
      <c r="HSO66" s="995">
        <f t="shared" ref="HSO66" si="11143">HSO60*$C$65*$C$66</f>
        <v>0</v>
      </c>
      <c r="HSQ66" s="995">
        <f t="shared" ref="HSQ66" si="11144">HSQ60*$C$65*$C$66</f>
        <v>0</v>
      </c>
      <c r="HSS66" s="995">
        <f t="shared" ref="HSS66" si="11145">HSS60*$C$65*$C$66</f>
        <v>0</v>
      </c>
      <c r="HSU66" s="995">
        <f t="shared" ref="HSU66" si="11146">HSU60*$C$65*$C$66</f>
        <v>0</v>
      </c>
      <c r="HSW66" s="995">
        <f t="shared" ref="HSW66" si="11147">HSW60*$C$65*$C$66</f>
        <v>0</v>
      </c>
      <c r="HSY66" s="995">
        <f t="shared" ref="HSY66" si="11148">HSY60*$C$65*$C$66</f>
        <v>0</v>
      </c>
      <c r="HTA66" s="995">
        <f t="shared" ref="HTA66" si="11149">HTA60*$C$65*$C$66</f>
        <v>0</v>
      </c>
      <c r="HTC66" s="995">
        <f t="shared" ref="HTC66" si="11150">HTC60*$C$65*$C$66</f>
        <v>0</v>
      </c>
      <c r="HTE66" s="995">
        <f t="shared" ref="HTE66" si="11151">HTE60*$C$65*$C$66</f>
        <v>0</v>
      </c>
      <c r="HTG66" s="995">
        <f t="shared" ref="HTG66" si="11152">HTG60*$C$65*$C$66</f>
        <v>0</v>
      </c>
      <c r="HTI66" s="995">
        <f t="shared" ref="HTI66" si="11153">HTI60*$C$65*$C$66</f>
        <v>0</v>
      </c>
      <c r="HTK66" s="995">
        <f t="shared" ref="HTK66" si="11154">HTK60*$C$65*$C$66</f>
        <v>0</v>
      </c>
      <c r="HTM66" s="995">
        <f t="shared" ref="HTM66" si="11155">HTM60*$C$65*$C$66</f>
        <v>0</v>
      </c>
      <c r="HTO66" s="995">
        <f t="shared" ref="HTO66" si="11156">HTO60*$C$65*$C$66</f>
        <v>0</v>
      </c>
      <c r="HTQ66" s="995">
        <f t="shared" ref="HTQ66" si="11157">HTQ60*$C$65*$C$66</f>
        <v>0</v>
      </c>
      <c r="HTS66" s="995">
        <f t="shared" ref="HTS66" si="11158">HTS60*$C$65*$C$66</f>
        <v>0</v>
      </c>
      <c r="HTU66" s="995">
        <f t="shared" ref="HTU66" si="11159">HTU60*$C$65*$C$66</f>
        <v>0</v>
      </c>
      <c r="HTW66" s="995">
        <f t="shared" ref="HTW66" si="11160">HTW60*$C$65*$C$66</f>
        <v>0</v>
      </c>
      <c r="HTY66" s="995">
        <f t="shared" ref="HTY66" si="11161">HTY60*$C$65*$C$66</f>
        <v>0</v>
      </c>
      <c r="HUA66" s="995">
        <f t="shared" ref="HUA66" si="11162">HUA60*$C$65*$C$66</f>
        <v>0</v>
      </c>
      <c r="HUC66" s="995">
        <f t="shared" ref="HUC66" si="11163">HUC60*$C$65*$C$66</f>
        <v>0</v>
      </c>
      <c r="HUE66" s="995">
        <f t="shared" ref="HUE66" si="11164">HUE60*$C$65*$C$66</f>
        <v>0</v>
      </c>
      <c r="HUG66" s="995">
        <f t="shared" ref="HUG66" si="11165">HUG60*$C$65*$C$66</f>
        <v>0</v>
      </c>
      <c r="HUI66" s="995">
        <f t="shared" ref="HUI66" si="11166">HUI60*$C$65*$C$66</f>
        <v>0</v>
      </c>
      <c r="HUK66" s="995">
        <f t="shared" ref="HUK66" si="11167">HUK60*$C$65*$C$66</f>
        <v>0</v>
      </c>
      <c r="HUM66" s="995">
        <f t="shared" ref="HUM66" si="11168">HUM60*$C$65*$C$66</f>
        <v>0</v>
      </c>
      <c r="HUO66" s="995">
        <f t="shared" ref="HUO66" si="11169">HUO60*$C$65*$C$66</f>
        <v>0</v>
      </c>
      <c r="HUQ66" s="995">
        <f t="shared" ref="HUQ66" si="11170">HUQ60*$C$65*$C$66</f>
        <v>0</v>
      </c>
      <c r="HUS66" s="995">
        <f t="shared" ref="HUS66" si="11171">HUS60*$C$65*$C$66</f>
        <v>0</v>
      </c>
      <c r="HUU66" s="995">
        <f t="shared" ref="HUU66" si="11172">HUU60*$C$65*$C$66</f>
        <v>0</v>
      </c>
      <c r="HUW66" s="995">
        <f t="shared" ref="HUW66" si="11173">HUW60*$C$65*$C$66</f>
        <v>0</v>
      </c>
      <c r="HUY66" s="995">
        <f t="shared" ref="HUY66" si="11174">HUY60*$C$65*$C$66</f>
        <v>0</v>
      </c>
      <c r="HVA66" s="995">
        <f t="shared" ref="HVA66" si="11175">HVA60*$C$65*$C$66</f>
        <v>0</v>
      </c>
      <c r="HVC66" s="995">
        <f t="shared" ref="HVC66" si="11176">HVC60*$C$65*$C$66</f>
        <v>0</v>
      </c>
      <c r="HVE66" s="995">
        <f t="shared" ref="HVE66" si="11177">HVE60*$C$65*$C$66</f>
        <v>0</v>
      </c>
      <c r="HVG66" s="995">
        <f t="shared" ref="HVG66" si="11178">HVG60*$C$65*$C$66</f>
        <v>0</v>
      </c>
      <c r="HVI66" s="995">
        <f t="shared" ref="HVI66" si="11179">HVI60*$C$65*$C$66</f>
        <v>0</v>
      </c>
      <c r="HVK66" s="995">
        <f t="shared" ref="HVK66" si="11180">HVK60*$C$65*$C$66</f>
        <v>0</v>
      </c>
      <c r="HVM66" s="995">
        <f t="shared" ref="HVM66" si="11181">HVM60*$C$65*$C$66</f>
        <v>0</v>
      </c>
      <c r="HVO66" s="995">
        <f t="shared" ref="HVO66" si="11182">HVO60*$C$65*$C$66</f>
        <v>0</v>
      </c>
      <c r="HVQ66" s="995">
        <f t="shared" ref="HVQ66" si="11183">HVQ60*$C$65*$C$66</f>
        <v>0</v>
      </c>
      <c r="HVS66" s="995">
        <f t="shared" ref="HVS66" si="11184">HVS60*$C$65*$C$66</f>
        <v>0</v>
      </c>
      <c r="HVU66" s="995">
        <f t="shared" ref="HVU66" si="11185">HVU60*$C$65*$C$66</f>
        <v>0</v>
      </c>
      <c r="HVW66" s="995">
        <f t="shared" ref="HVW66" si="11186">HVW60*$C$65*$C$66</f>
        <v>0</v>
      </c>
      <c r="HVY66" s="995">
        <f t="shared" ref="HVY66" si="11187">HVY60*$C$65*$C$66</f>
        <v>0</v>
      </c>
      <c r="HWA66" s="995">
        <f t="shared" ref="HWA66" si="11188">HWA60*$C$65*$C$66</f>
        <v>0</v>
      </c>
      <c r="HWC66" s="995">
        <f t="shared" ref="HWC66" si="11189">HWC60*$C$65*$C$66</f>
        <v>0</v>
      </c>
      <c r="HWE66" s="995">
        <f t="shared" ref="HWE66" si="11190">HWE60*$C$65*$C$66</f>
        <v>0</v>
      </c>
      <c r="HWG66" s="995">
        <f t="shared" ref="HWG66" si="11191">HWG60*$C$65*$C$66</f>
        <v>0</v>
      </c>
      <c r="HWI66" s="995">
        <f t="shared" ref="HWI66" si="11192">HWI60*$C$65*$C$66</f>
        <v>0</v>
      </c>
      <c r="HWK66" s="995">
        <f t="shared" ref="HWK66" si="11193">HWK60*$C$65*$C$66</f>
        <v>0</v>
      </c>
      <c r="HWM66" s="995">
        <f t="shared" ref="HWM66" si="11194">HWM60*$C$65*$C$66</f>
        <v>0</v>
      </c>
      <c r="HWO66" s="995">
        <f t="shared" ref="HWO66" si="11195">HWO60*$C$65*$C$66</f>
        <v>0</v>
      </c>
      <c r="HWQ66" s="995">
        <f t="shared" ref="HWQ66" si="11196">HWQ60*$C$65*$C$66</f>
        <v>0</v>
      </c>
      <c r="HWS66" s="995">
        <f t="shared" ref="HWS66" si="11197">HWS60*$C$65*$C$66</f>
        <v>0</v>
      </c>
      <c r="HWU66" s="995">
        <f t="shared" ref="HWU66" si="11198">HWU60*$C$65*$C$66</f>
        <v>0</v>
      </c>
      <c r="HWW66" s="995">
        <f t="shared" ref="HWW66" si="11199">HWW60*$C$65*$C$66</f>
        <v>0</v>
      </c>
      <c r="HWY66" s="995">
        <f t="shared" ref="HWY66" si="11200">HWY60*$C$65*$C$66</f>
        <v>0</v>
      </c>
      <c r="HXA66" s="995">
        <f t="shared" ref="HXA66" si="11201">HXA60*$C$65*$C$66</f>
        <v>0</v>
      </c>
      <c r="HXC66" s="995">
        <f t="shared" ref="HXC66" si="11202">HXC60*$C$65*$C$66</f>
        <v>0</v>
      </c>
      <c r="HXE66" s="995">
        <f t="shared" ref="HXE66" si="11203">HXE60*$C$65*$C$66</f>
        <v>0</v>
      </c>
      <c r="HXG66" s="995">
        <f t="shared" ref="HXG66" si="11204">HXG60*$C$65*$C$66</f>
        <v>0</v>
      </c>
      <c r="HXI66" s="995">
        <f t="shared" ref="HXI66" si="11205">HXI60*$C$65*$C$66</f>
        <v>0</v>
      </c>
      <c r="HXK66" s="995">
        <f t="shared" ref="HXK66" si="11206">HXK60*$C$65*$C$66</f>
        <v>0</v>
      </c>
      <c r="HXM66" s="995">
        <f t="shared" ref="HXM66" si="11207">HXM60*$C$65*$C$66</f>
        <v>0</v>
      </c>
      <c r="HXO66" s="995">
        <f t="shared" ref="HXO66" si="11208">HXO60*$C$65*$C$66</f>
        <v>0</v>
      </c>
      <c r="HXQ66" s="995">
        <f t="shared" ref="HXQ66" si="11209">HXQ60*$C$65*$C$66</f>
        <v>0</v>
      </c>
      <c r="HXS66" s="995">
        <f t="shared" ref="HXS66" si="11210">HXS60*$C$65*$C$66</f>
        <v>0</v>
      </c>
      <c r="HXU66" s="995">
        <f t="shared" ref="HXU66" si="11211">HXU60*$C$65*$C$66</f>
        <v>0</v>
      </c>
      <c r="HXW66" s="995">
        <f t="shared" ref="HXW66" si="11212">HXW60*$C$65*$C$66</f>
        <v>0</v>
      </c>
      <c r="HXY66" s="995">
        <f t="shared" ref="HXY66" si="11213">HXY60*$C$65*$C$66</f>
        <v>0</v>
      </c>
      <c r="HYA66" s="995">
        <f t="shared" ref="HYA66" si="11214">HYA60*$C$65*$C$66</f>
        <v>0</v>
      </c>
      <c r="HYC66" s="995">
        <f t="shared" ref="HYC66" si="11215">HYC60*$C$65*$C$66</f>
        <v>0</v>
      </c>
      <c r="HYE66" s="995">
        <f t="shared" ref="HYE66" si="11216">HYE60*$C$65*$C$66</f>
        <v>0</v>
      </c>
      <c r="HYG66" s="995">
        <f t="shared" ref="HYG66" si="11217">HYG60*$C$65*$C$66</f>
        <v>0</v>
      </c>
      <c r="HYI66" s="995">
        <f t="shared" ref="HYI66" si="11218">HYI60*$C$65*$C$66</f>
        <v>0</v>
      </c>
      <c r="HYK66" s="995">
        <f t="shared" ref="HYK66" si="11219">HYK60*$C$65*$C$66</f>
        <v>0</v>
      </c>
      <c r="HYM66" s="995">
        <f t="shared" ref="HYM66" si="11220">HYM60*$C$65*$C$66</f>
        <v>0</v>
      </c>
      <c r="HYO66" s="995">
        <f t="shared" ref="HYO66" si="11221">HYO60*$C$65*$C$66</f>
        <v>0</v>
      </c>
      <c r="HYQ66" s="995">
        <f t="shared" ref="HYQ66" si="11222">HYQ60*$C$65*$C$66</f>
        <v>0</v>
      </c>
      <c r="HYS66" s="995">
        <f t="shared" ref="HYS66" si="11223">HYS60*$C$65*$C$66</f>
        <v>0</v>
      </c>
      <c r="HYU66" s="995">
        <f t="shared" ref="HYU66" si="11224">HYU60*$C$65*$C$66</f>
        <v>0</v>
      </c>
      <c r="HYW66" s="995">
        <f t="shared" ref="HYW66" si="11225">HYW60*$C$65*$C$66</f>
        <v>0</v>
      </c>
      <c r="HYY66" s="995">
        <f t="shared" ref="HYY66" si="11226">HYY60*$C$65*$C$66</f>
        <v>0</v>
      </c>
      <c r="HZA66" s="995">
        <f t="shared" ref="HZA66" si="11227">HZA60*$C$65*$C$66</f>
        <v>0</v>
      </c>
      <c r="HZC66" s="995">
        <f t="shared" ref="HZC66" si="11228">HZC60*$C$65*$C$66</f>
        <v>0</v>
      </c>
      <c r="HZE66" s="995">
        <f t="shared" ref="HZE66" si="11229">HZE60*$C$65*$C$66</f>
        <v>0</v>
      </c>
      <c r="HZG66" s="995">
        <f t="shared" ref="HZG66" si="11230">HZG60*$C$65*$C$66</f>
        <v>0</v>
      </c>
      <c r="HZI66" s="995">
        <f t="shared" ref="HZI66" si="11231">HZI60*$C$65*$C$66</f>
        <v>0</v>
      </c>
      <c r="HZK66" s="995">
        <f t="shared" ref="HZK66" si="11232">HZK60*$C$65*$C$66</f>
        <v>0</v>
      </c>
      <c r="HZM66" s="995">
        <f t="shared" ref="HZM66" si="11233">HZM60*$C$65*$C$66</f>
        <v>0</v>
      </c>
      <c r="HZO66" s="995">
        <f t="shared" ref="HZO66" si="11234">HZO60*$C$65*$C$66</f>
        <v>0</v>
      </c>
      <c r="HZQ66" s="995">
        <f t="shared" ref="HZQ66" si="11235">HZQ60*$C$65*$C$66</f>
        <v>0</v>
      </c>
      <c r="HZS66" s="995">
        <f t="shared" ref="HZS66" si="11236">HZS60*$C$65*$C$66</f>
        <v>0</v>
      </c>
      <c r="HZU66" s="995">
        <f t="shared" ref="HZU66" si="11237">HZU60*$C$65*$C$66</f>
        <v>0</v>
      </c>
      <c r="HZW66" s="995">
        <f t="shared" ref="HZW66" si="11238">HZW60*$C$65*$C$66</f>
        <v>0</v>
      </c>
      <c r="HZY66" s="995">
        <f t="shared" ref="HZY66" si="11239">HZY60*$C$65*$C$66</f>
        <v>0</v>
      </c>
      <c r="IAA66" s="995">
        <f t="shared" ref="IAA66" si="11240">IAA60*$C$65*$C$66</f>
        <v>0</v>
      </c>
      <c r="IAC66" s="995">
        <f t="shared" ref="IAC66" si="11241">IAC60*$C$65*$C$66</f>
        <v>0</v>
      </c>
      <c r="IAE66" s="995">
        <f t="shared" ref="IAE66" si="11242">IAE60*$C$65*$C$66</f>
        <v>0</v>
      </c>
      <c r="IAG66" s="995">
        <f t="shared" ref="IAG66" si="11243">IAG60*$C$65*$C$66</f>
        <v>0</v>
      </c>
      <c r="IAI66" s="995">
        <f t="shared" ref="IAI66" si="11244">IAI60*$C$65*$C$66</f>
        <v>0</v>
      </c>
      <c r="IAK66" s="995">
        <f t="shared" ref="IAK66" si="11245">IAK60*$C$65*$C$66</f>
        <v>0</v>
      </c>
      <c r="IAM66" s="995">
        <f t="shared" ref="IAM66" si="11246">IAM60*$C$65*$C$66</f>
        <v>0</v>
      </c>
      <c r="IAO66" s="995">
        <f t="shared" ref="IAO66" si="11247">IAO60*$C$65*$C$66</f>
        <v>0</v>
      </c>
      <c r="IAQ66" s="995">
        <f t="shared" ref="IAQ66" si="11248">IAQ60*$C$65*$C$66</f>
        <v>0</v>
      </c>
      <c r="IAS66" s="995">
        <f t="shared" ref="IAS66" si="11249">IAS60*$C$65*$C$66</f>
        <v>0</v>
      </c>
      <c r="IAU66" s="995">
        <f t="shared" ref="IAU66" si="11250">IAU60*$C$65*$C$66</f>
        <v>0</v>
      </c>
      <c r="IAW66" s="995">
        <f t="shared" ref="IAW66" si="11251">IAW60*$C$65*$C$66</f>
        <v>0</v>
      </c>
      <c r="IAY66" s="995">
        <f t="shared" ref="IAY66" si="11252">IAY60*$C$65*$C$66</f>
        <v>0</v>
      </c>
      <c r="IBA66" s="995">
        <f t="shared" ref="IBA66" si="11253">IBA60*$C$65*$C$66</f>
        <v>0</v>
      </c>
      <c r="IBC66" s="995">
        <f t="shared" ref="IBC66" si="11254">IBC60*$C$65*$C$66</f>
        <v>0</v>
      </c>
      <c r="IBE66" s="995">
        <f t="shared" ref="IBE66" si="11255">IBE60*$C$65*$C$66</f>
        <v>0</v>
      </c>
      <c r="IBG66" s="995">
        <f t="shared" ref="IBG66" si="11256">IBG60*$C$65*$C$66</f>
        <v>0</v>
      </c>
      <c r="IBI66" s="995">
        <f t="shared" ref="IBI66" si="11257">IBI60*$C$65*$C$66</f>
        <v>0</v>
      </c>
      <c r="IBK66" s="995">
        <f t="shared" ref="IBK66" si="11258">IBK60*$C$65*$C$66</f>
        <v>0</v>
      </c>
      <c r="IBM66" s="995">
        <f t="shared" ref="IBM66" si="11259">IBM60*$C$65*$C$66</f>
        <v>0</v>
      </c>
      <c r="IBO66" s="995">
        <f t="shared" ref="IBO66" si="11260">IBO60*$C$65*$C$66</f>
        <v>0</v>
      </c>
      <c r="IBQ66" s="995">
        <f t="shared" ref="IBQ66" si="11261">IBQ60*$C$65*$C$66</f>
        <v>0</v>
      </c>
      <c r="IBS66" s="995">
        <f t="shared" ref="IBS66" si="11262">IBS60*$C$65*$C$66</f>
        <v>0</v>
      </c>
      <c r="IBU66" s="995">
        <f t="shared" ref="IBU66" si="11263">IBU60*$C$65*$C$66</f>
        <v>0</v>
      </c>
      <c r="IBW66" s="995">
        <f t="shared" ref="IBW66" si="11264">IBW60*$C$65*$C$66</f>
        <v>0</v>
      </c>
      <c r="IBY66" s="995">
        <f t="shared" ref="IBY66" si="11265">IBY60*$C$65*$C$66</f>
        <v>0</v>
      </c>
      <c r="ICA66" s="995">
        <f t="shared" ref="ICA66" si="11266">ICA60*$C$65*$C$66</f>
        <v>0</v>
      </c>
      <c r="ICC66" s="995">
        <f t="shared" ref="ICC66" si="11267">ICC60*$C$65*$C$66</f>
        <v>0</v>
      </c>
      <c r="ICE66" s="995">
        <f t="shared" ref="ICE66" si="11268">ICE60*$C$65*$C$66</f>
        <v>0</v>
      </c>
      <c r="ICG66" s="995">
        <f t="shared" ref="ICG66" si="11269">ICG60*$C$65*$C$66</f>
        <v>0</v>
      </c>
      <c r="ICI66" s="995">
        <f t="shared" ref="ICI66" si="11270">ICI60*$C$65*$C$66</f>
        <v>0</v>
      </c>
      <c r="ICK66" s="995">
        <f t="shared" ref="ICK66" si="11271">ICK60*$C$65*$C$66</f>
        <v>0</v>
      </c>
      <c r="ICM66" s="995">
        <f t="shared" ref="ICM66" si="11272">ICM60*$C$65*$C$66</f>
        <v>0</v>
      </c>
      <c r="ICO66" s="995">
        <f t="shared" ref="ICO66" si="11273">ICO60*$C$65*$C$66</f>
        <v>0</v>
      </c>
      <c r="ICQ66" s="995">
        <f t="shared" ref="ICQ66" si="11274">ICQ60*$C$65*$C$66</f>
        <v>0</v>
      </c>
      <c r="ICS66" s="995">
        <f t="shared" ref="ICS66" si="11275">ICS60*$C$65*$C$66</f>
        <v>0</v>
      </c>
      <c r="ICU66" s="995">
        <f t="shared" ref="ICU66" si="11276">ICU60*$C$65*$C$66</f>
        <v>0</v>
      </c>
      <c r="ICW66" s="995">
        <f t="shared" ref="ICW66" si="11277">ICW60*$C$65*$C$66</f>
        <v>0</v>
      </c>
      <c r="ICY66" s="995">
        <f t="shared" ref="ICY66" si="11278">ICY60*$C$65*$C$66</f>
        <v>0</v>
      </c>
      <c r="IDA66" s="995">
        <f t="shared" ref="IDA66" si="11279">IDA60*$C$65*$C$66</f>
        <v>0</v>
      </c>
      <c r="IDC66" s="995">
        <f t="shared" ref="IDC66" si="11280">IDC60*$C$65*$C$66</f>
        <v>0</v>
      </c>
      <c r="IDE66" s="995">
        <f t="shared" ref="IDE66" si="11281">IDE60*$C$65*$C$66</f>
        <v>0</v>
      </c>
      <c r="IDG66" s="995">
        <f t="shared" ref="IDG66" si="11282">IDG60*$C$65*$C$66</f>
        <v>0</v>
      </c>
      <c r="IDI66" s="995">
        <f t="shared" ref="IDI66" si="11283">IDI60*$C$65*$C$66</f>
        <v>0</v>
      </c>
      <c r="IDK66" s="995">
        <f t="shared" ref="IDK66" si="11284">IDK60*$C$65*$C$66</f>
        <v>0</v>
      </c>
      <c r="IDM66" s="995">
        <f t="shared" ref="IDM66" si="11285">IDM60*$C$65*$C$66</f>
        <v>0</v>
      </c>
      <c r="IDO66" s="995">
        <f t="shared" ref="IDO66" si="11286">IDO60*$C$65*$C$66</f>
        <v>0</v>
      </c>
      <c r="IDQ66" s="995">
        <f t="shared" ref="IDQ66" si="11287">IDQ60*$C$65*$C$66</f>
        <v>0</v>
      </c>
      <c r="IDS66" s="995">
        <f t="shared" ref="IDS66" si="11288">IDS60*$C$65*$C$66</f>
        <v>0</v>
      </c>
      <c r="IDU66" s="995">
        <f t="shared" ref="IDU66" si="11289">IDU60*$C$65*$C$66</f>
        <v>0</v>
      </c>
      <c r="IDW66" s="995">
        <f t="shared" ref="IDW66" si="11290">IDW60*$C$65*$C$66</f>
        <v>0</v>
      </c>
      <c r="IDY66" s="995">
        <f t="shared" ref="IDY66" si="11291">IDY60*$C$65*$C$66</f>
        <v>0</v>
      </c>
      <c r="IEA66" s="995">
        <f t="shared" ref="IEA66" si="11292">IEA60*$C$65*$C$66</f>
        <v>0</v>
      </c>
      <c r="IEC66" s="995">
        <f t="shared" ref="IEC66" si="11293">IEC60*$C$65*$C$66</f>
        <v>0</v>
      </c>
      <c r="IEE66" s="995">
        <f t="shared" ref="IEE66" si="11294">IEE60*$C$65*$C$66</f>
        <v>0</v>
      </c>
      <c r="IEG66" s="995">
        <f t="shared" ref="IEG66" si="11295">IEG60*$C$65*$C$66</f>
        <v>0</v>
      </c>
      <c r="IEI66" s="995">
        <f t="shared" ref="IEI66" si="11296">IEI60*$C$65*$C$66</f>
        <v>0</v>
      </c>
      <c r="IEK66" s="995">
        <f t="shared" ref="IEK66" si="11297">IEK60*$C$65*$C$66</f>
        <v>0</v>
      </c>
      <c r="IEM66" s="995">
        <f t="shared" ref="IEM66" si="11298">IEM60*$C$65*$C$66</f>
        <v>0</v>
      </c>
      <c r="IEO66" s="995">
        <f t="shared" ref="IEO66" si="11299">IEO60*$C$65*$C$66</f>
        <v>0</v>
      </c>
      <c r="IEQ66" s="995">
        <f t="shared" ref="IEQ66" si="11300">IEQ60*$C$65*$C$66</f>
        <v>0</v>
      </c>
      <c r="IES66" s="995">
        <f t="shared" ref="IES66" si="11301">IES60*$C$65*$C$66</f>
        <v>0</v>
      </c>
      <c r="IEU66" s="995">
        <f t="shared" ref="IEU66" si="11302">IEU60*$C$65*$C$66</f>
        <v>0</v>
      </c>
      <c r="IEW66" s="995">
        <f t="shared" ref="IEW66" si="11303">IEW60*$C$65*$C$66</f>
        <v>0</v>
      </c>
      <c r="IEY66" s="995">
        <f t="shared" ref="IEY66" si="11304">IEY60*$C$65*$C$66</f>
        <v>0</v>
      </c>
      <c r="IFA66" s="995">
        <f t="shared" ref="IFA66" si="11305">IFA60*$C$65*$C$66</f>
        <v>0</v>
      </c>
      <c r="IFC66" s="995">
        <f t="shared" ref="IFC66" si="11306">IFC60*$C$65*$C$66</f>
        <v>0</v>
      </c>
      <c r="IFE66" s="995">
        <f t="shared" ref="IFE66" si="11307">IFE60*$C$65*$C$66</f>
        <v>0</v>
      </c>
      <c r="IFG66" s="995">
        <f t="shared" ref="IFG66" si="11308">IFG60*$C$65*$C$66</f>
        <v>0</v>
      </c>
      <c r="IFI66" s="995">
        <f t="shared" ref="IFI66" si="11309">IFI60*$C$65*$C$66</f>
        <v>0</v>
      </c>
      <c r="IFK66" s="995">
        <f t="shared" ref="IFK66" si="11310">IFK60*$C$65*$C$66</f>
        <v>0</v>
      </c>
      <c r="IFM66" s="995">
        <f t="shared" ref="IFM66" si="11311">IFM60*$C$65*$C$66</f>
        <v>0</v>
      </c>
      <c r="IFO66" s="995">
        <f t="shared" ref="IFO66" si="11312">IFO60*$C$65*$C$66</f>
        <v>0</v>
      </c>
      <c r="IFQ66" s="995">
        <f t="shared" ref="IFQ66" si="11313">IFQ60*$C$65*$C$66</f>
        <v>0</v>
      </c>
      <c r="IFS66" s="995">
        <f t="shared" ref="IFS66" si="11314">IFS60*$C$65*$C$66</f>
        <v>0</v>
      </c>
      <c r="IFU66" s="995">
        <f t="shared" ref="IFU66" si="11315">IFU60*$C$65*$C$66</f>
        <v>0</v>
      </c>
      <c r="IFW66" s="995">
        <f t="shared" ref="IFW66" si="11316">IFW60*$C$65*$C$66</f>
        <v>0</v>
      </c>
      <c r="IFY66" s="995">
        <f t="shared" ref="IFY66" si="11317">IFY60*$C$65*$C$66</f>
        <v>0</v>
      </c>
      <c r="IGA66" s="995">
        <f t="shared" ref="IGA66" si="11318">IGA60*$C$65*$C$66</f>
        <v>0</v>
      </c>
      <c r="IGC66" s="995">
        <f t="shared" ref="IGC66" si="11319">IGC60*$C$65*$C$66</f>
        <v>0</v>
      </c>
      <c r="IGE66" s="995">
        <f t="shared" ref="IGE66" si="11320">IGE60*$C$65*$C$66</f>
        <v>0</v>
      </c>
      <c r="IGG66" s="995">
        <f t="shared" ref="IGG66" si="11321">IGG60*$C$65*$C$66</f>
        <v>0</v>
      </c>
      <c r="IGI66" s="995">
        <f t="shared" ref="IGI66" si="11322">IGI60*$C$65*$C$66</f>
        <v>0</v>
      </c>
      <c r="IGK66" s="995">
        <f t="shared" ref="IGK66" si="11323">IGK60*$C$65*$C$66</f>
        <v>0</v>
      </c>
      <c r="IGM66" s="995">
        <f t="shared" ref="IGM66" si="11324">IGM60*$C$65*$C$66</f>
        <v>0</v>
      </c>
      <c r="IGO66" s="995">
        <f t="shared" ref="IGO66" si="11325">IGO60*$C$65*$C$66</f>
        <v>0</v>
      </c>
      <c r="IGQ66" s="995">
        <f t="shared" ref="IGQ66" si="11326">IGQ60*$C$65*$C$66</f>
        <v>0</v>
      </c>
      <c r="IGS66" s="995">
        <f t="shared" ref="IGS66" si="11327">IGS60*$C$65*$C$66</f>
        <v>0</v>
      </c>
      <c r="IGU66" s="995">
        <f t="shared" ref="IGU66" si="11328">IGU60*$C$65*$C$66</f>
        <v>0</v>
      </c>
      <c r="IGW66" s="995">
        <f t="shared" ref="IGW66" si="11329">IGW60*$C$65*$C$66</f>
        <v>0</v>
      </c>
      <c r="IGY66" s="995">
        <f t="shared" ref="IGY66" si="11330">IGY60*$C$65*$C$66</f>
        <v>0</v>
      </c>
      <c r="IHA66" s="995">
        <f t="shared" ref="IHA66" si="11331">IHA60*$C$65*$C$66</f>
        <v>0</v>
      </c>
      <c r="IHC66" s="995">
        <f t="shared" ref="IHC66" si="11332">IHC60*$C$65*$C$66</f>
        <v>0</v>
      </c>
      <c r="IHE66" s="995">
        <f t="shared" ref="IHE66" si="11333">IHE60*$C$65*$C$66</f>
        <v>0</v>
      </c>
      <c r="IHG66" s="995">
        <f t="shared" ref="IHG66" si="11334">IHG60*$C$65*$C$66</f>
        <v>0</v>
      </c>
      <c r="IHI66" s="995">
        <f t="shared" ref="IHI66" si="11335">IHI60*$C$65*$C$66</f>
        <v>0</v>
      </c>
      <c r="IHK66" s="995">
        <f t="shared" ref="IHK66" si="11336">IHK60*$C$65*$C$66</f>
        <v>0</v>
      </c>
      <c r="IHM66" s="995">
        <f t="shared" ref="IHM66" si="11337">IHM60*$C$65*$C$66</f>
        <v>0</v>
      </c>
      <c r="IHO66" s="995">
        <f t="shared" ref="IHO66" si="11338">IHO60*$C$65*$C$66</f>
        <v>0</v>
      </c>
      <c r="IHQ66" s="995">
        <f t="shared" ref="IHQ66" si="11339">IHQ60*$C$65*$C$66</f>
        <v>0</v>
      </c>
      <c r="IHS66" s="995">
        <f t="shared" ref="IHS66" si="11340">IHS60*$C$65*$C$66</f>
        <v>0</v>
      </c>
      <c r="IHU66" s="995">
        <f t="shared" ref="IHU66" si="11341">IHU60*$C$65*$C$66</f>
        <v>0</v>
      </c>
      <c r="IHW66" s="995">
        <f t="shared" ref="IHW66" si="11342">IHW60*$C$65*$C$66</f>
        <v>0</v>
      </c>
      <c r="IHY66" s="995">
        <f t="shared" ref="IHY66" si="11343">IHY60*$C$65*$C$66</f>
        <v>0</v>
      </c>
      <c r="IIA66" s="995">
        <f t="shared" ref="IIA66" si="11344">IIA60*$C$65*$C$66</f>
        <v>0</v>
      </c>
      <c r="IIC66" s="995">
        <f t="shared" ref="IIC66" si="11345">IIC60*$C$65*$C$66</f>
        <v>0</v>
      </c>
      <c r="IIE66" s="995">
        <f t="shared" ref="IIE66" si="11346">IIE60*$C$65*$C$66</f>
        <v>0</v>
      </c>
      <c r="IIG66" s="995">
        <f t="shared" ref="IIG66" si="11347">IIG60*$C$65*$C$66</f>
        <v>0</v>
      </c>
      <c r="III66" s="995">
        <f t="shared" ref="III66" si="11348">III60*$C$65*$C$66</f>
        <v>0</v>
      </c>
      <c r="IIK66" s="995">
        <f t="shared" ref="IIK66" si="11349">IIK60*$C$65*$C$66</f>
        <v>0</v>
      </c>
      <c r="IIM66" s="995">
        <f t="shared" ref="IIM66" si="11350">IIM60*$C$65*$C$66</f>
        <v>0</v>
      </c>
      <c r="IIO66" s="995">
        <f t="shared" ref="IIO66" si="11351">IIO60*$C$65*$C$66</f>
        <v>0</v>
      </c>
      <c r="IIQ66" s="995">
        <f t="shared" ref="IIQ66" si="11352">IIQ60*$C$65*$C$66</f>
        <v>0</v>
      </c>
      <c r="IIS66" s="995">
        <f t="shared" ref="IIS66" si="11353">IIS60*$C$65*$C$66</f>
        <v>0</v>
      </c>
      <c r="IIU66" s="995">
        <f t="shared" ref="IIU66" si="11354">IIU60*$C$65*$C$66</f>
        <v>0</v>
      </c>
      <c r="IIW66" s="995">
        <f t="shared" ref="IIW66" si="11355">IIW60*$C$65*$C$66</f>
        <v>0</v>
      </c>
      <c r="IIY66" s="995">
        <f t="shared" ref="IIY66" si="11356">IIY60*$C$65*$C$66</f>
        <v>0</v>
      </c>
      <c r="IJA66" s="995">
        <f t="shared" ref="IJA66" si="11357">IJA60*$C$65*$C$66</f>
        <v>0</v>
      </c>
      <c r="IJC66" s="995">
        <f t="shared" ref="IJC66" si="11358">IJC60*$C$65*$C$66</f>
        <v>0</v>
      </c>
      <c r="IJE66" s="995">
        <f t="shared" ref="IJE66" si="11359">IJE60*$C$65*$C$66</f>
        <v>0</v>
      </c>
      <c r="IJG66" s="995">
        <f t="shared" ref="IJG66" si="11360">IJG60*$C$65*$C$66</f>
        <v>0</v>
      </c>
      <c r="IJI66" s="995">
        <f t="shared" ref="IJI66" si="11361">IJI60*$C$65*$C$66</f>
        <v>0</v>
      </c>
      <c r="IJK66" s="995">
        <f t="shared" ref="IJK66" si="11362">IJK60*$C$65*$C$66</f>
        <v>0</v>
      </c>
      <c r="IJM66" s="995">
        <f t="shared" ref="IJM66" si="11363">IJM60*$C$65*$C$66</f>
        <v>0</v>
      </c>
      <c r="IJO66" s="995">
        <f t="shared" ref="IJO66" si="11364">IJO60*$C$65*$C$66</f>
        <v>0</v>
      </c>
      <c r="IJQ66" s="995">
        <f t="shared" ref="IJQ66" si="11365">IJQ60*$C$65*$C$66</f>
        <v>0</v>
      </c>
      <c r="IJS66" s="995">
        <f t="shared" ref="IJS66" si="11366">IJS60*$C$65*$C$66</f>
        <v>0</v>
      </c>
      <c r="IJU66" s="995">
        <f t="shared" ref="IJU66" si="11367">IJU60*$C$65*$C$66</f>
        <v>0</v>
      </c>
      <c r="IJW66" s="995">
        <f t="shared" ref="IJW66" si="11368">IJW60*$C$65*$C$66</f>
        <v>0</v>
      </c>
      <c r="IJY66" s="995">
        <f t="shared" ref="IJY66" si="11369">IJY60*$C$65*$C$66</f>
        <v>0</v>
      </c>
      <c r="IKA66" s="995">
        <f t="shared" ref="IKA66" si="11370">IKA60*$C$65*$C$66</f>
        <v>0</v>
      </c>
      <c r="IKC66" s="995">
        <f t="shared" ref="IKC66" si="11371">IKC60*$C$65*$C$66</f>
        <v>0</v>
      </c>
      <c r="IKE66" s="995">
        <f t="shared" ref="IKE66" si="11372">IKE60*$C$65*$C$66</f>
        <v>0</v>
      </c>
      <c r="IKG66" s="995">
        <f t="shared" ref="IKG66" si="11373">IKG60*$C$65*$C$66</f>
        <v>0</v>
      </c>
      <c r="IKI66" s="995">
        <f t="shared" ref="IKI66" si="11374">IKI60*$C$65*$C$66</f>
        <v>0</v>
      </c>
      <c r="IKK66" s="995">
        <f t="shared" ref="IKK66" si="11375">IKK60*$C$65*$C$66</f>
        <v>0</v>
      </c>
      <c r="IKM66" s="995">
        <f t="shared" ref="IKM66" si="11376">IKM60*$C$65*$C$66</f>
        <v>0</v>
      </c>
      <c r="IKO66" s="995">
        <f t="shared" ref="IKO66" si="11377">IKO60*$C$65*$C$66</f>
        <v>0</v>
      </c>
      <c r="IKQ66" s="995">
        <f t="shared" ref="IKQ66" si="11378">IKQ60*$C$65*$C$66</f>
        <v>0</v>
      </c>
      <c r="IKS66" s="995">
        <f t="shared" ref="IKS66" si="11379">IKS60*$C$65*$C$66</f>
        <v>0</v>
      </c>
      <c r="IKU66" s="995">
        <f t="shared" ref="IKU66" si="11380">IKU60*$C$65*$C$66</f>
        <v>0</v>
      </c>
      <c r="IKW66" s="995">
        <f t="shared" ref="IKW66" si="11381">IKW60*$C$65*$C$66</f>
        <v>0</v>
      </c>
      <c r="IKY66" s="995">
        <f t="shared" ref="IKY66" si="11382">IKY60*$C$65*$C$66</f>
        <v>0</v>
      </c>
      <c r="ILA66" s="995">
        <f t="shared" ref="ILA66" si="11383">ILA60*$C$65*$C$66</f>
        <v>0</v>
      </c>
      <c r="ILC66" s="995">
        <f t="shared" ref="ILC66" si="11384">ILC60*$C$65*$C$66</f>
        <v>0</v>
      </c>
      <c r="ILE66" s="995">
        <f t="shared" ref="ILE66" si="11385">ILE60*$C$65*$C$66</f>
        <v>0</v>
      </c>
      <c r="ILG66" s="995">
        <f t="shared" ref="ILG66" si="11386">ILG60*$C$65*$C$66</f>
        <v>0</v>
      </c>
      <c r="ILI66" s="995">
        <f t="shared" ref="ILI66" si="11387">ILI60*$C$65*$C$66</f>
        <v>0</v>
      </c>
      <c r="ILK66" s="995">
        <f t="shared" ref="ILK66" si="11388">ILK60*$C$65*$C$66</f>
        <v>0</v>
      </c>
      <c r="ILM66" s="995">
        <f t="shared" ref="ILM66" si="11389">ILM60*$C$65*$C$66</f>
        <v>0</v>
      </c>
      <c r="ILO66" s="995">
        <f t="shared" ref="ILO66" si="11390">ILO60*$C$65*$C$66</f>
        <v>0</v>
      </c>
      <c r="ILQ66" s="995">
        <f t="shared" ref="ILQ66" si="11391">ILQ60*$C$65*$C$66</f>
        <v>0</v>
      </c>
      <c r="ILS66" s="995">
        <f t="shared" ref="ILS66" si="11392">ILS60*$C$65*$C$66</f>
        <v>0</v>
      </c>
      <c r="ILU66" s="995">
        <f t="shared" ref="ILU66" si="11393">ILU60*$C$65*$C$66</f>
        <v>0</v>
      </c>
      <c r="ILW66" s="995">
        <f t="shared" ref="ILW66" si="11394">ILW60*$C$65*$C$66</f>
        <v>0</v>
      </c>
      <c r="ILY66" s="995">
        <f t="shared" ref="ILY66" si="11395">ILY60*$C$65*$C$66</f>
        <v>0</v>
      </c>
      <c r="IMA66" s="995">
        <f t="shared" ref="IMA66" si="11396">IMA60*$C$65*$C$66</f>
        <v>0</v>
      </c>
      <c r="IMC66" s="995">
        <f t="shared" ref="IMC66" si="11397">IMC60*$C$65*$C$66</f>
        <v>0</v>
      </c>
      <c r="IME66" s="995">
        <f t="shared" ref="IME66" si="11398">IME60*$C$65*$C$66</f>
        <v>0</v>
      </c>
      <c r="IMG66" s="995">
        <f t="shared" ref="IMG66" si="11399">IMG60*$C$65*$C$66</f>
        <v>0</v>
      </c>
      <c r="IMI66" s="995">
        <f t="shared" ref="IMI66" si="11400">IMI60*$C$65*$C$66</f>
        <v>0</v>
      </c>
      <c r="IMK66" s="995">
        <f t="shared" ref="IMK66" si="11401">IMK60*$C$65*$C$66</f>
        <v>0</v>
      </c>
      <c r="IMM66" s="995">
        <f t="shared" ref="IMM66" si="11402">IMM60*$C$65*$C$66</f>
        <v>0</v>
      </c>
      <c r="IMO66" s="995">
        <f t="shared" ref="IMO66" si="11403">IMO60*$C$65*$C$66</f>
        <v>0</v>
      </c>
      <c r="IMQ66" s="995">
        <f t="shared" ref="IMQ66" si="11404">IMQ60*$C$65*$C$66</f>
        <v>0</v>
      </c>
      <c r="IMS66" s="995">
        <f t="shared" ref="IMS66" si="11405">IMS60*$C$65*$C$66</f>
        <v>0</v>
      </c>
      <c r="IMU66" s="995">
        <f t="shared" ref="IMU66" si="11406">IMU60*$C$65*$C$66</f>
        <v>0</v>
      </c>
      <c r="IMW66" s="995">
        <f t="shared" ref="IMW66" si="11407">IMW60*$C$65*$C$66</f>
        <v>0</v>
      </c>
      <c r="IMY66" s="995">
        <f t="shared" ref="IMY66" si="11408">IMY60*$C$65*$C$66</f>
        <v>0</v>
      </c>
      <c r="INA66" s="995">
        <f t="shared" ref="INA66" si="11409">INA60*$C$65*$C$66</f>
        <v>0</v>
      </c>
      <c r="INC66" s="995">
        <f t="shared" ref="INC66" si="11410">INC60*$C$65*$C$66</f>
        <v>0</v>
      </c>
      <c r="INE66" s="995">
        <f t="shared" ref="INE66" si="11411">INE60*$C$65*$C$66</f>
        <v>0</v>
      </c>
      <c r="ING66" s="995">
        <f t="shared" ref="ING66" si="11412">ING60*$C$65*$C$66</f>
        <v>0</v>
      </c>
      <c r="INI66" s="995">
        <f t="shared" ref="INI66" si="11413">INI60*$C$65*$C$66</f>
        <v>0</v>
      </c>
      <c r="INK66" s="995">
        <f t="shared" ref="INK66" si="11414">INK60*$C$65*$C$66</f>
        <v>0</v>
      </c>
      <c r="INM66" s="995">
        <f t="shared" ref="INM66" si="11415">INM60*$C$65*$C$66</f>
        <v>0</v>
      </c>
      <c r="INO66" s="995">
        <f t="shared" ref="INO66" si="11416">INO60*$C$65*$C$66</f>
        <v>0</v>
      </c>
      <c r="INQ66" s="995">
        <f t="shared" ref="INQ66" si="11417">INQ60*$C$65*$C$66</f>
        <v>0</v>
      </c>
      <c r="INS66" s="995">
        <f t="shared" ref="INS66" si="11418">INS60*$C$65*$C$66</f>
        <v>0</v>
      </c>
      <c r="INU66" s="995">
        <f t="shared" ref="INU66" si="11419">INU60*$C$65*$C$66</f>
        <v>0</v>
      </c>
      <c r="INW66" s="995">
        <f t="shared" ref="INW66" si="11420">INW60*$C$65*$C$66</f>
        <v>0</v>
      </c>
      <c r="INY66" s="995">
        <f t="shared" ref="INY66" si="11421">INY60*$C$65*$C$66</f>
        <v>0</v>
      </c>
      <c r="IOA66" s="995">
        <f t="shared" ref="IOA66" si="11422">IOA60*$C$65*$C$66</f>
        <v>0</v>
      </c>
      <c r="IOC66" s="995">
        <f t="shared" ref="IOC66" si="11423">IOC60*$C$65*$C$66</f>
        <v>0</v>
      </c>
      <c r="IOE66" s="995">
        <f t="shared" ref="IOE66" si="11424">IOE60*$C$65*$C$66</f>
        <v>0</v>
      </c>
      <c r="IOG66" s="995">
        <f t="shared" ref="IOG66" si="11425">IOG60*$C$65*$C$66</f>
        <v>0</v>
      </c>
      <c r="IOI66" s="995">
        <f t="shared" ref="IOI66" si="11426">IOI60*$C$65*$C$66</f>
        <v>0</v>
      </c>
      <c r="IOK66" s="995">
        <f t="shared" ref="IOK66" si="11427">IOK60*$C$65*$C$66</f>
        <v>0</v>
      </c>
      <c r="IOM66" s="995">
        <f t="shared" ref="IOM66" si="11428">IOM60*$C$65*$C$66</f>
        <v>0</v>
      </c>
      <c r="IOO66" s="995">
        <f t="shared" ref="IOO66" si="11429">IOO60*$C$65*$C$66</f>
        <v>0</v>
      </c>
      <c r="IOQ66" s="995">
        <f t="shared" ref="IOQ66" si="11430">IOQ60*$C$65*$C$66</f>
        <v>0</v>
      </c>
      <c r="IOS66" s="995">
        <f t="shared" ref="IOS66" si="11431">IOS60*$C$65*$C$66</f>
        <v>0</v>
      </c>
      <c r="IOU66" s="995">
        <f t="shared" ref="IOU66" si="11432">IOU60*$C$65*$C$66</f>
        <v>0</v>
      </c>
      <c r="IOW66" s="995">
        <f t="shared" ref="IOW66" si="11433">IOW60*$C$65*$C$66</f>
        <v>0</v>
      </c>
      <c r="IOY66" s="995">
        <f t="shared" ref="IOY66" si="11434">IOY60*$C$65*$C$66</f>
        <v>0</v>
      </c>
      <c r="IPA66" s="995">
        <f t="shared" ref="IPA66" si="11435">IPA60*$C$65*$C$66</f>
        <v>0</v>
      </c>
      <c r="IPC66" s="995">
        <f t="shared" ref="IPC66" si="11436">IPC60*$C$65*$C$66</f>
        <v>0</v>
      </c>
      <c r="IPE66" s="995">
        <f t="shared" ref="IPE66" si="11437">IPE60*$C$65*$C$66</f>
        <v>0</v>
      </c>
      <c r="IPG66" s="995">
        <f t="shared" ref="IPG66" si="11438">IPG60*$C$65*$C$66</f>
        <v>0</v>
      </c>
      <c r="IPI66" s="995">
        <f t="shared" ref="IPI66" si="11439">IPI60*$C$65*$C$66</f>
        <v>0</v>
      </c>
      <c r="IPK66" s="995">
        <f t="shared" ref="IPK66" si="11440">IPK60*$C$65*$C$66</f>
        <v>0</v>
      </c>
      <c r="IPM66" s="995">
        <f t="shared" ref="IPM66" si="11441">IPM60*$C$65*$C$66</f>
        <v>0</v>
      </c>
      <c r="IPO66" s="995">
        <f t="shared" ref="IPO66" si="11442">IPO60*$C$65*$C$66</f>
        <v>0</v>
      </c>
      <c r="IPQ66" s="995">
        <f t="shared" ref="IPQ66" si="11443">IPQ60*$C$65*$C$66</f>
        <v>0</v>
      </c>
      <c r="IPS66" s="995">
        <f t="shared" ref="IPS66" si="11444">IPS60*$C$65*$C$66</f>
        <v>0</v>
      </c>
      <c r="IPU66" s="995">
        <f t="shared" ref="IPU66" si="11445">IPU60*$C$65*$C$66</f>
        <v>0</v>
      </c>
      <c r="IPW66" s="995">
        <f t="shared" ref="IPW66" si="11446">IPW60*$C$65*$C$66</f>
        <v>0</v>
      </c>
      <c r="IPY66" s="995">
        <f t="shared" ref="IPY66" si="11447">IPY60*$C$65*$C$66</f>
        <v>0</v>
      </c>
      <c r="IQA66" s="995">
        <f t="shared" ref="IQA66" si="11448">IQA60*$C$65*$C$66</f>
        <v>0</v>
      </c>
      <c r="IQC66" s="995">
        <f t="shared" ref="IQC66" si="11449">IQC60*$C$65*$C$66</f>
        <v>0</v>
      </c>
      <c r="IQE66" s="995">
        <f t="shared" ref="IQE66" si="11450">IQE60*$C$65*$C$66</f>
        <v>0</v>
      </c>
      <c r="IQG66" s="995">
        <f t="shared" ref="IQG66" si="11451">IQG60*$C$65*$C$66</f>
        <v>0</v>
      </c>
      <c r="IQI66" s="995">
        <f t="shared" ref="IQI66" si="11452">IQI60*$C$65*$C$66</f>
        <v>0</v>
      </c>
      <c r="IQK66" s="995">
        <f t="shared" ref="IQK66" si="11453">IQK60*$C$65*$C$66</f>
        <v>0</v>
      </c>
      <c r="IQM66" s="995">
        <f t="shared" ref="IQM66" si="11454">IQM60*$C$65*$C$66</f>
        <v>0</v>
      </c>
      <c r="IQO66" s="995">
        <f t="shared" ref="IQO66" si="11455">IQO60*$C$65*$C$66</f>
        <v>0</v>
      </c>
      <c r="IQQ66" s="995">
        <f t="shared" ref="IQQ66" si="11456">IQQ60*$C$65*$C$66</f>
        <v>0</v>
      </c>
      <c r="IQS66" s="995">
        <f t="shared" ref="IQS66" si="11457">IQS60*$C$65*$C$66</f>
        <v>0</v>
      </c>
      <c r="IQU66" s="995">
        <f t="shared" ref="IQU66" si="11458">IQU60*$C$65*$C$66</f>
        <v>0</v>
      </c>
      <c r="IQW66" s="995">
        <f t="shared" ref="IQW66" si="11459">IQW60*$C$65*$C$66</f>
        <v>0</v>
      </c>
      <c r="IQY66" s="995">
        <f t="shared" ref="IQY66" si="11460">IQY60*$C$65*$C$66</f>
        <v>0</v>
      </c>
      <c r="IRA66" s="995">
        <f t="shared" ref="IRA66" si="11461">IRA60*$C$65*$C$66</f>
        <v>0</v>
      </c>
      <c r="IRC66" s="995">
        <f t="shared" ref="IRC66" si="11462">IRC60*$C$65*$C$66</f>
        <v>0</v>
      </c>
      <c r="IRE66" s="995">
        <f t="shared" ref="IRE66" si="11463">IRE60*$C$65*$C$66</f>
        <v>0</v>
      </c>
      <c r="IRG66" s="995">
        <f t="shared" ref="IRG66" si="11464">IRG60*$C$65*$C$66</f>
        <v>0</v>
      </c>
      <c r="IRI66" s="995">
        <f t="shared" ref="IRI66" si="11465">IRI60*$C$65*$C$66</f>
        <v>0</v>
      </c>
      <c r="IRK66" s="995">
        <f t="shared" ref="IRK66" si="11466">IRK60*$C$65*$C$66</f>
        <v>0</v>
      </c>
      <c r="IRM66" s="995">
        <f t="shared" ref="IRM66" si="11467">IRM60*$C$65*$C$66</f>
        <v>0</v>
      </c>
      <c r="IRO66" s="995">
        <f t="shared" ref="IRO66" si="11468">IRO60*$C$65*$C$66</f>
        <v>0</v>
      </c>
      <c r="IRQ66" s="995">
        <f t="shared" ref="IRQ66" si="11469">IRQ60*$C$65*$C$66</f>
        <v>0</v>
      </c>
      <c r="IRS66" s="995">
        <f t="shared" ref="IRS66" si="11470">IRS60*$C$65*$C$66</f>
        <v>0</v>
      </c>
      <c r="IRU66" s="995">
        <f t="shared" ref="IRU66" si="11471">IRU60*$C$65*$C$66</f>
        <v>0</v>
      </c>
      <c r="IRW66" s="995">
        <f t="shared" ref="IRW66" si="11472">IRW60*$C$65*$C$66</f>
        <v>0</v>
      </c>
      <c r="IRY66" s="995">
        <f t="shared" ref="IRY66" si="11473">IRY60*$C$65*$C$66</f>
        <v>0</v>
      </c>
      <c r="ISA66" s="995">
        <f t="shared" ref="ISA66" si="11474">ISA60*$C$65*$C$66</f>
        <v>0</v>
      </c>
      <c r="ISC66" s="995">
        <f t="shared" ref="ISC66" si="11475">ISC60*$C$65*$C$66</f>
        <v>0</v>
      </c>
      <c r="ISE66" s="995">
        <f t="shared" ref="ISE66" si="11476">ISE60*$C$65*$C$66</f>
        <v>0</v>
      </c>
      <c r="ISG66" s="995">
        <f t="shared" ref="ISG66" si="11477">ISG60*$C$65*$C$66</f>
        <v>0</v>
      </c>
      <c r="ISI66" s="995">
        <f t="shared" ref="ISI66" si="11478">ISI60*$C$65*$C$66</f>
        <v>0</v>
      </c>
      <c r="ISK66" s="995">
        <f t="shared" ref="ISK66" si="11479">ISK60*$C$65*$C$66</f>
        <v>0</v>
      </c>
      <c r="ISM66" s="995">
        <f t="shared" ref="ISM66" si="11480">ISM60*$C$65*$C$66</f>
        <v>0</v>
      </c>
      <c r="ISO66" s="995">
        <f t="shared" ref="ISO66" si="11481">ISO60*$C$65*$C$66</f>
        <v>0</v>
      </c>
      <c r="ISQ66" s="995">
        <f t="shared" ref="ISQ66" si="11482">ISQ60*$C$65*$C$66</f>
        <v>0</v>
      </c>
      <c r="ISS66" s="995">
        <f t="shared" ref="ISS66" si="11483">ISS60*$C$65*$C$66</f>
        <v>0</v>
      </c>
      <c r="ISU66" s="995">
        <f t="shared" ref="ISU66" si="11484">ISU60*$C$65*$C$66</f>
        <v>0</v>
      </c>
      <c r="ISW66" s="995">
        <f t="shared" ref="ISW66" si="11485">ISW60*$C$65*$C$66</f>
        <v>0</v>
      </c>
      <c r="ISY66" s="995">
        <f t="shared" ref="ISY66" si="11486">ISY60*$C$65*$C$66</f>
        <v>0</v>
      </c>
      <c r="ITA66" s="995">
        <f t="shared" ref="ITA66" si="11487">ITA60*$C$65*$C$66</f>
        <v>0</v>
      </c>
      <c r="ITC66" s="995">
        <f t="shared" ref="ITC66" si="11488">ITC60*$C$65*$C$66</f>
        <v>0</v>
      </c>
      <c r="ITE66" s="995">
        <f t="shared" ref="ITE66" si="11489">ITE60*$C$65*$C$66</f>
        <v>0</v>
      </c>
      <c r="ITG66" s="995">
        <f t="shared" ref="ITG66" si="11490">ITG60*$C$65*$C$66</f>
        <v>0</v>
      </c>
      <c r="ITI66" s="995">
        <f t="shared" ref="ITI66" si="11491">ITI60*$C$65*$C$66</f>
        <v>0</v>
      </c>
      <c r="ITK66" s="995">
        <f t="shared" ref="ITK66" si="11492">ITK60*$C$65*$C$66</f>
        <v>0</v>
      </c>
      <c r="ITM66" s="995">
        <f t="shared" ref="ITM66" si="11493">ITM60*$C$65*$C$66</f>
        <v>0</v>
      </c>
      <c r="ITO66" s="995">
        <f t="shared" ref="ITO66" si="11494">ITO60*$C$65*$C$66</f>
        <v>0</v>
      </c>
      <c r="ITQ66" s="995">
        <f t="shared" ref="ITQ66" si="11495">ITQ60*$C$65*$C$66</f>
        <v>0</v>
      </c>
      <c r="ITS66" s="995">
        <f t="shared" ref="ITS66" si="11496">ITS60*$C$65*$C$66</f>
        <v>0</v>
      </c>
      <c r="ITU66" s="995">
        <f t="shared" ref="ITU66" si="11497">ITU60*$C$65*$C$66</f>
        <v>0</v>
      </c>
      <c r="ITW66" s="995">
        <f t="shared" ref="ITW66" si="11498">ITW60*$C$65*$C$66</f>
        <v>0</v>
      </c>
      <c r="ITY66" s="995">
        <f t="shared" ref="ITY66" si="11499">ITY60*$C$65*$C$66</f>
        <v>0</v>
      </c>
      <c r="IUA66" s="995">
        <f t="shared" ref="IUA66" si="11500">IUA60*$C$65*$C$66</f>
        <v>0</v>
      </c>
      <c r="IUC66" s="995">
        <f t="shared" ref="IUC66" si="11501">IUC60*$C$65*$C$66</f>
        <v>0</v>
      </c>
      <c r="IUE66" s="995">
        <f t="shared" ref="IUE66" si="11502">IUE60*$C$65*$C$66</f>
        <v>0</v>
      </c>
      <c r="IUG66" s="995">
        <f t="shared" ref="IUG66" si="11503">IUG60*$C$65*$C$66</f>
        <v>0</v>
      </c>
      <c r="IUI66" s="995">
        <f t="shared" ref="IUI66" si="11504">IUI60*$C$65*$C$66</f>
        <v>0</v>
      </c>
      <c r="IUK66" s="995">
        <f t="shared" ref="IUK66" si="11505">IUK60*$C$65*$C$66</f>
        <v>0</v>
      </c>
      <c r="IUM66" s="995">
        <f t="shared" ref="IUM66" si="11506">IUM60*$C$65*$C$66</f>
        <v>0</v>
      </c>
      <c r="IUO66" s="995">
        <f t="shared" ref="IUO66" si="11507">IUO60*$C$65*$C$66</f>
        <v>0</v>
      </c>
      <c r="IUQ66" s="995">
        <f t="shared" ref="IUQ66" si="11508">IUQ60*$C$65*$C$66</f>
        <v>0</v>
      </c>
      <c r="IUS66" s="995">
        <f t="shared" ref="IUS66" si="11509">IUS60*$C$65*$C$66</f>
        <v>0</v>
      </c>
      <c r="IUU66" s="995">
        <f t="shared" ref="IUU66" si="11510">IUU60*$C$65*$C$66</f>
        <v>0</v>
      </c>
      <c r="IUW66" s="995">
        <f t="shared" ref="IUW66" si="11511">IUW60*$C$65*$C$66</f>
        <v>0</v>
      </c>
      <c r="IUY66" s="995">
        <f t="shared" ref="IUY66" si="11512">IUY60*$C$65*$C$66</f>
        <v>0</v>
      </c>
      <c r="IVA66" s="995">
        <f t="shared" ref="IVA66" si="11513">IVA60*$C$65*$C$66</f>
        <v>0</v>
      </c>
      <c r="IVC66" s="995">
        <f t="shared" ref="IVC66" si="11514">IVC60*$C$65*$C$66</f>
        <v>0</v>
      </c>
      <c r="IVE66" s="995">
        <f t="shared" ref="IVE66" si="11515">IVE60*$C$65*$C$66</f>
        <v>0</v>
      </c>
      <c r="IVG66" s="995">
        <f t="shared" ref="IVG66" si="11516">IVG60*$C$65*$C$66</f>
        <v>0</v>
      </c>
      <c r="IVI66" s="995">
        <f t="shared" ref="IVI66" si="11517">IVI60*$C$65*$C$66</f>
        <v>0</v>
      </c>
      <c r="IVK66" s="995">
        <f t="shared" ref="IVK66" si="11518">IVK60*$C$65*$C$66</f>
        <v>0</v>
      </c>
      <c r="IVM66" s="995">
        <f t="shared" ref="IVM66" si="11519">IVM60*$C$65*$C$66</f>
        <v>0</v>
      </c>
      <c r="IVO66" s="995">
        <f t="shared" ref="IVO66" si="11520">IVO60*$C$65*$C$66</f>
        <v>0</v>
      </c>
      <c r="IVQ66" s="995">
        <f t="shared" ref="IVQ66" si="11521">IVQ60*$C$65*$C$66</f>
        <v>0</v>
      </c>
      <c r="IVS66" s="995">
        <f t="shared" ref="IVS66" si="11522">IVS60*$C$65*$C$66</f>
        <v>0</v>
      </c>
      <c r="IVU66" s="995">
        <f t="shared" ref="IVU66" si="11523">IVU60*$C$65*$C$66</f>
        <v>0</v>
      </c>
      <c r="IVW66" s="995">
        <f t="shared" ref="IVW66" si="11524">IVW60*$C$65*$C$66</f>
        <v>0</v>
      </c>
      <c r="IVY66" s="995">
        <f t="shared" ref="IVY66" si="11525">IVY60*$C$65*$C$66</f>
        <v>0</v>
      </c>
      <c r="IWA66" s="995">
        <f t="shared" ref="IWA66" si="11526">IWA60*$C$65*$C$66</f>
        <v>0</v>
      </c>
      <c r="IWC66" s="995">
        <f t="shared" ref="IWC66" si="11527">IWC60*$C$65*$C$66</f>
        <v>0</v>
      </c>
      <c r="IWE66" s="995">
        <f t="shared" ref="IWE66" si="11528">IWE60*$C$65*$C$66</f>
        <v>0</v>
      </c>
      <c r="IWG66" s="995">
        <f t="shared" ref="IWG66" si="11529">IWG60*$C$65*$C$66</f>
        <v>0</v>
      </c>
      <c r="IWI66" s="995">
        <f t="shared" ref="IWI66" si="11530">IWI60*$C$65*$C$66</f>
        <v>0</v>
      </c>
      <c r="IWK66" s="995">
        <f t="shared" ref="IWK66" si="11531">IWK60*$C$65*$C$66</f>
        <v>0</v>
      </c>
      <c r="IWM66" s="995">
        <f t="shared" ref="IWM66" si="11532">IWM60*$C$65*$C$66</f>
        <v>0</v>
      </c>
      <c r="IWO66" s="995">
        <f t="shared" ref="IWO66" si="11533">IWO60*$C$65*$C$66</f>
        <v>0</v>
      </c>
      <c r="IWQ66" s="995">
        <f t="shared" ref="IWQ66" si="11534">IWQ60*$C$65*$C$66</f>
        <v>0</v>
      </c>
      <c r="IWS66" s="995">
        <f t="shared" ref="IWS66" si="11535">IWS60*$C$65*$C$66</f>
        <v>0</v>
      </c>
      <c r="IWU66" s="995">
        <f t="shared" ref="IWU66" si="11536">IWU60*$C$65*$C$66</f>
        <v>0</v>
      </c>
      <c r="IWW66" s="995">
        <f t="shared" ref="IWW66" si="11537">IWW60*$C$65*$C$66</f>
        <v>0</v>
      </c>
      <c r="IWY66" s="995">
        <f t="shared" ref="IWY66" si="11538">IWY60*$C$65*$C$66</f>
        <v>0</v>
      </c>
      <c r="IXA66" s="995">
        <f t="shared" ref="IXA66" si="11539">IXA60*$C$65*$C$66</f>
        <v>0</v>
      </c>
      <c r="IXC66" s="995">
        <f t="shared" ref="IXC66" si="11540">IXC60*$C$65*$C$66</f>
        <v>0</v>
      </c>
      <c r="IXE66" s="995">
        <f t="shared" ref="IXE66" si="11541">IXE60*$C$65*$C$66</f>
        <v>0</v>
      </c>
      <c r="IXG66" s="995">
        <f t="shared" ref="IXG66" si="11542">IXG60*$C$65*$C$66</f>
        <v>0</v>
      </c>
      <c r="IXI66" s="995">
        <f t="shared" ref="IXI66" si="11543">IXI60*$C$65*$C$66</f>
        <v>0</v>
      </c>
      <c r="IXK66" s="995">
        <f t="shared" ref="IXK66" si="11544">IXK60*$C$65*$C$66</f>
        <v>0</v>
      </c>
      <c r="IXM66" s="995">
        <f t="shared" ref="IXM66" si="11545">IXM60*$C$65*$C$66</f>
        <v>0</v>
      </c>
      <c r="IXO66" s="995">
        <f t="shared" ref="IXO66" si="11546">IXO60*$C$65*$C$66</f>
        <v>0</v>
      </c>
      <c r="IXQ66" s="995">
        <f t="shared" ref="IXQ66" si="11547">IXQ60*$C$65*$C$66</f>
        <v>0</v>
      </c>
      <c r="IXS66" s="995">
        <f t="shared" ref="IXS66" si="11548">IXS60*$C$65*$C$66</f>
        <v>0</v>
      </c>
      <c r="IXU66" s="995">
        <f t="shared" ref="IXU66" si="11549">IXU60*$C$65*$C$66</f>
        <v>0</v>
      </c>
      <c r="IXW66" s="995">
        <f t="shared" ref="IXW66" si="11550">IXW60*$C$65*$C$66</f>
        <v>0</v>
      </c>
      <c r="IXY66" s="995">
        <f t="shared" ref="IXY66" si="11551">IXY60*$C$65*$C$66</f>
        <v>0</v>
      </c>
      <c r="IYA66" s="995">
        <f t="shared" ref="IYA66" si="11552">IYA60*$C$65*$C$66</f>
        <v>0</v>
      </c>
      <c r="IYC66" s="995">
        <f t="shared" ref="IYC66" si="11553">IYC60*$C$65*$C$66</f>
        <v>0</v>
      </c>
      <c r="IYE66" s="995">
        <f t="shared" ref="IYE66" si="11554">IYE60*$C$65*$C$66</f>
        <v>0</v>
      </c>
      <c r="IYG66" s="995">
        <f t="shared" ref="IYG66" si="11555">IYG60*$C$65*$C$66</f>
        <v>0</v>
      </c>
      <c r="IYI66" s="995">
        <f t="shared" ref="IYI66" si="11556">IYI60*$C$65*$C$66</f>
        <v>0</v>
      </c>
      <c r="IYK66" s="995">
        <f t="shared" ref="IYK66" si="11557">IYK60*$C$65*$C$66</f>
        <v>0</v>
      </c>
      <c r="IYM66" s="995">
        <f t="shared" ref="IYM66" si="11558">IYM60*$C$65*$C$66</f>
        <v>0</v>
      </c>
      <c r="IYO66" s="995">
        <f t="shared" ref="IYO66" si="11559">IYO60*$C$65*$C$66</f>
        <v>0</v>
      </c>
      <c r="IYQ66" s="995">
        <f t="shared" ref="IYQ66" si="11560">IYQ60*$C$65*$C$66</f>
        <v>0</v>
      </c>
      <c r="IYS66" s="995">
        <f t="shared" ref="IYS66" si="11561">IYS60*$C$65*$C$66</f>
        <v>0</v>
      </c>
      <c r="IYU66" s="995">
        <f t="shared" ref="IYU66" si="11562">IYU60*$C$65*$C$66</f>
        <v>0</v>
      </c>
      <c r="IYW66" s="995">
        <f t="shared" ref="IYW66" si="11563">IYW60*$C$65*$C$66</f>
        <v>0</v>
      </c>
      <c r="IYY66" s="995">
        <f t="shared" ref="IYY66" si="11564">IYY60*$C$65*$C$66</f>
        <v>0</v>
      </c>
      <c r="IZA66" s="995">
        <f t="shared" ref="IZA66" si="11565">IZA60*$C$65*$C$66</f>
        <v>0</v>
      </c>
      <c r="IZC66" s="995">
        <f t="shared" ref="IZC66" si="11566">IZC60*$C$65*$C$66</f>
        <v>0</v>
      </c>
      <c r="IZE66" s="995">
        <f t="shared" ref="IZE66" si="11567">IZE60*$C$65*$C$66</f>
        <v>0</v>
      </c>
      <c r="IZG66" s="995">
        <f t="shared" ref="IZG66" si="11568">IZG60*$C$65*$C$66</f>
        <v>0</v>
      </c>
      <c r="IZI66" s="995">
        <f t="shared" ref="IZI66" si="11569">IZI60*$C$65*$C$66</f>
        <v>0</v>
      </c>
      <c r="IZK66" s="995">
        <f t="shared" ref="IZK66" si="11570">IZK60*$C$65*$C$66</f>
        <v>0</v>
      </c>
      <c r="IZM66" s="995">
        <f t="shared" ref="IZM66" si="11571">IZM60*$C$65*$C$66</f>
        <v>0</v>
      </c>
      <c r="IZO66" s="995">
        <f t="shared" ref="IZO66" si="11572">IZO60*$C$65*$C$66</f>
        <v>0</v>
      </c>
      <c r="IZQ66" s="995">
        <f t="shared" ref="IZQ66" si="11573">IZQ60*$C$65*$C$66</f>
        <v>0</v>
      </c>
      <c r="IZS66" s="995">
        <f t="shared" ref="IZS66" si="11574">IZS60*$C$65*$C$66</f>
        <v>0</v>
      </c>
      <c r="IZU66" s="995">
        <f t="shared" ref="IZU66" si="11575">IZU60*$C$65*$C$66</f>
        <v>0</v>
      </c>
      <c r="IZW66" s="995">
        <f t="shared" ref="IZW66" si="11576">IZW60*$C$65*$C$66</f>
        <v>0</v>
      </c>
      <c r="IZY66" s="995">
        <f t="shared" ref="IZY66" si="11577">IZY60*$C$65*$C$66</f>
        <v>0</v>
      </c>
      <c r="JAA66" s="995">
        <f t="shared" ref="JAA66" si="11578">JAA60*$C$65*$C$66</f>
        <v>0</v>
      </c>
      <c r="JAC66" s="995">
        <f t="shared" ref="JAC66" si="11579">JAC60*$C$65*$C$66</f>
        <v>0</v>
      </c>
      <c r="JAE66" s="995">
        <f t="shared" ref="JAE66" si="11580">JAE60*$C$65*$C$66</f>
        <v>0</v>
      </c>
      <c r="JAG66" s="995">
        <f t="shared" ref="JAG66" si="11581">JAG60*$C$65*$C$66</f>
        <v>0</v>
      </c>
      <c r="JAI66" s="995">
        <f t="shared" ref="JAI66" si="11582">JAI60*$C$65*$C$66</f>
        <v>0</v>
      </c>
      <c r="JAK66" s="995">
        <f t="shared" ref="JAK66" si="11583">JAK60*$C$65*$C$66</f>
        <v>0</v>
      </c>
      <c r="JAM66" s="995">
        <f t="shared" ref="JAM66" si="11584">JAM60*$C$65*$C$66</f>
        <v>0</v>
      </c>
      <c r="JAO66" s="995">
        <f t="shared" ref="JAO66" si="11585">JAO60*$C$65*$C$66</f>
        <v>0</v>
      </c>
      <c r="JAQ66" s="995">
        <f t="shared" ref="JAQ66" si="11586">JAQ60*$C$65*$C$66</f>
        <v>0</v>
      </c>
      <c r="JAS66" s="995">
        <f t="shared" ref="JAS66" si="11587">JAS60*$C$65*$C$66</f>
        <v>0</v>
      </c>
      <c r="JAU66" s="995">
        <f t="shared" ref="JAU66" si="11588">JAU60*$C$65*$C$66</f>
        <v>0</v>
      </c>
      <c r="JAW66" s="995">
        <f t="shared" ref="JAW66" si="11589">JAW60*$C$65*$C$66</f>
        <v>0</v>
      </c>
      <c r="JAY66" s="995">
        <f t="shared" ref="JAY66" si="11590">JAY60*$C$65*$C$66</f>
        <v>0</v>
      </c>
      <c r="JBA66" s="995">
        <f t="shared" ref="JBA66" si="11591">JBA60*$C$65*$C$66</f>
        <v>0</v>
      </c>
      <c r="JBC66" s="995">
        <f t="shared" ref="JBC66" si="11592">JBC60*$C$65*$C$66</f>
        <v>0</v>
      </c>
      <c r="JBE66" s="995">
        <f t="shared" ref="JBE66" si="11593">JBE60*$C$65*$C$66</f>
        <v>0</v>
      </c>
      <c r="JBG66" s="995">
        <f t="shared" ref="JBG66" si="11594">JBG60*$C$65*$C$66</f>
        <v>0</v>
      </c>
      <c r="JBI66" s="995">
        <f t="shared" ref="JBI66" si="11595">JBI60*$C$65*$C$66</f>
        <v>0</v>
      </c>
      <c r="JBK66" s="995">
        <f t="shared" ref="JBK66" si="11596">JBK60*$C$65*$C$66</f>
        <v>0</v>
      </c>
      <c r="JBM66" s="995">
        <f t="shared" ref="JBM66" si="11597">JBM60*$C$65*$C$66</f>
        <v>0</v>
      </c>
      <c r="JBO66" s="995">
        <f t="shared" ref="JBO66" si="11598">JBO60*$C$65*$C$66</f>
        <v>0</v>
      </c>
      <c r="JBQ66" s="995">
        <f t="shared" ref="JBQ66" si="11599">JBQ60*$C$65*$C$66</f>
        <v>0</v>
      </c>
      <c r="JBS66" s="995">
        <f t="shared" ref="JBS66" si="11600">JBS60*$C$65*$C$66</f>
        <v>0</v>
      </c>
      <c r="JBU66" s="995">
        <f t="shared" ref="JBU66" si="11601">JBU60*$C$65*$C$66</f>
        <v>0</v>
      </c>
      <c r="JBW66" s="995">
        <f t="shared" ref="JBW66" si="11602">JBW60*$C$65*$C$66</f>
        <v>0</v>
      </c>
      <c r="JBY66" s="995">
        <f t="shared" ref="JBY66" si="11603">JBY60*$C$65*$C$66</f>
        <v>0</v>
      </c>
      <c r="JCA66" s="995">
        <f t="shared" ref="JCA66" si="11604">JCA60*$C$65*$C$66</f>
        <v>0</v>
      </c>
      <c r="JCC66" s="995">
        <f t="shared" ref="JCC66" si="11605">JCC60*$C$65*$C$66</f>
        <v>0</v>
      </c>
      <c r="JCE66" s="995">
        <f t="shared" ref="JCE66" si="11606">JCE60*$C$65*$C$66</f>
        <v>0</v>
      </c>
      <c r="JCG66" s="995">
        <f t="shared" ref="JCG66" si="11607">JCG60*$C$65*$C$66</f>
        <v>0</v>
      </c>
      <c r="JCI66" s="995">
        <f t="shared" ref="JCI66" si="11608">JCI60*$C$65*$C$66</f>
        <v>0</v>
      </c>
      <c r="JCK66" s="995">
        <f t="shared" ref="JCK66" si="11609">JCK60*$C$65*$C$66</f>
        <v>0</v>
      </c>
      <c r="JCM66" s="995">
        <f t="shared" ref="JCM66" si="11610">JCM60*$C$65*$C$66</f>
        <v>0</v>
      </c>
      <c r="JCO66" s="995">
        <f t="shared" ref="JCO66" si="11611">JCO60*$C$65*$C$66</f>
        <v>0</v>
      </c>
      <c r="JCQ66" s="995">
        <f t="shared" ref="JCQ66" si="11612">JCQ60*$C$65*$C$66</f>
        <v>0</v>
      </c>
      <c r="JCS66" s="995">
        <f t="shared" ref="JCS66" si="11613">JCS60*$C$65*$C$66</f>
        <v>0</v>
      </c>
      <c r="JCU66" s="995">
        <f t="shared" ref="JCU66" si="11614">JCU60*$C$65*$C$66</f>
        <v>0</v>
      </c>
      <c r="JCW66" s="995">
        <f t="shared" ref="JCW66" si="11615">JCW60*$C$65*$C$66</f>
        <v>0</v>
      </c>
      <c r="JCY66" s="995">
        <f t="shared" ref="JCY66" si="11616">JCY60*$C$65*$C$66</f>
        <v>0</v>
      </c>
      <c r="JDA66" s="995">
        <f t="shared" ref="JDA66" si="11617">JDA60*$C$65*$C$66</f>
        <v>0</v>
      </c>
      <c r="JDC66" s="995">
        <f t="shared" ref="JDC66" si="11618">JDC60*$C$65*$C$66</f>
        <v>0</v>
      </c>
      <c r="JDE66" s="995">
        <f t="shared" ref="JDE66" si="11619">JDE60*$C$65*$C$66</f>
        <v>0</v>
      </c>
      <c r="JDG66" s="995">
        <f t="shared" ref="JDG66" si="11620">JDG60*$C$65*$C$66</f>
        <v>0</v>
      </c>
      <c r="JDI66" s="995">
        <f t="shared" ref="JDI66" si="11621">JDI60*$C$65*$C$66</f>
        <v>0</v>
      </c>
      <c r="JDK66" s="995">
        <f t="shared" ref="JDK66" si="11622">JDK60*$C$65*$C$66</f>
        <v>0</v>
      </c>
      <c r="JDM66" s="995">
        <f t="shared" ref="JDM66" si="11623">JDM60*$C$65*$C$66</f>
        <v>0</v>
      </c>
      <c r="JDO66" s="995">
        <f t="shared" ref="JDO66" si="11624">JDO60*$C$65*$C$66</f>
        <v>0</v>
      </c>
      <c r="JDQ66" s="995">
        <f t="shared" ref="JDQ66" si="11625">JDQ60*$C$65*$C$66</f>
        <v>0</v>
      </c>
      <c r="JDS66" s="995">
        <f t="shared" ref="JDS66" si="11626">JDS60*$C$65*$C$66</f>
        <v>0</v>
      </c>
      <c r="JDU66" s="995">
        <f t="shared" ref="JDU66" si="11627">JDU60*$C$65*$C$66</f>
        <v>0</v>
      </c>
      <c r="JDW66" s="995">
        <f t="shared" ref="JDW66" si="11628">JDW60*$C$65*$C$66</f>
        <v>0</v>
      </c>
      <c r="JDY66" s="995">
        <f t="shared" ref="JDY66" si="11629">JDY60*$C$65*$C$66</f>
        <v>0</v>
      </c>
      <c r="JEA66" s="995">
        <f t="shared" ref="JEA66" si="11630">JEA60*$C$65*$C$66</f>
        <v>0</v>
      </c>
      <c r="JEC66" s="995">
        <f t="shared" ref="JEC66" si="11631">JEC60*$C$65*$C$66</f>
        <v>0</v>
      </c>
      <c r="JEE66" s="995">
        <f t="shared" ref="JEE66" si="11632">JEE60*$C$65*$C$66</f>
        <v>0</v>
      </c>
      <c r="JEG66" s="995">
        <f t="shared" ref="JEG66" si="11633">JEG60*$C$65*$C$66</f>
        <v>0</v>
      </c>
      <c r="JEI66" s="995">
        <f t="shared" ref="JEI66" si="11634">JEI60*$C$65*$C$66</f>
        <v>0</v>
      </c>
      <c r="JEK66" s="995">
        <f t="shared" ref="JEK66" si="11635">JEK60*$C$65*$C$66</f>
        <v>0</v>
      </c>
      <c r="JEM66" s="995">
        <f t="shared" ref="JEM66" si="11636">JEM60*$C$65*$C$66</f>
        <v>0</v>
      </c>
      <c r="JEO66" s="995">
        <f t="shared" ref="JEO66" si="11637">JEO60*$C$65*$C$66</f>
        <v>0</v>
      </c>
      <c r="JEQ66" s="995">
        <f t="shared" ref="JEQ66" si="11638">JEQ60*$C$65*$C$66</f>
        <v>0</v>
      </c>
      <c r="JES66" s="995">
        <f t="shared" ref="JES66" si="11639">JES60*$C$65*$C$66</f>
        <v>0</v>
      </c>
      <c r="JEU66" s="995">
        <f t="shared" ref="JEU66" si="11640">JEU60*$C$65*$C$66</f>
        <v>0</v>
      </c>
      <c r="JEW66" s="995">
        <f t="shared" ref="JEW66" si="11641">JEW60*$C$65*$C$66</f>
        <v>0</v>
      </c>
      <c r="JEY66" s="995">
        <f t="shared" ref="JEY66" si="11642">JEY60*$C$65*$C$66</f>
        <v>0</v>
      </c>
      <c r="JFA66" s="995">
        <f t="shared" ref="JFA66" si="11643">JFA60*$C$65*$C$66</f>
        <v>0</v>
      </c>
      <c r="JFC66" s="995">
        <f t="shared" ref="JFC66" si="11644">JFC60*$C$65*$C$66</f>
        <v>0</v>
      </c>
      <c r="JFE66" s="995">
        <f t="shared" ref="JFE66" si="11645">JFE60*$C$65*$C$66</f>
        <v>0</v>
      </c>
      <c r="JFG66" s="995">
        <f t="shared" ref="JFG66" si="11646">JFG60*$C$65*$C$66</f>
        <v>0</v>
      </c>
      <c r="JFI66" s="995">
        <f t="shared" ref="JFI66" si="11647">JFI60*$C$65*$C$66</f>
        <v>0</v>
      </c>
      <c r="JFK66" s="995">
        <f t="shared" ref="JFK66" si="11648">JFK60*$C$65*$C$66</f>
        <v>0</v>
      </c>
      <c r="JFM66" s="995">
        <f t="shared" ref="JFM66" si="11649">JFM60*$C$65*$C$66</f>
        <v>0</v>
      </c>
      <c r="JFO66" s="995">
        <f t="shared" ref="JFO66" si="11650">JFO60*$C$65*$C$66</f>
        <v>0</v>
      </c>
      <c r="JFQ66" s="995">
        <f t="shared" ref="JFQ66" si="11651">JFQ60*$C$65*$C$66</f>
        <v>0</v>
      </c>
      <c r="JFS66" s="995">
        <f t="shared" ref="JFS66" si="11652">JFS60*$C$65*$C$66</f>
        <v>0</v>
      </c>
      <c r="JFU66" s="995">
        <f t="shared" ref="JFU66" si="11653">JFU60*$C$65*$C$66</f>
        <v>0</v>
      </c>
      <c r="JFW66" s="995">
        <f t="shared" ref="JFW66" si="11654">JFW60*$C$65*$C$66</f>
        <v>0</v>
      </c>
      <c r="JFY66" s="995">
        <f t="shared" ref="JFY66" si="11655">JFY60*$C$65*$C$66</f>
        <v>0</v>
      </c>
      <c r="JGA66" s="995">
        <f t="shared" ref="JGA66" si="11656">JGA60*$C$65*$C$66</f>
        <v>0</v>
      </c>
      <c r="JGC66" s="995">
        <f t="shared" ref="JGC66" si="11657">JGC60*$C$65*$C$66</f>
        <v>0</v>
      </c>
      <c r="JGE66" s="995">
        <f t="shared" ref="JGE66" si="11658">JGE60*$C$65*$C$66</f>
        <v>0</v>
      </c>
      <c r="JGG66" s="995">
        <f t="shared" ref="JGG66" si="11659">JGG60*$C$65*$C$66</f>
        <v>0</v>
      </c>
      <c r="JGI66" s="995">
        <f t="shared" ref="JGI66" si="11660">JGI60*$C$65*$C$66</f>
        <v>0</v>
      </c>
      <c r="JGK66" s="995">
        <f t="shared" ref="JGK66" si="11661">JGK60*$C$65*$C$66</f>
        <v>0</v>
      </c>
      <c r="JGM66" s="995">
        <f t="shared" ref="JGM66" si="11662">JGM60*$C$65*$C$66</f>
        <v>0</v>
      </c>
      <c r="JGO66" s="995">
        <f t="shared" ref="JGO66" si="11663">JGO60*$C$65*$C$66</f>
        <v>0</v>
      </c>
      <c r="JGQ66" s="995">
        <f t="shared" ref="JGQ66" si="11664">JGQ60*$C$65*$C$66</f>
        <v>0</v>
      </c>
      <c r="JGS66" s="995">
        <f t="shared" ref="JGS66" si="11665">JGS60*$C$65*$C$66</f>
        <v>0</v>
      </c>
      <c r="JGU66" s="995">
        <f t="shared" ref="JGU66" si="11666">JGU60*$C$65*$C$66</f>
        <v>0</v>
      </c>
      <c r="JGW66" s="995">
        <f t="shared" ref="JGW66" si="11667">JGW60*$C$65*$C$66</f>
        <v>0</v>
      </c>
      <c r="JGY66" s="995">
        <f t="shared" ref="JGY66" si="11668">JGY60*$C$65*$C$66</f>
        <v>0</v>
      </c>
      <c r="JHA66" s="995">
        <f t="shared" ref="JHA66" si="11669">JHA60*$C$65*$C$66</f>
        <v>0</v>
      </c>
      <c r="JHC66" s="995">
        <f t="shared" ref="JHC66" si="11670">JHC60*$C$65*$C$66</f>
        <v>0</v>
      </c>
      <c r="JHE66" s="995">
        <f t="shared" ref="JHE66" si="11671">JHE60*$C$65*$C$66</f>
        <v>0</v>
      </c>
      <c r="JHG66" s="995">
        <f t="shared" ref="JHG66" si="11672">JHG60*$C$65*$C$66</f>
        <v>0</v>
      </c>
      <c r="JHI66" s="995">
        <f t="shared" ref="JHI66" si="11673">JHI60*$C$65*$C$66</f>
        <v>0</v>
      </c>
      <c r="JHK66" s="995">
        <f t="shared" ref="JHK66" si="11674">JHK60*$C$65*$C$66</f>
        <v>0</v>
      </c>
      <c r="JHM66" s="995">
        <f t="shared" ref="JHM66" si="11675">JHM60*$C$65*$C$66</f>
        <v>0</v>
      </c>
      <c r="JHO66" s="995">
        <f t="shared" ref="JHO66" si="11676">JHO60*$C$65*$C$66</f>
        <v>0</v>
      </c>
      <c r="JHQ66" s="995">
        <f t="shared" ref="JHQ66" si="11677">JHQ60*$C$65*$C$66</f>
        <v>0</v>
      </c>
      <c r="JHS66" s="995">
        <f t="shared" ref="JHS66" si="11678">JHS60*$C$65*$C$66</f>
        <v>0</v>
      </c>
      <c r="JHU66" s="995">
        <f t="shared" ref="JHU66" si="11679">JHU60*$C$65*$C$66</f>
        <v>0</v>
      </c>
      <c r="JHW66" s="995">
        <f t="shared" ref="JHW66" si="11680">JHW60*$C$65*$C$66</f>
        <v>0</v>
      </c>
      <c r="JHY66" s="995">
        <f t="shared" ref="JHY66" si="11681">JHY60*$C$65*$C$66</f>
        <v>0</v>
      </c>
      <c r="JIA66" s="995">
        <f t="shared" ref="JIA66" si="11682">JIA60*$C$65*$C$66</f>
        <v>0</v>
      </c>
      <c r="JIC66" s="995">
        <f t="shared" ref="JIC66" si="11683">JIC60*$C$65*$C$66</f>
        <v>0</v>
      </c>
      <c r="JIE66" s="995">
        <f t="shared" ref="JIE66" si="11684">JIE60*$C$65*$C$66</f>
        <v>0</v>
      </c>
      <c r="JIG66" s="995">
        <f t="shared" ref="JIG66" si="11685">JIG60*$C$65*$C$66</f>
        <v>0</v>
      </c>
      <c r="JII66" s="995">
        <f t="shared" ref="JII66" si="11686">JII60*$C$65*$C$66</f>
        <v>0</v>
      </c>
      <c r="JIK66" s="995">
        <f t="shared" ref="JIK66" si="11687">JIK60*$C$65*$C$66</f>
        <v>0</v>
      </c>
      <c r="JIM66" s="995">
        <f t="shared" ref="JIM66" si="11688">JIM60*$C$65*$C$66</f>
        <v>0</v>
      </c>
      <c r="JIO66" s="995">
        <f t="shared" ref="JIO66" si="11689">JIO60*$C$65*$C$66</f>
        <v>0</v>
      </c>
      <c r="JIQ66" s="995">
        <f t="shared" ref="JIQ66" si="11690">JIQ60*$C$65*$C$66</f>
        <v>0</v>
      </c>
      <c r="JIS66" s="995">
        <f t="shared" ref="JIS66" si="11691">JIS60*$C$65*$C$66</f>
        <v>0</v>
      </c>
      <c r="JIU66" s="995">
        <f t="shared" ref="JIU66" si="11692">JIU60*$C$65*$C$66</f>
        <v>0</v>
      </c>
      <c r="JIW66" s="995">
        <f t="shared" ref="JIW66" si="11693">JIW60*$C$65*$C$66</f>
        <v>0</v>
      </c>
      <c r="JIY66" s="995">
        <f t="shared" ref="JIY66" si="11694">JIY60*$C$65*$C$66</f>
        <v>0</v>
      </c>
      <c r="JJA66" s="995">
        <f t="shared" ref="JJA66" si="11695">JJA60*$C$65*$C$66</f>
        <v>0</v>
      </c>
      <c r="JJC66" s="995">
        <f t="shared" ref="JJC66" si="11696">JJC60*$C$65*$C$66</f>
        <v>0</v>
      </c>
      <c r="JJE66" s="995">
        <f t="shared" ref="JJE66" si="11697">JJE60*$C$65*$C$66</f>
        <v>0</v>
      </c>
      <c r="JJG66" s="995">
        <f t="shared" ref="JJG66" si="11698">JJG60*$C$65*$C$66</f>
        <v>0</v>
      </c>
      <c r="JJI66" s="995">
        <f t="shared" ref="JJI66" si="11699">JJI60*$C$65*$C$66</f>
        <v>0</v>
      </c>
      <c r="JJK66" s="995">
        <f t="shared" ref="JJK66" si="11700">JJK60*$C$65*$C$66</f>
        <v>0</v>
      </c>
      <c r="JJM66" s="995">
        <f t="shared" ref="JJM66" si="11701">JJM60*$C$65*$C$66</f>
        <v>0</v>
      </c>
      <c r="JJO66" s="995">
        <f t="shared" ref="JJO66" si="11702">JJO60*$C$65*$C$66</f>
        <v>0</v>
      </c>
      <c r="JJQ66" s="995">
        <f t="shared" ref="JJQ66" si="11703">JJQ60*$C$65*$C$66</f>
        <v>0</v>
      </c>
      <c r="JJS66" s="995">
        <f t="shared" ref="JJS66" si="11704">JJS60*$C$65*$C$66</f>
        <v>0</v>
      </c>
      <c r="JJU66" s="995">
        <f t="shared" ref="JJU66" si="11705">JJU60*$C$65*$C$66</f>
        <v>0</v>
      </c>
      <c r="JJW66" s="995">
        <f t="shared" ref="JJW66" si="11706">JJW60*$C$65*$C$66</f>
        <v>0</v>
      </c>
      <c r="JJY66" s="995">
        <f t="shared" ref="JJY66" si="11707">JJY60*$C$65*$C$66</f>
        <v>0</v>
      </c>
      <c r="JKA66" s="995">
        <f t="shared" ref="JKA66" si="11708">JKA60*$C$65*$C$66</f>
        <v>0</v>
      </c>
      <c r="JKC66" s="995">
        <f t="shared" ref="JKC66" si="11709">JKC60*$C$65*$C$66</f>
        <v>0</v>
      </c>
      <c r="JKE66" s="995">
        <f t="shared" ref="JKE66" si="11710">JKE60*$C$65*$C$66</f>
        <v>0</v>
      </c>
      <c r="JKG66" s="995">
        <f t="shared" ref="JKG66" si="11711">JKG60*$C$65*$C$66</f>
        <v>0</v>
      </c>
      <c r="JKI66" s="995">
        <f t="shared" ref="JKI66" si="11712">JKI60*$C$65*$C$66</f>
        <v>0</v>
      </c>
      <c r="JKK66" s="995">
        <f t="shared" ref="JKK66" si="11713">JKK60*$C$65*$C$66</f>
        <v>0</v>
      </c>
      <c r="JKM66" s="995">
        <f t="shared" ref="JKM66" si="11714">JKM60*$C$65*$C$66</f>
        <v>0</v>
      </c>
      <c r="JKO66" s="995">
        <f t="shared" ref="JKO66" si="11715">JKO60*$C$65*$C$66</f>
        <v>0</v>
      </c>
      <c r="JKQ66" s="995">
        <f t="shared" ref="JKQ66" si="11716">JKQ60*$C$65*$C$66</f>
        <v>0</v>
      </c>
      <c r="JKS66" s="995">
        <f t="shared" ref="JKS66" si="11717">JKS60*$C$65*$C$66</f>
        <v>0</v>
      </c>
      <c r="JKU66" s="995">
        <f t="shared" ref="JKU66" si="11718">JKU60*$C$65*$C$66</f>
        <v>0</v>
      </c>
      <c r="JKW66" s="995">
        <f t="shared" ref="JKW66" si="11719">JKW60*$C$65*$C$66</f>
        <v>0</v>
      </c>
      <c r="JKY66" s="995">
        <f t="shared" ref="JKY66" si="11720">JKY60*$C$65*$C$66</f>
        <v>0</v>
      </c>
      <c r="JLA66" s="995">
        <f t="shared" ref="JLA66" si="11721">JLA60*$C$65*$C$66</f>
        <v>0</v>
      </c>
      <c r="JLC66" s="995">
        <f t="shared" ref="JLC66" si="11722">JLC60*$C$65*$C$66</f>
        <v>0</v>
      </c>
      <c r="JLE66" s="995">
        <f t="shared" ref="JLE66" si="11723">JLE60*$C$65*$C$66</f>
        <v>0</v>
      </c>
      <c r="JLG66" s="995">
        <f t="shared" ref="JLG66" si="11724">JLG60*$C$65*$C$66</f>
        <v>0</v>
      </c>
      <c r="JLI66" s="995">
        <f t="shared" ref="JLI66" si="11725">JLI60*$C$65*$C$66</f>
        <v>0</v>
      </c>
      <c r="JLK66" s="995">
        <f t="shared" ref="JLK66" si="11726">JLK60*$C$65*$C$66</f>
        <v>0</v>
      </c>
      <c r="JLM66" s="995">
        <f t="shared" ref="JLM66" si="11727">JLM60*$C$65*$C$66</f>
        <v>0</v>
      </c>
      <c r="JLO66" s="995">
        <f t="shared" ref="JLO66" si="11728">JLO60*$C$65*$C$66</f>
        <v>0</v>
      </c>
      <c r="JLQ66" s="995">
        <f t="shared" ref="JLQ66" si="11729">JLQ60*$C$65*$C$66</f>
        <v>0</v>
      </c>
      <c r="JLS66" s="995">
        <f t="shared" ref="JLS66" si="11730">JLS60*$C$65*$C$66</f>
        <v>0</v>
      </c>
      <c r="JLU66" s="995">
        <f t="shared" ref="JLU66" si="11731">JLU60*$C$65*$C$66</f>
        <v>0</v>
      </c>
      <c r="JLW66" s="995">
        <f t="shared" ref="JLW66" si="11732">JLW60*$C$65*$C$66</f>
        <v>0</v>
      </c>
      <c r="JLY66" s="995">
        <f t="shared" ref="JLY66" si="11733">JLY60*$C$65*$C$66</f>
        <v>0</v>
      </c>
      <c r="JMA66" s="995">
        <f t="shared" ref="JMA66" si="11734">JMA60*$C$65*$C$66</f>
        <v>0</v>
      </c>
      <c r="JMC66" s="995">
        <f t="shared" ref="JMC66" si="11735">JMC60*$C$65*$C$66</f>
        <v>0</v>
      </c>
      <c r="JME66" s="995">
        <f t="shared" ref="JME66" si="11736">JME60*$C$65*$C$66</f>
        <v>0</v>
      </c>
      <c r="JMG66" s="995">
        <f t="shared" ref="JMG66" si="11737">JMG60*$C$65*$C$66</f>
        <v>0</v>
      </c>
      <c r="JMI66" s="995">
        <f t="shared" ref="JMI66" si="11738">JMI60*$C$65*$C$66</f>
        <v>0</v>
      </c>
      <c r="JMK66" s="995">
        <f t="shared" ref="JMK66" si="11739">JMK60*$C$65*$C$66</f>
        <v>0</v>
      </c>
      <c r="JMM66" s="995">
        <f t="shared" ref="JMM66" si="11740">JMM60*$C$65*$C$66</f>
        <v>0</v>
      </c>
      <c r="JMO66" s="995">
        <f t="shared" ref="JMO66" si="11741">JMO60*$C$65*$C$66</f>
        <v>0</v>
      </c>
      <c r="JMQ66" s="995">
        <f t="shared" ref="JMQ66" si="11742">JMQ60*$C$65*$C$66</f>
        <v>0</v>
      </c>
      <c r="JMS66" s="995">
        <f t="shared" ref="JMS66" si="11743">JMS60*$C$65*$C$66</f>
        <v>0</v>
      </c>
      <c r="JMU66" s="995">
        <f t="shared" ref="JMU66" si="11744">JMU60*$C$65*$C$66</f>
        <v>0</v>
      </c>
      <c r="JMW66" s="995">
        <f t="shared" ref="JMW66" si="11745">JMW60*$C$65*$C$66</f>
        <v>0</v>
      </c>
      <c r="JMY66" s="995">
        <f t="shared" ref="JMY66" si="11746">JMY60*$C$65*$C$66</f>
        <v>0</v>
      </c>
      <c r="JNA66" s="995">
        <f t="shared" ref="JNA66" si="11747">JNA60*$C$65*$C$66</f>
        <v>0</v>
      </c>
      <c r="JNC66" s="995">
        <f t="shared" ref="JNC66" si="11748">JNC60*$C$65*$C$66</f>
        <v>0</v>
      </c>
      <c r="JNE66" s="995">
        <f t="shared" ref="JNE66" si="11749">JNE60*$C$65*$C$66</f>
        <v>0</v>
      </c>
      <c r="JNG66" s="995">
        <f t="shared" ref="JNG66" si="11750">JNG60*$C$65*$C$66</f>
        <v>0</v>
      </c>
      <c r="JNI66" s="995">
        <f t="shared" ref="JNI66" si="11751">JNI60*$C$65*$C$66</f>
        <v>0</v>
      </c>
      <c r="JNK66" s="995">
        <f t="shared" ref="JNK66" si="11752">JNK60*$C$65*$C$66</f>
        <v>0</v>
      </c>
      <c r="JNM66" s="995">
        <f t="shared" ref="JNM66" si="11753">JNM60*$C$65*$C$66</f>
        <v>0</v>
      </c>
      <c r="JNO66" s="995">
        <f t="shared" ref="JNO66" si="11754">JNO60*$C$65*$C$66</f>
        <v>0</v>
      </c>
      <c r="JNQ66" s="995">
        <f t="shared" ref="JNQ66" si="11755">JNQ60*$C$65*$C$66</f>
        <v>0</v>
      </c>
      <c r="JNS66" s="995">
        <f t="shared" ref="JNS66" si="11756">JNS60*$C$65*$C$66</f>
        <v>0</v>
      </c>
      <c r="JNU66" s="995">
        <f t="shared" ref="JNU66" si="11757">JNU60*$C$65*$C$66</f>
        <v>0</v>
      </c>
      <c r="JNW66" s="995">
        <f t="shared" ref="JNW66" si="11758">JNW60*$C$65*$C$66</f>
        <v>0</v>
      </c>
      <c r="JNY66" s="995">
        <f t="shared" ref="JNY66" si="11759">JNY60*$C$65*$C$66</f>
        <v>0</v>
      </c>
      <c r="JOA66" s="995">
        <f t="shared" ref="JOA66" si="11760">JOA60*$C$65*$C$66</f>
        <v>0</v>
      </c>
      <c r="JOC66" s="995">
        <f t="shared" ref="JOC66" si="11761">JOC60*$C$65*$C$66</f>
        <v>0</v>
      </c>
      <c r="JOE66" s="995">
        <f t="shared" ref="JOE66" si="11762">JOE60*$C$65*$C$66</f>
        <v>0</v>
      </c>
      <c r="JOG66" s="995">
        <f t="shared" ref="JOG66" si="11763">JOG60*$C$65*$C$66</f>
        <v>0</v>
      </c>
      <c r="JOI66" s="995">
        <f t="shared" ref="JOI66" si="11764">JOI60*$C$65*$C$66</f>
        <v>0</v>
      </c>
      <c r="JOK66" s="995">
        <f t="shared" ref="JOK66" si="11765">JOK60*$C$65*$C$66</f>
        <v>0</v>
      </c>
      <c r="JOM66" s="995">
        <f t="shared" ref="JOM66" si="11766">JOM60*$C$65*$C$66</f>
        <v>0</v>
      </c>
      <c r="JOO66" s="995">
        <f t="shared" ref="JOO66" si="11767">JOO60*$C$65*$C$66</f>
        <v>0</v>
      </c>
      <c r="JOQ66" s="995">
        <f t="shared" ref="JOQ66" si="11768">JOQ60*$C$65*$C$66</f>
        <v>0</v>
      </c>
      <c r="JOS66" s="995">
        <f t="shared" ref="JOS66" si="11769">JOS60*$C$65*$C$66</f>
        <v>0</v>
      </c>
      <c r="JOU66" s="995">
        <f t="shared" ref="JOU66" si="11770">JOU60*$C$65*$C$66</f>
        <v>0</v>
      </c>
      <c r="JOW66" s="995">
        <f t="shared" ref="JOW66" si="11771">JOW60*$C$65*$C$66</f>
        <v>0</v>
      </c>
      <c r="JOY66" s="995">
        <f t="shared" ref="JOY66" si="11772">JOY60*$C$65*$C$66</f>
        <v>0</v>
      </c>
      <c r="JPA66" s="995">
        <f t="shared" ref="JPA66" si="11773">JPA60*$C$65*$C$66</f>
        <v>0</v>
      </c>
      <c r="JPC66" s="995">
        <f t="shared" ref="JPC66" si="11774">JPC60*$C$65*$C$66</f>
        <v>0</v>
      </c>
      <c r="JPE66" s="995">
        <f t="shared" ref="JPE66" si="11775">JPE60*$C$65*$C$66</f>
        <v>0</v>
      </c>
      <c r="JPG66" s="995">
        <f t="shared" ref="JPG66" si="11776">JPG60*$C$65*$C$66</f>
        <v>0</v>
      </c>
      <c r="JPI66" s="995">
        <f t="shared" ref="JPI66" si="11777">JPI60*$C$65*$C$66</f>
        <v>0</v>
      </c>
      <c r="JPK66" s="995">
        <f t="shared" ref="JPK66" si="11778">JPK60*$C$65*$C$66</f>
        <v>0</v>
      </c>
      <c r="JPM66" s="995">
        <f t="shared" ref="JPM66" si="11779">JPM60*$C$65*$C$66</f>
        <v>0</v>
      </c>
      <c r="JPO66" s="995">
        <f t="shared" ref="JPO66" si="11780">JPO60*$C$65*$C$66</f>
        <v>0</v>
      </c>
      <c r="JPQ66" s="995">
        <f t="shared" ref="JPQ66" si="11781">JPQ60*$C$65*$C$66</f>
        <v>0</v>
      </c>
      <c r="JPS66" s="995">
        <f t="shared" ref="JPS66" si="11782">JPS60*$C$65*$C$66</f>
        <v>0</v>
      </c>
      <c r="JPU66" s="995">
        <f t="shared" ref="JPU66" si="11783">JPU60*$C$65*$C$66</f>
        <v>0</v>
      </c>
      <c r="JPW66" s="995">
        <f t="shared" ref="JPW66" si="11784">JPW60*$C$65*$C$66</f>
        <v>0</v>
      </c>
      <c r="JPY66" s="995">
        <f t="shared" ref="JPY66" si="11785">JPY60*$C$65*$C$66</f>
        <v>0</v>
      </c>
      <c r="JQA66" s="995">
        <f t="shared" ref="JQA66" si="11786">JQA60*$C$65*$C$66</f>
        <v>0</v>
      </c>
      <c r="JQC66" s="995">
        <f t="shared" ref="JQC66" si="11787">JQC60*$C$65*$C$66</f>
        <v>0</v>
      </c>
      <c r="JQE66" s="995">
        <f t="shared" ref="JQE66" si="11788">JQE60*$C$65*$C$66</f>
        <v>0</v>
      </c>
      <c r="JQG66" s="995">
        <f t="shared" ref="JQG66" si="11789">JQG60*$C$65*$C$66</f>
        <v>0</v>
      </c>
      <c r="JQI66" s="995">
        <f t="shared" ref="JQI66" si="11790">JQI60*$C$65*$C$66</f>
        <v>0</v>
      </c>
      <c r="JQK66" s="995">
        <f t="shared" ref="JQK66" si="11791">JQK60*$C$65*$C$66</f>
        <v>0</v>
      </c>
      <c r="JQM66" s="995">
        <f t="shared" ref="JQM66" si="11792">JQM60*$C$65*$C$66</f>
        <v>0</v>
      </c>
      <c r="JQO66" s="995">
        <f t="shared" ref="JQO66" si="11793">JQO60*$C$65*$C$66</f>
        <v>0</v>
      </c>
      <c r="JQQ66" s="995">
        <f t="shared" ref="JQQ66" si="11794">JQQ60*$C$65*$C$66</f>
        <v>0</v>
      </c>
      <c r="JQS66" s="995">
        <f t="shared" ref="JQS66" si="11795">JQS60*$C$65*$C$66</f>
        <v>0</v>
      </c>
      <c r="JQU66" s="995">
        <f t="shared" ref="JQU66" si="11796">JQU60*$C$65*$C$66</f>
        <v>0</v>
      </c>
      <c r="JQW66" s="995">
        <f t="shared" ref="JQW66" si="11797">JQW60*$C$65*$C$66</f>
        <v>0</v>
      </c>
      <c r="JQY66" s="995">
        <f t="shared" ref="JQY66" si="11798">JQY60*$C$65*$C$66</f>
        <v>0</v>
      </c>
      <c r="JRA66" s="995">
        <f t="shared" ref="JRA66" si="11799">JRA60*$C$65*$C$66</f>
        <v>0</v>
      </c>
      <c r="JRC66" s="995">
        <f t="shared" ref="JRC66" si="11800">JRC60*$C$65*$C$66</f>
        <v>0</v>
      </c>
      <c r="JRE66" s="995">
        <f t="shared" ref="JRE66" si="11801">JRE60*$C$65*$C$66</f>
        <v>0</v>
      </c>
      <c r="JRG66" s="995">
        <f t="shared" ref="JRG66" si="11802">JRG60*$C$65*$C$66</f>
        <v>0</v>
      </c>
      <c r="JRI66" s="995">
        <f t="shared" ref="JRI66" si="11803">JRI60*$C$65*$C$66</f>
        <v>0</v>
      </c>
      <c r="JRK66" s="995">
        <f t="shared" ref="JRK66" si="11804">JRK60*$C$65*$C$66</f>
        <v>0</v>
      </c>
      <c r="JRM66" s="995">
        <f t="shared" ref="JRM66" si="11805">JRM60*$C$65*$C$66</f>
        <v>0</v>
      </c>
      <c r="JRO66" s="995">
        <f t="shared" ref="JRO66" si="11806">JRO60*$C$65*$C$66</f>
        <v>0</v>
      </c>
      <c r="JRQ66" s="995">
        <f t="shared" ref="JRQ66" si="11807">JRQ60*$C$65*$C$66</f>
        <v>0</v>
      </c>
      <c r="JRS66" s="995">
        <f t="shared" ref="JRS66" si="11808">JRS60*$C$65*$C$66</f>
        <v>0</v>
      </c>
      <c r="JRU66" s="995">
        <f t="shared" ref="JRU66" si="11809">JRU60*$C$65*$C$66</f>
        <v>0</v>
      </c>
      <c r="JRW66" s="995">
        <f t="shared" ref="JRW66" si="11810">JRW60*$C$65*$C$66</f>
        <v>0</v>
      </c>
      <c r="JRY66" s="995">
        <f t="shared" ref="JRY66" si="11811">JRY60*$C$65*$C$66</f>
        <v>0</v>
      </c>
      <c r="JSA66" s="995">
        <f t="shared" ref="JSA66" si="11812">JSA60*$C$65*$C$66</f>
        <v>0</v>
      </c>
      <c r="JSC66" s="995">
        <f t="shared" ref="JSC66" si="11813">JSC60*$C$65*$C$66</f>
        <v>0</v>
      </c>
      <c r="JSE66" s="995">
        <f t="shared" ref="JSE66" si="11814">JSE60*$C$65*$C$66</f>
        <v>0</v>
      </c>
      <c r="JSG66" s="995">
        <f t="shared" ref="JSG66" si="11815">JSG60*$C$65*$C$66</f>
        <v>0</v>
      </c>
      <c r="JSI66" s="995">
        <f t="shared" ref="JSI66" si="11816">JSI60*$C$65*$C$66</f>
        <v>0</v>
      </c>
      <c r="JSK66" s="995">
        <f t="shared" ref="JSK66" si="11817">JSK60*$C$65*$C$66</f>
        <v>0</v>
      </c>
      <c r="JSM66" s="995">
        <f t="shared" ref="JSM66" si="11818">JSM60*$C$65*$C$66</f>
        <v>0</v>
      </c>
      <c r="JSO66" s="995">
        <f t="shared" ref="JSO66" si="11819">JSO60*$C$65*$C$66</f>
        <v>0</v>
      </c>
      <c r="JSQ66" s="995">
        <f t="shared" ref="JSQ66" si="11820">JSQ60*$C$65*$C$66</f>
        <v>0</v>
      </c>
      <c r="JSS66" s="995">
        <f t="shared" ref="JSS66" si="11821">JSS60*$C$65*$C$66</f>
        <v>0</v>
      </c>
      <c r="JSU66" s="995">
        <f t="shared" ref="JSU66" si="11822">JSU60*$C$65*$C$66</f>
        <v>0</v>
      </c>
      <c r="JSW66" s="995">
        <f t="shared" ref="JSW66" si="11823">JSW60*$C$65*$C$66</f>
        <v>0</v>
      </c>
      <c r="JSY66" s="995">
        <f t="shared" ref="JSY66" si="11824">JSY60*$C$65*$C$66</f>
        <v>0</v>
      </c>
      <c r="JTA66" s="995">
        <f t="shared" ref="JTA66" si="11825">JTA60*$C$65*$C$66</f>
        <v>0</v>
      </c>
      <c r="JTC66" s="995">
        <f t="shared" ref="JTC66" si="11826">JTC60*$C$65*$C$66</f>
        <v>0</v>
      </c>
      <c r="JTE66" s="995">
        <f t="shared" ref="JTE66" si="11827">JTE60*$C$65*$C$66</f>
        <v>0</v>
      </c>
      <c r="JTG66" s="995">
        <f t="shared" ref="JTG66" si="11828">JTG60*$C$65*$C$66</f>
        <v>0</v>
      </c>
      <c r="JTI66" s="995">
        <f t="shared" ref="JTI66" si="11829">JTI60*$C$65*$C$66</f>
        <v>0</v>
      </c>
      <c r="JTK66" s="995">
        <f t="shared" ref="JTK66" si="11830">JTK60*$C$65*$C$66</f>
        <v>0</v>
      </c>
      <c r="JTM66" s="995">
        <f t="shared" ref="JTM66" si="11831">JTM60*$C$65*$C$66</f>
        <v>0</v>
      </c>
      <c r="JTO66" s="995">
        <f t="shared" ref="JTO66" si="11832">JTO60*$C$65*$C$66</f>
        <v>0</v>
      </c>
      <c r="JTQ66" s="995">
        <f t="shared" ref="JTQ66" si="11833">JTQ60*$C$65*$C$66</f>
        <v>0</v>
      </c>
      <c r="JTS66" s="995">
        <f t="shared" ref="JTS66" si="11834">JTS60*$C$65*$C$66</f>
        <v>0</v>
      </c>
      <c r="JTU66" s="995">
        <f t="shared" ref="JTU66" si="11835">JTU60*$C$65*$C$66</f>
        <v>0</v>
      </c>
      <c r="JTW66" s="995">
        <f t="shared" ref="JTW66" si="11836">JTW60*$C$65*$C$66</f>
        <v>0</v>
      </c>
      <c r="JTY66" s="995">
        <f t="shared" ref="JTY66" si="11837">JTY60*$C$65*$C$66</f>
        <v>0</v>
      </c>
      <c r="JUA66" s="995">
        <f t="shared" ref="JUA66" si="11838">JUA60*$C$65*$C$66</f>
        <v>0</v>
      </c>
      <c r="JUC66" s="995">
        <f t="shared" ref="JUC66" si="11839">JUC60*$C$65*$C$66</f>
        <v>0</v>
      </c>
      <c r="JUE66" s="995">
        <f t="shared" ref="JUE66" si="11840">JUE60*$C$65*$C$66</f>
        <v>0</v>
      </c>
      <c r="JUG66" s="995">
        <f t="shared" ref="JUG66" si="11841">JUG60*$C$65*$C$66</f>
        <v>0</v>
      </c>
      <c r="JUI66" s="995">
        <f t="shared" ref="JUI66" si="11842">JUI60*$C$65*$C$66</f>
        <v>0</v>
      </c>
      <c r="JUK66" s="995">
        <f t="shared" ref="JUK66" si="11843">JUK60*$C$65*$C$66</f>
        <v>0</v>
      </c>
      <c r="JUM66" s="995">
        <f t="shared" ref="JUM66" si="11844">JUM60*$C$65*$C$66</f>
        <v>0</v>
      </c>
      <c r="JUO66" s="995">
        <f t="shared" ref="JUO66" si="11845">JUO60*$C$65*$C$66</f>
        <v>0</v>
      </c>
      <c r="JUQ66" s="995">
        <f t="shared" ref="JUQ66" si="11846">JUQ60*$C$65*$C$66</f>
        <v>0</v>
      </c>
      <c r="JUS66" s="995">
        <f t="shared" ref="JUS66" si="11847">JUS60*$C$65*$C$66</f>
        <v>0</v>
      </c>
      <c r="JUU66" s="995">
        <f t="shared" ref="JUU66" si="11848">JUU60*$C$65*$C$66</f>
        <v>0</v>
      </c>
      <c r="JUW66" s="995">
        <f t="shared" ref="JUW66" si="11849">JUW60*$C$65*$C$66</f>
        <v>0</v>
      </c>
      <c r="JUY66" s="995">
        <f t="shared" ref="JUY66" si="11850">JUY60*$C$65*$C$66</f>
        <v>0</v>
      </c>
      <c r="JVA66" s="995">
        <f t="shared" ref="JVA66" si="11851">JVA60*$C$65*$C$66</f>
        <v>0</v>
      </c>
      <c r="JVC66" s="995">
        <f t="shared" ref="JVC66" si="11852">JVC60*$C$65*$C$66</f>
        <v>0</v>
      </c>
      <c r="JVE66" s="995">
        <f t="shared" ref="JVE66" si="11853">JVE60*$C$65*$C$66</f>
        <v>0</v>
      </c>
      <c r="JVG66" s="995">
        <f t="shared" ref="JVG66" si="11854">JVG60*$C$65*$C$66</f>
        <v>0</v>
      </c>
      <c r="JVI66" s="995">
        <f t="shared" ref="JVI66" si="11855">JVI60*$C$65*$C$66</f>
        <v>0</v>
      </c>
      <c r="JVK66" s="995">
        <f t="shared" ref="JVK66" si="11856">JVK60*$C$65*$C$66</f>
        <v>0</v>
      </c>
      <c r="JVM66" s="995">
        <f t="shared" ref="JVM66" si="11857">JVM60*$C$65*$C$66</f>
        <v>0</v>
      </c>
      <c r="JVO66" s="995">
        <f t="shared" ref="JVO66" si="11858">JVO60*$C$65*$C$66</f>
        <v>0</v>
      </c>
      <c r="JVQ66" s="995">
        <f t="shared" ref="JVQ66" si="11859">JVQ60*$C$65*$C$66</f>
        <v>0</v>
      </c>
      <c r="JVS66" s="995">
        <f t="shared" ref="JVS66" si="11860">JVS60*$C$65*$C$66</f>
        <v>0</v>
      </c>
      <c r="JVU66" s="995">
        <f t="shared" ref="JVU66" si="11861">JVU60*$C$65*$C$66</f>
        <v>0</v>
      </c>
      <c r="JVW66" s="995">
        <f t="shared" ref="JVW66" si="11862">JVW60*$C$65*$C$66</f>
        <v>0</v>
      </c>
      <c r="JVY66" s="995">
        <f t="shared" ref="JVY66" si="11863">JVY60*$C$65*$C$66</f>
        <v>0</v>
      </c>
      <c r="JWA66" s="995">
        <f t="shared" ref="JWA66" si="11864">JWA60*$C$65*$C$66</f>
        <v>0</v>
      </c>
      <c r="JWC66" s="995">
        <f t="shared" ref="JWC66" si="11865">JWC60*$C$65*$C$66</f>
        <v>0</v>
      </c>
      <c r="JWE66" s="995">
        <f t="shared" ref="JWE66" si="11866">JWE60*$C$65*$C$66</f>
        <v>0</v>
      </c>
      <c r="JWG66" s="995">
        <f t="shared" ref="JWG66" si="11867">JWG60*$C$65*$C$66</f>
        <v>0</v>
      </c>
      <c r="JWI66" s="995">
        <f t="shared" ref="JWI66" si="11868">JWI60*$C$65*$C$66</f>
        <v>0</v>
      </c>
      <c r="JWK66" s="995">
        <f t="shared" ref="JWK66" si="11869">JWK60*$C$65*$C$66</f>
        <v>0</v>
      </c>
      <c r="JWM66" s="995">
        <f t="shared" ref="JWM66" si="11870">JWM60*$C$65*$C$66</f>
        <v>0</v>
      </c>
      <c r="JWO66" s="995">
        <f t="shared" ref="JWO66" si="11871">JWO60*$C$65*$C$66</f>
        <v>0</v>
      </c>
      <c r="JWQ66" s="995">
        <f t="shared" ref="JWQ66" si="11872">JWQ60*$C$65*$C$66</f>
        <v>0</v>
      </c>
      <c r="JWS66" s="995">
        <f t="shared" ref="JWS66" si="11873">JWS60*$C$65*$C$66</f>
        <v>0</v>
      </c>
      <c r="JWU66" s="995">
        <f t="shared" ref="JWU66" si="11874">JWU60*$C$65*$C$66</f>
        <v>0</v>
      </c>
      <c r="JWW66" s="995">
        <f t="shared" ref="JWW66" si="11875">JWW60*$C$65*$C$66</f>
        <v>0</v>
      </c>
      <c r="JWY66" s="995">
        <f t="shared" ref="JWY66" si="11876">JWY60*$C$65*$C$66</f>
        <v>0</v>
      </c>
      <c r="JXA66" s="995">
        <f t="shared" ref="JXA66" si="11877">JXA60*$C$65*$C$66</f>
        <v>0</v>
      </c>
      <c r="JXC66" s="995">
        <f t="shared" ref="JXC66" si="11878">JXC60*$C$65*$C$66</f>
        <v>0</v>
      </c>
      <c r="JXE66" s="995">
        <f t="shared" ref="JXE66" si="11879">JXE60*$C$65*$C$66</f>
        <v>0</v>
      </c>
      <c r="JXG66" s="995">
        <f t="shared" ref="JXG66" si="11880">JXG60*$C$65*$C$66</f>
        <v>0</v>
      </c>
      <c r="JXI66" s="995">
        <f t="shared" ref="JXI66" si="11881">JXI60*$C$65*$C$66</f>
        <v>0</v>
      </c>
      <c r="JXK66" s="995">
        <f t="shared" ref="JXK66" si="11882">JXK60*$C$65*$C$66</f>
        <v>0</v>
      </c>
      <c r="JXM66" s="995">
        <f t="shared" ref="JXM66" si="11883">JXM60*$C$65*$C$66</f>
        <v>0</v>
      </c>
      <c r="JXO66" s="995">
        <f t="shared" ref="JXO66" si="11884">JXO60*$C$65*$C$66</f>
        <v>0</v>
      </c>
      <c r="JXQ66" s="995">
        <f t="shared" ref="JXQ66" si="11885">JXQ60*$C$65*$C$66</f>
        <v>0</v>
      </c>
      <c r="JXS66" s="995">
        <f t="shared" ref="JXS66" si="11886">JXS60*$C$65*$C$66</f>
        <v>0</v>
      </c>
      <c r="JXU66" s="995">
        <f t="shared" ref="JXU66" si="11887">JXU60*$C$65*$C$66</f>
        <v>0</v>
      </c>
      <c r="JXW66" s="995">
        <f t="shared" ref="JXW66" si="11888">JXW60*$C$65*$C$66</f>
        <v>0</v>
      </c>
      <c r="JXY66" s="995">
        <f t="shared" ref="JXY66" si="11889">JXY60*$C$65*$C$66</f>
        <v>0</v>
      </c>
      <c r="JYA66" s="995">
        <f t="shared" ref="JYA66" si="11890">JYA60*$C$65*$C$66</f>
        <v>0</v>
      </c>
      <c r="JYC66" s="995">
        <f t="shared" ref="JYC66" si="11891">JYC60*$C$65*$C$66</f>
        <v>0</v>
      </c>
      <c r="JYE66" s="995">
        <f t="shared" ref="JYE66" si="11892">JYE60*$C$65*$C$66</f>
        <v>0</v>
      </c>
      <c r="JYG66" s="995">
        <f t="shared" ref="JYG66" si="11893">JYG60*$C$65*$C$66</f>
        <v>0</v>
      </c>
      <c r="JYI66" s="995">
        <f t="shared" ref="JYI66" si="11894">JYI60*$C$65*$C$66</f>
        <v>0</v>
      </c>
      <c r="JYK66" s="995">
        <f t="shared" ref="JYK66" si="11895">JYK60*$C$65*$C$66</f>
        <v>0</v>
      </c>
      <c r="JYM66" s="995">
        <f t="shared" ref="JYM66" si="11896">JYM60*$C$65*$C$66</f>
        <v>0</v>
      </c>
      <c r="JYO66" s="995">
        <f t="shared" ref="JYO66" si="11897">JYO60*$C$65*$C$66</f>
        <v>0</v>
      </c>
      <c r="JYQ66" s="995">
        <f t="shared" ref="JYQ66" si="11898">JYQ60*$C$65*$C$66</f>
        <v>0</v>
      </c>
      <c r="JYS66" s="995">
        <f t="shared" ref="JYS66" si="11899">JYS60*$C$65*$C$66</f>
        <v>0</v>
      </c>
      <c r="JYU66" s="995">
        <f t="shared" ref="JYU66" si="11900">JYU60*$C$65*$C$66</f>
        <v>0</v>
      </c>
      <c r="JYW66" s="995">
        <f t="shared" ref="JYW66" si="11901">JYW60*$C$65*$C$66</f>
        <v>0</v>
      </c>
      <c r="JYY66" s="995">
        <f t="shared" ref="JYY66" si="11902">JYY60*$C$65*$C$66</f>
        <v>0</v>
      </c>
      <c r="JZA66" s="995">
        <f t="shared" ref="JZA66" si="11903">JZA60*$C$65*$C$66</f>
        <v>0</v>
      </c>
      <c r="JZC66" s="995">
        <f t="shared" ref="JZC66" si="11904">JZC60*$C$65*$C$66</f>
        <v>0</v>
      </c>
      <c r="JZE66" s="995">
        <f t="shared" ref="JZE66" si="11905">JZE60*$C$65*$C$66</f>
        <v>0</v>
      </c>
      <c r="JZG66" s="995">
        <f t="shared" ref="JZG66" si="11906">JZG60*$C$65*$C$66</f>
        <v>0</v>
      </c>
      <c r="JZI66" s="995">
        <f t="shared" ref="JZI66" si="11907">JZI60*$C$65*$C$66</f>
        <v>0</v>
      </c>
      <c r="JZK66" s="995">
        <f t="shared" ref="JZK66" si="11908">JZK60*$C$65*$C$66</f>
        <v>0</v>
      </c>
      <c r="JZM66" s="995">
        <f t="shared" ref="JZM66" si="11909">JZM60*$C$65*$C$66</f>
        <v>0</v>
      </c>
      <c r="JZO66" s="995">
        <f t="shared" ref="JZO66" si="11910">JZO60*$C$65*$C$66</f>
        <v>0</v>
      </c>
      <c r="JZQ66" s="995">
        <f t="shared" ref="JZQ66" si="11911">JZQ60*$C$65*$C$66</f>
        <v>0</v>
      </c>
      <c r="JZS66" s="995">
        <f t="shared" ref="JZS66" si="11912">JZS60*$C$65*$C$66</f>
        <v>0</v>
      </c>
      <c r="JZU66" s="995">
        <f t="shared" ref="JZU66" si="11913">JZU60*$C$65*$C$66</f>
        <v>0</v>
      </c>
      <c r="JZW66" s="995">
        <f t="shared" ref="JZW66" si="11914">JZW60*$C$65*$C$66</f>
        <v>0</v>
      </c>
      <c r="JZY66" s="995">
        <f t="shared" ref="JZY66" si="11915">JZY60*$C$65*$C$66</f>
        <v>0</v>
      </c>
      <c r="KAA66" s="995">
        <f t="shared" ref="KAA66" si="11916">KAA60*$C$65*$C$66</f>
        <v>0</v>
      </c>
      <c r="KAC66" s="995">
        <f t="shared" ref="KAC66" si="11917">KAC60*$C$65*$C$66</f>
        <v>0</v>
      </c>
      <c r="KAE66" s="995">
        <f t="shared" ref="KAE66" si="11918">KAE60*$C$65*$C$66</f>
        <v>0</v>
      </c>
      <c r="KAG66" s="995">
        <f t="shared" ref="KAG66" si="11919">KAG60*$C$65*$C$66</f>
        <v>0</v>
      </c>
      <c r="KAI66" s="995">
        <f t="shared" ref="KAI66" si="11920">KAI60*$C$65*$C$66</f>
        <v>0</v>
      </c>
      <c r="KAK66" s="995">
        <f t="shared" ref="KAK66" si="11921">KAK60*$C$65*$C$66</f>
        <v>0</v>
      </c>
      <c r="KAM66" s="995">
        <f t="shared" ref="KAM66" si="11922">KAM60*$C$65*$C$66</f>
        <v>0</v>
      </c>
      <c r="KAO66" s="995">
        <f t="shared" ref="KAO66" si="11923">KAO60*$C$65*$C$66</f>
        <v>0</v>
      </c>
      <c r="KAQ66" s="995">
        <f t="shared" ref="KAQ66" si="11924">KAQ60*$C$65*$C$66</f>
        <v>0</v>
      </c>
      <c r="KAS66" s="995">
        <f t="shared" ref="KAS66" si="11925">KAS60*$C$65*$C$66</f>
        <v>0</v>
      </c>
      <c r="KAU66" s="995">
        <f t="shared" ref="KAU66" si="11926">KAU60*$C$65*$C$66</f>
        <v>0</v>
      </c>
      <c r="KAW66" s="995">
        <f t="shared" ref="KAW66" si="11927">KAW60*$C$65*$C$66</f>
        <v>0</v>
      </c>
      <c r="KAY66" s="995">
        <f t="shared" ref="KAY66" si="11928">KAY60*$C$65*$C$66</f>
        <v>0</v>
      </c>
      <c r="KBA66" s="995">
        <f t="shared" ref="KBA66" si="11929">KBA60*$C$65*$C$66</f>
        <v>0</v>
      </c>
      <c r="KBC66" s="995">
        <f t="shared" ref="KBC66" si="11930">KBC60*$C$65*$C$66</f>
        <v>0</v>
      </c>
      <c r="KBE66" s="995">
        <f t="shared" ref="KBE66" si="11931">KBE60*$C$65*$C$66</f>
        <v>0</v>
      </c>
      <c r="KBG66" s="995">
        <f t="shared" ref="KBG66" si="11932">KBG60*$C$65*$C$66</f>
        <v>0</v>
      </c>
      <c r="KBI66" s="995">
        <f t="shared" ref="KBI66" si="11933">KBI60*$C$65*$C$66</f>
        <v>0</v>
      </c>
      <c r="KBK66" s="995">
        <f t="shared" ref="KBK66" si="11934">KBK60*$C$65*$C$66</f>
        <v>0</v>
      </c>
      <c r="KBM66" s="995">
        <f t="shared" ref="KBM66" si="11935">KBM60*$C$65*$C$66</f>
        <v>0</v>
      </c>
      <c r="KBO66" s="995">
        <f t="shared" ref="KBO66" si="11936">KBO60*$C$65*$C$66</f>
        <v>0</v>
      </c>
      <c r="KBQ66" s="995">
        <f t="shared" ref="KBQ66" si="11937">KBQ60*$C$65*$C$66</f>
        <v>0</v>
      </c>
      <c r="KBS66" s="995">
        <f t="shared" ref="KBS66" si="11938">KBS60*$C$65*$C$66</f>
        <v>0</v>
      </c>
      <c r="KBU66" s="995">
        <f t="shared" ref="KBU66" si="11939">KBU60*$C$65*$C$66</f>
        <v>0</v>
      </c>
      <c r="KBW66" s="995">
        <f t="shared" ref="KBW66" si="11940">KBW60*$C$65*$C$66</f>
        <v>0</v>
      </c>
      <c r="KBY66" s="995">
        <f t="shared" ref="KBY66" si="11941">KBY60*$C$65*$C$66</f>
        <v>0</v>
      </c>
      <c r="KCA66" s="995">
        <f t="shared" ref="KCA66" si="11942">KCA60*$C$65*$C$66</f>
        <v>0</v>
      </c>
      <c r="KCC66" s="995">
        <f t="shared" ref="KCC66" si="11943">KCC60*$C$65*$C$66</f>
        <v>0</v>
      </c>
      <c r="KCE66" s="995">
        <f t="shared" ref="KCE66" si="11944">KCE60*$C$65*$C$66</f>
        <v>0</v>
      </c>
      <c r="KCG66" s="995">
        <f t="shared" ref="KCG66" si="11945">KCG60*$C$65*$C$66</f>
        <v>0</v>
      </c>
      <c r="KCI66" s="995">
        <f t="shared" ref="KCI66" si="11946">KCI60*$C$65*$C$66</f>
        <v>0</v>
      </c>
      <c r="KCK66" s="995">
        <f t="shared" ref="KCK66" si="11947">KCK60*$C$65*$C$66</f>
        <v>0</v>
      </c>
      <c r="KCM66" s="995">
        <f t="shared" ref="KCM66" si="11948">KCM60*$C$65*$C$66</f>
        <v>0</v>
      </c>
      <c r="KCO66" s="995">
        <f t="shared" ref="KCO66" si="11949">KCO60*$C$65*$C$66</f>
        <v>0</v>
      </c>
      <c r="KCQ66" s="995">
        <f t="shared" ref="KCQ66" si="11950">KCQ60*$C$65*$C$66</f>
        <v>0</v>
      </c>
      <c r="KCS66" s="995">
        <f t="shared" ref="KCS66" si="11951">KCS60*$C$65*$C$66</f>
        <v>0</v>
      </c>
      <c r="KCU66" s="995">
        <f t="shared" ref="KCU66" si="11952">KCU60*$C$65*$C$66</f>
        <v>0</v>
      </c>
      <c r="KCW66" s="995">
        <f t="shared" ref="KCW66" si="11953">KCW60*$C$65*$C$66</f>
        <v>0</v>
      </c>
      <c r="KCY66" s="995">
        <f t="shared" ref="KCY66" si="11954">KCY60*$C$65*$C$66</f>
        <v>0</v>
      </c>
      <c r="KDA66" s="995">
        <f t="shared" ref="KDA66" si="11955">KDA60*$C$65*$C$66</f>
        <v>0</v>
      </c>
      <c r="KDC66" s="995">
        <f t="shared" ref="KDC66" si="11956">KDC60*$C$65*$C$66</f>
        <v>0</v>
      </c>
      <c r="KDE66" s="995">
        <f t="shared" ref="KDE66" si="11957">KDE60*$C$65*$C$66</f>
        <v>0</v>
      </c>
      <c r="KDG66" s="995">
        <f t="shared" ref="KDG66" si="11958">KDG60*$C$65*$C$66</f>
        <v>0</v>
      </c>
      <c r="KDI66" s="995">
        <f t="shared" ref="KDI66" si="11959">KDI60*$C$65*$C$66</f>
        <v>0</v>
      </c>
      <c r="KDK66" s="995">
        <f t="shared" ref="KDK66" si="11960">KDK60*$C$65*$C$66</f>
        <v>0</v>
      </c>
      <c r="KDM66" s="995">
        <f t="shared" ref="KDM66" si="11961">KDM60*$C$65*$C$66</f>
        <v>0</v>
      </c>
      <c r="KDO66" s="995">
        <f t="shared" ref="KDO66" si="11962">KDO60*$C$65*$C$66</f>
        <v>0</v>
      </c>
      <c r="KDQ66" s="995">
        <f t="shared" ref="KDQ66" si="11963">KDQ60*$C$65*$C$66</f>
        <v>0</v>
      </c>
      <c r="KDS66" s="995">
        <f t="shared" ref="KDS66" si="11964">KDS60*$C$65*$C$66</f>
        <v>0</v>
      </c>
      <c r="KDU66" s="995">
        <f t="shared" ref="KDU66" si="11965">KDU60*$C$65*$C$66</f>
        <v>0</v>
      </c>
      <c r="KDW66" s="995">
        <f t="shared" ref="KDW66" si="11966">KDW60*$C$65*$C$66</f>
        <v>0</v>
      </c>
      <c r="KDY66" s="995">
        <f t="shared" ref="KDY66" si="11967">KDY60*$C$65*$C$66</f>
        <v>0</v>
      </c>
      <c r="KEA66" s="995">
        <f t="shared" ref="KEA66" si="11968">KEA60*$C$65*$C$66</f>
        <v>0</v>
      </c>
      <c r="KEC66" s="995">
        <f t="shared" ref="KEC66" si="11969">KEC60*$C$65*$C$66</f>
        <v>0</v>
      </c>
      <c r="KEE66" s="995">
        <f t="shared" ref="KEE66" si="11970">KEE60*$C$65*$C$66</f>
        <v>0</v>
      </c>
      <c r="KEG66" s="995">
        <f t="shared" ref="KEG66" si="11971">KEG60*$C$65*$C$66</f>
        <v>0</v>
      </c>
      <c r="KEI66" s="995">
        <f t="shared" ref="KEI66" si="11972">KEI60*$C$65*$C$66</f>
        <v>0</v>
      </c>
      <c r="KEK66" s="995">
        <f t="shared" ref="KEK66" si="11973">KEK60*$C$65*$C$66</f>
        <v>0</v>
      </c>
      <c r="KEM66" s="995">
        <f t="shared" ref="KEM66" si="11974">KEM60*$C$65*$C$66</f>
        <v>0</v>
      </c>
      <c r="KEO66" s="995">
        <f t="shared" ref="KEO66" si="11975">KEO60*$C$65*$C$66</f>
        <v>0</v>
      </c>
      <c r="KEQ66" s="995">
        <f t="shared" ref="KEQ66" si="11976">KEQ60*$C$65*$C$66</f>
        <v>0</v>
      </c>
      <c r="KES66" s="995">
        <f t="shared" ref="KES66" si="11977">KES60*$C$65*$C$66</f>
        <v>0</v>
      </c>
      <c r="KEU66" s="995">
        <f t="shared" ref="KEU66" si="11978">KEU60*$C$65*$C$66</f>
        <v>0</v>
      </c>
      <c r="KEW66" s="995">
        <f t="shared" ref="KEW66" si="11979">KEW60*$C$65*$C$66</f>
        <v>0</v>
      </c>
      <c r="KEY66" s="995">
        <f t="shared" ref="KEY66" si="11980">KEY60*$C$65*$C$66</f>
        <v>0</v>
      </c>
      <c r="KFA66" s="995">
        <f t="shared" ref="KFA66" si="11981">KFA60*$C$65*$C$66</f>
        <v>0</v>
      </c>
      <c r="KFC66" s="995">
        <f t="shared" ref="KFC66" si="11982">KFC60*$C$65*$C$66</f>
        <v>0</v>
      </c>
      <c r="KFE66" s="995">
        <f t="shared" ref="KFE66" si="11983">KFE60*$C$65*$C$66</f>
        <v>0</v>
      </c>
      <c r="KFG66" s="995">
        <f t="shared" ref="KFG66" si="11984">KFG60*$C$65*$C$66</f>
        <v>0</v>
      </c>
      <c r="KFI66" s="995">
        <f t="shared" ref="KFI66" si="11985">KFI60*$C$65*$C$66</f>
        <v>0</v>
      </c>
      <c r="KFK66" s="995">
        <f t="shared" ref="KFK66" si="11986">KFK60*$C$65*$C$66</f>
        <v>0</v>
      </c>
      <c r="KFM66" s="995">
        <f t="shared" ref="KFM66" si="11987">KFM60*$C$65*$C$66</f>
        <v>0</v>
      </c>
      <c r="KFO66" s="995">
        <f t="shared" ref="KFO66" si="11988">KFO60*$C$65*$C$66</f>
        <v>0</v>
      </c>
      <c r="KFQ66" s="995">
        <f t="shared" ref="KFQ66" si="11989">KFQ60*$C$65*$C$66</f>
        <v>0</v>
      </c>
      <c r="KFS66" s="995">
        <f t="shared" ref="KFS66" si="11990">KFS60*$C$65*$C$66</f>
        <v>0</v>
      </c>
      <c r="KFU66" s="995">
        <f t="shared" ref="KFU66" si="11991">KFU60*$C$65*$C$66</f>
        <v>0</v>
      </c>
      <c r="KFW66" s="995">
        <f t="shared" ref="KFW66" si="11992">KFW60*$C$65*$C$66</f>
        <v>0</v>
      </c>
      <c r="KFY66" s="995">
        <f t="shared" ref="KFY66" si="11993">KFY60*$C$65*$C$66</f>
        <v>0</v>
      </c>
      <c r="KGA66" s="995">
        <f t="shared" ref="KGA66" si="11994">KGA60*$C$65*$C$66</f>
        <v>0</v>
      </c>
      <c r="KGC66" s="995">
        <f t="shared" ref="KGC66" si="11995">KGC60*$C$65*$C$66</f>
        <v>0</v>
      </c>
      <c r="KGE66" s="995">
        <f t="shared" ref="KGE66" si="11996">KGE60*$C$65*$C$66</f>
        <v>0</v>
      </c>
      <c r="KGG66" s="995">
        <f t="shared" ref="KGG66" si="11997">KGG60*$C$65*$C$66</f>
        <v>0</v>
      </c>
      <c r="KGI66" s="995">
        <f t="shared" ref="KGI66" si="11998">KGI60*$C$65*$C$66</f>
        <v>0</v>
      </c>
      <c r="KGK66" s="995">
        <f t="shared" ref="KGK66" si="11999">KGK60*$C$65*$C$66</f>
        <v>0</v>
      </c>
      <c r="KGM66" s="995">
        <f t="shared" ref="KGM66" si="12000">KGM60*$C$65*$C$66</f>
        <v>0</v>
      </c>
      <c r="KGO66" s="995">
        <f t="shared" ref="KGO66" si="12001">KGO60*$C$65*$C$66</f>
        <v>0</v>
      </c>
      <c r="KGQ66" s="995">
        <f t="shared" ref="KGQ66" si="12002">KGQ60*$C$65*$C$66</f>
        <v>0</v>
      </c>
      <c r="KGS66" s="995">
        <f t="shared" ref="KGS66" si="12003">KGS60*$C$65*$C$66</f>
        <v>0</v>
      </c>
      <c r="KGU66" s="995">
        <f t="shared" ref="KGU66" si="12004">KGU60*$C$65*$C$66</f>
        <v>0</v>
      </c>
      <c r="KGW66" s="995">
        <f t="shared" ref="KGW66" si="12005">KGW60*$C$65*$C$66</f>
        <v>0</v>
      </c>
      <c r="KGY66" s="995">
        <f t="shared" ref="KGY66" si="12006">KGY60*$C$65*$C$66</f>
        <v>0</v>
      </c>
      <c r="KHA66" s="995">
        <f t="shared" ref="KHA66" si="12007">KHA60*$C$65*$C$66</f>
        <v>0</v>
      </c>
      <c r="KHC66" s="995">
        <f t="shared" ref="KHC66" si="12008">KHC60*$C$65*$C$66</f>
        <v>0</v>
      </c>
      <c r="KHE66" s="995">
        <f t="shared" ref="KHE66" si="12009">KHE60*$C$65*$C$66</f>
        <v>0</v>
      </c>
      <c r="KHG66" s="995">
        <f t="shared" ref="KHG66" si="12010">KHG60*$C$65*$C$66</f>
        <v>0</v>
      </c>
      <c r="KHI66" s="995">
        <f t="shared" ref="KHI66" si="12011">KHI60*$C$65*$C$66</f>
        <v>0</v>
      </c>
      <c r="KHK66" s="995">
        <f t="shared" ref="KHK66" si="12012">KHK60*$C$65*$C$66</f>
        <v>0</v>
      </c>
      <c r="KHM66" s="995">
        <f t="shared" ref="KHM66" si="12013">KHM60*$C$65*$C$66</f>
        <v>0</v>
      </c>
      <c r="KHO66" s="995">
        <f t="shared" ref="KHO66" si="12014">KHO60*$C$65*$C$66</f>
        <v>0</v>
      </c>
      <c r="KHQ66" s="995">
        <f t="shared" ref="KHQ66" si="12015">KHQ60*$C$65*$C$66</f>
        <v>0</v>
      </c>
      <c r="KHS66" s="995">
        <f t="shared" ref="KHS66" si="12016">KHS60*$C$65*$C$66</f>
        <v>0</v>
      </c>
      <c r="KHU66" s="995">
        <f t="shared" ref="KHU66" si="12017">KHU60*$C$65*$C$66</f>
        <v>0</v>
      </c>
      <c r="KHW66" s="995">
        <f t="shared" ref="KHW66" si="12018">KHW60*$C$65*$C$66</f>
        <v>0</v>
      </c>
      <c r="KHY66" s="995">
        <f t="shared" ref="KHY66" si="12019">KHY60*$C$65*$C$66</f>
        <v>0</v>
      </c>
      <c r="KIA66" s="995">
        <f t="shared" ref="KIA66" si="12020">KIA60*$C$65*$C$66</f>
        <v>0</v>
      </c>
      <c r="KIC66" s="995">
        <f t="shared" ref="KIC66" si="12021">KIC60*$C$65*$C$66</f>
        <v>0</v>
      </c>
      <c r="KIE66" s="995">
        <f t="shared" ref="KIE66" si="12022">KIE60*$C$65*$C$66</f>
        <v>0</v>
      </c>
      <c r="KIG66" s="995">
        <f t="shared" ref="KIG66" si="12023">KIG60*$C$65*$C$66</f>
        <v>0</v>
      </c>
      <c r="KII66" s="995">
        <f t="shared" ref="KII66" si="12024">KII60*$C$65*$C$66</f>
        <v>0</v>
      </c>
      <c r="KIK66" s="995">
        <f t="shared" ref="KIK66" si="12025">KIK60*$C$65*$C$66</f>
        <v>0</v>
      </c>
      <c r="KIM66" s="995">
        <f t="shared" ref="KIM66" si="12026">KIM60*$C$65*$C$66</f>
        <v>0</v>
      </c>
      <c r="KIO66" s="995">
        <f t="shared" ref="KIO66" si="12027">KIO60*$C$65*$C$66</f>
        <v>0</v>
      </c>
      <c r="KIQ66" s="995">
        <f t="shared" ref="KIQ66" si="12028">KIQ60*$C$65*$C$66</f>
        <v>0</v>
      </c>
      <c r="KIS66" s="995">
        <f t="shared" ref="KIS66" si="12029">KIS60*$C$65*$C$66</f>
        <v>0</v>
      </c>
      <c r="KIU66" s="995">
        <f t="shared" ref="KIU66" si="12030">KIU60*$C$65*$C$66</f>
        <v>0</v>
      </c>
      <c r="KIW66" s="995">
        <f t="shared" ref="KIW66" si="12031">KIW60*$C$65*$C$66</f>
        <v>0</v>
      </c>
      <c r="KIY66" s="995">
        <f t="shared" ref="KIY66" si="12032">KIY60*$C$65*$C$66</f>
        <v>0</v>
      </c>
      <c r="KJA66" s="995">
        <f t="shared" ref="KJA66" si="12033">KJA60*$C$65*$C$66</f>
        <v>0</v>
      </c>
      <c r="KJC66" s="995">
        <f t="shared" ref="KJC66" si="12034">KJC60*$C$65*$C$66</f>
        <v>0</v>
      </c>
      <c r="KJE66" s="995">
        <f t="shared" ref="KJE66" si="12035">KJE60*$C$65*$C$66</f>
        <v>0</v>
      </c>
      <c r="KJG66" s="995">
        <f t="shared" ref="KJG66" si="12036">KJG60*$C$65*$C$66</f>
        <v>0</v>
      </c>
      <c r="KJI66" s="995">
        <f t="shared" ref="KJI66" si="12037">KJI60*$C$65*$C$66</f>
        <v>0</v>
      </c>
      <c r="KJK66" s="995">
        <f t="shared" ref="KJK66" si="12038">KJK60*$C$65*$C$66</f>
        <v>0</v>
      </c>
      <c r="KJM66" s="995">
        <f t="shared" ref="KJM66" si="12039">KJM60*$C$65*$C$66</f>
        <v>0</v>
      </c>
      <c r="KJO66" s="995">
        <f t="shared" ref="KJO66" si="12040">KJO60*$C$65*$C$66</f>
        <v>0</v>
      </c>
      <c r="KJQ66" s="995">
        <f t="shared" ref="KJQ66" si="12041">KJQ60*$C$65*$C$66</f>
        <v>0</v>
      </c>
      <c r="KJS66" s="995">
        <f t="shared" ref="KJS66" si="12042">KJS60*$C$65*$C$66</f>
        <v>0</v>
      </c>
      <c r="KJU66" s="995">
        <f t="shared" ref="KJU66" si="12043">KJU60*$C$65*$C$66</f>
        <v>0</v>
      </c>
      <c r="KJW66" s="995">
        <f t="shared" ref="KJW66" si="12044">KJW60*$C$65*$C$66</f>
        <v>0</v>
      </c>
      <c r="KJY66" s="995">
        <f t="shared" ref="KJY66" si="12045">KJY60*$C$65*$C$66</f>
        <v>0</v>
      </c>
      <c r="KKA66" s="995">
        <f t="shared" ref="KKA66" si="12046">KKA60*$C$65*$C$66</f>
        <v>0</v>
      </c>
      <c r="KKC66" s="995">
        <f t="shared" ref="KKC66" si="12047">KKC60*$C$65*$C$66</f>
        <v>0</v>
      </c>
      <c r="KKE66" s="995">
        <f t="shared" ref="KKE66" si="12048">KKE60*$C$65*$C$66</f>
        <v>0</v>
      </c>
      <c r="KKG66" s="995">
        <f t="shared" ref="KKG66" si="12049">KKG60*$C$65*$C$66</f>
        <v>0</v>
      </c>
      <c r="KKI66" s="995">
        <f t="shared" ref="KKI66" si="12050">KKI60*$C$65*$C$66</f>
        <v>0</v>
      </c>
      <c r="KKK66" s="995">
        <f t="shared" ref="KKK66" si="12051">KKK60*$C$65*$C$66</f>
        <v>0</v>
      </c>
      <c r="KKM66" s="995">
        <f t="shared" ref="KKM66" si="12052">KKM60*$C$65*$C$66</f>
        <v>0</v>
      </c>
      <c r="KKO66" s="995">
        <f t="shared" ref="KKO66" si="12053">KKO60*$C$65*$C$66</f>
        <v>0</v>
      </c>
      <c r="KKQ66" s="995">
        <f t="shared" ref="KKQ66" si="12054">KKQ60*$C$65*$C$66</f>
        <v>0</v>
      </c>
      <c r="KKS66" s="995">
        <f t="shared" ref="KKS66" si="12055">KKS60*$C$65*$C$66</f>
        <v>0</v>
      </c>
      <c r="KKU66" s="995">
        <f t="shared" ref="KKU66" si="12056">KKU60*$C$65*$C$66</f>
        <v>0</v>
      </c>
      <c r="KKW66" s="995">
        <f t="shared" ref="KKW66" si="12057">KKW60*$C$65*$C$66</f>
        <v>0</v>
      </c>
      <c r="KKY66" s="995">
        <f t="shared" ref="KKY66" si="12058">KKY60*$C$65*$C$66</f>
        <v>0</v>
      </c>
      <c r="KLA66" s="995">
        <f t="shared" ref="KLA66" si="12059">KLA60*$C$65*$C$66</f>
        <v>0</v>
      </c>
      <c r="KLC66" s="995">
        <f t="shared" ref="KLC66" si="12060">KLC60*$C$65*$C$66</f>
        <v>0</v>
      </c>
      <c r="KLE66" s="995">
        <f t="shared" ref="KLE66" si="12061">KLE60*$C$65*$C$66</f>
        <v>0</v>
      </c>
      <c r="KLG66" s="995">
        <f t="shared" ref="KLG66" si="12062">KLG60*$C$65*$C$66</f>
        <v>0</v>
      </c>
      <c r="KLI66" s="995">
        <f t="shared" ref="KLI66" si="12063">KLI60*$C$65*$C$66</f>
        <v>0</v>
      </c>
      <c r="KLK66" s="995">
        <f t="shared" ref="KLK66" si="12064">KLK60*$C$65*$C$66</f>
        <v>0</v>
      </c>
      <c r="KLM66" s="995">
        <f t="shared" ref="KLM66" si="12065">KLM60*$C$65*$C$66</f>
        <v>0</v>
      </c>
      <c r="KLO66" s="995">
        <f t="shared" ref="KLO66" si="12066">KLO60*$C$65*$C$66</f>
        <v>0</v>
      </c>
      <c r="KLQ66" s="995">
        <f t="shared" ref="KLQ66" si="12067">KLQ60*$C$65*$C$66</f>
        <v>0</v>
      </c>
      <c r="KLS66" s="995">
        <f t="shared" ref="KLS66" si="12068">KLS60*$C$65*$C$66</f>
        <v>0</v>
      </c>
      <c r="KLU66" s="995">
        <f t="shared" ref="KLU66" si="12069">KLU60*$C$65*$C$66</f>
        <v>0</v>
      </c>
      <c r="KLW66" s="995">
        <f t="shared" ref="KLW66" si="12070">KLW60*$C$65*$C$66</f>
        <v>0</v>
      </c>
      <c r="KLY66" s="995">
        <f t="shared" ref="KLY66" si="12071">KLY60*$C$65*$C$66</f>
        <v>0</v>
      </c>
      <c r="KMA66" s="995">
        <f t="shared" ref="KMA66" si="12072">KMA60*$C$65*$C$66</f>
        <v>0</v>
      </c>
      <c r="KMC66" s="995">
        <f t="shared" ref="KMC66" si="12073">KMC60*$C$65*$C$66</f>
        <v>0</v>
      </c>
      <c r="KME66" s="995">
        <f t="shared" ref="KME66" si="12074">KME60*$C$65*$C$66</f>
        <v>0</v>
      </c>
      <c r="KMG66" s="995">
        <f t="shared" ref="KMG66" si="12075">KMG60*$C$65*$C$66</f>
        <v>0</v>
      </c>
      <c r="KMI66" s="995">
        <f t="shared" ref="KMI66" si="12076">KMI60*$C$65*$C$66</f>
        <v>0</v>
      </c>
      <c r="KMK66" s="995">
        <f t="shared" ref="KMK66" si="12077">KMK60*$C$65*$C$66</f>
        <v>0</v>
      </c>
      <c r="KMM66" s="995">
        <f t="shared" ref="KMM66" si="12078">KMM60*$C$65*$C$66</f>
        <v>0</v>
      </c>
      <c r="KMO66" s="995">
        <f t="shared" ref="KMO66" si="12079">KMO60*$C$65*$C$66</f>
        <v>0</v>
      </c>
      <c r="KMQ66" s="995">
        <f t="shared" ref="KMQ66" si="12080">KMQ60*$C$65*$C$66</f>
        <v>0</v>
      </c>
      <c r="KMS66" s="995">
        <f t="shared" ref="KMS66" si="12081">KMS60*$C$65*$C$66</f>
        <v>0</v>
      </c>
      <c r="KMU66" s="995">
        <f t="shared" ref="KMU66" si="12082">KMU60*$C$65*$C$66</f>
        <v>0</v>
      </c>
      <c r="KMW66" s="995">
        <f t="shared" ref="KMW66" si="12083">KMW60*$C$65*$C$66</f>
        <v>0</v>
      </c>
      <c r="KMY66" s="995">
        <f t="shared" ref="KMY66" si="12084">KMY60*$C$65*$C$66</f>
        <v>0</v>
      </c>
      <c r="KNA66" s="995">
        <f t="shared" ref="KNA66" si="12085">KNA60*$C$65*$C$66</f>
        <v>0</v>
      </c>
      <c r="KNC66" s="995">
        <f t="shared" ref="KNC66" si="12086">KNC60*$C$65*$C$66</f>
        <v>0</v>
      </c>
      <c r="KNE66" s="995">
        <f t="shared" ref="KNE66" si="12087">KNE60*$C$65*$C$66</f>
        <v>0</v>
      </c>
      <c r="KNG66" s="995">
        <f t="shared" ref="KNG66" si="12088">KNG60*$C$65*$C$66</f>
        <v>0</v>
      </c>
      <c r="KNI66" s="995">
        <f t="shared" ref="KNI66" si="12089">KNI60*$C$65*$C$66</f>
        <v>0</v>
      </c>
      <c r="KNK66" s="995">
        <f t="shared" ref="KNK66" si="12090">KNK60*$C$65*$C$66</f>
        <v>0</v>
      </c>
      <c r="KNM66" s="995">
        <f t="shared" ref="KNM66" si="12091">KNM60*$C$65*$C$66</f>
        <v>0</v>
      </c>
      <c r="KNO66" s="995">
        <f t="shared" ref="KNO66" si="12092">KNO60*$C$65*$C$66</f>
        <v>0</v>
      </c>
      <c r="KNQ66" s="995">
        <f t="shared" ref="KNQ66" si="12093">KNQ60*$C$65*$C$66</f>
        <v>0</v>
      </c>
      <c r="KNS66" s="995">
        <f t="shared" ref="KNS66" si="12094">KNS60*$C$65*$C$66</f>
        <v>0</v>
      </c>
      <c r="KNU66" s="995">
        <f t="shared" ref="KNU66" si="12095">KNU60*$C$65*$C$66</f>
        <v>0</v>
      </c>
      <c r="KNW66" s="995">
        <f t="shared" ref="KNW66" si="12096">KNW60*$C$65*$C$66</f>
        <v>0</v>
      </c>
      <c r="KNY66" s="995">
        <f t="shared" ref="KNY66" si="12097">KNY60*$C$65*$C$66</f>
        <v>0</v>
      </c>
      <c r="KOA66" s="995">
        <f t="shared" ref="KOA66" si="12098">KOA60*$C$65*$C$66</f>
        <v>0</v>
      </c>
      <c r="KOC66" s="995">
        <f t="shared" ref="KOC66" si="12099">KOC60*$C$65*$C$66</f>
        <v>0</v>
      </c>
      <c r="KOE66" s="995">
        <f t="shared" ref="KOE66" si="12100">KOE60*$C$65*$C$66</f>
        <v>0</v>
      </c>
      <c r="KOG66" s="995">
        <f t="shared" ref="KOG66" si="12101">KOG60*$C$65*$C$66</f>
        <v>0</v>
      </c>
      <c r="KOI66" s="995">
        <f t="shared" ref="KOI66" si="12102">KOI60*$C$65*$C$66</f>
        <v>0</v>
      </c>
      <c r="KOK66" s="995">
        <f t="shared" ref="KOK66" si="12103">KOK60*$C$65*$C$66</f>
        <v>0</v>
      </c>
      <c r="KOM66" s="995">
        <f t="shared" ref="KOM66" si="12104">KOM60*$C$65*$C$66</f>
        <v>0</v>
      </c>
      <c r="KOO66" s="995">
        <f t="shared" ref="KOO66" si="12105">KOO60*$C$65*$C$66</f>
        <v>0</v>
      </c>
      <c r="KOQ66" s="995">
        <f t="shared" ref="KOQ66" si="12106">KOQ60*$C$65*$C$66</f>
        <v>0</v>
      </c>
      <c r="KOS66" s="995">
        <f t="shared" ref="KOS66" si="12107">KOS60*$C$65*$C$66</f>
        <v>0</v>
      </c>
      <c r="KOU66" s="995">
        <f t="shared" ref="KOU66" si="12108">KOU60*$C$65*$C$66</f>
        <v>0</v>
      </c>
      <c r="KOW66" s="995">
        <f t="shared" ref="KOW66" si="12109">KOW60*$C$65*$C$66</f>
        <v>0</v>
      </c>
      <c r="KOY66" s="995">
        <f t="shared" ref="KOY66" si="12110">KOY60*$C$65*$C$66</f>
        <v>0</v>
      </c>
      <c r="KPA66" s="995">
        <f t="shared" ref="KPA66" si="12111">KPA60*$C$65*$C$66</f>
        <v>0</v>
      </c>
      <c r="KPC66" s="995">
        <f t="shared" ref="KPC66" si="12112">KPC60*$C$65*$C$66</f>
        <v>0</v>
      </c>
      <c r="KPE66" s="995">
        <f t="shared" ref="KPE66" si="12113">KPE60*$C$65*$C$66</f>
        <v>0</v>
      </c>
      <c r="KPG66" s="995">
        <f t="shared" ref="KPG66" si="12114">KPG60*$C$65*$C$66</f>
        <v>0</v>
      </c>
      <c r="KPI66" s="995">
        <f t="shared" ref="KPI66" si="12115">KPI60*$C$65*$C$66</f>
        <v>0</v>
      </c>
      <c r="KPK66" s="995">
        <f t="shared" ref="KPK66" si="12116">KPK60*$C$65*$C$66</f>
        <v>0</v>
      </c>
      <c r="KPM66" s="995">
        <f t="shared" ref="KPM66" si="12117">KPM60*$C$65*$C$66</f>
        <v>0</v>
      </c>
      <c r="KPO66" s="995">
        <f t="shared" ref="KPO66" si="12118">KPO60*$C$65*$C$66</f>
        <v>0</v>
      </c>
      <c r="KPQ66" s="995">
        <f t="shared" ref="KPQ66" si="12119">KPQ60*$C$65*$C$66</f>
        <v>0</v>
      </c>
      <c r="KPS66" s="995">
        <f t="shared" ref="KPS66" si="12120">KPS60*$C$65*$C$66</f>
        <v>0</v>
      </c>
      <c r="KPU66" s="995">
        <f t="shared" ref="KPU66" si="12121">KPU60*$C$65*$C$66</f>
        <v>0</v>
      </c>
      <c r="KPW66" s="995">
        <f t="shared" ref="KPW66" si="12122">KPW60*$C$65*$C$66</f>
        <v>0</v>
      </c>
      <c r="KPY66" s="995">
        <f t="shared" ref="KPY66" si="12123">KPY60*$C$65*$C$66</f>
        <v>0</v>
      </c>
      <c r="KQA66" s="995">
        <f t="shared" ref="KQA66" si="12124">KQA60*$C$65*$C$66</f>
        <v>0</v>
      </c>
      <c r="KQC66" s="995">
        <f t="shared" ref="KQC66" si="12125">KQC60*$C$65*$C$66</f>
        <v>0</v>
      </c>
      <c r="KQE66" s="995">
        <f t="shared" ref="KQE66" si="12126">KQE60*$C$65*$C$66</f>
        <v>0</v>
      </c>
      <c r="KQG66" s="995">
        <f t="shared" ref="KQG66" si="12127">KQG60*$C$65*$C$66</f>
        <v>0</v>
      </c>
      <c r="KQI66" s="995">
        <f t="shared" ref="KQI66" si="12128">KQI60*$C$65*$C$66</f>
        <v>0</v>
      </c>
      <c r="KQK66" s="995">
        <f t="shared" ref="KQK66" si="12129">KQK60*$C$65*$C$66</f>
        <v>0</v>
      </c>
      <c r="KQM66" s="995">
        <f t="shared" ref="KQM66" si="12130">KQM60*$C$65*$C$66</f>
        <v>0</v>
      </c>
      <c r="KQO66" s="995">
        <f t="shared" ref="KQO66" si="12131">KQO60*$C$65*$C$66</f>
        <v>0</v>
      </c>
      <c r="KQQ66" s="995">
        <f t="shared" ref="KQQ66" si="12132">KQQ60*$C$65*$C$66</f>
        <v>0</v>
      </c>
      <c r="KQS66" s="995">
        <f t="shared" ref="KQS66" si="12133">KQS60*$C$65*$C$66</f>
        <v>0</v>
      </c>
      <c r="KQU66" s="995">
        <f t="shared" ref="KQU66" si="12134">KQU60*$C$65*$C$66</f>
        <v>0</v>
      </c>
      <c r="KQW66" s="995">
        <f t="shared" ref="KQW66" si="12135">KQW60*$C$65*$C$66</f>
        <v>0</v>
      </c>
      <c r="KQY66" s="995">
        <f t="shared" ref="KQY66" si="12136">KQY60*$C$65*$C$66</f>
        <v>0</v>
      </c>
      <c r="KRA66" s="995">
        <f t="shared" ref="KRA66" si="12137">KRA60*$C$65*$C$66</f>
        <v>0</v>
      </c>
      <c r="KRC66" s="995">
        <f t="shared" ref="KRC66" si="12138">KRC60*$C$65*$C$66</f>
        <v>0</v>
      </c>
      <c r="KRE66" s="995">
        <f t="shared" ref="KRE66" si="12139">KRE60*$C$65*$C$66</f>
        <v>0</v>
      </c>
      <c r="KRG66" s="995">
        <f t="shared" ref="KRG66" si="12140">KRG60*$C$65*$C$66</f>
        <v>0</v>
      </c>
      <c r="KRI66" s="995">
        <f t="shared" ref="KRI66" si="12141">KRI60*$C$65*$C$66</f>
        <v>0</v>
      </c>
      <c r="KRK66" s="995">
        <f t="shared" ref="KRK66" si="12142">KRK60*$C$65*$C$66</f>
        <v>0</v>
      </c>
      <c r="KRM66" s="995">
        <f t="shared" ref="KRM66" si="12143">KRM60*$C$65*$C$66</f>
        <v>0</v>
      </c>
      <c r="KRO66" s="995">
        <f t="shared" ref="KRO66" si="12144">KRO60*$C$65*$C$66</f>
        <v>0</v>
      </c>
      <c r="KRQ66" s="995">
        <f t="shared" ref="KRQ66" si="12145">KRQ60*$C$65*$C$66</f>
        <v>0</v>
      </c>
      <c r="KRS66" s="995">
        <f t="shared" ref="KRS66" si="12146">KRS60*$C$65*$C$66</f>
        <v>0</v>
      </c>
      <c r="KRU66" s="995">
        <f t="shared" ref="KRU66" si="12147">KRU60*$C$65*$C$66</f>
        <v>0</v>
      </c>
      <c r="KRW66" s="995">
        <f t="shared" ref="KRW66" si="12148">KRW60*$C$65*$C$66</f>
        <v>0</v>
      </c>
      <c r="KRY66" s="995">
        <f t="shared" ref="KRY66" si="12149">KRY60*$C$65*$C$66</f>
        <v>0</v>
      </c>
      <c r="KSA66" s="995">
        <f t="shared" ref="KSA66" si="12150">KSA60*$C$65*$C$66</f>
        <v>0</v>
      </c>
      <c r="KSC66" s="995">
        <f t="shared" ref="KSC66" si="12151">KSC60*$C$65*$C$66</f>
        <v>0</v>
      </c>
      <c r="KSE66" s="995">
        <f t="shared" ref="KSE66" si="12152">KSE60*$C$65*$C$66</f>
        <v>0</v>
      </c>
      <c r="KSG66" s="995">
        <f t="shared" ref="KSG66" si="12153">KSG60*$C$65*$C$66</f>
        <v>0</v>
      </c>
      <c r="KSI66" s="995">
        <f t="shared" ref="KSI66" si="12154">KSI60*$C$65*$C$66</f>
        <v>0</v>
      </c>
      <c r="KSK66" s="995">
        <f t="shared" ref="KSK66" si="12155">KSK60*$C$65*$C$66</f>
        <v>0</v>
      </c>
      <c r="KSM66" s="995">
        <f t="shared" ref="KSM66" si="12156">KSM60*$C$65*$C$66</f>
        <v>0</v>
      </c>
      <c r="KSO66" s="995">
        <f t="shared" ref="KSO66" si="12157">KSO60*$C$65*$C$66</f>
        <v>0</v>
      </c>
      <c r="KSQ66" s="995">
        <f t="shared" ref="KSQ66" si="12158">KSQ60*$C$65*$C$66</f>
        <v>0</v>
      </c>
      <c r="KSS66" s="995">
        <f t="shared" ref="KSS66" si="12159">KSS60*$C$65*$C$66</f>
        <v>0</v>
      </c>
      <c r="KSU66" s="995">
        <f t="shared" ref="KSU66" si="12160">KSU60*$C$65*$C$66</f>
        <v>0</v>
      </c>
      <c r="KSW66" s="995">
        <f t="shared" ref="KSW66" si="12161">KSW60*$C$65*$C$66</f>
        <v>0</v>
      </c>
      <c r="KSY66" s="995">
        <f t="shared" ref="KSY66" si="12162">KSY60*$C$65*$C$66</f>
        <v>0</v>
      </c>
      <c r="KTA66" s="995">
        <f t="shared" ref="KTA66" si="12163">KTA60*$C$65*$C$66</f>
        <v>0</v>
      </c>
      <c r="KTC66" s="995">
        <f t="shared" ref="KTC66" si="12164">KTC60*$C$65*$C$66</f>
        <v>0</v>
      </c>
      <c r="KTE66" s="995">
        <f t="shared" ref="KTE66" si="12165">KTE60*$C$65*$C$66</f>
        <v>0</v>
      </c>
      <c r="KTG66" s="995">
        <f t="shared" ref="KTG66" si="12166">KTG60*$C$65*$C$66</f>
        <v>0</v>
      </c>
      <c r="KTI66" s="995">
        <f t="shared" ref="KTI66" si="12167">KTI60*$C$65*$C$66</f>
        <v>0</v>
      </c>
      <c r="KTK66" s="995">
        <f t="shared" ref="KTK66" si="12168">KTK60*$C$65*$C$66</f>
        <v>0</v>
      </c>
      <c r="KTM66" s="995">
        <f t="shared" ref="KTM66" si="12169">KTM60*$C$65*$C$66</f>
        <v>0</v>
      </c>
      <c r="KTO66" s="995">
        <f t="shared" ref="KTO66" si="12170">KTO60*$C$65*$C$66</f>
        <v>0</v>
      </c>
      <c r="KTQ66" s="995">
        <f t="shared" ref="KTQ66" si="12171">KTQ60*$C$65*$C$66</f>
        <v>0</v>
      </c>
      <c r="KTS66" s="995">
        <f t="shared" ref="KTS66" si="12172">KTS60*$C$65*$C$66</f>
        <v>0</v>
      </c>
      <c r="KTU66" s="995">
        <f t="shared" ref="KTU66" si="12173">KTU60*$C$65*$C$66</f>
        <v>0</v>
      </c>
      <c r="KTW66" s="995">
        <f t="shared" ref="KTW66" si="12174">KTW60*$C$65*$C$66</f>
        <v>0</v>
      </c>
      <c r="KTY66" s="995">
        <f t="shared" ref="KTY66" si="12175">KTY60*$C$65*$C$66</f>
        <v>0</v>
      </c>
      <c r="KUA66" s="995">
        <f t="shared" ref="KUA66" si="12176">KUA60*$C$65*$C$66</f>
        <v>0</v>
      </c>
      <c r="KUC66" s="995">
        <f t="shared" ref="KUC66" si="12177">KUC60*$C$65*$C$66</f>
        <v>0</v>
      </c>
      <c r="KUE66" s="995">
        <f t="shared" ref="KUE66" si="12178">KUE60*$C$65*$C$66</f>
        <v>0</v>
      </c>
      <c r="KUG66" s="995">
        <f t="shared" ref="KUG66" si="12179">KUG60*$C$65*$C$66</f>
        <v>0</v>
      </c>
      <c r="KUI66" s="995">
        <f t="shared" ref="KUI66" si="12180">KUI60*$C$65*$C$66</f>
        <v>0</v>
      </c>
      <c r="KUK66" s="995">
        <f t="shared" ref="KUK66" si="12181">KUK60*$C$65*$C$66</f>
        <v>0</v>
      </c>
      <c r="KUM66" s="995">
        <f t="shared" ref="KUM66" si="12182">KUM60*$C$65*$C$66</f>
        <v>0</v>
      </c>
      <c r="KUO66" s="995">
        <f t="shared" ref="KUO66" si="12183">KUO60*$C$65*$C$66</f>
        <v>0</v>
      </c>
      <c r="KUQ66" s="995">
        <f t="shared" ref="KUQ66" si="12184">KUQ60*$C$65*$C$66</f>
        <v>0</v>
      </c>
      <c r="KUS66" s="995">
        <f t="shared" ref="KUS66" si="12185">KUS60*$C$65*$C$66</f>
        <v>0</v>
      </c>
      <c r="KUU66" s="995">
        <f t="shared" ref="KUU66" si="12186">KUU60*$C$65*$C$66</f>
        <v>0</v>
      </c>
      <c r="KUW66" s="995">
        <f t="shared" ref="KUW66" si="12187">KUW60*$C$65*$C$66</f>
        <v>0</v>
      </c>
      <c r="KUY66" s="995">
        <f t="shared" ref="KUY66" si="12188">KUY60*$C$65*$C$66</f>
        <v>0</v>
      </c>
      <c r="KVA66" s="995">
        <f t="shared" ref="KVA66" si="12189">KVA60*$C$65*$C$66</f>
        <v>0</v>
      </c>
      <c r="KVC66" s="995">
        <f t="shared" ref="KVC66" si="12190">KVC60*$C$65*$C$66</f>
        <v>0</v>
      </c>
      <c r="KVE66" s="995">
        <f t="shared" ref="KVE66" si="12191">KVE60*$C$65*$C$66</f>
        <v>0</v>
      </c>
      <c r="KVG66" s="995">
        <f t="shared" ref="KVG66" si="12192">KVG60*$C$65*$C$66</f>
        <v>0</v>
      </c>
      <c r="KVI66" s="995">
        <f t="shared" ref="KVI66" si="12193">KVI60*$C$65*$C$66</f>
        <v>0</v>
      </c>
      <c r="KVK66" s="995">
        <f t="shared" ref="KVK66" si="12194">KVK60*$C$65*$C$66</f>
        <v>0</v>
      </c>
      <c r="KVM66" s="995">
        <f t="shared" ref="KVM66" si="12195">KVM60*$C$65*$C$66</f>
        <v>0</v>
      </c>
      <c r="KVO66" s="995">
        <f t="shared" ref="KVO66" si="12196">KVO60*$C$65*$C$66</f>
        <v>0</v>
      </c>
      <c r="KVQ66" s="995">
        <f t="shared" ref="KVQ66" si="12197">KVQ60*$C$65*$C$66</f>
        <v>0</v>
      </c>
      <c r="KVS66" s="995">
        <f t="shared" ref="KVS66" si="12198">KVS60*$C$65*$C$66</f>
        <v>0</v>
      </c>
      <c r="KVU66" s="995">
        <f t="shared" ref="KVU66" si="12199">KVU60*$C$65*$C$66</f>
        <v>0</v>
      </c>
      <c r="KVW66" s="995">
        <f t="shared" ref="KVW66" si="12200">KVW60*$C$65*$C$66</f>
        <v>0</v>
      </c>
      <c r="KVY66" s="995">
        <f t="shared" ref="KVY66" si="12201">KVY60*$C$65*$C$66</f>
        <v>0</v>
      </c>
      <c r="KWA66" s="995">
        <f t="shared" ref="KWA66" si="12202">KWA60*$C$65*$C$66</f>
        <v>0</v>
      </c>
      <c r="KWC66" s="995">
        <f t="shared" ref="KWC66" si="12203">KWC60*$C$65*$C$66</f>
        <v>0</v>
      </c>
      <c r="KWE66" s="995">
        <f t="shared" ref="KWE66" si="12204">KWE60*$C$65*$C$66</f>
        <v>0</v>
      </c>
      <c r="KWG66" s="995">
        <f t="shared" ref="KWG66" si="12205">KWG60*$C$65*$C$66</f>
        <v>0</v>
      </c>
      <c r="KWI66" s="995">
        <f t="shared" ref="KWI66" si="12206">KWI60*$C$65*$C$66</f>
        <v>0</v>
      </c>
      <c r="KWK66" s="995">
        <f t="shared" ref="KWK66" si="12207">KWK60*$C$65*$C$66</f>
        <v>0</v>
      </c>
      <c r="KWM66" s="995">
        <f t="shared" ref="KWM66" si="12208">KWM60*$C$65*$C$66</f>
        <v>0</v>
      </c>
      <c r="KWO66" s="995">
        <f t="shared" ref="KWO66" si="12209">KWO60*$C$65*$C$66</f>
        <v>0</v>
      </c>
      <c r="KWQ66" s="995">
        <f t="shared" ref="KWQ66" si="12210">KWQ60*$C$65*$C$66</f>
        <v>0</v>
      </c>
      <c r="KWS66" s="995">
        <f t="shared" ref="KWS66" si="12211">KWS60*$C$65*$C$66</f>
        <v>0</v>
      </c>
      <c r="KWU66" s="995">
        <f t="shared" ref="KWU66" si="12212">KWU60*$C$65*$C$66</f>
        <v>0</v>
      </c>
      <c r="KWW66" s="995">
        <f t="shared" ref="KWW66" si="12213">KWW60*$C$65*$C$66</f>
        <v>0</v>
      </c>
      <c r="KWY66" s="995">
        <f t="shared" ref="KWY66" si="12214">KWY60*$C$65*$C$66</f>
        <v>0</v>
      </c>
      <c r="KXA66" s="995">
        <f t="shared" ref="KXA66" si="12215">KXA60*$C$65*$C$66</f>
        <v>0</v>
      </c>
      <c r="KXC66" s="995">
        <f t="shared" ref="KXC66" si="12216">KXC60*$C$65*$C$66</f>
        <v>0</v>
      </c>
      <c r="KXE66" s="995">
        <f t="shared" ref="KXE66" si="12217">KXE60*$C$65*$C$66</f>
        <v>0</v>
      </c>
      <c r="KXG66" s="995">
        <f t="shared" ref="KXG66" si="12218">KXG60*$C$65*$C$66</f>
        <v>0</v>
      </c>
      <c r="KXI66" s="995">
        <f t="shared" ref="KXI66" si="12219">KXI60*$C$65*$C$66</f>
        <v>0</v>
      </c>
      <c r="KXK66" s="995">
        <f t="shared" ref="KXK66" si="12220">KXK60*$C$65*$C$66</f>
        <v>0</v>
      </c>
      <c r="KXM66" s="995">
        <f t="shared" ref="KXM66" si="12221">KXM60*$C$65*$C$66</f>
        <v>0</v>
      </c>
      <c r="KXO66" s="995">
        <f t="shared" ref="KXO66" si="12222">KXO60*$C$65*$C$66</f>
        <v>0</v>
      </c>
      <c r="KXQ66" s="995">
        <f t="shared" ref="KXQ66" si="12223">KXQ60*$C$65*$C$66</f>
        <v>0</v>
      </c>
      <c r="KXS66" s="995">
        <f t="shared" ref="KXS66" si="12224">KXS60*$C$65*$C$66</f>
        <v>0</v>
      </c>
      <c r="KXU66" s="995">
        <f t="shared" ref="KXU66" si="12225">KXU60*$C$65*$C$66</f>
        <v>0</v>
      </c>
      <c r="KXW66" s="995">
        <f t="shared" ref="KXW66" si="12226">KXW60*$C$65*$C$66</f>
        <v>0</v>
      </c>
      <c r="KXY66" s="995">
        <f t="shared" ref="KXY66" si="12227">KXY60*$C$65*$C$66</f>
        <v>0</v>
      </c>
      <c r="KYA66" s="995">
        <f t="shared" ref="KYA66" si="12228">KYA60*$C$65*$C$66</f>
        <v>0</v>
      </c>
      <c r="KYC66" s="995">
        <f t="shared" ref="KYC66" si="12229">KYC60*$C$65*$C$66</f>
        <v>0</v>
      </c>
      <c r="KYE66" s="995">
        <f t="shared" ref="KYE66" si="12230">KYE60*$C$65*$C$66</f>
        <v>0</v>
      </c>
      <c r="KYG66" s="995">
        <f t="shared" ref="KYG66" si="12231">KYG60*$C$65*$C$66</f>
        <v>0</v>
      </c>
      <c r="KYI66" s="995">
        <f t="shared" ref="KYI66" si="12232">KYI60*$C$65*$C$66</f>
        <v>0</v>
      </c>
      <c r="KYK66" s="995">
        <f t="shared" ref="KYK66" si="12233">KYK60*$C$65*$C$66</f>
        <v>0</v>
      </c>
      <c r="KYM66" s="995">
        <f t="shared" ref="KYM66" si="12234">KYM60*$C$65*$C$66</f>
        <v>0</v>
      </c>
      <c r="KYO66" s="995">
        <f t="shared" ref="KYO66" si="12235">KYO60*$C$65*$C$66</f>
        <v>0</v>
      </c>
      <c r="KYQ66" s="995">
        <f t="shared" ref="KYQ66" si="12236">KYQ60*$C$65*$C$66</f>
        <v>0</v>
      </c>
      <c r="KYS66" s="995">
        <f t="shared" ref="KYS66" si="12237">KYS60*$C$65*$C$66</f>
        <v>0</v>
      </c>
      <c r="KYU66" s="995">
        <f t="shared" ref="KYU66" si="12238">KYU60*$C$65*$C$66</f>
        <v>0</v>
      </c>
      <c r="KYW66" s="995">
        <f t="shared" ref="KYW66" si="12239">KYW60*$C$65*$C$66</f>
        <v>0</v>
      </c>
      <c r="KYY66" s="995">
        <f t="shared" ref="KYY66" si="12240">KYY60*$C$65*$C$66</f>
        <v>0</v>
      </c>
      <c r="KZA66" s="995">
        <f t="shared" ref="KZA66" si="12241">KZA60*$C$65*$C$66</f>
        <v>0</v>
      </c>
      <c r="KZC66" s="995">
        <f t="shared" ref="KZC66" si="12242">KZC60*$C$65*$C$66</f>
        <v>0</v>
      </c>
      <c r="KZE66" s="995">
        <f t="shared" ref="KZE66" si="12243">KZE60*$C$65*$C$66</f>
        <v>0</v>
      </c>
      <c r="KZG66" s="995">
        <f t="shared" ref="KZG66" si="12244">KZG60*$C$65*$C$66</f>
        <v>0</v>
      </c>
      <c r="KZI66" s="995">
        <f t="shared" ref="KZI66" si="12245">KZI60*$C$65*$C$66</f>
        <v>0</v>
      </c>
      <c r="KZK66" s="995">
        <f t="shared" ref="KZK66" si="12246">KZK60*$C$65*$C$66</f>
        <v>0</v>
      </c>
      <c r="KZM66" s="995">
        <f t="shared" ref="KZM66" si="12247">KZM60*$C$65*$C$66</f>
        <v>0</v>
      </c>
      <c r="KZO66" s="995">
        <f t="shared" ref="KZO66" si="12248">KZO60*$C$65*$C$66</f>
        <v>0</v>
      </c>
      <c r="KZQ66" s="995">
        <f t="shared" ref="KZQ66" si="12249">KZQ60*$C$65*$C$66</f>
        <v>0</v>
      </c>
      <c r="KZS66" s="995">
        <f t="shared" ref="KZS66" si="12250">KZS60*$C$65*$C$66</f>
        <v>0</v>
      </c>
      <c r="KZU66" s="995">
        <f t="shared" ref="KZU66" si="12251">KZU60*$C$65*$C$66</f>
        <v>0</v>
      </c>
      <c r="KZW66" s="995">
        <f t="shared" ref="KZW66" si="12252">KZW60*$C$65*$C$66</f>
        <v>0</v>
      </c>
      <c r="KZY66" s="995">
        <f t="shared" ref="KZY66" si="12253">KZY60*$C$65*$C$66</f>
        <v>0</v>
      </c>
      <c r="LAA66" s="995">
        <f t="shared" ref="LAA66" si="12254">LAA60*$C$65*$C$66</f>
        <v>0</v>
      </c>
      <c r="LAC66" s="995">
        <f t="shared" ref="LAC66" si="12255">LAC60*$C$65*$C$66</f>
        <v>0</v>
      </c>
      <c r="LAE66" s="995">
        <f t="shared" ref="LAE66" si="12256">LAE60*$C$65*$C$66</f>
        <v>0</v>
      </c>
      <c r="LAG66" s="995">
        <f t="shared" ref="LAG66" si="12257">LAG60*$C$65*$C$66</f>
        <v>0</v>
      </c>
      <c r="LAI66" s="995">
        <f t="shared" ref="LAI66" si="12258">LAI60*$C$65*$C$66</f>
        <v>0</v>
      </c>
      <c r="LAK66" s="995">
        <f t="shared" ref="LAK66" si="12259">LAK60*$C$65*$C$66</f>
        <v>0</v>
      </c>
      <c r="LAM66" s="995">
        <f t="shared" ref="LAM66" si="12260">LAM60*$C$65*$C$66</f>
        <v>0</v>
      </c>
      <c r="LAO66" s="995">
        <f t="shared" ref="LAO66" si="12261">LAO60*$C$65*$C$66</f>
        <v>0</v>
      </c>
      <c r="LAQ66" s="995">
        <f t="shared" ref="LAQ66" si="12262">LAQ60*$C$65*$C$66</f>
        <v>0</v>
      </c>
      <c r="LAS66" s="995">
        <f t="shared" ref="LAS66" si="12263">LAS60*$C$65*$C$66</f>
        <v>0</v>
      </c>
      <c r="LAU66" s="995">
        <f t="shared" ref="LAU66" si="12264">LAU60*$C$65*$C$66</f>
        <v>0</v>
      </c>
      <c r="LAW66" s="995">
        <f t="shared" ref="LAW66" si="12265">LAW60*$C$65*$C$66</f>
        <v>0</v>
      </c>
      <c r="LAY66" s="995">
        <f t="shared" ref="LAY66" si="12266">LAY60*$C$65*$C$66</f>
        <v>0</v>
      </c>
      <c r="LBA66" s="995">
        <f t="shared" ref="LBA66" si="12267">LBA60*$C$65*$C$66</f>
        <v>0</v>
      </c>
      <c r="LBC66" s="995">
        <f t="shared" ref="LBC66" si="12268">LBC60*$C$65*$C$66</f>
        <v>0</v>
      </c>
      <c r="LBE66" s="995">
        <f t="shared" ref="LBE66" si="12269">LBE60*$C$65*$C$66</f>
        <v>0</v>
      </c>
      <c r="LBG66" s="995">
        <f t="shared" ref="LBG66" si="12270">LBG60*$C$65*$C$66</f>
        <v>0</v>
      </c>
      <c r="LBI66" s="995">
        <f t="shared" ref="LBI66" si="12271">LBI60*$C$65*$C$66</f>
        <v>0</v>
      </c>
      <c r="LBK66" s="995">
        <f t="shared" ref="LBK66" si="12272">LBK60*$C$65*$C$66</f>
        <v>0</v>
      </c>
      <c r="LBM66" s="995">
        <f t="shared" ref="LBM66" si="12273">LBM60*$C$65*$C$66</f>
        <v>0</v>
      </c>
      <c r="LBO66" s="995">
        <f t="shared" ref="LBO66" si="12274">LBO60*$C$65*$C$66</f>
        <v>0</v>
      </c>
      <c r="LBQ66" s="995">
        <f t="shared" ref="LBQ66" si="12275">LBQ60*$C$65*$C$66</f>
        <v>0</v>
      </c>
      <c r="LBS66" s="995">
        <f t="shared" ref="LBS66" si="12276">LBS60*$C$65*$C$66</f>
        <v>0</v>
      </c>
      <c r="LBU66" s="995">
        <f t="shared" ref="LBU66" si="12277">LBU60*$C$65*$C$66</f>
        <v>0</v>
      </c>
      <c r="LBW66" s="995">
        <f t="shared" ref="LBW66" si="12278">LBW60*$C$65*$C$66</f>
        <v>0</v>
      </c>
      <c r="LBY66" s="995">
        <f t="shared" ref="LBY66" si="12279">LBY60*$C$65*$C$66</f>
        <v>0</v>
      </c>
      <c r="LCA66" s="995">
        <f t="shared" ref="LCA66" si="12280">LCA60*$C$65*$C$66</f>
        <v>0</v>
      </c>
      <c r="LCC66" s="995">
        <f t="shared" ref="LCC66" si="12281">LCC60*$C$65*$C$66</f>
        <v>0</v>
      </c>
      <c r="LCE66" s="995">
        <f t="shared" ref="LCE66" si="12282">LCE60*$C$65*$C$66</f>
        <v>0</v>
      </c>
      <c r="LCG66" s="995">
        <f t="shared" ref="LCG66" si="12283">LCG60*$C$65*$C$66</f>
        <v>0</v>
      </c>
      <c r="LCI66" s="995">
        <f t="shared" ref="LCI66" si="12284">LCI60*$C$65*$C$66</f>
        <v>0</v>
      </c>
      <c r="LCK66" s="995">
        <f t="shared" ref="LCK66" si="12285">LCK60*$C$65*$C$66</f>
        <v>0</v>
      </c>
      <c r="LCM66" s="995">
        <f t="shared" ref="LCM66" si="12286">LCM60*$C$65*$C$66</f>
        <v>0</v>
      </c>
      <c r="LCO66" s="995">
        <f t="shared" ref="LCO66" si="12287">LCO60*$C$65*$C$66</f>
        <v>0</v>
      </c>
      <c r="LCQ66" s="995">
        <f t="shared" ref="LCQ66" si="12288">LCQ60*$C$65*$C$66</f>
        <v>0</v>
      </c>
      <c r="LCS66" s="995">
        <f t="shared" ref="LCS66" si="12289">LCS60*$C$65*$C$66</f>
        <v>0</v>
      </c>
      <c r="LCU66" s="995">
        <f t="shared" ref="LCU66" si="12290">LCU60*$C$65*$C$66</f>
        <v>0</v>
      </c>
      <c r="LCW66" s="995">
        <f t="shared" ref="LCW66" si="12291">LCW60*$C$65*$C$66</f>
        <v>0</v>
      </c>
      <c r="LCY66" s="995">
        <f t="shared" ref="LCY66" si="12292">LCY60*$C$65*$C$66</f>
        <v>0</v>
      </c>
      <c r="LDA66" s="995">
        <f t="shared" ref="LDA66" si="12293">LDA60*$C$65*$C$66</f>
        <v>0</v>
      </c>
      <c r="LDC66" s="995">
        <f t="shared" ref="LDC66" si="12294">LDC60*$C$65*$C$66</f>
        <v>0</v>
      </c>
      <c r="LDE66" s="995">
        <f t="shared" ref="LDE66" si="12295">LDE60*$C$65*$C$66</f>
        <v>0</v>
      </c>
      <c r="LDG66" s="995">
        <f t="shared" ref="LDG66" si="12296">LDG60*$C$65*$C$66</f>
        <v>0</v>
      </c>
      <c r="LDI66" s="995">
        <f t="shared" ref="LDI66" si="12297">LDI60*$C$65*$C$66</f>
        <v>0</v>
      </c>
      <c r="LDK66" s="995">
        <f t="shared" ref="LDK66" si="12298">LDK60*$C$65*$C$66</f>
        <v>0</v>
      </c>
      <c r="LDM66" s="995">
        <f t="shared" ref="LDM66" si="12299">LDM60*$C$65*$C$66</f>
        <v>0</v>
      </c>
      <c r="LDO66" s="995">
        <f t="shared" ref="LDO66" si="12300">LDO60*$C$65*$C$66</f>
        <v>0</v>
      </c>
      <c r="LDQ66" s="995">
        <f t="shared" ref="LDQ66" si="12301">LDQ60*$C$65*$C$66</f>
        <v>0</v>
      </c>
      <c r="LDS66" s="995">
        <f t="shared" ref="LDS66" si="12302">LDS60*$C$65*$C$66</f>
        <v>0</v>
      </c>
      <c r="LDU66" s="995">
        <f t="shared" ref="LDU66" si="12303">LDU60*$C$65*$C$66</f>
        <v>0</v>
      </c>
      <c r="LDW66" s="995">
        <f t="shared" ref="LDW66" si="12304">LDW60*$C$65*$C$66</f>
        <v>0</v>
      </c>
      <c r="LDY66" s="995">
        <f t="shared" ref="LDY66" si="12305">LDY60*$C$65*$C$66</f>
        <v>0</v>
      </c>
      <c r="LEA66" s="995">
        <f t="shared" ref="LEA66" si="12306">LEA60*$C$65*$C$66</f>
        <v>0</v>
      </c>
      <c r="LEC66" s="995">
        <f t="shared" ref="LEC66" si="12307">LEC60*$C$65*$C$66</f>
        <v>0</v>
      </c>
      <c r="LEE66" s="995">
        <f t="shared" ref="LEE66" si="12308">LEE60*$C$65*$C$66</f>
        <v>0</v>
      </c>
      <c r="LEG66" s="995">
        <f t="shared" ref="LEG66" si="12309">LEG60*$C$65*$C$66</f>
        <v>0</v>
      </c>
      <c r="LEI66" s="995">
        <f t="shared" ref="LEI66" si="12310">LEI60*$C$65*$C$66</f>
        <v>0</v>
      </c>
      <c r="LEK66" s="995">
        <f t="shared" ref="LEK66" si="12311">LEK60*$C$65*$C$66</f>
        <v>0</v>
      </c>
      <c r="LEM66" s="995">
        <f t="shared" ref="LEM66" si="12312">LEM60*$C$65*$C$66</f>
        <v>0</v>
      </c>
      <c r="LEO66" s="995">
        <f t="shared" ref="LEO66" si="12313">LEO60*$C$65*$C$66</f>
        <v>0</v>
      </c>
      <c r="LEQ66" s="995">
        <f t="shared" ref="LEQ66" si="12314">LEQ60*$C$65*$C$66</f>
        <v>0</v>
      </c>
      <c r="LES66" s="995">
        <f t="shared" ref="LES66" si="12315">LES60*$C$65*$C$66</f>
        <v>0</v>
      </c>
      <c r="LEU66" s="995">
        <f t="shared" ref="LEU66" si="12316">LEU60*$C$65*$C$66</f>
        <v>0</v>
      </c>
      <c r="LEW66" s="995">
        <f t="shared" ref="LEW66" si="12317">LEW60*$C$65*$C$66</f>
        <v>0</v>
      </c>
      <c r="LEY66" s="995">
        <f t="shared" ref="LEY66" si="12318">LEY60*$C$65*$C$66</f>
        <v>0</v>
      </c>
      <c r="LFA66" s="995">
        <f t="shared" ref="LFA66" si="12319">LFA60*$C$65*$C$66</f>
        <v>0</v>
      </c>
      <c r="LFC66" s="995">
        <f t="shared" ref="LFC66" si="12320">LFC60*$C$65*$C$66</f>
        <v>0</v>
      </c>
      <c r="LFE66" s="995">
        <f t="shared" ref="LFE66" si="12321">LFE60*$C$65*$C$66</f>
        <v>0</v>
      </c>
      <c r="LFG66" s="995">
        <f t="shared" ref="LFG66" si="12322">LFG60*$C$65*$C$66</f>
        <v>0</v>
      </c>
      <c r="LFI66" s="995">
        <f t="shared" ref="LFI66" si="12323">LFI60*$C$65*$C$66</f>
        <v>0</v>
      </c>
      <c r="LFK66" s="995">
        <f t="shared" ref="LFK66" si="12324">LFK60*$C$65*$C$66</f>
        <v>0</v>
      </c>
      <c r="LFM66" s="995">
        <f t="shared" ref="LFM66" si="12325">LFM60*$C$65*$C$66</f>
        <v>0</v>
      </c>
      <c r="LFO66" s="995">
        <f t="shared" ref="LFO66" si="12326">LFO60*$C$65*$C$66</f>
        <v>0</v>
      </c>
      <c r="LFQ66" s="995">
        <f t="shared" ref="LFQ66" si="12327">LFQ60*$C$65*$C$66</f>
        <v>0</v>
      </c>
      <c r="LFS66" s="995">
        <f t="shared" ref="LFS66" si="12328">LFS60*$C$65*$C$66</f>
        <v>0</v>
      </c>
      <c r="LFU66" s="995">
        <f t="shared" ref="LFU66" si="12329">LFU60*$C$65*$C$66</f>
        <v>0</v>
      </c>
      <c r="LFW66" s="995">
        <f t="shared" ref="LFW66" si="12330">LFW60*$C$65*$C$66</f>
        <v>0</v>
      </c>
      <c r="LFY66" s="995">
        <f t="shared" ref="LFY66" si="12331">LFY60*$C$65*$C$66</f>
        <v>0</v>
      </c>
      <c r="LGA66" s="995">
        <f t="shared" ref="LGA66" si="12332">LGA60*$C$65*$C$66</f>
        <v>0</v>
      </c>
      <c r="LGC66" s="995">
        <f t="shared" ref="LGC66" si="12333">LGC60*$C$65*$C$66</f>
        <v>0</v>
      </c>
      <c r="LGE66" s="995">
        <f t="shared" ref="LGE66" si="12334">LGE60*$C$65*$C$66</f>
        <v>0</v>
      </c>
      <c r="LGG66" s="995">
        <f t="shared" ref="LGG66" si="12335">LGG60*$C$65*$C$66</f>
        <v>0</v>
      </c>
      <c r="LGI66" s="995">
        <f t="shared" ref="LGI66" si="12336">LGI60*$C$65*$C$66</f>
        <v>0</v>
      </c>
      <c r="LGK66" s="995">
        <f t="shared" ref="LGK66" si="12337">LGK60*$C$65*$C$66</f>
        <v>0</v>
      </c>
      <c r="LGM66" s="995">
        <f t="shared" ref="LGM66" si="12338">LGM60*$C$65*$C$66</f>
        <v>0</v>
      </c>
      <c r="LGO66" s="995">
        <f t="shared" ref="LGO66" si="12339">LGO60*$C$65*$C$66</f>
        <v>0</v>
      </c>
      <c r="LGQ66" s="995">
        <f t="shared" ref="LGQ66" si="12340">LGQ60*$C$65*$C$66</f>
        <v>0</v>
      </c>
      <c r="LGS66" s="995">
        <f t="shared" ref="LGS66" si="12341">LGS60*$C$65*$C$66</f>
        <v>0</v>
      </c>
      <c r="LGU66" s="995">
        <f t="shared" ref="LGU66" si="12342">LGU60*$C$65*$C$66</f>
        <v>0</v>
      </c>
      <c r="LGW66" s="995">
        <f t="shared" ref="LGW66" si="12343">LGW60*$C$65*$C$66</f>
        <v>0</v>
      </c>
      <c r="LGY66" s="995">
        <f t="shared" ref="LGY66" si="12344">LGY60*$C$65*$C$66</f>
        <v>0</v>
      </c>
      <c r="LHA66" s="995">
        <f t="shared" ref="LHA66" si="12345">LHA60*$C$65*$C$66</f>
        <v>0</v>
      </c>
      <c r="LHC66" s="995">
        <f t="shared" ref="LHC66" si="12346">LHC60*$C$65*$C$66</f>
        <v>0</v>
      </c>
      <c r="LHE66" s="995">
        <f t="shared" ref="LHE66" si="12347">LHE60*$C$65*$C$66</f>
        <v>0</v>
      </c>
      <c r="LHG66" s="995">
        <f t="shared" ref="LHG66" si="12348">LHG60*$C$65*$C$66</f>
        <v>0</v>
      </c>
      <c r="LHI66" s="995">
        <f t="shared" ref="LHI66" si="12349">LHI60*$C$65*$C$66</f>
        <v>0</v>
      </c>
      <c r="LHK66" s="995">
        <f t="shared" ref="LHK66" si="12350">LHK60*$C$65*$C$66</f>
        <v>0</v>
      </c>
      <c r="LHM66" s="995">
        <f t="shared" ref="LHM66" si="12351">LHM60*$C$65*$C$66</f>
        <v>0</v>
      </c>
      <c r="LHO66" s="995">
        <f t="shared" ref="LHO66" si="12352">LHO60*$C$65*$C$66</f>
        <v>0</v>
      </c>
      <c r="LHQ66" s="995">
        <f t="shared" ref="LHQ66" si="12353">LHQ60*$C$65*$C$66</f>
        <v>0</v>
      </c>
      <c r="LHS66" s="995">
        <f t="shared" ref="LHS66" si="12354">LHS60*$C$65*$C$66</f>
        <v>0</v>
      </c>
      <c r="LHU66" s="995">
        <f t="shared" ref="LHU66" si="12355">LHU60*$C$65*$C$66</f>
        <v>0</v>
      </c>
      <c r="LHW66" s="995">
        <f t="shared" ref="LHW66" si="12356">LHW60*$C$65*$C$66</f>
        <v>0</v>
      </c>
      <c r="LHY66" s="995">
        <f t="shared" ref="LHY66" si="12357">LHY60*$C$65*$C$66</f>
        <v>0</v>
      </c>
      <c r="LIA66" s="995">
        <f t="shared" ref="LIA66" si="12358">LIA60*$C$65*$C$66</f>
        <v>0</v>
      </c>
      <c r="LIC66" s="995">
        <f t="shared" ref="LIC66" si="12359">LIC60*$C$65*$C$66</f>
        <v>0</v>
      </c>
      <c r="LIE66" s="995">
        <f t="shared" ref="LIE66" si="12360">LIE60*$C$65*$C$66</f>
        <v>0</v>
      </c>
      <c r="LIG66" s="995">
        <f t="shared" ref="LIG66" si="12361">LIG60*$C$65*$C$66</f>
        <v>0</v>
      </c>
      <c r="LII66" s="995">
        <f t="shared" ref="LII66" si="12362">LII60*$C$65*$C$66</f>
        <v>0</v>
      </c>
      <c r="LIK66" s="995">
        <f t="shared" ref="LIK66" si="12363">LIK60*$C$65*$C$66</f>
        <v>0</v>
      </c>
      <c r="LIM66" s="995">
        <f t="shared" ref="LIM66" si="12364">LIM60*$C$65*$C$66</f>
        <v>0</v>
      </c>
      <c r="LIO66" s="995">
        <f t="shared" ref="LIO66" si="12365">LIO60*$C$65*$C$66</f>
        <v>0</v>
      </c>
      <c r="LIQ66" s="995">
        <f t="shared" ref="LIQ66" si="12366">LIQ60*$C$65*$C$66</f>
        <v>0</v>
      </c>
      <c r="LIS66" s="995">
        <f t="shared" ref="LIS66" si="12367">LIS60*$C$65*$C$66</f>
        <v>0</v>
      </c>
      <c r="LIU66" s="995">
        <f t="shared" ref="LIU66" si="12368">LIU60*$C$65*$C$66</f>
        <v>0</v>
      </c>
      <c r="LIW66" s="995">
        <f t="shared" ref="LIW66" si="12369">LIW60*$C$65*$C$66</f>
        <v>0</v>
      </c>
      <c r="LIY66" s="995">
        <f t="shared" ref="LIY66" si="12370">LIY60*$C$65*$C$66</f>
        <v>0</v>
      </c>
      <c r="LJA66" s="995">
        <f t="shared" ref="LJA66" si="12371">LJA60*$C$65*$C$66</f>
        <v>0</v>
      </c>
      <c r="LJC66" s="995">
        <f t="shared" ref="LJC66" si="12372">LJC60*$C$65*$C$66</f>
        <v>0</v>
      </c>
      <c r="LJE66" s="995">
        <f t="shared" ref="LJE66" si="12373">LJE60*$C$65*$C$66</f>
        <v>0</v>
      </c>
      <c r="LJG66" s="995">
        <f t="shared" ref="LJG66" si="12374">LJG60*$C$65*$C$66</f>
        <v>0</v>
      </c>
      <c r="LJI66" s="995">
        <f t="shared" ref="LJI66" si="12375">LJI60*$C$65*$C$66</f>
        <v>0</v>
      </c>
      <c r="LJK66" s="995">
        <f t="shared" ref="LJK66" si="12376">LJK60*$C$65*$C$66</f>
        <v>0</v>
      </c>
      <c r="LJM66" s="995">
        <f t="shared" ref="LJM66" si="12377">LJM60*$C$65*$C$66</f>
        <v>0</v>
      </c>
      <c r="LJO66" s="995">
        <f t="shared" ref="LJO66" si="12378">LJO60*$C$65*$C$66</f>
        <v>0</v>
      </c>
      <c r="LJQ66" s="995">
        <f t="shared" ref="LJQ66" si="12379">LJQ60*$C$65*$C$66</f>
        <v>0</v>
      </c>
      <c r="LJS66" s="995">
        <f t="shared" ref="LJS66" si="12380">LJS60*$C$65*$C$66</f>
        <v>0</v>
      </c>
      <c r="LJU66" s="995">
        <f t="shared" ref="LJU66" si="12381">LJU60*$C$65*$C$66</f>
        <v>0</v>
      </c>
      <c r="LJW66" s="995">
        <f t="shared" ref="LJW66" si="12382">LJW60*$C$65*$C$66</f>
        <v>0</v>
      </c>
      <c r="LJY66" s="995">
        <f t="shared" ref="LJY66" si="12383">LJY60*$C$65*$C$66</f>
        <v>0</v>
      </c>
      <c r="LKA66" s="995">
        <f t="shared" ref="LKA66" si="12384">LKA60*$C$65*$C$66</f>
        <v>0</v>
      </c>
      <c r="LKC66" s="995">
        <f t="shared" ref="LKC66" si="12385">LKC60*$C$65*$C$66</f>
        <v>0</v>
      </c>
      <c r="LKE66" s="995">
        <f t="shared" ref="LKE66" si="12386">LKE60*$C$65*$C$66</f>
        <v>0</v>
      </c>
      <c r="LKG66" s="995">
        <f t="shared" ref="LKG66" si="12387">LKG60*$C$65*$C$66</f>
        <v>0</v>
      </c>
      <c r="LKI66" s="995">
        <f t="shared" ref="LKI66" si="12388">LKI60*$C$65*$C$66</f>
        <v>0</v>
      </c>
      <c r="LKK66" s="995">
        <f t="shared" ref="LKK66" si="12389">LKK60*$C$65*$C$66</f>
        <v>0</v>
      </c>
      <c r="LKM66" s="995">
        <f t="shared" ref="LKM66" si="12390">LKM60*$C$65*$C$66</f>
        <v>0</v>
      </c>
      <c r="LKO66" s="995">
        <f t="shared" ref="LKO66" si="12391">LKO60*$C$65*$C$66</f>
        <v>0</v>
      </c>
      <c r="LKQ66" s="995">
        <f t="shared" ref="LKQ66" si="12392">LKQ60*$C$65*$C$66</f>
        <v>0</v>
      </c>
      <c r="LKS66" s="995">
        <f t="shared" ref="LKS66" si="12393">LKS60*$C$65*$C$66</f>
        <v>0</v>
      </c>
      <c r="LKU66" s="995">
        <f t="shared" ref="LKU66" si="12394">LKU60*$C$65*$C$66</f>
        <v>0</v>
      </c>
      <c r="LKW66" s="995">
        <f t="shared" ref="LKW66" si="12395">LKW60*$C$65*$C$66</f>
        <v>0</v>
      </c>
      <c r="LKY66" s="995">
        <f t="shared" ref="LKY66" si="12396">LKY60*$C$65*$C$66</f>
        <v>0</v>
      </c>
      <c r="LLA66" s="995">
        <f t="shared" ref="LLA66" si="12397">LLA60*$C$65*$C$66</f>
        <v>0</v>
      </c>
      <c r="LLC66" s="995">
        <f t="shared" ref="LLC66" si="12398">LLC60*$C$65*$C$66</f>
        <v>0</v>
      </c>
      <c r="LLE66" s="995">
        <f t="shared" ref="LLE66" si="12399">LLE60*$C$65*$C$66</f>
        <v>0</v>
      </c>
      <c r="LLG66" s="995">
        <f t="shared" ref="LLG66" si="12400">LLG60*$C$65*$C$66</f>
        <v>0</v>
      </c>
      <c r="LLI66" s="995">
        <f t="shared" ref="LLI66" si="12401">LLI60*$C$65*$C$66</f>
        <v>0</v>
      </c>
      <c r="LLK66" s="995">
        <f t="shared" ref="LLK66" si="12402">LLK60*$C$65*$C$66</f>
        <v>0</v>
      </c>
      <c r="LLM66" s="995">
        <f t="shared" ref="LLM66" si="12403">LLM60*$C$65*$C$66</f>
        <v>0</v>
      </c>
      <c r="LLO66" s="995">
        <f t="shared" ref="LLO66" si="12404">LLO60*$C$65*$C$66</f>
        <v>0</v>
      </c>
      <c r="LLQ66" s="995">
        <f t="shared" ref="LLQ66" si="12405">LLQ60*$C$65*$C$66</f>
        <v>0</v>
      </c>
      <c r="LLS66" s="995">
        <f t="shared" ref="LLS66" si="12406">LLS60*$C$65*$C$66</f>
        <v>0</v>
      </c>
      <c r="LLU66" s="995">
        <f t="shared" ref="LLU66" si="12407">LLU60*$C$65*$C$66</f>
        <v>0</v>
      </c>
      <c r="LLW66" s="995">
        <f t="shared" ref="LLW66" si="12408">LLW60*$C$65*$C$66</f>
        <v>0</v>
      </c>
      <c r="LLY66" s="995">
        <f t="shared" ref="LLY66" si="12409">LLY60*$C$65*$C$66</f>
        <v>0</v>
      </c>
      <c r="LMA66" s="995">
        <f t="shared" ref="LMA66" si="12410">LMA60*$C$65*$C$66</f>
        <v>0</v>
      </c>
      <c r="LMC66" s="995">
        <f t="shared" ref="LMC66" si="12411">LMC60*$C$65*$C$66</f>
        <v>0</v>
      </c>
      <c r="LME66" s="995">
        <f t="shared" ref="LME66" si="12412">LME60*$C$65*$C$66</f>
        <v>0</v>
      </c>
      <c r="LMG66" s="995">
        <f t="shared" ref="LMG66" si="12413">LMG60*$C$65*$C$66</f>
        <v>0</v>
      </c>
      <c r="LMI66" s="995">
        <f t="shared" ref="LMI66" si="12414">LMI60*$C$65*$C$66</f>
        <v>0</v>
      </c>
      <c r="LMK66" s="995">
        <f t="shared" ref="LMK66" si="12415">LMK60*$C$65*$C$66</f>
        <v>0</v>
      </c>
      <c r="LMM66" s="995">
        <f t="shared" ref="LMM66" si="12416">LMM60*$C$65*$C$66</f>
        <v>0</v>
      </c>
      <c r="LMO66" s="995">
        <f t="shared" ref="LMO66" si="12417">LMO60*$C$65*$C$66</f>
        <v>0</v>
      </c>
      <c r="LMQ66" s="995">
        <f t="shared" ref="LMQ66" si="12418">LMQ60*$C$65*$C$66</f>
        <v>0</v>
      </c>
      <c r="LMS66" s="995">
        <f t="shared" ref="LMS66" si="12419">LMS60*$C$65*$C$66</f>
        <v>0</v>
      </c>
      <c r="LMU66" s="995">
        <f t="shared" ref="LMU66" si="12420">LMU60*$C$65*$C$66</f>
        <v>0</v>
      </c>
      <c r="LMW66" s="995">
        <f t="shared" ref="LMW66" si="12421">LMW60*$C$65*$C$66</f>
        <v>0</v>
      </c>
      <c r="LMY66" s="995">
        <f t="shared" ref="LMY66" si="12422">LMY60*$C$65*$C$66</f>
        <v>0</v>
      </c>
      <c r="LNA66" s="995">
        <f t="shared" ref="LNA66" si="12423">LNA60*$C$65*$C$66</f>
        <v>0</v>
      </c>
      <c r="LNC66" s="995">
        <f t="shared" ref="LNC66" si="12424">LNC60*$C$65*$C$66</f>
        <v>0</v>
      </c>
      <c r="LNE66" s="995">
        <f t="shared" ref="LNE66" si="12425">LNE60*$C$65*$C$66</f>
        <v>0</v>
      </c>
      <c r="LNG66" s="995">
        <f t="shared" ref="LNG66" si="12426">LNG60*$C$65*$C$66</f>
        <v>0</v>
      </c>
      <c r="LNI66" s="995">
        <f t="shared" ref="LNI66" si="12427">LNI60*$C$65*$C$66</f>
        <v>0</v>
      </c>
      <c r="LNK66" s="995">
        <f t="shared" ref="LNK66" si="12428">LNK60*$C$65*$C$66</f>
        <v>0</v>
      </c>
      <c r="LNM66" s="995">
        <f t="shared" ref="LNM66" si="12429">LNM60*$C$65*$C$66</f>
        <v>0</v>
      </c>
      <c r="LNO66" s="995">
        <f t="shared" ref="LNO66" si="12430">LNO60*$C$65*$C$66</f>
        <v>0</v>
      </c>
      <c r="LNQ66" s="995">
        <f t="shared" ref="LNQ66" si="12431">LNQ60*$C$65*$C$66</f>
        <v>0</v>
      </c>
      <c r="LNS66" s="995">
        <f t="shared" ref="LNS66" si="12432">LNS60*$C$65*$C$66</f>
        <v>0</v>
      </c>
      <c r="LNU66" s="995">
        <f t="shared" ref="LNU66" si="12433">LNU60*$C$65*$C$66</f>
        <v>0</v>
      </c>
      <c r="LNW66" s="995">
        <f t="shared" ref="LNW66" si="12434">LNW60*$C$65*$C$66</f>
        <v>0</v>
      </c>
      <c r="LNY66" s="995">
        <f t="shared" ref="LNY66" si="12435">LNY60*$C$65*$C$66</f>
        <v>0</v>
      </c>
      <c r="LOA66" s="995">
        <f t="shared" ref="LOA66" si="12436">LOA60*$C$65*$C$66</f>
        <v>0</v>
      </c>
      <c r="LOC66" s="995">
        <f t="shared" ref="LOC66" si="12437">LOC60*$C$65*$C$66</f>
        <v>0</v>
      </c>
      <c r="LOE66" s="995">
        <f t="shared" ref="LOE66" si="12438">LOE60*$C$65*$C$66</f>
        <v>0</v>
      </c>
      <c r="LOG66" s="995">
        <f t="shared" ref="LOG66" si="12439">LOG60*$C$65*$C$66</f>
        <v>0</v>
      </c>
      <c r="LOI66" s="995">
        <f t="shared" ref="LOI66" si="12440">LOI60*$C$65*$C$66</f>
        <v>0</v>
      </c>
      <c r="LOK66" s="995">
        <f t="shared" ref="LOK66" si="12441">LOK60*$C$65*$C$66</f>
        <v>0</v>
      </c>
      <c r="LOM66" s="995">
        <f t="shared" ref="LOM66" si="12442">LOM60*$C$65*$C$66</f>
        <v>0</v>
      </c>
      <c r="LOO66" s="995">
        <f t="shared" ref="LOO66" si="12443">LOO60*$C$65*$C$66</f>
        <v>0</v>
      </c>
      <c r="LOQ66" s="995">
        <f t="shared" ref="LOQ66" si="12444">LOQ60*$C$65*$C$66</f>
        <v>0</v>
      </c>
      <c r="LOS66" s="995">
        <f t="shared" ref="LOS66" si="12445">LOS60*$C$65*$C$66</f>
        <v>0</v>
      </c>
      <c r="LOU66" s="995">
        <f t="shared" ref="LOU66" si="12446">LOU60*$C$65*$C$66</f>
        <v>0</v>
      </c>
      <c r="LOW66" s="995">
        <f t="shared" ref="LOW66" si="12447">LOW60*$C$65*$C$66</f>
        <v>0</v>
      </c>
      <c r="LOY66" s="995">
        <f t="shared" ref="LOY66" si="12448">LOY60*$C$65*$C$66</f>
        <v>0</v>
      </c>
      <c r="LPA66" s="995">
        <f t="shared" ref="LPA66" si="12449">LPA60*$C$65*$C$66</f>
        <v>0</v>
      </c>
      <c r="LPC66" s="995">
        <f t="shared" ref="LPC66" si="12450">LPC60*$C$65*$C$66</f>
        <v>0</v>
      </c>
      <c r="LPE66" s="995">
        <f t="shared" ref="LPE66" si="12451">LPE60*$C$65*$C$66</f>
        <v>0</v>
      </c>
      <c r="LPG66" s="995">
        <f t="shared" ref="LPG66" si="12452">LPG60*$C$65*$C$66</f>
        <v>0</v>
      </c>
      <c r="LPI66" s="995">
        <f t="shared" ref="LPI66" si="12453">LPI60*$C$65*$C$66</f>
        <v>0</v>
      </c>
      <c r="LPK66" s="995">
        <f t="shared" ref="LPK66" si="12454">LPK60*$C$65*$C$66</f>
        <v>0</v>
      </c>
      <c r="LPM66" s="995">
        <f t="shared" ref="LPM66" si="12455">LPM60*$C$65*$C$66</f>
        <v>0</v>
      </c>
      <c r="LPO66" s="995">
        <f t="shared" ref="LPO66" si="12456">LPO60*$C$65*$C$66</f>
        <v>0</v>
      </c>
      <c r="LPQ66" s="995">
        <f t="shared" ref="LPQ66" si="12457">LPQ60*$C$65*$C$66</f>
        <v>0</v>
      </c>
      <c r="LPS66" s="995">
        <f t="shared" ref="LPS66" si="12458">LPS60*$C$65*$C$66</f>
        <v>0</v>
      </c>
      <c r="LPU66" s="995">
        <f t="shared" ref="LPU66" si="12459">LPU60*$C$65*$C$66</f>
        <v>0</v>
      </c>
      <c r="LPW66" s="995">
        <f t="shared" ref="LPW66" si="12460">LPW60*$C$65*$C$66</f>
        <v>0</v>
      </c>
      <c r="LPY66" s="995">
        <f t="shared" ref="LPY66" si="12461">LPY60*$C$65*$C$66</f>
        <v>0</v>
      </c>
      <c r="LQA66" s="995">
        <f t="shared" ref="LQA66" si="12462">LQA60*$C$65*$C$66</f>
        <v>0</v>
      </c>
      <c r="LQC66" s="995">
        <f t="shared" ref="LQC66" si="12463">LQC60*$C$65*$C$66</f>
        <v>0</v>
      </c>
      <c r="LQE66" s="995">
        <f t="shared" ref="LQE66" si="12464">LQE60*$C$65*$C$66</f>
        <v>0</v>
      </c>
      <c r="LQG66" s="995">
        <f t="shared" ref="LQG66" si="12465">LQG60*$C$65*$C$66</f>
        <v>0</v>
      </c>
      <c r="LQI66" s="995">
        <f t="shared" ref="LQI66" si="12466">LQI60*$C$65*$C$66</f>
        <v>0</v>
      </c>
      <c r="LQK66" s="995">
        <f t="shared" ref="LQK66" si="12467">LQK60*$C$65*$C$66</f>
        <v>0</v>
      </c>
      <c r="LQM66" s="995">
        <f t="shared" ref="LQM66" si="12468">LQM60*$C$65*$C$66</f>
        <v>0</v>
      </c>
      <c r="LQO66" s="995">
        <f t="shared" ref="LQO66" si="12469">LQO60*$C$65*$C$66</f>
        <v>0</v>
      </c>
      <c r="LQQ66" s="995">
        <f t="shared" ref="LQQ66" si="12470">LQQ60*$C$65*$C$66</f>
        <v>0</v>
      </c>
      <c r="LQS66" s="995">
        <f t="shared" ref="LQS66" si="12471">LQS60*$C$65*$C$66</f>
        <v>0</v>
      </c>
      <c r="LQU66" s="995">
        <f t="shared" ref="LQU66" si="12472">LQU60*$C$65*$C$66</f>
        <v>0</v>
      </c>
      <c r="LQW66" s="995">
        <f t="shared" ref="LQW66" si="12473">LQW60*$C$65*$C$66</f>
        <v>0</v>
      </c>
      <c r="LQY66" s="995">
        <f t="shared" ref="LQY66" si="12474">LQY60*$C$65*$C$66</f>
        <v>0</v>
      </c>
      <c r="LRA66" s="995">
        <f t="shared" ref="LRA66" si="12475">LRA60*$C$65*$C$66</f>
        <v>0</v>
      </c>
      <c r="LRC66" s="995">
        <f t="shared" ref="LRC66" si="12476">LRC60*$C$65*$C$66</f>
        <v>0</v>
      </c>
      <c r="LRE66" s="995">
        <f t="shared" ref="LRE66" si="12477">LRE60*$C$65*$C$66</f>
        <v>0</v>
      </c>
      <c r="LRG66" s="995">
        <f t="shared" ref="LRG66" si="12478">LRG60*$C$65*$C$66</f>
        <v>0</v>
      </c>
      <c r="LRI66" s="995">
        <f t="shared" ref="LRI66" si="12479">LRI60*$C$65*$C$66</f>
        <v>0</v>
      </c>
      <c r="LRK66" s="995">
        <f t="shared" ref="LRK66" si="12480">LRK60*$C$65*$C$66</f>
        <v>0</v>
      </c>
      <c r="LRM66" s="995">
        <f t="shared" ref="LRM66" si="12481">LRM60*$C$65*$C$66</f>
        <v>0</v>
      </c>
      <c r="LRO66" s="995">
        <f t="shared" ref="LRO66" si="12482">LRO60*$C$65*$C$66</f>
        <v>0</v>
      </c>
      <c r="LRQ66" s="995">
        <f t="shared" ref="LRQ66" si="12483">LRQ60*$C$65*$C$66</f>
        <v>0</v>
      </c>
      <c r="LRS66" s="995">
        <f t="shared" ref="LRS66" si="12484">LRS60*$C$65*$C$66</f>
        <v>0</v>
      </c>
      <c r="LRU66" s="995">
        <f t="shared" ref="LRU66" si="12485">LRU60*$C$65*$C$66</f>
        <v>0</v>
      </c>
      <c r="LRW66" s="995">
        <f t="shared" ref="LRW66" si="12486">LRW60*$C$65*$C$66</f>
        <v>0</v>
      </c>
      <c r="LRY66" s="995">
        <f t="shared" ref="LRY66" si="12487">LRY60*$C$65*$C$66</f>
        <v>0</v>
      </c>
      <c r="LSA66" s="995">
        <f t="shared" ref="LSA66" si="12488">LSA60*$C$65*$C$66</f>
        <v>0</v>
      </c>
      <c r="LSC66" s="995">
        <f t="shared" ref="LSC66" si="12489">LSC60*$C$65*$C$66</f>
        <v>0</v>
      </c>
      <c r="LSE66" s="995">
        <f t="shared" ref="LSE66" si="12490">LSE60*$C$65*$C$66</f>
        <v>0</v>
      </c>
      <c r="LSG66" s="995">
        <f t="shared" ref="LSG66" si="12491">LSG60*$C$65*$C$66</f>
        <v>0</v>
      </c>
      <c r="LSI66" s="995">
        <f t="shared" ref="LSI66" si="12492">LSI60*$C$65*$C$66</f>
        <v>0</v>
      </c>
      <c r="LSK66" s="995">
        <f t="shared" ref="LSK66" si="12493">LSK60*$C$65*$C$66</f>
        <v>0</v>
      </c>
      <c r="LSM66" s="995">
        <f t="shared" ref="LSM66" si="12494">LSM60*$C$65*$C$66</f>
        <v>0</v>
      </c>
      <c r="LSO66" s="995">
        <f t="shared" ref="LSO66" si="12495">LSO60*$C$65*$C$66</f>
        <v>0</v>
      </c>
      <c r="LSQ66" s="995">
        <f t="shared" ref="LSQ66" si="12496">LSQ60*$C$65*$C$66</f>
        <v>0</v>
      </c>
      <c r="LSS66" s="995">
        <f t="shared" ref="LSS66" si="12497">LSS60*$C$65*$C$66</f>
        <v>0</v>
      </c>
      <c r="LSU66" s="995">
        <f t="shared" ref="LSU66" si="12498">LSU60*$C$65*$C$66</f>
        <v>0</v>
      </c>
      <c r="LSW66" s="995">
        <f t="shared" ref="LSW66" si="12499">LSW60*$C$65*$C$66</f>
        <v>0</v>
      </c>
      <c r="LSY66" s="995">
        <f t="shared" ref="LSY66" si="12500">LSY60*$C$65*$C$66</f>
        <v>0</v>
      </c>
      <c r="LTA66" s="995">
        <f t="shared" ref="LTA66" si="12501">LTA60*$C$65*$C$66</f>
        <v>0</v>
      </c>
      <c r="LTC66" s="995">
        <f t="shared" ref="LTC66" si="12502">LTC60*$C$65*$C$66</f>
        <v>0</v>
      </c>
      <c r="LTE66" s="995">
        <f t="shared" ref="LTE66" si="12503">LTE60*$C$65*$C$66</f>
        <v>0</v>
      </c>
      <c r="LTG66" s="995">
        <f t="shared" ref="LTG66" si="12504">LTG60*$C$65*$C$66</f>
        <v>0</v>
      </c>
      <c r="LTI66" s="995">
        <f t="shared" ref="LTI66" si="12505">LTI60*$C$65*$C$66</f>
        <v>0</v>
      </c>
      <c r="LTK66" s="995">
        <f t="shared" ref="LTK66" si="12506">LTK60*$C$65*$C$66</f>
        <v>0</v>
      </c>
      <c r="LTM66" s="995">
        <f t="shared" ref="LTM66" si="12507">LTM60*$C$65*$C$66</f>
        <v>0</v>
      </c>
      <c r="LTO66" s="995">
        <f t="shared" ref="LTO66" si="12508">LTO60*$C$65*$C$66</f>
        <v>0</v>
      </c>
      <c r="LTQ66" s="995">
        <f t="shared" ref="LTQ66" si="12509">LTQ60*$C$65*$C$66</f>
        <v>0</v>
      </c>
      <c r="LTS66" s="995">
        <f t="shared" ref="LTS66" si="12510">LTS60*$C$65*$C$66</f>
        <v>0</v>
      </c>
      <c r="LTU66" s="995">
        <f t="shared" ref="LTU66" si="12511">LTU60*$C$65*$C$66</f>
        <v>0</v>
      </c>
      <c r="LTW66" s="995">
        <f t="shared" ref="LTW66" si="12512">LTW60*$C$65*$C$66</f>
        <v>0</v>
      </c>
      <c r="LTY66" s="995">
        <f t="shared" ref="LTY66" si="12513">LTY60*$C$65*$C$66</f>
        <v>0</v>
      </c>
      <c r="LUA66" s="995">
        <f t="shared" ref="LUA66" si="12514">LUA60*$C$65*$C$66</f>
        <v>0</v>
      </c>
      <c r="LUC66" s="995">
        <f t="shared" ref="LUC66" si="12515">LUC60*$C$65*$C$66</f>
        <v>0</v>
      </c>
      <c r="LUE66" s="995">
        <f t="shared" ref="LUE66" si="12516">LUE60*$C$65*$C$66</f>
        <v>0</v>
      </c>
      <c r="LUG66" s="995">
        <f t="shared" ref="LUG66" si="12517">LUG60*$C$65*$C$66</f>
        <v>0</v>
      </c>
      <c r="LUI66" s="995">
        <f t="shared" ref="LUI66" si="12518">LUI60*$C$65*$C$66</f>
        <v>0</v>
      </c>
      <c r="LUK66" s="995">
        <f t="shared" ref="LUK66" si="12519">LUK60*$C$65*$C$66</f>
        <v>0</v>
      </c>
      <c r="LUM66" s="995">
        <f t="shared" ref="LUM66" si="12520">LUM60*$C$65*$C$66</f>
        <v>0</v>
      </c>
      <c r="LUO66" s="995">
        <f t="shared" ref="LUO66" si="12521">LUO60*$C$65*$C$66</f>
        <v>0</v>
      </c>
      <c r="LUQ66" s="995">
        <f t="shared" ref="LUQ66" si="12522">LUQ60*$C$65*$C$66</f>
        <v>0</v>
      </c>
      <c r="LUS66" s="995">
        <f t="shared" ref="LUS66" si="12523">LUS60*$C$65*$C$66</f>
        <v>0</v>
      </c>
      <c r="LUU66" s="995">
        <f t="shared" ref="LUU66" si="12524">LUU60*$C$65*$C$66</f>
        <v>0</v>
      </c>
      <c r="LUW66" s="995">
        <f t="shared" ref="LUW66" si="12525">LUW60*$C$65*$C$66</f>
        <v>0</v>
      </c>
      <c r="LUY66" s="995">
        <f t="shared" ref="LUY66" si="12526">LUY60*$C$65*$C$66</f>
        <v>0</v>
      </c>
      <c r="LVA66" s="995">
        <f t="shared" ref="LVA66" si="12527">LVA60*$C$65*$C$66</f>
        <v>0</v>
      </c>
      <c r="LVC66" s="995">
        <f t="shared" ref="LVC66" si="12528">LVC60*$C$65*$C$66</f>
        <v>0</v>
      </c>
      <c r="LVE66" s="995">
        <f t="shared" ref="LVE66" si="12529">LVE60*$C$65*$C$66</f>
        <v>0</v>
      </c>
      <c r="LVG66" s="995">
        <f t="shared" ref="LVG66" si="12530">LVG60*$C$65*$C$66</f>
        <v>0</v>
      </c>
      <c r="LVI66" s="995">
        <f t="shared" ref="LVI66" si="12531">LVI60*$C$65*$C$66</f>
        <v>0</v>
      </c>
      <c r="LVK66" s="995">
        <f t="shared" ref="LVK66" si="12532">LVK60*$C$65*$C$66</f>
        <v>0</v>
      </c>
      <c r="LVM66" s="995">
        <f t="shared" ref="LVM66" si="12533">LVM60*$C$65*$C$66</f>
        <v>0</v>
      </c>
      <c r="LVO66" s="995">
        <f t="shared" ref="LVO66" si="12534">LVO60*$C$65*$C$66</f>
        <v>0</v>
      </c>
      <c r="LVQ66" s="995">
        <f t="shared" ref="LVQ66" si="12535">LVQ60*$C$65*$C$66</f>
        <v>0</v>
      </c>
      <c r="LVS66" s="995">
        <f t="shared" ref="LVS66" si="12536">LVS60*$C$65*$C$66</f>
        <v>0</v>
      </c>
      <c r="LVU66" s="995">
        <f t="shared" ref="LVU66" si="12537">LVU60*$C$65*$C$66</f>
        <v>0</v>
      </c>
      <c r="LVW66" s="995">
        <f t="shared" ref="LVW66" si="12538">LVW60*$C$65*$C$66</f>
        <v>0</v>
      </c>
      <c r="LVY66" s="995">
        <f t="shared" ref="LVY66" si="12539">LVY60*$C$65*$C$66</f>
        <v>0</v>
      </c>
      <c r="LWA66" s="995">
        <f t="shared" ref="LWA66" si="12540">LWA60*$C$65*$C$66</f>
        <v>0</v>
      </c>
      <c r="LWC66" s="995">
        <f t="shared" ref="LWC66" si="12541">LWC60*$C$65*$C$66</f>
        <v>0</v>
      </c>
      <c r="LWE66" s="995">
        <f t="shared" ref="LWE66" si="12542">LWE60*$C$65*$C$66</f>
        <v>0</v>
      </c>
      <c r="LWG66" s="995">
        <f t="shared" ref="LWG66" si="12543">LWG60*$C$65*$C$66</f>
        <v>0</v>
      </c>
      <c r="LWI66" s="995">
        <f t="shared" ref="LWI66" si="12544">LWI60*$C$65*$C$66</f>
        <v>0</v>
      </c>
      <c r="LWK66" s="995">
        <f t="shared" ref="LWK66" si="12545">LWK60*$C$65*$C$66</f>
        <v>0</v>
      </c>
      <c r="LWM66" s="995">
        <f t="shared" ref="LWM66" si="12546">LWM60*$C$65*$C$66</f>
        <v>0</v>
      </c>
      <c r="LWO66" s="995">
        <f t="shared" ref="LWO66" si="12547">LWO60*$C$65*$C$66</f>
        <v>0</v>
      </c>
      <c r="LWQ66" s="995">
        <f t="shared" ref="LWQ66" si="12548">LWQ60*$C$65*$C$66</f>
        <v>0</v>
      </c>
      <c r="LWS66" s="995">
        <f t="shared" ref="LWS66" si="12549">LWS60*$C$65*$C$66</f>
        <v>0</v>
      </c>
      <c r="LWU66" s="995">
        <f t="shared" ref="LWU66" si="12550">LWU60*$C$65*$C$66</f>
        <v>0</v>
      </c>
      <c r="LWW66" s="995">
        <f t="shared" ref="LWW66" si="12551">LWW60*$C$65*$C$66</f>
        <v>0</v>
      </c>
      <c r="LWY66" s="995">
        <f t="shared" ref="LWY66" si="12552">LWY60*$C$65*$C$66</f>
        <v>0</v>
      </c>
      <c r="LXA66" s="995">
        <f t="shared" ref="LXA66" si="12553">LXA60*$C$65*$C$66</f>
        <v>0</v>
      </c>
      <c r="LXC66" s="995">
        <f t="shared" ref="LXC66" si="12554">LXC60*$C$65*$C$66</f>
        <v>0</v>
      </c>
      <c r="LXE66" s="995">
        <f t="shared" ref="LXE66" si="12555">LXE60*$C$65*$C$66</f>
        <v>0</v>
      </c>
      <c r="LXG66" s="995">
        <f t="shared" ref="LXG66" si="12556">LXG60*$C$65*$C$66</f>
        <v>0</v>
      </c>
      <c r="LXI66" s="995">
        <f t="shared" ref="LXI66" si="12557">LXI60*$C$65*$C$66</f>
        <v>0</v>
      </c>
      <c r="LXK66" s="995">
        <f t="shared" ref="LXK66" si="12558">LXK60*$C$65*$C$66</f>
        <v>0</v>
      </c>
      <c r="LXM66" s="995">
        <f t="shared" ref="LXM66" si="12559">LXM60*$C$65*$C$66</f>
        <v>0</v>
      </c>
      <c r="LXO66" s="995">
        <f t="shared" ref="LXO66" si="12560">LXO60*$C$65*$C$66</f>
        <v>0</v>
      </c>
      <c r="LXQ66" s="995">
        <f t="shared" ref="LXQ66" si="12561">LXQ60*$C$65*$C$66</f>
        <v>0</v>
      </c>
      <c r="LXS66" s="995">
        <f t="shared" ref="LXS66" si="12562">LXS60*$C$65*$C$66</f>
        <v>0</v>
      </c>
      <c r="LXU66" s="995">
        <f t="shared" ref="LXU66" si="12563">LXU60*$C$65*$C$66</f>
        <v>0</v>
      </c>
      <c r="LXW66" s="995">
        <f t="shared" ref="LXW66" si="12564">LXW60*$C$65*$C$66</f>
        <v>0</v>
      </c>
      <c r="LXY66" s="995">
        <f t="shared" ref="LXY66" si="12565">LXY60*$C$65*$C$66</f>
        <v>0</v>
      </c>
      <c r="LYA66" s="995">
        <f t="shared" ref="LYA66" si="12566">LYA60*$C$65*$C$66</f>
        <v>0</v>
      </c>
      <c r="LYC66" s="995">
        <f t="shared" ref="LYC66" si="12567">LYC60*$C$65*$C$66</f>
        <v>0</v>
      </c>
      <c r="LYE66" s="995">
        <f t="shared" ref="LYE66" si="12568">LYE60*$C$65*$C$66</f>
        <v>0</v>
      </c>
      <c r="LYG66" s="995">
        <f t="shared" ref="LYG66" si="12569">LYG60*$C$65*$C$66</f>
        <v>0</v>
      </c>
      <c r="LYI66" s="995">
        <f t="shared" ref="LYI66" si="12570">LYI60*$C$65*$C$66</f>
        <v>0</v>
      </c>
      <c r="LYK66" s="995">
        <f t="shared" ref="LYK66" si="12571">LYK60*$C$65*$C$66</f>
        <v>0</v>
      </c>
      <c r="LYM66" s="995">
        <f t="shared" ref="LYM66" si="12572">LYM60*$C$65*$C$66</f>
        <v>0</v>
      </c>
      <c r="LYO66" s="995">
        <f t="shared" ref="LYO66" si="12573">LYO60*$C$65*$C$66</f>
        <v>0</v>
      </c>
      <c r="LYQ66" s="995">
        <f t="shared" ref="LYQ66" si="12574">LYQ60*$C$65*$C$66</f>
        <v>0</v>
      </c>
      <c r="LYS66" s="995">
        <f t="shared" ref="LYS66" si="12575">LYS60*$C$65*$C$66</f>
        <v>0</v>
      </c>
      <c r="LYU66" s="995">
        <f t="shared" ref="LYU66" si="12576">LYU60*$C$65*$C$66</f>
        <v>0</v>
      </c>
      <c r="LYW66" s="995">
        <f t="shared" ref="LYW66" si="12577">LYW60*$C$65*$C$66</f>
        <v>0</v>
      </c>
      <c r="LYY66" s="995">
        <f t="shared" ref="LYY66" si="12578">LYY60*$C$65*$C$66</f>
        <v>0</v>
      </c>
      <c r="LZA66" s="995">
        <f t="shared" ref="LZA66" si="12579">LZA60*$C$65*$C$66</f>
        <v>0</v>
      </c>
      <c r="LZC66" s="995">
        <f t="shared" ref="LZC66" si="12580">LZC60*$C$65*$C$66</f>
        <v>0</v>
      </c>
      <c r="LZE66" s="995">
        <f t="shared" ref="LZE66" si="12581">LZE60*$C$65*$C$66</f>
        <v>0</v>
      </c>
      <c r="LZG66" s="995">
        <f t="shared" ref="LZG66" si="12582">LZG60*$C$65*$C$66</f>
        <v>0</v>
      </c>
      <c r="LZI66" s="995">
        <f t="shared" ref="LZI66" si="12583">LZI60*$C$65*$C$66</f>
        <v>0</v>
      </c>
      <c r="LZK66" s="995">
        <f t="shared" ref="LZK66" si="12584">LZK60*$C$65*$C$66</f>
        <v>0</v>
      </c>
      <c r="LZM66" s="995">
        <f t="shared" ref="LZM66" si="12585">LZM60*$C$65*$C$66</f>
        <v>0</v>
      </c>
      <c r="LZO66" s="995">
        <f t="shared" ref="LZO66" si="12586">LZO60*$C$65*$C$66</f>
        <v>0</v>
      </c>
      <c r="LZQ66" s="995">
        <f t="shared" ref="LZQ66" si="12587">LZQ60*$C$65*$C$66</f>
        <v>0</v>
      </c>
      <c r="LZS66" s="995">
        <f t="shared" ref="LZS66" si="12588">LZS60*$C$65*$C$66</f>
        <v>0</v>
      </c>
      <c r="LZU66" s="995">
        <f t="shared" ref="LZU66" si="12589">LZU60*$C$65*$C$66</f>
        <v>0</v>
      </c>
      <c r="LZW66" s="995">
        <f t="shared" ref="LZW66" si="12590">LZW60*$C$65*$C$66</f>
        <v>0</v>
      </c>
      <c r="LZY66" s="995">
        <f t="shared" ref="LZY66" si="12591">LZY60*$C$65*$C$66</f>
        <v>0</v>
      </c>
      <c r="MAA66" s="995">
        <f t="shared" ref="MAA66" si="12592">MAA60*$C$65*$C$66</f>
        <v>0</v>
      </c>
      <c r="MAC66" s="995">
        <f t="shared" ref="MAC66" si="12593">MAC60*$C$65*$C$66</f>
        <v>0</v>
      </c>
      <c r="MAE66" s="995">
        <f t="shared" ref="MAE66" si="12594">MAE60*$C$65*$C$66</f>
        <v>0</v>
      </c>
      <c r="MAG66" s="995">
        <f t="shared" ref="MAG66" si="12595">MAG60*$C$65*$C$66</f>
        <v>0</v>
      </c>
      <c r="MAI66" s="995">
        <f t="shared" ref="MAI66" si="12596">MAI60*$C$65*$C$66</f>
        <v>0</v>
      </c>
      <c r="MAK66" s="995">
        <f t="shared" ref="MAK66" si="12597">MAK60*$C$65*$C$66</f>
        <v>0</v>
      </c>
      <c r="MAM66" s="995">
        <f t="shared" ref="MAM66" si="12598">MAM60*$C$65*$C$66</f>
        <v>0</v>
      </c>
      <c r="MAO66" s="995">
        <f t="shared" ref="MAO66" si="12599">MAO60*$C$65*$C$66</f>
        <v>0</v>
      </c>
      <c r="MAQ66" s="995">
        <f t="shared" ref="MAQ66" si="12600">MAQ60*$C$65*$C$66</f>
        <v>0</v>
      </c>
      <c r="MAS66" s="995">
        <f t="shared" ref="MAS66" si="12601">MAS60*$C$65*$C$66</f>
        <v>0</v>
      </c>
      <c r="MAU66" s="995">
        <f t="shared" ref="MAU66" si="12602">MAU60*$C$65*$C$66</f>
        <v>0</v>
      </c>
      <c r="MAW66" s="995">
        <f t="shared" ref="MAW66" si="12603">MAW60*$C$65*$C$66</f>
        <v>0</v>
      </c>
      <c r="MAY66" s="995">
        <f t="shared" ref="MAY66" si="12604">MAY60*$C$65*$C$66</f>
        <v>0</v>
      </c>
      <c r="MBA66" s="995">
        <f t="shared" ref="MBA66" si="12605">MBA60*$C$65*$C$66</f>
        <v>0</v>
      </c>
      <c r="MBC66" s="995">
        <f t="shared" ref="MBC66" si="12606">MBC60*$C$65*$C$66</f>
        <v>0</v>
      </c>
      <c r="MBE66" s="995">
        <f t="shared" ref="MBE66" si="12607">MBE60*$C$65*$C$66</f>
        <v>0</v>
      </c>
      <c r="MBG66" s="995">
        <f t="shared" ref="MBG66" si="12608">MBG60*$C$65*$C$66</f>
        <v>0</v>
      </c>
      <c r="MBI66" s="995">
        <f t="shared" ref="MBI66" si="12609">MBI60*$C$65*$C$66</f>
        <v>0</v>
      </c>
      <c r="MBK66" s="995">
        <f t="shared" ref="MBK66" si="12610">MBK60*$C$65*$C$66</f>
        <v>0</v>
      </c>
      <c r="MBM66" s="995">
        <f t="shared" ref="MBM66" si="12611">MBM60*$C$65*$C$66</f>
        <v>0</v>
      </c>
      <c r="MBO66" s="995">
        <f t="shared" ref="MBO66" si="12612">MBO60*$C$65*$C$66</f>
        <v>0</v>
      </c>
      <c r="MBQ66" s="995">
        <f t="shared" ref="MBQ66" si="12613">MBQ60*$C$65*$C$66</f>
        <v>0</v>
      </c>
      <c r="MBS66" s="995">
        <f t="shared" ref="MBS66" si="12614">MBS60*$C$65*$C$66</f>
        <v>0</v>
      </c>
      <c r="MBU66" s="995">
        <f t="shared" ref="MBU66" si="12615">MBU60*$C$65*$C$66</f>
        <v>0</v>
      </c>
      <c r="MBW66" s="995">
        <f t="shared" ref="MBW66" si="12616">MBW60*$C$65*$C$66</f>
        <v>0</v>
      </c>
      <c r="MBY66" s="995">
        <f t="shared" ref="MBY66" si="12617">MBY60*$C$65*$C$66</f>
        <v>0</v>
      </c>
      <c r="MCA66" s="995">
        <f t="shared" ref="MCA66" si="12618">MCA60*$C$65*$C$66</f>
        <v>0</v>
      </c>
      <c r="MCC66" s="995">
        <f t="shared" ref="MCC66" si="12619">MCC60*$C$65*$C$66</f>
        <v>0</v>
      </c>
      <c r="MCE66" s="995">
        <f t="shared" ref="MCE66" si="12620">MCE60*$C$65*$C$66</f>
        <v>0</v>
      </c>
      <c r="MCG66" s="995">
        <f t="shared" ref="MCG66" si="12621">MCG60*$C$65*$C$66</f>
        <v>0</v>
      </c>
      <c r="MCI66" s="995">
        <f t="shared" ref="MCI66" si="12622">MCI60*$C$65*$C$66</f>
        <v>0</v>
      </c>
      <c r="MCK66" s="995">
        <f t="shared" ref="MCK66" si="12623">MCK60*$C$65*$C$66</f>
        <v>0</v>
      </c>
      <c r="MCM66" s="995">
        <f t="shared" ref="MCM66" si="12624">MCM60*$C$65*$C$66</f>
        <v>0</v>
      </c>
      <c r="MCO66" s="995">
        <f t="shared" ref="MCO66" si="12625">MCO60*$C$65*$C$66</f>
        <v>0</v>
      </c>
      <c r="MCQ66" s="995">
        <f t="shared" ref="MCQ66" si="12626">MCQ60*$C$65*$C$66</f>
        <v>0</v>
      </c>
      <c r="MCS66" s="995">
        <f t="shared" ref="MCS66" si="12627">MCS60*$C$65*$C$66</f>
        <v>0</v>
      </c>
      <c r="MCU66" s="995">
        <f t="shared" ref="MCU66" si="12628">MCU60*$C$65*$C$66</f>
        <v>0</v>
      </c>
      <c r="MCW66" s="995">
        <f t="shared" ref="MCW66" si="12629">MCW60*$C$65*$C$66</f>
        <v>0</v>
      </c>
      <c r="MCY66" s="995">
        <f t="shared" ref="MCY66" si="12630">MCY60*$C$65*$C$66</f>
        <v>0</v>
      </c>
      <c r="MDA66" s="995">
        <f t="shared" ref="MDA66" si="12631">MDA60*$C$65*$C$66</f>
        <v>0</v>
      </c>
      <c r="MDC66" s="995">
        <f t="shared" ref="MDC66" si="12632">MDC60*$C$65*$C$66</f>
        <v>0</v>
      </c>
      <c r="MDE66" s="995">
        <f t="shared" ref="MDE66" si="12633">MDE60*$C$65*$C$66</f>
        <v>0</v>
      </c>
      <c r="MDG66" s="995">
        <f t="shared" ref="MDG66" si="12634">MDG60*$C$65*$C$66</f>
        <v>0</v>
      </c>
      <c r="MDI66" s="995">
        <f t="shared" ref="MDI66" si="12635">MDI60*$C$65*$C$66</f>
        <v>0</v>
      </c>
      <c r="MDK66" s="995">
        <f t="shared" ref="MDK66" si="12636">MDK60*$C$65*$C$66</f>
        <v>0</v>
      </c>
      <c r="MDM66" s="995">
        <f t="shared" ref="MDM66" si="12637">MDM60*$C$65*$C$66</f>
        <v>0</v>
      </c>
      <c r="MDO66" s="995">
        <f t="shared" ref="MDO66" si="12638">MDO60*$C$65*$C$66</f>
        <v>0</v>
      </c>
      <c r="MDQ66" s="995">
        <f t="shared" ref="MDQ66" si="12639">MDQ60*$C$65*$C$66</f>
        <v>0</v>
      </c>
      <c r="MDS66" s="995">
        <f t="shared" ref="MDS66" si="12640">MDS60*$C$65*$C$66</f>
        <v>0</v>
      </c>
      <c r="MDU66" s="995">
        <f t="shared" ref="MDU66" si="12641">MDU60*$C$65*$C$66</f>
        <v>0</v>
      </c>
      <c r="MDW66" s="995">
        <f t="shared" ref="MDW66" si="12642">MDW60*$C$65*$C$66</f>
        <v>0</v>
      </c>
      <c r="MDY66" s="995">
        <f t="shared" ref="MDY66" si="12643">MDY60*$C$65*$C$66</f>
        <v>0</v>
      </c>
      <c r="MEA66" s="995">
        <f t="shared" ref="MEA66" si="12644">MEA60*$C$65*$C$66</f>
        <v>0</v>
      </c>
      <c r="MEC66" s="995">
        <f t="shared" ref="MEC66" si="12645">MEC60*$C$65*$C$66</f>
        <v>0</v>
      </c>
      <c r="MEE66" s="995">
        <f t="shared" ref="MEE66" si="12646">MEE60*$C$65*$C$66</f>
        <v>0</v>
      </c>
      <c r="MEG66" s="995">
        <f t="shared" ref="MEG66" si="12647">MEG60*$C$65*$C$66</f>
        <v>0</v>
      </c>
      <c r="MEI66" s="995">
        <f t="shared" ref="MEI66" si="12648">MEI60*$C$65*$C$66</f>
        <v>0</v>
      </c>
      <c r="MEK66" s="995">
        <f t="shared" ref="MEK66" si="12649">MEK60*$C$65*$C$66</f>
        <v>0</v>
      </c>
      <c r="MEM66" s="995">
        <f t="shared" ref="MEM66" si="12650">MEM60*$C$65*$C$66</f>
        <v>0</v>
      </c>
      <c r="MEO66" s="995">
        <f t="shared" ref="MEO66" si="12651">MEO60*$C$65*$C$66</f>
        <v>0</v>
      </c>
      <c r="MEQ66" s="995">
        <f t="shared" ref="MEQ66" si="12652">MEQ60*$C$65*$C$66</f>
        <v>0</v>
      </c>
      <c r="MES66" s="995">
        <f t="shared" ref="MES66" si="12653">MES60*$C$65*$C$66</f>
        <v>0</v>
      </c>
      <c r="MEU66" s="995">
        <f t="shared" ref="MEU66" si="12654">MEU60*$C$65*$C$66</f>
        <v>0</v>
      </c>
      <c r="MEW66" s="995">
        <f t="shared" ref="MEW66" si="12655">MEW60*$C$65*$C$66</f>
        <v>0</v>
      </c>
      <c r="MEY66" s="995">
        <f t="shared" ref="MEY66" si="12656">MEY60*$C$65*$C$66</f>
        <v>0</v>
      </c>
      <c r="MFA66" s="995">
        <f t="shared" ref="MFA66" si="12657">MFA60*$C$65*$C$66</f>
        <v>0</v>
      </c>
      <c r="MFC66" s="995">
        <f t="shared" ref="MFC66" si="12658">MFC60*$C$65*$C$66</f>
        <v>0</v>
      </c>
      <c r="MFE66" s="995">
        <f t="shared" ref="MFE66" si="12659">MFE60*$C$65*$C$66</f>
        <v>0</v>
      </c>
      <c r="MFG66" s="995">
        <f t="shared" ref="MFG66" si="12660">MFG60*$C$65*$C$66</f>
        <v>0</v>
      </c>
      <c r="MFI66" s="995">
        <f t="shared" ref="MFI66" si="12661">MFI60*$C$65*$C$66</f>
        <v>0</v>
      </c>
      <c r="MFK66" s="995">
        <f t="shared" ref="MFK66" si="12662">MFK60*$C$65*$C$66</f>
        <v>0</v>
      </c>
      <c r="MFM66" s="995">
        <f t="shared" ref="MFM66" si="12663">MFM60*$C$65*$C$66</f>
        <v>0</v>
      </c>
      <c r="MFO66" s="995">
        <f t="shared" ref="MFO66" si="12664">MFO60*$C$65*$C$66</f>
        <v>0</v>
      </c>
      <c r="MFQ66" s="995">
        <f t="shared" ref="MFQ66" si="12665">MFQ60*$C$65*$C$66</f>
        <v>0</v>
      </c>
      <c r="MFS66" s="995">
        <f t="shared" ref="MFS66" si="12666">MFS60*$C$65*$C$66</f>
        <v>0</v>
      </c>
      <c r="MFU66" s="995">
        <f t="shared" ref="MFU66" si="12667">MFU60*$C$65*$C$66</f>
        <v>0</v>
      </c>
      <c r="MFW66" s="995">
        <f t="shared" ref="MFW66" si="12668">MFW60*$C$65*$C$66</f>
        <v>0</v>
      </c>
      <c r="MFY66" s="995">
        <f t="shared" ref="MFY66" si="12669">MFY60*$C$65*$C$66</f>
        <v>0</v>
      </c>
      <c r="MGA66" s="995">
        <f t="shared" ref="MGA66" si="12670">MGA60*$C$65*$C$66</f>
        <v>0</v>
      </c>
      <c r="MGC66" s="995">
        <f t="shared" ref="MGC66" si="12671">MGC60*$C$65*$C$66</f>
        <v>0</v>
      </c>
      <c r="MGE66" s="995">
        <f t="shared" ref="MGE66" si="12672">MGE60*$C$65*$C$66</f>
        <v>0</v>
      </c>
      <c r="MGG66" s="995">
        <f t="shared" ref="MGG66" si="12673">MGG60*$C$65*$C$66</f>
        <v>0</v>
      </c>
      <c r="MGI66" s="995">
        <f t="shared" ref="MGI66" si="12674">MGI60*$C$65*$C$66</f>
        <v>0</v>
      </c>
      <c r="MGK66" s="995">
        <f t="shared" ref="MGK66" si="12675">MGK60*$C$65*$C$66</f>
        <v>0</v>
      </c>
      <c r="MGM66" s="995">
        <f t="shared" ref="MGM66" si="12676">MGM60*$C$65*$C$66</f>
        <v>0</v>
      </c>
      <c r="MGO66" s="995">
        <f t="shared" ref="MGO66" si="12677">MGO60*$C$65*$C$66</f>
        <v>0</v>
      </c>
      <c r="MGQ66" s="995">
        <f t="shared" ref="MGQ66" si="12678">MGQ60*$C$65*$C$66</f>
        <v>0</v>
      </c>
      <c r="MGS66" s="995">
        <f t="shared" ref="MGS66" si="12679">MGS60*$C$65*$C$66</f>
        <v>0</v>
      </c>
      <c r="MGU66" s="995">
        <f t="shared" ref="MGU66" si="12680">MGU60*$C$65*$C$66</f>
        <v>0</v>
      </c>
      <c r="MGW66" s="995">
        <f t="shared" ref="MGW66" si="12681">MGW60*$C$65*$C$66</f>
        <v>0</v>
      </c>
      <c r="MGY66" s="995">
        <f t="shared" ref="MGY66" si="12682">MGY60*$C$65*$C$66</f>
        <v>0</v>
      </c>
      <c r="MHA66" s="995">
        <f t="shared" ref="MHA66" si="12683">MHA60*$C$65*$C$66</f>
        <v>0</v>
      </c>
      <c r="MHC66" s="995">
        <f t="shared" ref="MHC66" si="12684">MHC60*$C$65*$C$66</f>
        <v>0</v>
      </c>
      <c r="MHE66" s="995">
        <f t="shared" ref="MHE66" si="12685">MHE60*$C$65*$C$66</f>
        <v>0</v>
      </c>
      <c r="MHG66" s="995">
        <f t="shared" ref="MHG66" si="12686">MHG60*$C$65*$C$66</f>
        <v>0</v>
      </c>
      <c r="MHI66" s="995">
        <f t="shared" ref="MHI66" si="12687">MHI60*$C$65*$C$66</f>
        <v>0</v>
      </c>
      <c r="MHK66" s="995">
        <f t="shared" ref="MHK66" si="12688">MHK60*$C$65*$C$66</f>
        <v>0</v>
      </c>
      <c r="MHM66" s="995">
        <f t="shared" ref="MHM66" si="12689">MHM60*$C$65*$C$66</f>
        <v>0</v>
      </c>
      <c r="MHO66" s="995">
        <f t="shared" ref="MHO66" si="12690">MHO60*$C$65*$C$66</f>
        <v>0</v>
      </c>
      <c r="MHQ66" s="995">
        <f t="shared" ref="MHQ66" si="12691">MHQ60*$C$65*$C$66</f>
        <v>0</v>
      </c>
      <c r="MHS66" s="995">
        <f t="shared" ref="MHS66" si="12692">MHS60*$C$65*$C$66</f>
        <v>0</v>
      </c>
      <c r="MHU66" s="995">
        <f t="shared" ref="MHU66" si="12693">MHU60*$C$65*$C$66</f>
        <v>0</v>
      </c>
      <c r="MHW66" s="995">
        <f t="shared" ref="MHW66" si="12694">MHW60*$C$65*$C$66</f>
        <v>0</v>
      </c>
      <c r="MHY66" s="995">
        <f t="shared" ref="MHY66" si="12695">MHY60*$C$65*$C$66</f>
        <v>0</v>
      </c>
      <c r="MIA66" s="995">
        <f t="shared" ref="MIA66" si="12696">MIA60*$C$65*$C$66</f>
        <v>0</v>
      </c>
      <c r="MIC66" s="995">
        <f t="shared" ref="MIC66" si="12697">MIC60*$C$65*$C$66</f>
        <v>0</v>
      </c>
      <c r="MIE66" s="995">
        <f t="shared" ref="MIE66" si="12698">MIE60*$C$65*$C$66</f>
        <v>0</v>
      </c>
      <c r="MIG66" s="995">
        <f t="shared" ref="MIG66" si="12699">MIG60*$C$65*$C$66</f>
        <v>0</v>
      </c>
      <c r="MII66" s="995">
        <f t="shared" ref="MII66" si="12700">MII60*$C$65*$C$66</f>
        <v>0</v>
      </c>
      <c r="MIK66" s="995">
        <f t="shared" ref="MIK66" si="12701">MIK60*$C$65*$C$66</f>
        <v>0</v>
      </c>
      <c r="MIM66" s="995">
        <f t="shared" ref="MIM66" si="12702">MIM60*$C$65*$C$66</f>
        <v>0</v>
      </c>
      <c r="MIO66" s="995">
        <f t="shared" ref="MIO66" si="12703">MIO60*$C$65*$C$66</f>
        <v>0</v>
      </c>
      <c r="MIQ66" s="995">
        <f t="shared" ref="MIQ66" si="12704">MIQ60*$C$65*$C$66</f>
        <v>0</v>
      </c>
      <c r="MIS66" s="995">
        <f t="shared" ref="MIS66" si="12705">MIS60*$C$65*$C$66</f>
        <v>0</v>
      </c>
      <c r="MIU66" s="995">
        <f t="shared" ref="MIU66" si="12706">MIU60*$C$65*$C$66</f>
        <v>0</v>
      </c>
      <c r="MIW66" s="995">
        <f t="shared" ref="MIW66" si="12707">MIW60*$C$65*$C$66</f>
        <v>0</v>
      </c>
      <c r="MIY66" s="995">
        <f t="shared" ref="MIY66" si="12708">MIY60*$C$65*$C$66</f>
        <v>0</v>
      </c>
      <c r="MJA66" s="995">
        <f t="shared" ref="MJA66" si="12709">MJA60*$C$65*$C$66</f>
        <v>0</v>
      </c>
      <c r="MJC66" s="995">
        <f t="shared" ref="MJC66" si="12710">MJC60*$C$65*$C$66</f>
        <v>0</v>
      </c>
      <c r="MJE66" s="995">
        <f t="shared" ref="MJE66" si="12711">MJE60*$C$65*$C$66</f>
        <v>0</v>
      </c>
      <c r="MJG66" s="995">
        <f t="shared" ref="MJG66" si="12712">MJG60*$C$65*$C$66</f>
        <v>0</v>
      </c>
      <c r="MJI66" s="995">
        <f t="shared" ref="MJI66" si="12713">MJI60*$C$65*$C$66</f>
        <v>0</v>
      </c>
      <c r="MJK66" s="995">
        <f t="shared" ref="MJK66" si="12714">MJK60*$C$65*$C$66</f>
        <v>0</v>
      </c>
      <c r="MJM66" s="995">
        <f t="shared" ref="MJM66" si="12715">MJM60*$C$65*$C$66</f>
        <v>0</v>
      </c>
      <c r="MJO66" s="995">
        <f t="shared" ref="MJO66" si="12716">MJO60*$C$65*$C$66</f>
        <v>0</v>
      </c>
      <c r="MJQ66" s="995">
        <f t="shared" ref="MJQ66" si="12717">MJQ60*$C$65*$C$66</f>
        <v>0</v>
      </c>
      <c r="MJS66" s="995">
        <f t="shared" ref="MJS66" si="12718">MJS60*$C$65*$C$66</f>
        <v>0</v>
      </c>
      <c r="MJU66" s="995">
        <f t="shared" ref="MJU66" si="12719">MJU60*$C$65*$C$66</f>
        <v>0</v>
      </c>
      <c r="MJW66" s="995">
        <f t="shared" ref="MJW66" si="12720">MJW60*$C$65*$C$66</f>
        <v>0</v>
      </c>
      <c r="MJY66" s="995">
        <f t="shared" ref="MJY66" si="12721">MJY60*$C$65*$C$66</f>
        <v>0</v>
      </c>
      <c r="MKA66" s="995">
        <f t="shared" ref="MKA66" si="12722">MKA60*$C$65*$C$66</f>
        <v>0</v>
      </c>
      <c r="MKC66" s="995">
        <f t="shared" ref="MKC66" si="12723">MKC60*$C$65*$C$66</f>
        <v>0</v>
      </c>
      <c r="MKE66" s="995">
        <f t="shared" ref="MKE66" si="12724">MKE60*$C$65*$C$66</f>
        <v>0</v>
      </c>
      <c r="MKG66" s="995">
        <f t="shared" ref="MKG66" si="12725">MKG60*$C$65*$C$66</f>
        <v>0</v>
      </c>
      <c r="MKI66" s="995">
        <f t="shared" ref="MKI66" si="12726">MKI60*$C$65*$C$66</f>
        <v>0</v>
      </c>
      <c r="MKK66" s="995">
        <f t="shared" ref="MKK66" si="12727">MKK60*$C$65*$C$66</f>
        <v>0</v>
      </c>
      <c r="MKM66" s="995">
        <f t="shared" ref="MKM66" si="12728">MKM60*$C$65*$C$66</f>
        <v>0</v>
      </c>
      <c r="MKO66" s="995">
        <f t="shared" ref="MKO66" si="12729">MKO60*$C$65*$C$66</f>
        <v>0</v>
      </c>
      <c r="MKQ66" s="995">
        <f t="shared" ref="MKQ66" si="12730">MKQ60*$C$65*$C$66</f>
        <v>0</v>
      </c>
      <c r="MKS66" s="995">
        <f t="shared" ref="MKS66" si="12731">MKS60*$C$65*$C$66</f>
        <v>0</v>
      </c>
      <c r="MKU66" s="995">
        <f t="shared" ref="MKU66" si="12732">MKU60*$C$65*$C$66</f>
        <v>0</v>
      </c>
      <c r="MKW66" s="995">
        <f t="shared" ref="MKW66" si="12733">MKW60*$C$65*$C$66</f>
        <v>0</v>
      </c>
      <c r="MKY66" s="995">
        <f t="shared" ref="MKY66" si="12734">MKY60*$C$65*$C$66</f>
        <v>0</v>
      </c>
      <c r="MLA66" s="995">
        <f t="shared" ref="MLA66" si="12735">MLA60*$C$65*$C$66</f>
        <v>0</v>
      </c>
      <c r="MLC66" s="995">
        <f t="shared" ref="MLC66" si="12736">MLC60*$C$65*$C$66</f>
        <v>0</v>
      </c>
      <c r="MLE66" s="995">
        <f t="shared" ref="MLE66" si="12737">MLE60*$C$65*$C$66</f>
        <v>0</v>
      </c>
      <c r="MLG66" s="995">
        <f t="shared" ref="MLG66" si="12738">MLG60*$C$65*$C$66</f>
        <v>0</v>
      </c>
      <c r="MLI66" s="995">
        <f t="shared" ref="MLI66" si="12739">MLI60*$C$65*$C$66</f>
        <v>0</v>
      </c>
      <c r="MLK66" s="995">
        <f t="shared" ref="MLK66" si="12740">MLK60*$C$65*$C$66</f>
        <v>0</v>
      </c>
      <c r="MLM66" s="995">
        <f t="shared" ref="MLM66" si="12741">MLM60*$C$65*$C$66</f>
        <v>0</v>
      </c>
      <c r="MLO66" s="995">
        <f t="shared" ref="MLO66" si="12742">MLO60*$C$65*$C$66</f>
        <v>0</v>
      </c>
      <c r="MLQ66" s="995">
        <f t="shared" ref="MLQ66" si="12743">MLQ60*$C$65*$C$66</f>
        <v>0</v>
      </c>
      <c r="MLS66" s="995">
        <f t="shared" ref="MLS66" si="12744">MLS60*$C$65*$C$66</f>
        <v>0</v>
      </c>
      <c r="MLU66" s="995">
        <f t="shared" ref="MLU66" si="12745">MLU60*$C$65*$C$66</f>
        <v>0</v>
      </c>
      <c r="MLW66" s="995">
        <f t="shared" ref="MLW66" si="12746">MLW60*$C$65*$C$66</f>
        <v>0</v>
      </c>
      <c r="MLY66" s="995">
        <f t="shared" ref="MLY66" si="12747">MLY60*$C$65*$C$66</f>
        <v>0</v>
      </c>
      <c r="MMA66" s="995">
        <f t="shared" ref="MMA66" si="12748">MMA60*$C$65*$C$66</f>
        <v>0</v>
      </c>
      <c r="MMC66" s="995">
        <f t="shared" ref="MMC66" si="12749">MMC60*$C$65*$C$66</f>
        <v>0</v>
      </c>
      <c r="MME66" s="995">
        <f t="shared" ref="MME66" si="12750">MME60*$C$65*$C$66</f>
        <v>0</v>
      </c>
      <c r="MMG66" s="995">
        <f t="shared" ref="MMG66" si="12751">MMG60*$C$65*$C$66</f>
        <v>0</v>
      </c>
      <c r="MMI66" s="995">
        <f t="shared" ref="MMI66" si="12752">MMI60*$C$65*$C$66</f>
        <v>0</v>
      </c>
      <c r="MMK66" s="995">
        <f t="shared" ref="MMK66" si="12753">MMK60*$C$65*$C$66</f>
        <v>0</v>
      </c>
      <c r="MMM66" s="995">
        <f t="shared" ref="MMM66" si="12754">MMM60*$C$65*$C$66</f>
        <v>0</v>
      </c>
      <c r="MMO66" s="995">
        <f t="shared" ref="MMO66" si="12755">MMO60*$C$65*$C$66</f>
        <v>0</v>
      </c>
      <c r="MMQ66" s="995">
        <f t="shared" ref="MMQ66" si="12756">MMQ60*$C$65*$C$66</f>
        <v>0</v>
      </c>
      <c r="MMS66" s="995">
        <f t="shared" ref="MMS66" si="12757">MMS60*$C$65*$C$66</f>
        <v>0</v>
      </c>
      <c r="MMU66" s="995">
        <f t="shared" ref="MMU66" si="12758">MMU60*$C$65*$C$66</f>
        <v>0</v>
      </c>
      <c r="MMW66" s="995">
        <f t="shared" ref="MMW66" si="12759">MMW60*$C$65*$C$66</f>
        <v>0</v>
      </c>
      <c r="MMY66" s="995">
        <f t="shared" ref="MMY66" si="12760">MMY60*$C$65*$C$66</f>
        <v>0</v>
      </c>
      <c r="MNA66" s="995">
        <f t="shared" ref="MNA66" si="12761">MNA60*$C$65*$C$66</f>
        <v>0</v>
      </c>
      <c r="MNC66" s="995">
        <f t="shared" ref="MNC66" si="12762">MNC60*$C$65*$C$66</f>
        <v>0</v>
      </c>
      <c r="MNE66" s="995">
        <f t="shared" ref="MNE66" si="12763">MNE60*$C$65*$C$66</f>
        <v>0</v>
      </c>
      <c r="MNG66" s="995">
        <f t="shared" ref="MNG66" si="12764">MNG60*$C$65*$C$66</f>
        <v>0</v>
      </c>
      <c r="MNI66" s="995">
        <f t="shared" ref="MNI66" si="12765">MNI60*$C$65*$C$66</f>
        <v>0</v>
      </c>
      <c r="MNK66" s="995">
        <f t="shared" ref="MNK66" si="12766">MNK60*$C$65*$C$66</f>
        <v>0</v>
      </c>
      <c r="MNM66" s="995">
        <f t="shared" ref="MNM66" si="12767">MNM60*$C$65*$C$66</f>
        <v>0</v>
      </c>
      <c r="MNO66" s="995">
        <f t="shared" ref="MNO66" si="12768">MNO60*$C$65*$C$66</f>
        <v>0</v>
      </c>
      <c r="MNQ66" s="995">
        <f t="shared" ref="MNQ66" si="12769">MNQ60*$C$65*$C$66</f>
        <v>0</v>
      </c>
      <c r="MNS66" s="995">
        <f t="shared" ref="MNS66" si="12770">MNS60*$C$65*$C$66</f>
        <v>0</v>
      </c>
      <c r="MNU66" s="995">
        <f t="shared" ref="MNU66" si="12771">MNU60*$C$65*$C$66</f>
        <v>0</v>
      </c>
      <c r="MNW66" s="995">
        <f t="shared" ref="MNW66" si="12772">MNW60*$C$65*$C$66</f>
        <v>0</v>
      </c>
      <c r="MNY66" s="995">
        <f t="shared" ref="MNY66" si="12773">MNY60*$C$65*$C$66</f>
        <v>0</v>
      </c>
      <c r="MOA66" s="995">
        <f t="shared" ref="MOA66" si="12774">MOA60*$C$65*$C$66</f>
        <v>0</v>
      </c>
      <c r="MOC66" s="995">
        <f t="shared" ref="MOC66" si="12775">MOC60*$C$65*$C$66</f>
        <v>0</v>
      </c>
      <c r="MOE66" s="995">
        <f t="shared" ref="MOE66" si="12776">MOE60*$C$65*$C$66</f>
        <v>0</v>
      </c>
      <c r="MOG66" s="995">
        <f t="shared" ref="MOG66" si="12777">MOG60*$C$65*$C$66</f>
        <v>0</v>
      </c>
      <c r="MOI66" s="995">
        <f t="shared" ref="MOI66" si="12778">MOI60*$C$65*$C$66</f>
        <v>0</v>
      </c>
      <c r="MOK66" s="995">
        <f t="shared" ref="MOK66" si="12779">MOK60*$C$65*$C$66</f>
        <v>0</v>
      </c>
      <c r="MOM66" s="995">
        <f t="shared" ref="MOM66" si="12780">MOM60*$C$65*$C$66</f>
        <v>0</v>
      </c>
      <c r="MOO66" s="995">
        <f t="shared" ref="MOO66" si="12781">MOO60*$C$65*$C$66</f>
        <v>0</v>
      </c>
      <c r="MOQ66" s="995">
        <f t="shared" ref="MOQ66" si="12782">MOQ60*$C$65*$C$66</f>
        <v>0</v>
      </c>
      <c r="MOS66" s="995">
        <f t="shared" ref="MOS66" si="12783">MOS60*$C$65*$C$66</f>
        <v>0</v>
      </c>
      <c r="MOU66" s="995">
        <f t="shared" ref="MOU66" si="12784">MOU60*$C$65*$C$66</f>
        <v>0</v>
      </c>
      <c r="MOW66" s="995">
        <f t="shared" ref="MOW66" si="12785">MOW60*$C$65*$C$66</f>
        <v>0</v>
      </c>
      <c r="MOY66" s="995">
        <f t="shared" ref="MOY66" si="12786">MOY60*$C$65*$C$66</f>
        <v>0</v>
      </c>
      <c r="MPA66" s="995">
        <f t="shared" ref="MPA66" si="12787">MPA60*$C$65*$C$66</f>
        <v>0</v>
      </c>
      <c r="MPC66" s="995">
        <f t="shared" ref="MPC66" si="12788">MPC60*$C$65*$C$66</f>
        <v>0</v>
      </c>
      <c r="MPE66" s="995">
        <f t="shared" ref="MPE66" si="12789">MPE60*$C$65*$C$66</f>
        <v>0</v>
      </c>
      <c r="MPG66" s="995">
        <f t="shared" ref="MPG66" si="12790">MPG60*$C$65*$C$66</f>
        <v>0</v>
      </c>
      <c r="MPI66" s="995">
        <f t="shared" ref="MPI66" si="12791">MPI60*$C$65*$C$66</f>
        <v>0</v>
      </c>
      <c r="MPK66" s="995">
        <f t="shared" ref="MPK66" si="12792">MPK60*$C$65*$C$66</f>
        <v>0</v>
      </c>
      <c r="MPM66" s="995">
        <f t="shared" ref="MPM66" si="12793">MPM60*$C$65*$C$66</f>
        <v>0</v>
      </c>
      <c r="MPO66" s="995">
        <f t="shared" ref="MPO66" si="12794">MPO60*$C$65*$C$66</f>
        <v>0</v>
      </c>
      <c r="MPQ66" s="995">
        <f t="shared" ref="MPQ66" si="12795">MPQ60*$C$65*$C$66</f>
        <v>0</v>
      </c>
      <c r="MPS66" s="995">
        <f t="shared" ref="MPS66" si="12796">MPS60*$C$65*$C$66</f>
        <v>0</v>
      </c>
      <c r="MPU66" s="995">
        <f t="shared" ref="MPU66" si="12797">MPU60*$C$65*$C$66</f>
        <v>0</v>
      </c>
      <c r="MPW66" s="995">
        <f t="shared" ref="MPW66" si="12798">MPW60*$C$65*$C$66</f>
        <v>0</v>
      </c>
      <c r="MPY66" s="995">
        <f t="shared" ref="MPY66" si="12799">MPY60*$C$65*$C$66</f>
        <v>0</v>
      </c>
      <c r="MQA66" s="995">
        <f t="shared" ref="MQA66" si="12800">MQA60*$C$65*$C$66</f>
        <v>0</v>
      </c>
      <c r="MQC66" s="995">
        <f t="shared" ref="MQC66" si="12801">MQC60*$C$65*$C$66</f>
        <v>0</v>
      </c>
      <c r="MQE66" s="995">
        <f t="shared" ref="MQE66" si="12802">MQE60*$C$65*$C$66</f>
        <v>0</v>
      </c>
      <c r="MQG66" s="995">
        <f t="shared" ref="MQG66" si="12803">MQG60*$C$65*$C$66</f>
        <v>0</v>
      </c>
      <c r="MQI66" s="995">
        <f t="shared" ref="MQI66" si="12804">MQI60*$C$65*$C$66</f>
        <v>0</v>
      </c>
      <c r="MQK66" s="995">
        <f t="shared" ref="MQK66" si="12805">MQK60*$C$65*$C$66</f>
        <v>0</v>
      </c>
      <c r="MQM66" s="995">
        <f t="shared" ref="MQM66" si="12806">MQM60*$C$65*$C$66</f>
        <v>0</v>
      </c>
      <c r="MQO66" s="995">
        <f t="shared" ref="MQO66" si="12807">MQO60*$C$65*$C$66</f>
        <v>0</v>
      </c>
      <c r="MQQ66" s="995">
        <f t="shared" ref="MQQ66" si="12808">MQQ60*$C$65*$C$66</f>
        <v>0</v>
      </c>
      <c r="MQS66" s="995">
        <f t="shared" ref="MQS66" si="12809">MQS60*$C$65*$C$66</f>
        <v>0</v>
      </c>
      <c r="MQU66" s="995">
        <f t="shared" ref="MQU66" si="12810">MQU60*$C$65*$C$66</f>
        <v>0</v>
      </c>
      <c r="MQW66" s="995">
        <f t="shared" ref="MQW66" si="12811">MQW60*$C$65*$C$66</f>
        <v>0</v>
      </c>
      <c r="MQY66" s="995">
        <f t="shared" ref="MQY66" si="12812">MQY60*$C$65*$C$66</f>
        <v>0</v>
      </c>
      <c r="MRA66" s="995">
        <f t="shared" ref="MRA66" si="12813">MRA60*$C$65*$C$66</f>
        <v>0</v>
      </c>
      <c r="MRC66" s="995">
        <f t="shared" ref="MRC66" si="12814">MRC60*$C$65*$C$66</f>
        <v>0</v>
      </c>
      <c r="MRE66" s="995">
        <f t="shared" ref="MRE66" si="12815">MRE60*$C$65*$C$66</f>
        <v>0</v>
      </c>
      <c r="MRG66" s="995">
        <f t="shared" ref="MRG66" si="12816">MRG60*$C$65*$C$66</f>
        <v>0</v>
      </c>
      <c r="MRI66" s="995">
        <f t="shared" ref="MRI66" si="12817">MRI60*$C$65*$C$66</f>
        <v>0</v>
      </c>
      <c r="MRK66" s="995">
        <f t="shared" ref="MRK66" si="12818">MRK60*$C$65*$C$66</f>
        <v>0</v>
      </c>
      <c r="MRM66" s="995">
        <f t="shared" ref="MRM66" si="12819">MRM60*$C$65*$C$66</f>
        <v>0</v>
      </c>
      <c r="MRO66" s="995">
        <f t="shared" ref="MRO66" si="12820">MRO60*$C$65*$C$66</f>
        <v>0</v>
      </c>
      <c r="MRQ66" s="995">
        <f t="shared" ref="MRQ66" si="12821">MRQ60*$C$65*$C$66</f>
        <v>0</v>
      </c>
      <c r="MRS66" s="995">
        <f t="shared" ref="MRS66" si="12822">MRS60*$C$65*$C$66</f>
        <v>0</v>
      </c>
      <c r="MRU66" s="995">
        <f t="shared" ref="MRU66" si="12823">MRU60*$C$65*$C$66</f>
        <v>0</v>
      </c>
      <c r="MRW66" s="995">
        <f t="shared" ref="MRW66" si="12824">MRW60*$C$65*$C$66</f>
        <v>0</v>
      </c>
      <c r="MRY66" s="995">
        <f t="shared" ref="MRY66" si="12825">MRY60*$C$65*$C$66</f>
        <v>0</v>
      </c>
      <c r="MSA66" s="995">
        <f t="shared" ref="MSA66" si="12826">MSA60*$C$65*$C$66</f>
        <v>0</v>
      </c>
      <c r="MSC66" s="995">
        <f t="shared" ref="MSC66" si="12827">MSC60*$C$65*$C$66</f>
        <v>0</v>
      </c>
      <c r="MSE66" s="995">
        <f t="shared" ref="MSE66" si="12828">MSE60*$C$65*$C$66</f>
        <v>0</v>
      </c>
      <c r="MSG66" s="995">
        <f t="shared" ref="MSG66" si="12829">MSG60*$C$65*$C$66</f>
        <v>0</v>
      </c>
      <c r="MSI66" s="995">
        <f t="shared" ref="MSI66" si="12830">MSI60*$C$65*$C$66</f>
        <v>0</v>
      </c>
      <c r="MSK66" s="995">
        <f t="shared" ref="MSK66" si="12831">MSK60*$C$65*$C$66</f>
        <v>0</v>
      </c>
      <c r="MSM66" s="995">
        <f t="shared" ref="MSM66" si="12832">MSM60*$C$65*$C$66</f>
        <v>0</v>
      </c>
      <c r="MSO66" s="995">
        <f t="shared" ref="MSO66" si="12833">MSO60*$C$65*$C$66</f>
        <v>0</v>
      </c>
      <c r="MSQ66" s="995">
        <f t="shared" ref="MSQ66" si="12834">MSQ60*$C$65*$C$66</f>
        <v>0</v>
      </c>
      <c r="MSS66" s="995">
        <f t="shared" ref="MSS66" si="12835">MSS60*$C$65*$C$66</f>
        <v>0</v>
      </c>
      <c r="MSU66" s="995">
        <f t="shared" ref="MSU66" si="12836">MSU60*$C$65*$C$66</f>
        <v>0</v>
      </c>
      <c r="MSW66" s="995">
        <f t="shared" ref="MSW66" si="12837">MSW60*$C$65*$C$66</f>
        <v>0</v>
      </c>
      <c r="MSY66" s="995">
        <f t="shared" ref="MSY66" si="12838">MSY60*$C$65*$C$66</f>
        <v>0</v>
      </c>
      <c r="MTA66" s="995">
        <f t="shared" ref="MTA66" si="12839">MTA60*$C$65*$C$66</f>
        <v>0</v>
      </c>
      <c r="MTC66" s="995">
        <f t="shared" ref="MTC66" si="12840">MTC60*$C$65*$C$66</f>
        <v>0</v>
      </c>
      <c r="MTE66" s="995">
        <f t="shared" ref="MTE66" si="12841">MTE60*$C$65*$C$66</f>
        <v>0</v>
      </c>
      <c r="MTG66" s="995">
        <f t="shared" ref="MTG66" si="12842">MTG60*$C$65*$C$66</f>
        <v>0</v>
      </c>
      <c r="MTI66" s="995">
        <f t="shared" ref="MTI66" si="12843">MTI60*$C$65*$C$66</f>
        <v>0</v>
      </c>
      <c r="MTK66" s="995">
        <f t="shared" ref="MTK66" si="12844">MTK60*$C$65*$C$66</f>
        <v>0</v>
      </c>
      <c r="MTM66" s="995">
        <f t="shared" ref="MTM66" si="12845">MTM60*$C$65*$C$66</f>
        <v>0</v>
      </c>
      <c r="MTO66" s="995">
        <f t="shared" ref="MTO66" si="12846">MTO60*$C$65*$C$66</f>
        <v>0</v>
      </c>
      <c r="MTQ66" s="995">
        <f t="shared" ref="MTQ66" si="12847">MTQ60*$C$65*$C$66</f>
        <v>0</v>
      </c>
      <c r="MTS66" s="995">
        <f t="shared" ref="MTS66" si="12848">MTS60*$C$65*$C$66</f>
        <v>0</v>
      </c>
      <c r="MTU66" s="995">
        <f t="shared" ref="MTU66" si="12849">MTU60*$C$65*$C$66</f>
        <v>0</v>
      </c>
      <c r="MTW66" s="995">
        <f t="shared" ref="MTW66" si="12850">MTW60*$C$65*$C$66</f>
        <v>0</v>
      </c>
      <c r="MTY66" s="995">
        <f t="shared" ref="MTY66" si="12851">MTY60*$C$65*$C$66</f>
        <v>0</v>
      </c>
      <c r="MUA66" s="995">
        <f t="shared" ref="MUA66" si="12852">MUA60*$C$65*$C$66</f>
        <v>0</v>
      </c>
      <c r="MUC66" s="995">
        <f t="shared" ref="MUC66" si="12853">MUC60*$C$65*$C$66</f>
        <v>0</v>
      </c>
      <c r="MUE66" s="995">
        <f t="shared" ref="MUE66" si="12854">MUE60*$C$65*$C$66</f>
        <v>0</v>
      </c>
      <c r="MUG66" s="995">
        <f t="shared" ref="MUG66" si="12855">MUG60*$C$65*$C$66</f>
        <v>0</v>
      </c>
      <c r="MUI66" s="995">
        <f t="shared" ref="MUI66" si="12856">MUI60*$C$65*$C$66</f>
        <v>0</v>
      </c>
      <c r="MUK66" s="995">
        <f t="shared" ref="MUK66" si="12857">MUK60*$C$65*$C$66</f>
        <v>0</v>
      </c>
      <c r="MUM66" s="995">
        <f t="shared" ref="MUM66" si="12858">MUM60*$C$65*$C$66</f>
        <v>0</v>
      </c>
      <c r="MUO66" s="995">
        <f t="shared" ref="MUO66" si="12859">MUO60*$C$65*$C$66</f>
        <v>0</v>
      </c>
      <c r="MUQ66" s="995">
        <f t="shared" ref="MUQ66" si="12860">MUQ60*$C$65*$C$66</f>
        <v>0</v>
      </c>
      <c r="MUS66" s="995">
        <f t="shared" ref="MUS66" si="12861">MUS60*$C$65*$C$66</f>
        <v>0</v>
      </c>
      <c r="MUU66" s="995">
        <f t="shared" ref="MUU66" si="12862">MUU60*$C$65*$C$66</f>
        <v>0</v>
      </c>
      <c r="MUW66" s="995">
        <f t="shared" ref="MUW66" si="12863">MUW60*$C$65*$C$66</f>
        <v>0</v>
      </c>
      <c r="MUY66" s="995">
        <f t="shared" ref="MUY66" si="12864">MUY60*$C$65*$C$66</f>
        <v>0</v>
      </c>
      <c r="MVA66" s="995">
        <f t="shared" ref="MVA66" si="12865">MVA60*$C$65*$C$66</f>
        <v>0</v>
      </c>
      <c r="MVC66" s="995">
        <f t="shared" ref="MVC66" si="12866">MVC60*$C$65*$C$66</f>
        <v>0</v>
      </c>
      <c r="MVE66" s="995">
        <f t="shared" ref="MVE66" si="12867">MVE60*$C$65*$C$66</f>
        <v>0</v>
      </c>
      <c r="MVG66" s="995">
        <f t="shared" ref="MVG66" si="12868">MVG60*$C$65*$C$66</f>
        <v>0</v>
      </c>
      <c r="MVI66" s="995">
        <f t="shared" ref="MVI66" si="12869">MVI60*$C$65*$C$66</f>
        <v>0</v>
      </c>
      <c r="MVK66" s="995">
        <f t="shared" ref="MVK66" si="12870">MVK60*$C$65*$C$66</f>
        <v>0</v>
      </c>
      <c r="MVM66" s="995">
        <f t="shared" ref="MVM66" si="12871">MVM60*$C$65*$C$66</f>
        <v>0</v>
      </c>
      <c r="MVO66" s="995">
        <f t="shared" ref="MVO66" si="12872">MVO60*$C$65*$C$66</f>
        <v>0</v>
      </c>
      <c r="MVQ66" s="995">
        <f t="shared" ref="MVQ66" si="12873">MVQ60*$C$65*$C$66</f>
        <v>0</v>
      </c>
      <c r="MVS66" s="995">
        <f t="shared" ref="MVS66" si="12874">MVS60*$C$65*$C$66</f>
        <v>0</v>
      </c>
      <c r="MVU66" s="995">
        <f t="shared" ref="MVU66" si="12875">MVU60*$C$65*$C$66</f>
        <v>0</v>
      </c>
      <c r="MVW66" s="995">
        <f t="shared" ref="MVW66" si="12876">MVW60*$C$65*$C$66</f>
        <v>0</v>
      </c>
      <c r="MVY66" s="995">
        <f t="shared" ref="MVY66" si="12877">MVY60*$C$65*$C$66</f>
        <v>0</v>
      </c>
      <c r="MWA66" s="995">
        <f t="shared" ref="MWA66" si="12878">MWA60*$C$65*$C$66</f>
        <v>0</v>
      </c>
      <c r="MWC66" s="995">
        <f t="shared" ref="MWC66" si="12879">MWC60*$C$65*$C$66</f>
        <v>0</v>
      </c>
      <c r="MWE66" s="995">
        <f t="shared" ref="MWE66" si="12880">MWE60*$C$65*$C$66</f>
        <v>0</v>
      </c>
      <c r="MWG66" s="995">
        <f t="shared" ref="MWG66" si="12881">MWG60*$C$65*$C$66</f>
        <v>0</v>
      </c>
      <c r="MWI66" s="995">
        <f t="shared" ref="MWI66" si="12882">MWI60*$C$65*$C$66</f>
        <v>0</v>
      </c>
      <c r="MWK66" s="995">
        <f t="shared" ref="MWK66" si="12883">MWK60*$C$65*$C$66</f>
        <v>0</v>
      </c>
      <c r="MWM66" s="995">
        <f t="shared" ref="MWM66" si="12884">MWM60*$C$65*$C$66</f>
        <v>0</v>
      </c>
      <c r="MWO66" s="995">
        <f t="shared" ref="MWO66" si="12885">MWO60*$C$65*$C$66</f>
        <v>0</v>
      </c>
      <c r="MWQ66" s="995">
        <f t="shared" ref="MWQ66" si="12886">MWQ60*$C$65*$C$66</f>
        <v>0</v>
      </c>
      <c r="MWS66" s="995">
        <f t="shared" ref="MWS66" si="12887">MWS60*$C$65*$C$66</f>
        <v>0</v>
      </c>
      <c r="MWU66" s="995">
        <f t="shared" ref="MWU66" si="12888">MWU60*$C$65*$C$66</f>
        <v>0</v>
      </c>
      <c r="MWW66" s="995">
        <f t="shared" ref="MWW66" si="12889">MWW60*$C$65*$C$66</f>
        <v>0</v>
      </c>
      <c r="MWY66" s="995">
        <f t="shared" ref="MWY66" si="12890">MWY60*$C$65*$C$66</f>
        <v>0</v>
      </c>
      <c r="MXA66" s="995">
        <f t="shared" ref="MXA66" si="12891">MXA60*$C$65*$C$66</f>
        <v>0</v>
      </c>
      <c r="MXC66" s="995">
        <f t="shared" ref="MXC66" si="12892">MXC60*$C$65*$C$66</f>
        <v>0</v>
      </c>
      <c r="MXE66" s="995">
        <f t="shared" ref="MXE66" si="12893">MXE60*$C$65*$C$66</f>
        <v>0</v>
      </c>
      <c r="MXG66" s="995">
        <f t="shared" ref="MXG66" si="12894">MXG60*$C$65*$C$66</f>
        <v>0</v>
      </c>
      <c r="MXI66" s="995">
        <f t="shared" ref="MXI66" si="12895">MXI60*$C$65*$C$66</f>
        <v>0</v>
      </c>
      <c r="MXK66" s="995">
        <f t="shared" ref="MXK66" si="12896">MXK60*$C$65*$C$66</f>
        <v>0</v>
      </c>
      <c r="MXM66" s="995">
        <f t="shared" ref="MXM66" si="12897">MXM60*$C$65*$C$66</f>
        <v>0</v>
      </c>
      <c r="MXO66" s="995">
        <f t="shared" ref="MXO66" si="12898">MXO60*$C$65*$C$66</f>
        <v>0</v>
      </c>
      <c r="MXQ66" s="995">
        <f t="shared" ref="MXQ66" si="12899">MXQ60*$C$65*$C$66</f>
        <v>0</v>
      </c>
      <c r="MXS66" s="995">
        <f t="shared" ref="MXS66" si="12900">MXS60*$C$65*$C$66</f>
        <v>0</v>
      </c>
      <c r="MXU66" s="995">
        <f t="shared" ref="MXU66" si="12901">MXU60*$C$65*$C$66</f>
        <v>0</v>
      </c>
      <c r="MXW66" s="995">
        <f t="shared" ref="MXW66" si="12902">MXW60*$C$65*$C$66</f>
        <v>0</v>
      </c>
      <c r="MXY66" s="995">
        <f t="shared" ref="MXY66" si="12903">MXY60*$C$65*$C$66</f>
        <v>0</v>
      </c>
      <c r="MYA66" s="995">
        <f t="shared" ref="MYA66" si="12904">MYA60*$C$65*$C$66</f>
        <v>0</v>
      </c>
      <c r="MYC66" s="995">
        <f t="shared" ref="MYC66" si="12905">MYC60*$C$65*$C$66</f>
        <v>0</v>
      </c>
      <c r="MYE66" s="995">
        <f t="shared" ref="MYE66" si="12906">MYE60*$C$65*$C$66</f>
        <v>0</v>
      </c>
      <c r="MYG66" s="995">
        <f t="shared" ref="MYG66" si="12907">MYG60*$C$65*$C$66</f>
        <v>0</v>
      </c>
      <c r="MYI66" s="995">
        <f t="shared" ref="MYI66" si="12908">MYI60*$C$65*$C$66</f>
        <v>0</v>
      </c>
      <c r="MYK66" s="995">
        <f t="shared" ref="MYK66" si="12909">MYK60*$C$65*$C$66</f>
        <v>0</v>
      </c>
      <c r="MYM66" s="995">
        <f t="shared" ref="MYM66" si="12910">MYM60*$C$65*$C$66</f>
        <v>0</v>
      </c>
      <c r="MYO66" s="995">
        <f t="shared" ref="MYO66" si="12911">MYO60*$C$65*$C$66</f>
        <v>0</v>
      </c>
      <c r="MYQ66" s="995">
        <f t="shared" ref="MYQ66" si="12912">MYQ60*$C$65*$C$66</f>
        <v>0</v>
      </c>
      <c r="MYS66" s="995">
        <f t="shared" ref="MYS66" si="12913">MYS60*$C$65*$C$66</f>
        <v>0</v>
      </c>
      <c r="MYU66" s="995">
        <f t="shared" ref="MYU66" si="12914">MYU60*$C$65*$C$66</f>
        <v>0</v>
      </c>
      <c r="MYW66" s="995">
        <f t="shared" ref="MYW66" si="12915">MYW60*$C$65*$C$66</f>
        <v>0</v>
      </c>
      <c r="MYY66" s="995">
        <f t="shared" ref="MYY66" si="12916">MYY60*$C$65*$C$66</f>
        <v>0</v>
      </c>
      <c r="MZA66" s="995">
        <f t="shared" ref="MZA66" si="12917">MZA60*$C$65*$C$66</f>
        <v>0</v>
      </c>
      <c r="MZC66" s="995">
        <f t="shared" ref="MZC66" si="12918">MZC60*$C$65*$C$66</f>
        <v>0</v>
      </c>
      <c r="MZE66" s="995">
        <f t="shared" ref="MZE66" si="12919">MZE60*$C$65*$C$66</f>
        <v>0</v>
      </c>
      <c r="MZG66" s="995">
        <f t="shared" ref="MZG66" si="12920">MZG60*$C$65*$C$66</f>
        <v>0</v>
      </c>
      <c r="MZI66" s="995">
        <f t="shared" ref="MZI66" si="12921">MZI60*$C$65*$C$66</f>
        <v>0</v>
      </c>
      <c r="MZK66" s="995">
        <f t="shared" ref="MZK66" si="12922">MZK60*$C$65*$C$66</f>
        <v>0</v>
      </c>
      <c r="MZM66" s="995">
        <f t="shared" ref="MZM66" si="12923">MZM60*$C$65*$C$66</f>
        <v>0</v>
      </c>
      <c r="MZO66" s="995">
        <f t="shared" ref="MZO66" si="12924">MZO60*$C$65*$C$66</f>
        <v>0</v>
      </c>
      <c r="MZQ66" s="995">
        <f t="shared" ref="MZQ66" si="12925">MZQ60*$C$65*$C$66</f>
        <v>0</v>
      </c>
      <c r="MZS66" s="995">
        <f t="shared" ref="MZS66" si="12926">MZS60*$C$65*$C$66</f>
        <v>0</v>
      </c>
      <c r="MZU66" s="995">
        <f t="shared" ref="MZU66" si="12927">MZU60*$C$65*$C$66</f>
        <v>0</v>
      </c>
      <c r="MZW66" s="995">
        <f t="shared" ref="MZW66" si="12928">MZW60*$C$65*$C$66</f>
        <v>0</v>
      </c>
      <c r="MZY66" s="995">
        <f t="shared" ref="MZY66" si="12929">MZY60*$C$65*$C$66</f>
        <v>0</v>
      </c>
      <c r="NAA66" s="995">
        <f t="shared" ref="NAA66" si="12930">NAA60*$C$65*$C$66</f>
        <v>0</v>
      </c>
      <c r="NAC66" s="995">
        <f t="shared" ref="NAC66" si="12931">NAC60*$C$65*$C$66</f>
        <v>0</v>
      </c>
      <c r="NAE66" s="995">
        <f t="shared" ref="NAE66" si="12932">NAE60*$C$65*$C$66</f>
        <v>0</v>
      </c>
      <c r="NAG66" s="995">
        <f t="shared" ref="NAG66" si="12933">NAG60*$C$65*$C$66</f>
        <v>0</v>
      </c>
      <c r="NAI66" s="995">
        <f t="shared" ref="NAI66" si="12934">NAI60*$C$65*$C$66</f>
        <v>0</v>
      </c>
      <c r="NAK66" s="995">
        <f t="shared" ref="NAK66" si="12935">NAK60*$C$65*$C$66</f>
        <v>0</v>
      </c>
      <c r="NAM66" s="995">
        <f t="shared" ref="NAM66" si="12936">NAM60*$C$65*$C$66</f>
        <v>0</v>
      </c>
      <c r="NAO66" s="995">
        <f t="shared" ref="NAO66" si="12937">NAO60*$C$65*$C$66</f>
        <v>0</v>
      </c>
      <c r="NAQ66" s="995">
        <f t="shared" ref="NAQ66" si="12938">NAQ60*$C$65*$C$66</f>
        <v>0</v>
      </c>
      <c r="NAS66" s="995">
        <f t="shared" ref="NAS66" si="12939">NAS60*$C$65*$C$66</f>
        <v>0</v>
      </c>
      <c r="NAU66" s="995">
        <f t="shared" ref="NAU66" si="12940">NAU60*$C$65*$C$66</f>
        <v>0</v>
      </c>
      <c r="NAW66" s="995">
        <f t="shared" ref="NAW66" si="12941">NAW60*$C$65*$C$66</f>
        <v>0</v>
      </c>
      <c r="NAY66" s="995">
        <f t="shared" ref="NAY66" si="12942">NAY60*$C$65*$C$66</f>
        <v>0</v>
      </c>
      <c r="NBA66" s="995">
        <f t="shared" ref="NBA66" si="12943">NBA60*$C$65*$C$66</f>
        <v>0</v>
      </c>
      <c r="NBC66" s="995">
        <f t="shared" ref="NBC66" si="12944">NBC60*$C$65*$C$66</f>
        <v>0</v>
      </c>
      <c r="NBE66" s="995">
        <f t="shared" ref="NBE66" si="12945">NBE60*$C$65*$C$66</f>
        <v>0</v>
      </c>
      <c r="NBG66" s="995">
        <f t="shared" ref="NBG66" si="12946">NBG60*$C$65*$C$66</f>
        <v>0</v>
      </c>
      <c r="NBI66" s="995">
        <f t="shared" ref="NBI66" si="12947">NBI60*$C$65*$C$66</f>
        <v>0</v>
      </c>
      <c r="NBK66" s="995">
        <f t="shared" ref="NBK66" si="12948">NBK60*$C$65*$C$66</f>
        <v>0</v>
      </c>
      <c r="NBM66" s="995">
        <f t="shared" ref="NBM66" si="12949">NBM60*$C$65*$C$66</f>
        <v>0</v>
      </c>
      <c r="NBO66" s="995">
        <f t="shared" ref="NBO66" si="12950">NBO60*$C$65*$C$66</f>
        <v>0</v>
      </c>
      <c r="NBQ66" s="995">
        <f t="shared" ref="NBQ66" si="12951">NBQ60*$C$65*$C$66</f>
        <v>0</v>
      </c>
      <c r="NBS66" s="995">
        <f t="shared" ref="NBS66" si="12952">NBS60*$C$65*$C$66</f>
        <v>0</v>
      </c>
      <c r="NBU66" s="995">
        <f t="shared" ref="NBU66" si="12953">NBU60*$C$65*$C$66</f>
        <v>0</v>
      </c>
      <c r="NBW66" s="995">
        <f t="shared" ref="NBW66" si="12954">NBW60*$C$65*$C$66</f>
        <v>0</v>
      </c>
      <c r="NBY66" s="995">
        <f t="shared" ref="NBY66" si="12955">NBY60*$C$65*$C$66</f>
        <v>0</v>
      </c>
      <c r="NCA66" s="995">
        <f t="shared" ref="NCA66" si="12956">NCA60*$C$65*$C$66</f>
        <v>0</v>
      </c>
      <c r="NCC66" s="995">
        <f t="shared" ref="NCC66" si="12957">NCC60*$C$65*$C$66</f>
        <v>0</v>
      </c>
      <c r="NCE66" s="995">
        <f t="shared" ref="NCE66" si="12958">NCE60*$C$65*$C$66</f>
        <v>0</v>
      </c>
      <c r="NCG66" s="995">
        <f t="shared" ref="NCG66" si="12959">NCG60*$C$65*$C$66</f>
        <v>0</v>
      </c>
      <c r="NCI66" s="995">
        <f t="shared" ref="NCI66" si="12960">NCI60*$C$65*$C$66</f>
        <v>0</v>
      </c>
      <c r="NCK66" s="995">
        <f t="shared" ref="NCK66" si="12961">NCK60*$C$65*$C$66</f>
        <v>0</v>
      </c>
      <c r="NCM66" s="995">
        <f t="shared" ref="NCM66" si="12962">NCM60*$C$65*$C$66</f>
        <v>0</v>
      </c>
      <c r="NCO66" s="995">
        <f t="shared" ref="NCO66" si="12963">NCO60*$C$65*$C$66</f>
        <v>0</v>
      </c>
      <c r="NCQ66" s="995">
        <f t="shared" ref="NCQ66" si="12964">NCQ60*$C$65*$C$66</f>
        <v>0</v>
      </c>
      <c r="NCS66" s="995">
        <f t="shared" ref="NCS66" si="12965">NCS60*$C$65*$C$66</f>
        <v>0</v>
      </c>
      <c r="NCU66" s="995">
        <f t="shared" ref="NCU66" si="12966">NCU60*$C$65*$C$66</f>
        <v>0</v>
      </c>
      <c r="NCW66" s="995">
        <f t="shared" ref="NCW66" si="12967">NCW60*$C$65*$C$66</f>
        <v>0</v>
      </c>
      <c r="NCY66" s="995">
        <f t="shared" ref="NCY66" si="12968">NCY60*$C$65*$C$66</f>
        <v>0</v>
      </c>
      <c r="NDA66" s="995">
        <f t="shared" ref="NDA66" si="12969">NDA60*$C$65*$C$66</f>
        <v>0</v>
      </c>
      <c r="NDC66" s="995">
        <f t="shared" ref="NDC66" si="12970">NDC60*$C$65*$C$66</f>
        <v>0</v>
      </c>
      <c r="NDE66" s="995">
        <f t="shared" ref="NDE66" si="12971">NDE60*$C$65*$C$66</f>
        <v>0</v>
      </c>
      <c r="NDG66" s="995">
        <f t="shared" ref="NDG66" si="12972">NDG60*$C$65*$C$66</f>
        <v>0</v>
      </c>
      <c r="NDI66" s="995">
        <f t="shared" ref="NDI66" si="12973">NDI60*$C$65*$C$66</f>
        <v>0</v>
      </c>
      <c r="NDK66" s="995">
        <f t="shared" ref="NDK66" si="12974">NDK60*$C$65*$C$66</f>
        <v>0</v>
      </c>
      <c r="NDM66" s="995">
        <f t="shared" ref="NDM66" si="12975">NDM60*$C$65*$C$66</f>
        <v>0</v>
      </c>
      <c r="NDO66" s="995">
        <f t="shared" ref="NDO66" si="12976">NDO60*$C$65*$C$66</f>
        <v>0</v>
      </c>
      <c r="NDQ66" s="995">
        <f t="shared" ref="NDQ66" si="12977">NDQ60*$C$65*$C$66</f>
        <v>0</v>
      </c>
      <c r="NDS66" s="995">
        <f t="shared" ref="NDS66" si="12978">NDS60*$C$65*$C$66</f>
        <v>0</v>
      </c>
      <c r="NDU66" s="995">
        <f t="shared" ref="NDU66" si="12979">NDU60*$C$65*$C$66</f>
        <v>0</v>
      </c>
      <c r="NDW66" s="995">
        <f t="shared" ref="NDW66" si="12980">NDW60*$C$65*$C$66</f>
        <v>0</v>
      </c>
      <c r="NDY66" s="995">
        <f t="shared" ref="NDY66" si="12981">NDY60*$C$65*$C$66</f>
        <v>0</v>
      </c>
      <c r="NEA66" s="995">
        <f t="shared" ref="NEA66" si="12982">NEA60*$C$65*$C$66</f>
        <v>0</v>
      </c>
      <c r="NEC66" s="995">
        <f t="shared" ref="NEC66" si="12983">NEC60*$C$65*$C$66</f>
        <v>0</v>
      </c>
      <c r="NEE66" s="995">
        <f t="shared" ref="NEE66" si="12984">NEE60*$C$65*$C$66</f>
        <v>0</v>
      </c>
      <c r="NEG66" s="995">
        <f t="shared" ref="NEG66" si="12985">NEG60*$C$65*$C$66</f>
        <v>0</v>
      </c>
      <c r="NEI66" s="995">
        <f t="shared" ref="NEI66" si="12986">NEI60*$C$65*$C$66</f>
        <v>0</v>
      </c>
      <c r="NEK66" s="995">
        <f t="shared" ref="NEK66" si="12987">NEK60*$C$65*$C$66</f>
        <v>0</v>
      </c>
      <c r="NEM66" s="995">
        <f t="shared" ref="NEM66" si="12988">NEM60*$C$65*$C$66</f>
        <v>0</v>
      </c>
      <c r="NEO66" s="995">
        <f t="shared" ref="NEO66" si="12989">NEO60*$C$65*$C$66</f>
        <v>0</v>
      </c>
      <c r="NEQ66" s="995">
        <f t="shared" ref="NEQ66" si="12990">NEQ60*$C$65*$C$66</f>
        <v>0</v>
      </c>
      <c r="NES66" s="995">
        <f t="shared" ref="NES66" si="12991">NES60*$C$65*$C$66</f>
        <v>0</v>
      </c>
      <c r="NEU66" s="995">
        <f t="shared" ref="NEU66" si="12992">NEU60*$C$65*$C$66</f>
        <v>0</v>
      </c>
      <c r="NEW66" s="995">
        <f t="shared" ref="NEW66" si="12993">NEW60*$C$65*$C$66</f>
        <v>0</v>
      </c>
      <c r="NEY66" s="995">
        <f t="shared" ref="NEY66" si="12994">NEY60*$C$65*$C$66</f>
        <v>0</v>
      </c>
      <c r="NFA66" s="995">
        <f t="shared" ref="NFA66" si="12995">NFA60*$C$65*$C$66</f>
        <v>0</v>
      </c>
      <c r="NFC66" s="995">
        <f t="shared" ref="NFC66" si="12996">NFC60*$C$65*$C$66</f>
        <v>0</v>
      </c>
      <c r="NFE66" s="995">
        <f t="shared" ref="NFE66" si="12997">NFE60*$C$65*$C$66</f>
        <v>0</v>
      </c>
      <c r="NFG66" s="995">
        <f t="shared" ref="NFG66" si="12998">NFG60*$C$65*$C$66</f>
        <v>0</v>
      </c>
      <c r="NFI66" s="995">
        <f t="shared" ref="NFI66" si="12999">NFI60*$C$65*$C$66</f>
        <v>0</v>
      </c>
      <c r="NFK66" s="995">
        <f t="shared" ref="NFK66" si="13000">NFK60*$C$65*$C$66</f>
        <v>0</v>
      </c>
      <c r="NFM66" s="995">
        <f t="shared" ref="NFM66" si="13001">NFM60*$C$65*$C$66</f>
        <v>0</v>
      </c>
      <c r="NFO66" s="995">
        <f t="shared" ref="NFO66" si="13002">NFO60*$C$65*$C$66</f>
        <v>0</v>
      </c>
      <c r="NFQ66" s="995">
        <f t="shared" ref="NFQ66" si="13003">NFQ60*$C$65*$C$66</f>
        <v>0</v>
      </c>
      <c r="NFS66" s="995">
        <f t="shared" ref="NFS66" si="13004">NFS60*$C$65*$C$66</f>
        <v>0</v>
      </c>
      <c r="NFU66" s="995">
        <f t="shared" ref="NFU66" si="13005">NFU60*$C$65*$C$66</f>
        <v>0</v>
      </c>
      <c r="NFW66" s="995">
        <f t="shared" ref="NFW66" si="13006">NFW60*$C$65*$C$66</f>
        <v>0</v>
      </c>
      <c r="NFY66" s="995">
        <f t="shared" ref="NFY66" si="13007">NFY60*$C$65*$C$66</f>
        <v>0</v>
      </c>
      <c r="NGA66" s="995">
        <f t="shared" ref="NGA66" si="13008">NGA60*$C$65*$C$66</f>
        <v>0</v>
      </c>
      <c r="NGC66" s="995">
        <f t="shared" ref="NGC66" si="13009">NGC60*$C$65*$C$66</f>
        <v>0</v>
      </c>
      <c r="NGE66" s="995">
        <f t="shared" ref="NGE66" si="13010">NGE60*$C$65*$C$66</f>
        <v>0</v>
      </c>
      <c r="NGG66" s="995">
        <f t="shared" ref="NGG66" si="13011">NGG60*$C$65*$C$66</f>
        <v>0</v>
      </c>
      <c r="NGI66" s="995">
        <f t="shared" ref="NGI66" si="13012">NGI60*$C$65*$C$66</f>
        <v>0</v>
      </c>
      <c r="NGK66" s="995">
        <f t="shared" ref="NGK66" si="13013">NGK60*$C$65*$C$66</f>
        <v>0</v>
      </c>
      <c r="NGM66" s="995">
        <f t="shared" ref="NGM66" si="13014">NGM60*$C$65*$C$66</f>
        <v>0</v>
      </c>
      <c r="NGO66" s="995">
        <f t="shared" ref="NGO66" si="13015">NGO60*$C$65*$C$66</f>
        <v>0</v>
      </c>
      <c r="NGQ66" s="995">
        <f t="shared" ref="NGQ66" si="13016">NGQ60*$C$65*$C$66</f>
        <v>0</v>
      </c>
      <c r="NGS66" s="995">
        <f t="shared" ref="NGS66" si="13017">NGS60*$C$65*$C$66</f>
        <v>0</v>
      </c>
      <c r="NGU66" s="995">
        <f t="shared" ref="NGU66" si="13018">NGU60*$C$65*$C$66</f>
        <v>0</v>
      </c>
      <c r="NGW66" s="995">
        <f t="shared" ref="NGW66" si="13019">NGW60*$C$65*$C$66</f>
        <v>0</v>
      </c>
      <c r="NGY66" s="995">
        <f t="shared" ref="NGY66" si="13020">NGY60*$C$65*$C$66</f>
        <v>0</v>
      </c>
      <c r="NHA66" s="995">
        <f t="shared" ref="NHA66" si="13021">NHA60*$C$65*$C$66</f>
        <v>0</v>
      </c>
      <c r="NHC66" s="995">
        <f t="shared" ref="NHC66" si="13022">NHC60*$C$65*$C$66</f>
        <v>0</v>
      </c>
      <c r="NHE66" s="995">
        <f t="shared" ref="NHE66" si="13023">NHE60*$C$65*$C$66</f>
        <v>0</v>
      </c>
      <c r="NHG66" s="995">
        <f t="shared" ref="NHG66" si="13024">NHG60*$C$65*$C$66</f>
        <v>0</v>
      </c>
      <c r="NHI66" s="995">
        <f t="shared" ref="NHI66" si="13025">NHI60*$C$65*$C$66</f>
        <v>0</v>
      </c>
      <c r="NHK66" s="995">
        <f t="shared" ref="NHK66" si="13026">NHK60*$C$65*$C$66</f>
        <v>0</v>
      </c>
      <c r="NHM66" s="995">
        <f t="shared" ref="NHM66" si="13027">NHM60*$C$65*$C$66</f>
        <v>0</v>
      </c>
      <c r="NHO66" s="995">
        <f t="shared" ref="NHO66" si="13028">NHO60*$C$65*$C$66</f>
        <v>0</v>
      </c>
      <c r="NHQ66" s="995">
        <f t="shared" ref="NHQ66" si="13029">NHQ60*$C$65*$C$66</f>
        <v>0</v>
      </c>
      <c r="NHS66" s="995">
        <f t="shared" ref="NHS66" si="13030">NHS60*$C$65*$C$66</f>
        <v>0</v>
      </c>
      <c r="NHU66" s="995">
        <f t="shared" ref="NHU66" si="13031">NHU60*$C$65*$C$66</f>
        <v>0</v>
      </c>
      <c r="NHW66" s="995">
        <f t="shared" ref="NHW66" si="13032">NHW60*$C$65*$C$66</f>
        <v>0</v>
      </c>
      <c r="NHY66" s="995">
        <f t="shared" ref="NHY66" si="13033">NHY60*$C$65*$C$66</f>
        <v>0</v>
      </c>
      <c r="NIA66" s="995">
        <f t="shared" ref="NIA66" si="13034">NIA60*$C$65*$C$66</f>
        <v>0</v>
      </c>
      <c r="NIC66" s="995">
        <f t="shared" ref="NIC66" si="13035">NIC60*$C$65*$C$66</f>
        <v>0</v>
      </c>
      <c r="NIE66" s="995">
        <f t="shared" ref="NIE66" si="13036">NIE60*$C$65*$C$66</f>
        <v>0</v>
      </c>
      <c r="NIG66" s="995">
        <f t="shared" ref="NIG66" si="13037">NIG60*$C$65*$C$66</f>
        <v>0</v>
      </c>
      <c r="NII66" s="995">
        <f t="shared" ref="NII66" si="13038">NII60*$C$65*$C$66</f>
        <v>0</v>
      </c>
      <c r="NIK66" s="995">
        <f t="shared" ref="NIK66" si="13039">NIK60*$C$65*$C$66</f>
        <v>0</v>
      </c>
      <c r="NIM66" s="995">
        <f t="shared" ref="NIM66" si="13040">NIM60*$C$65*$C$66</f>
        <v>0</v>
      </c>
      <c r="NIO66" s="995">
        <f t="shared" ref="NIO66" si="13041">NIO60*$C$65*$C$66</f>
        <v>0</v>
      </c>
      <c r="NIQ66" s="995">
        <f t="shared" ref="NIQ66" si="13042">NIQ60*$C$65*$C$66</f>
        <v>0</v>
      </c>
      <c r="NIS66" s="995">
        <f t="shared" ref="NIS66" si="13043">NIS60*$C$65*$C$66</f>
        <v>0</v>
      </c>
      <c r="NIU66" s="995">
        <f t="shared" ref="NIU66" si="13044">NIU60*$C$65*$C$66</f>
        <v>0</v>
      </c>
      <c r="NIW66" s="995">
        <f t="shared" ref="NIW66" si="13045">NIW60*$C$65*$C$66</f>
        <v>0</v>
      </c>
      <c r="NIY66" s="995">
        <f t="shared" ref="NIY66" si="13046">NIY60*$C$65*$C$66</f>
        <v>0</v>
      </c>
      <c r="NJA66" s="995">
        <f t="shared" ref="NJA66" si="13047">NJA60*$C$65*$C$66</f>
        <v>0</v>
      </c>
      <c r="NJC66" s="995">
        <f t="shared" ref="NJC66" si="13048">NJC60*$C$65*$C$66</f>
        <v>0</v>
      </c>
      <c r="NJE66" s="995">
        <f t="shared" ref="NJE66" si="13049">NJE60*$C$65*$C$66</f>
        <v>0</v>
      </c>
      <c r="NJG66" s="995">
        <f t="shared" ref="NJG66" si="13050">NJG60*$C$65*$C$66</f>
        <v>0</v>
      </c>
      <c r="NJI66" s="995">
        <f t="shared" ref="NJI66" si="13051">NJI60*$C$65*$C$66</f>
        <v>0</v>
      </c>
      <c r="NJK66" s="995">
        <f t="shared" ref="NJK66" si="13052">NJK60*$C$65*$C$66</f>
        <v>0</v>
      </c>
      <c r="NJM66" s="995">
        <f t="shared" ref="NJM66" si="13053">NJM60*$C$65*$C$66</f>
        <v>0</v>
      </c>
      <c r="NJO66" s="995">
        <f t="shared" ref="NJO66" si="13054">NJO60*$C$65*$C$66</f>
        <v>0</v>
      </c>
      <c r="NJQ66" s="995">
        <f t="shared" ref="NJQ66" si="13055">NJQ60*$C$65*$C$66</f>
        <v>0</v>
      </c>
      <c r="NJS66" s="995">
        <f t="shared" ref="NJS66" si="13056">NJS60*$C$65*$C$66</f>
        <v>0</v>
      </c>
      <c r="NJU66" s="995">
        <f t="shared" ref="NJU66" si="13057">NJU60*$C$65*$C$66</f>
        <v>0</v>
      </c>
      <c r="NJW66" s="995">
        <f t="shared" ref="NJW66" si="13058">NJW60*$C$65*$C$66</f>
        <v>0</v>
      </c>
      <c r="NJY66" s="995">
        <f t="shared" ref="NJY66" si="13059">NJY60*$C$65*$C$66</f>
        <v>0</v>
      </c>
      <c r="NKA66" s="995">
        <f t="shared" ref="NKA66" si="13060">NKA60*$C$65*$C$66</f>
        <v>0</v>
      </c>
      <c r="NKC66" s="995">
        <f t="shared" ref="NKC66" si="13061">NKC60*$C$65*$C$66</f>
        <v>0</v>
      </c>
      <c r="NKE66" s="995">
        <f t="shared" ref="NKE66" si="13062">NKE60*$C$65*$C$66</f>
        <v>0</v>
      </c>
      <c r="NKG66" s="995">
        <f t="shared" ref="NKG66" si="13063">NKG60*$C$65*$C$66</f>
        <v>0</v>
      </c>
      <c r="NKI66" s="995">
        <f t="shared" ref="NKI66" si="13064">NKI60*$C$65*$C$66</f>
        <v>0</v>
      </c>
      <c r="NKK66" s="995">
        <f t="shared" ref="NKK66" si="13065">NKK60*$C$65*$C$66</f>
        <v>0</v>
      </c>
      <c r="NKM66" s="995">
        <f t="shared" ref="NKM66" si="13066">NKM60*$C$65*$C$66</f>
        <v>0</v>
      </c>
      <c r="NKO66" s="995">
        <f t="shared" ref="NKO66" si="13067">NKO60*$C$65*$C$66</f>
        <v>0</v>
      </c>
      <c r="NKQ66" s="995">
        <f t="shared" ref="NKQ66" si="13068">NKQ60*$C$65*$C$66</f>
        <v>0</v>
      </c>
      <c r="NKS66" s="995">
        <f t="shared" ref="NKS66" si="13069">NKS60*$C$65*$C$66</f>
        <v>0</v>
      </c>
      <c r="NKU66" s="995">
        <f t="shared" ref="NKU66" si="13070">NKU60*$C$65*$C$66</f>
        <v>0</v>
      </c>
      <c r="NKW66" s="995">
        <f t="shared" ref="NKW66" si="13071">NKW60*$C$65*$C$66</f>
        <v>0</v>
      </c>
      <c r="NKY66" s="995">
        <f t="shared" ref="NKY66" si="13072">NKY60*$C$65*$C$66</f>
        <v>0</v>
      </c>
      <c r="NLA66" s="995">
        <f t="shared" ref="NLA66" si="13073">NLA60*$C$65*$C$66</f>
        <v>0</v>
      </c>
      <c r="NLC66" s="995">
        <f t="shared" ref="NLC66" si="13074">NLC60*$C$65*$C$66</f>
        <v>0</v>
      </c>
      <c r="NLE66" s="995">
        <f t="shared" ref="NLE66" si="13075">NLE60*$C$65*$C$66</f>
        <v>0</v>
      </c>
      <c r="NLG66" s="995">
        <f t="shared" ref="NLG66" si="13076">NLG60*$C$65*$C$66</f>
        <v>0</v>
      </c>
      <c r="NLI66" s="995">
        <f t="shared" ref="NLI66" si="13077">NLI60*$C$65*$C$66</f>
        <v>0</v>
      </c>
      <c r="NLK66" s="995">
        <f t="shared" ref="NLK66" si="13078">NLK60*$C$65*$C$66</f>
        <v>0</v>
      </c>
      <c r="NLM66" s="995">
        <f t="shared" ref="NLM66" si="13079">NLM60*$C$65*$C$66</f>
        <v>0</v>
      </c>
      <c r="NLO66" s="995">
        <f t="shared" ref="NLO66" si="13080">NLO60*$C$65*$C$66</f>
        <v>0</v>
      </c>
      <c r="NLQ66" s="995">
        <f t="shared" ref="NLQ66" si="13081">NLQ60*$C$65*$C$66</f>
        <v>0</v>
      </c>
      <c r="NLS66" s="995">
        <f t="shared" ref="NLS66" si="13082">NLS60*$C$65*$C$66</f>
        <v>0</v>
      </c>
      <c r="NLU66" s="995">
        <f t="shared" ref="NLU66" si="13083">NLU60*$C$65*$C$66</f>
        <v>0</v>
      </c>
      <c r="NLW66" s="995">
        <f t="shared" ref="NLW66" si="13084">NLW60*$C$65*$C$66</f>
        <v>0</v>
      </c>
      <c r="NLY66" s="995">
        <f t="shared" ref="NLY66" si="13085">NLY60*$C$65*$C$66</f>
        <v>0</v>
      </c>
      <c r="NMA66" s="995">
        <f t="shared" ref="NMA66" si="13086">NMA60*$C$65*$C$66</f>
        <v>0</v>
      </c>
      <c r="NMC66" s="995">
        <f t="shared" ref="NMC66" si="13087">NMC60*$C$65*$C$66</f>
        <v>0</v>
      </c>
      <c r="NME66" s="995">
        <f t="shared" ref="NME66" si="13088">NME60*$C$65*$C$66</f>
        <v>0</v>
      </c>
      <c r="NMG66" s="995">
        <f t="shared" ref="NMG66" si="13089">NMG60*$C$65*$C$66</f>
        <v>0</v>
      </c>
      <c r="NMI66" s="995">
        <f t="shared" ref="NMI66" si="13090">NMI60*$C$65*$C$66</f>
        <v>0</v>
      </c>
      <c r="NMK66" s="995">
        <f t="shared" ref="NMK66" si="13091">NMK60*$C$65*$C$66</f>
        <v>0</v>
      </c>
      <c r="NMM66" s="995">
        <f t="shared" ref="NMM66" si="13092">NMM60*$C$65*$C$66</f>
        <v>0</v>
      </c>
      <c r="NMO66" s="995">
        <f t="shared" ref="NMO66" si="13093">NMO60*$C$65*$C$66</f>
        <v>0</v>
      </c>
      <c r="NMQ66" s="995">
        <f t="shared" ref="NMQ66" si="13094">NMQ60*$C$65*$C$66</f>
        <v>0</v>
      </c>
      <c r="NMS66" s="995">
        <f t="shared" ref="NMS66" si="13095">NMS60*$C$65*$C$66</f>
        <v>0</v>
      </c>
      <c r="NMU66" s="995">
        <f t="shared" ref="NMU66" si="13096">NMU60*$C$65*$C$66</f>
        <v>0</v>
      </c>
      <c r="NMW66" s="995">
        <f t="shared" ref="NMW66" si="13097">NMW60*$C$65*$C$66</f>
        <v>0</v>
      </c>
      <c r="NMY66" s="995">
        <f t="shared" ref="NMY66" si="13098">NMY60*$C$65*$C$66</f>
        <v>0</v>
      </c>
      <c r="NNA66" s="995">
        <f t="shared" ref="NNA66" si="13099">NNA60*$C$65*$C$66</f>
        <v>0</v>
      </c>
      <c r="NNC66" s="995">
        <f t="shared" ref="NNC66" si="13100">NNC60*$C$65*$C$66</f>
        <v>0</v>
      </c>
      <c r="NNE66" s="995">
        <f t="shared" ref="NNE66" si="13101">NNE60*$C$65*$C$66</f>
        <v>0</v>
      </c>
      <c r="NNG66" s="995">
        <f t="shared" ref="NNG66" si="13102">NNG60*$C$65*$C$66</f>
        <v>0</v>
      </c>
      <c r="NNI66" s="995">
        <f t="shared" ref="NNI66" si="13103">NNI60*$C$65*$C$66</f>
        <v>0</v>
      </c>
      <c r="NNK66" s="995">
        <f t="shared" ref="NNK66" si="13104">NNK60*$C$65*$C$66</f>
        <v>0</v>
      </c>
      <c r="NNM66" s="995">
        <f t="shared" ref="NNM66" si="13105">NNM60*$C$65*$C$66</f>
        <v>0</v>
      </c>
      <c r="NNO66" s="995">
        <f t="shared" ref="NNO66" si="13106">NNO60*$C$65*$C$66</f>
        <v>0</v>
      </c>
      <c r="NNQ66" s="995">
        <f t="shared" ref="NNQ66" si="13107">NNQ60*$C$65*$C$66</f>
        <v>0</v>
      </c>
      <c r="NNS66" s="995">
        <f t="shared" ref="NNS66" si="13108">NNS60*$C$65*$C$66</f>
        <v>0</v>
      </c>
      <c r="NNU66" s="995">
        <f t="shared" ref="NNU66" si="13109">NNU60*$C$65*$C$66</f>
        <v>0</v>
      </c>
      <c r="NNW66" s="995">
        <f t="shared" ref="NNW66" si="13110">NNW60*$C$65*$C$66</f>
        <v>0</v>
      </c>
      <c r="NNY66" s="995">
        <f t="shared" ref="NNY66" si="13111">NNY60*$C$65*$C$66</f>
        <v>0</v>
      </c>
      <c r="NOA66" s="995">
        <f t="shared" ref="NOA66" si="13112">NOA60*$C$65*$C$66</f>
        <v>0</v>
      </c>
      <c r="NOC66" s="995">
        <f t="shared" ref="NOC66" si="13113">NOC60*$C$65*$C$66</f>
        <v>0</v>
      </c>
      <c r="NOE66" s="995">
        <f t="shared" ref="NOE66" si="13114">NOE60*$C$65*$C$66</f>
        <v>0</v>
      </c>
      <c r="NOG66" s="995">
        <f t="shared" ref="NOG66" si="13115">NOG60*$C$65*$C$66</f>
        <v>0</v>
      </c>
      <c r="NOI66" s="995">
        <f t="shared" ref="NOI66" si="13116">NOI60*$C$65*$C$66</f>
        <v>0</v>
      </c>
      <c r="NOK66" s="995">
        <f t="shared" ref="NOK66" si="13117">NOK60*$C$65*$C$66</f>
        <v>0</v>
      </c>
      <c r="NOM66" s="995">
        <f t="shared" ref="NOM66" si="13118">NOM60*$C$65*$C$66</f>
        <v>0</v>
      </c>
      <c r="NOO66" s="995">
        <f t="shared" ref="NOO66" si="13119">NOO60*$C$65*$C$66</f>
        <v>0</v>
      </c>
      <c r="NOQ66" s="995">
        <f t="shared" ref="NOQ66" si="13120">NOQ60*$C$65*$C$66</f>
        <v>0</v>
      </c>
      <c r="NOS66" s="995">
        <f t="shared" ref="NOS66" si="13121">NOS60*$C$65*$C$66</f>
        <v>0</v>
      </c>
      <c r="NOU66" s="995">
        <f t="shared" ref="NOU66" si="13122">NOU60*$C$65*$C$66</f>
        <v>0</v>
      </c>
      <c r="NOW66" s="995">
        <f t="shared" ref="NOW66" si="13123">NOW60*$C$65*$C$66</f>
        <v>0</v>
      </c>
      <c r="NOY66" s="995">
        <f t="shared" ref="NOY66" si="13124">NOY60*$C$65*$C$66</f>
        <v>0</v>
      </c>
      <c r="NPA66" s="995">
        <f t="shared" ref="NPA66" si="13125">NPA60*$C$65*$C$66</f>
        <v>0</v>
      </c>
      <c r="NPC66" s="995">
        <f t="shared" ref="NPC66" si="13126">NPC60*$C$65*$C$66</f>
        <v>0</v>
      </c>
      <c r="NPE66" s="995">
        <f t="shared" ref="NPE66" si="13127">NPE60*$C$65*$C$66</f>
        <v>0</v>
      </c>
      <c r="NPG66" s="995">
        <f t="shared" ref="NPG66" si="13128">NPG60*$C$65*$C$66</f>
        <v>0</v>
      </c>
      <c r="NPI66" s="995">
        <f t="shared" ref="NPI66" si="13129">NPI60*$C$65*$C$66</f>
        <v>0</v>
      </c>
      <c r="NPK66" s="995">
        <f t="shared" ref="NPK66" si="13130">NPK60*$C$65*$C$66</f>
        <v>0</v>
      </c>
      <c r="NPM66" s="995">
        <f t="shared" ref="NPM66" si="13131">NPM60*$C$65*$C$66</f>
        <v>0</v>
      </c>
      <c r="NPO66" s="995">
        <f t="shared" ref="NPO66" si="13132">NPO60*$C$65*$C$66</f>
        <v>0</v>
      </c>
      <c r="NPQ66" s="995">
        <f t="shared" ref="NPQ66" si="13133">NPQ60*$C$65*$C$66</f>
        <v>0</v>
      </c>
      <c r="NPS66" s="995">
        <f t="shared" ref="NPS66" si="13134">NPS60*$C$65*$C$66</f>
        <v>0</v>
      </c>
      <c r="NPU66" s="995">
        <f t="shared" ref="NPU66" si="13135">NPU60*$C$65*$C$66</f>
        <v>0</v>
      </c>
      <c r="NPW66" s="995">
        <f t="shared" ref="NPW66" si="13136">NPW60*$C$65*$C$66</f>
        <v>0</v>
      </c>
      <c r="NPY66" s="995">
        <f t="shared" ref="NPY66" si="13137">NPY60*$C$65*$C$66</f>
        <v>0</v>
      </c>
      <c r="NQA66" s="995">
        <f t="shared" ref="NQA66" si="13138">NQA60*$C$65*$C$66</f>
        <v>0</v>
      </c>
      <c r="NQC66" s="995">
        <f t="shared" ref="NQC66" si="13139">NQC60*$C$65*$C$66</f>
        <v>0</v>
      </c>
      <c r="NQE66" s="995">
        <f t="shared" ref="NQE66" si="13140">NQE60*$C$65*$C$66</f>
        <v>0</v>
      </c>
      <c r="NQG66" s="995">
        <f t="shared" ref="NQG66" si="13141">NQG60*$C$65*$C$66</f>
        <v>0</v>
      </c>
      <c r="NQI66" s="995">
        <f t="shared" ref="NQI66" si="13142">NQI60*$C$65*$C$66</f>
        <v>0</v>
      </c>
      <c r="NQK66" s="995">
        <f t="shared" ref="NQK66" si="13143">NQK60*$C$65*$C$66</f>
        <v>0</v>
      </c>
      <c r="NQM66" s="995">
        <f t="shared" ref="NQM66" si="13144">NQM60*$C$65*$C$66</f>
        <v>0</v>
      </c>
      <c r="NQO66" s="995">
        <f t="shared" ref="NQO66" si="13145">NQO60*$C$65*$C$66</f>
        <v>0</v>
      </c>
      <c r="NQQ66" s="995">
        <f t="shared" ref="NQQ66" si="13146">NQQ60*$C$65*$C$66</f>
        <v>0</v>
      </c>
      <c r="NQS66" s="995">
        <f t="shared" ref="NQS66" si="13147">NQS60*$C$65*$C$66</f>
        <v>0</v>
      </c>
      <c r="NQU66" s="995">
        <f t="shared" ref="NQU66" si="13148">NQU60*$C$65*$C$66</f>
        <v>0</v>
      </c>
      <c r="NQW66" s="995">
        <f t="shared" ref="NQW66" si="13149">NQW60*$C$65*$C$66</f>
        <v>0</v>
      </c>
      <c r="NQY66" s="995">
        <f t="shared" ref="NQY66" si="13150">NQY60*$C$65*$C$66</f>
        <v>0</v>
      </c>
      <c r="NRA66" s="995">
        <f t="shared" ref="NRA66" si="13151">NRA60*$C$65*$C$66</f>
        <v>0</v>
      </c>
      <c r="NRC66" s="995">
        <f t="shared" ref="NRC66" si="13152">NRC60*$C$65*$C$66</f>
        <v>0</v>
      </c>
      <c r="NRE66" s="995">
        <f t="shared" ref="NRE66" si="13153">NRE60*$C$65*$C$66</f>
        <v>0</v>
      </c>
      <c r="NRG66" s="995">
        <f t="shared" ref="NRG66" si="13154">NRG60*$C$65*$C$66</f>
        <v>0</v>
      </c>
      <c r="NRI66" s="995">
        <f t="shared" ref="NRI66" si="13155">NRI60*$C$65*$C$66</f>
        <v>0</v>
      </c>
      <c r="NRK66" s="995">
        <f t="shared" ref="NRK66" si="13156">NRK60*$C$65*$C$66</f>
        <v>0</v>
      </c>
      <c r="NRM66" s="995">
        <f t="shared" ref="NRM66" si="13157">NRM60*$C$65*$C$66</f>
        <v>0</v>
      </c>
      <c r="NRO66" s="995">
        <f t="shared" ref="NRO66" si="13158">NRO60*$C$65*$C$66</f>
        <v>0</v>
      </c>
      <c r="NRQ66" s="995">
        <f t="shared" ref="NRQ66" si="13159">NRQ60*$C$65*$C$66</f>
        <v>0</v>
      </c>
      <c r="NRS66" s="995">
        <f t="shared" ref="NRS66" si="13160">NRS60*$C$65*$C$66</f>
        <v>0</v>
      </c>
      <c r="NRU66" s="995">
        <f t="shared" ref="NRU66" si="13161">NRU60*$C$65*$C$66</f>
        <v>0</v>
      </c>
      <c r="NRW66" s="995">
        <f t="shared" ref="NRW66" si="13162">NRW60*$C$65*$C$66</f>
        <v>0</v>
      </c>
      <c r="NRY66" s="995">
        <f t="shared" ref="NRY66" si="13163">NRY60*$C$65*$C$66</f>
        <v>0</v>
      </c>
      <c r="NSA66" s="995">
        <f t="shared" ref="NSA66" si="13164">NSA60*$C$65*$C$66</f>
        <v>0</v>
      </c>
      <c r="NSC66" s="995">
        <f t="shared" ref="NSC66" si="13165">NSC60*$C$65*$C$66</f>
        <v>0</v>
      </c>
      <c r="NSE66" s="995">
        <f t="shared" ref="NSE66" si="13166">NSE60*$C$65*$C$66</f>
        <v>0</v>
      </c>
      <c r="NSG66" s="995">
        <f t="shared" ref="NSG66" si="13167">NSG60*$C$65*$C$66</f>
        <v>0</v>
      </c>
      <c r="NSI66" s="995">
        <f t="shared" ref="NSI66" si="13168">NSI60*$C$65*$C$66</f>
        <v>0</v>
      </c>
      <c r="NSK66" s="995">
        <f t="shared" ref="NSK66" si="13169">NSK60*$C$65*$C$66</f>
        <v>0</v>
      </c>
      <c r="NSM66" s="995">
        <f t="shared" ref="NSM66" si="13170">NSM60*$C$65*$C$66</f>
        <v>0</v>
      </c>
      <c r="NSO66" s="995">
        <f t="shared" ref="NSO66" si="13171">NSO60*$C$65*$C$66</f>
        <v>0</v>
      </c>
      <c r="NSQ66" s="995">
        <f t="shared" ref="NSQ66" si="13172">NSQ60*$C$65*$C$66</f>
        <v>0</v>
      </c>
      <c r="NSS66" s="995">
        <f t="shared" ref="NSS66" si="13173">NSS60*$C$65*$C$66</f>
        <v>0</v>
      </c>
      <c r="NSU66" s="995">
        <f t="shared" ref="NSU66" si="13174">NSU60*$C$65*$C$66</f>
        <v>0</v>
      </c>
      <c r="NSW66" s="995">
        <f t="shared" ref="NSW66" si="13175">NSW60*$C$65*$C$66</f>
        <v>0</v>
      </c>
      <c r="NSY66" s="995">
        <f t="shared" ref="NSY66" si="13176">NSY60*$C$65*$C$66</f>
        <v>0</v>
      </c>
      <c r="NTA66" s="995">
        <f t="shared" ref="NTA66" si="13177">NTA60*$C$65*$C$66</f>
        <v>0</v>
      </c>
      <c r="NTC66" s="995">
        <f t="shared" ref="NTC66" si="13178">NTC60*$C$65*$C$66</f>
        <v>0</v>
      </c>
      <c r="NTE66" s="995">
        <f t="shared" ref="NTE66" si="13179">NTE60*$C$65*$C$66</f>
        <v>0</v>
      </c>
      <c r="NTG66" s="995">
        <f t="shared" ref="NTG66" si="13180">NTG60*$C$65*$C$66</f>
        <v>0</v>
      </c>
      <c r="NTI66" s="995">
        <f t="shared" ref="NTI66" si="13181">NTI60*$C$65*$C$66</f>
        <v>0</v>
      </c>
      <c r="NTK66" s="995">
        <f t="shared" ref="NTK66" si="13182">NTK60*$C$65*$C$66</f>
        <v>0</v>
      </c>
      <c r="NTM66" s="995">
        <f t="shared" ref="NTM66" si="13183">NTM60*$C$65*$C$66</f>
        <v>0</v>
      </c>
      <c r="NTO66" s="995">
        <f t="shared" ref="NTO66" si="13184">NTO60*$C$65*$C$66</f>
        <v>0</v>
      </c>
      <c r="NTQ66" s="995">
        <f t="shared" ref="NTQ66" si="13185">NTQ60*$C$65*$C$66</f>
        <v>0</v>
      </c>
      <c r="NTS66" s="995">
        <f t="shared" ref="NTS66" si="13186">NTS60*$C$65*$C$66</f>
        <v>0</v>
      </c>
      <c r="NTU66" s="995">
        <f t="shared" ref="NTU66" si="13187">NTU60*$C$65*$C$66</f>
        <v>0</v>
      </c>
      <c r="NTW66" s="995">
        <f t="shared" ref="NTW66" si="13188">NTW60*$C$65*$C$66</f>
        <v>0</v>
      </c>
      <c r="NTY66" s="995">
        <f t="shared" ref="NTY66" si="13189">NTY60*$C$65*$C$66</f>
        <v>0</v>
      </c>
      <c r="NUA66" s="995">
        <f t="shared" ref="NUA66" si="13190">NUA60*$C$65*$C$66</f>
        <v>0</v>
      </c>
      <c r="NUC66" s="995">
        <f t="shared" ref="NUC66" si="13191">NUC60*$C$65*$C$66</f>
        <v>0</v>
      </c>
      <c r="NUE66" s="995">
        <f t="shared" ref="NUE66" si="13192">NUE60*$C$65*$C$66</f>
        <v>0</v>
      </c>
      <c r="NUG66" s="995">
        <f t="shared" ref="NUG66" si="13193">NUG60*$C$65*$C$66</f>
        <v>0</v>
      </c>
      <c r="NUI66" s="995">
        <f t="shared" ref="NUI66" si="13194">NUI60*$C$65*$C$66</f>
        <v>0</v>
      </c>
      <c r="NUK66" s="995">
        <f t="shared" ref="NUK66" si="13195">NUK60*$C$65*$C$66</f>
        <v>0</v>
      </c>
      <c r="NUM66" s="995">
        <f t="shared" ref="NUM66" si="13196">NUM60*$C$65*$C$66</f>
        <v>0</v>
      </c>
      <c r="NUO66" s="995">
        <f t="shared" ref="NUO66" si="13197">NUO60*$C$65*$C$66</f>
        <v>0</v>
      </c>
      <c r="NUQ66" s="995">
        <f t="shared" ref="NUQ66" si="13198">NUQ60*$C$65*$C$66</f>
        <v>0</v>
      </c>
      <c r="NUS66" s="995">
        <f t="shared" ref="NUS66" si="13199">NUS60*$C$65*$C$66</f>
        <v>0</v>
      </c>
      <c r="NUU66" s="995">
        <f t="shared" ref="NUU66" si="13200">NUU60*$C$65*$C$66</f>
        <v>0</v>
      </c>
      <c r="NUW66" s="995">
        <f t="shared" ref="NUW66" si="13201">NUW60*$C$65*$C$66</f>
        <v>0</v>
      </c>
      <c r="NUY66" s="995">
        <f t="shared" ref="NUY66" si="13202">NUY60*$C$65*$C$66</f>
        <v>0</v>
      </c>
      <c r="NVA66" s="995">
        <f t="shared" ref="NVA66" si="13203">NVA60*$C$65*$C$66</f>
        <v>0</v>
      </c>
      <c r="NVC66" s="995">
        <f t="shared" ref="NVC66" si="13204">NVC60*$C$65*$C$66</f>
        <v>0</v>
      </c>
      <c r="NVE66" s="995">
        <f t="shared" ref="NVE66" si="13205">NVE60*$C$65*$C$66</f>
        <v>0</v>
      </c>
      <c r="NVG66" s="995">
        <f t="shared" ref="NVG66" si="13206">NVG60*$C$65*$C$66</f>
        <v>0</v>
      </c>
      <c r="NVI66" s="995">
        <f t="shared" ref="NVI66" si="13207">NVI60*$C$65*$C$66</f>
        <v>0</v>
      </c>
      <c r="NVK66" s="995">
        <f t="shared" ref="NVK66" si="13208">NVK60*$C$65*$C$66</f>
        <v>0</v>
      </c>
      <c r="NVM66" s="995">
        <f t="shared" ref="NVM66" si="13209">NVM60*$C$65*$C$66</f>
        <v>0</v>
      </c>
      <c r="NVO66" s="995">
        <f t="shared" ref="NVO66" si="13210">NVO60*$C$65*$C$66</f>
        <v>0</v>
      </c>
      <c r="NVQ66" s="995">
        <f t="shared" ref="NVQ66" si="13211">NVQ60*$C$65*$C$66</f>
        <v>0</v>
      </c>
      <c r="NVS66" s="995">
        <f t="shared" ref="NVS66" si="13212">NVS60*$C$65*$C$66</f>
        <v>0</v>
      </c>
      <c r="NVU66" s="995">
        <f t="shared" ref="NVU66" si="13213">NVU60*$C$65*$C$66</f>
        <v>0</v>
      </c>
      <c r="NVW66" s="995">
        <f t="shared" ref="NVW66" si="13214">NVW60*$C$65*$C$66</f>
        <v>0</v>
      </c>
      <c r="NVY66" s="995">
        <f t="shared" ref="NVY66" si="13215">NVY60*$C$65*$C$66</f>
        <v>0</v>
      </c>
      <c r="NWA66" s="995">
        <f t="shared" ref="NWA66" si="13216">NWA60*$C$65*$C$66</f>
        <v>0</v>
      </c>
      <c r="NWC66" s="995">
        <f t="shared" ref="NWC66" si="13217">NWC60*$C$65*$C$66</f>
        <v>0</v>
      </c>
      <c r="NWE66" s="995">
        <f t="shared" ref="NWE66" si="13218">NWE60*$C$65*$C$66</f>
        <v>0</v>
      </c>
      <c r="NWG66" s="995">
        <f t="shared" ref="NWG66" si="13219">NWG60*$C$65*$C$66</f>
        <v>0</v>
      </c>
      <c r="NWI66" s="995">
        <f t="shared" ref="NWI66" si="13220">NWI60*$C$65*$C$66</f>
        <v>0</v>
      </c>
      <c r="NWK66" s="995">
        <f t="shared" ref="NWK66" si="13221">NWK60*$C$65*$C$66</f>
        <v>0</v>
      </c>
      <c r="NWM66" s="995">
        <f t="shared" ref="NWM66" si="13222">NWM60*$C$65*$C$66</f>
        <v>0</v>
      </c>
      <c r="NWO66" s="995">
        <f t="shared" ref="NWO66" si="13223">NWO60*$C$65*$C$66</f>
        <v>0</v>
      </c>
      <c r="NWQ66" s="995">
        <f t="shared" ref="NWQ66" si="13224">NWQ60*$C$65*$C$66</f>
        <v>0</v>
      </c>
      <c r="NWS66" s="995">
        <f t="shared" ref="NWS66" si="13225">NWS60*$C$65*$C$66</f>
        <v>0</v>
      </c>
      <c r="NWU66" s="995">
        <f t="shared" ref="NWU66" si="13226">NWU60*$C$65*$C$66</f>
        <v>0</v>
      </c>
      <c r="NWW66" s="995">
        <f t="shared" ref="NWW66" si="13227">NWW60*$C$65*$C$66</f>
        <v>0</v>
      </c>
      <c r="NWY66" s="995">
        <f t="shared" ref="NWY66" si="13228">NWY60*$C$65*$C$66</f>
        <v>0</v>
      </c>
      <c r="NXA66" s="995">
        <f t="shared" ref="NXA66" si="13229">NXA60*$C$65*$C$66</f>
        <v>0</v>
      </c>
      <c r="NXC66" s="995">
        <f t="shared" ref="NXC66" si="13230">NXC60*$C$65*$C$66</f>
        <v>0</v>
      </c>
      <c r="NXE66" s="995">
        <f t="shared" ref="NXE66" si="13231">NXE60*$C$65*$C$66</f>
        <v>0</v>
      </c>
      <c r="NXG66" s="995">
        <f t="shared" ref="NXG66" si="13232">NXG60*$C$65*$C$66</f>
        <v>0</v>
      </c>
      <c r="NXI66" s="995">
        <f t="shared" ref="NXI66" si="13233">NXI60*$C$65*$C$66</f>
        <v>0</v>
      </c>
      <c r="NXK66" s="995">
        <f t="shared" ref="NXK66" si="13234">NXK60*$C$65*$C$66</f>
        <v>0</v>
      </c>
      <c r="NXM66" s="995">
        <f t="shared" ref="NXM66" si="13235">NXM60*$C$65*$C$66</f>
        <v>0</v>
      </c>
      <c r="NXO66" s="995">
        <f t="shared" ref="NXO66" si="13236">NXO60*$C$65*$C$66</f>
        <v>0</v>
      </c>
      <c r="NXQ66" s="995">
        <f t="shared" ref="NXQ66" si="13237">NXQ60*$C$65*$C$66</f>
        <v>0</v>
      </c>
      <c r="NXS66" s="995">
        <f t="shared" ref="NXS66" si="13238">NXS60*$C$65*$C$66</f>
        <v>0</v>
      </c>
      <c r="NXU66" s="995">
        <f t="shared" ref="NXU66" si="13239">NXU60*$C$65*$C$66</f>
        <v>0</v>
      </c>
      <c r="NXW66" s="995">
        <f t="shared" ref="NXW66" si="13240">NXW60*$C$65*$C$66</f>
        <v>0</v>
      </c>
      <c r="NXY66" s="995">
        <f t="shared" ref="NXY66" si="13241">NXY60*$C$65*$C$66</f>
        <v>0</v>
      </c>
      <c r="NYA66" s="995">
        <f t="shared" ref="NYA66" si="13242">NYA60*$C$65*$C$66</f>
        <v>0</v>
      </c>
      <c r="NYC66" s="995">
        <f t="shared" ref="NYC66" si="13243">NYC60*$C$65*$C$66</f>
        <v>0</v>
      </c>
      <c r="NYE66" s="995">
        <f t="shared" ref="NYE66" si="13244">NYE60*$C$65*$C$66</f>
        <v>0</v>
      </c>
      <c r="NYG66" s="995">
        <f t="shared" ref="NYG66" si="13245">NYG60*$C$65*$C$66</f>
        <v>0</v>
      </c>
      <c r="NYI66" s="995">
        <f t="shared" ref="NYI66" si="13246">NYI60*$C$65*$C$66</f>
        <v>0</v>
      </c>
      <c r="NYK66" s="995">
        <f t="shared" ref="NYK66" si="13247">NYK60*$C$65*$C$66</f>
        <v>0</v>
      </c>
      <c r="NYM66" s="995">
        <f t="shared" ref="NYM66" si="13248">NYM60*$C$65*$C$66</f>
        <v>0</v>
      </c>
      <c r="NYO66" s="995">
        <f t="shared" ref="NYO66" si="13249">NYO60*$C$65*$C$66</f>
        <v>0</v>
      </c>
      <c r="NYQ66" s="995">
        <f t="shared" ref="NYQ66" si="13250">NYQ60*$C$65*$C$66</f>
        <v>0</v>
      </c>
      <c r="NYS66" s="995">
        <f t="shared" ref="NYS66" si="13251">NYS60*$C$65*$C$66</f>
        <v>0</v>
      </c>
      <c r="NYU66" s="995">
        <f t="shared" ref="NYU66" si="13252">NYU60*$C$65*$C$66</f>
        <v>0</v>
      </c>
      <c r="NYW66" s="995">
        <f t="shared" ref="NYW66" si="13253">NYW60*$C$65*$C$66</f>
        <v>0</v>
      </c>
      <c r="NYY66" s="995">
        <f t="shared" ref="NYY66" si="13254">NYY60*$C$65*$C$66</f>
        <v>0</v>
      </c>
      <c r="NZA66" s="995">
        <f t="shared" ref="NZA66" si="13255">NZA60*$C$65*$C$66</f>
        <v>0</v>
      </c>
      <c r="NZC66" s="995">
        <f t="shared" ref="NZC66" si="13256">NZC60*$C$65*$C$66</f>
        <v>0</v>
      </c>
      <c r="NZE66" s="995">
        <f t="shared" ref="NZE66" si="13257">NZE60*$C$65*$C$66</f>
        <v>0</v>
      </c>
      <c r="NZG66" s="995">
        <f t="shared" ref="NZG66" si="13258">NZG60*$C$65*$C$66</f>
        <v>0</v>
      </c>
      <c r="NZI66" s="995">
        <f t="shared" ref="NZI66" si="13259">NZI60*$C$65*$C$66</f>
        <v>0</v>
      </c>
      <c r="NZK66" s="995">
        <f t="shared" ref="NZK66" si="13260">NZK60*$C$65*$C$66</f>
        <v>0</v>
      </c>
      <c r="NZM66" s="995">
        <f t="shared" ref="NZM66" si="13261">NZM60*$C$65*$C$66</f>
        <v>0</v>
      </c>
      <c r="NZO66" s="995">
        <f t="shared" ref="NZO66" si="13262">NZO60*$C$65*$C$66</f>
        <v>0</v>
      </c>
      <c r="NZQ66" s="995">
        <f t="shared" ref="NZQ66" si="13263">NZQ60*$C$65*$C$66</f>
        <v>0</v>
      </c>
      <c r="NZS66" s="995">
        <f t="shared" ref="NZS66" si="13264">NZS60*$C$65*$C$66</f>
        <v>0</v>
      </c>
      <c r="NZU66" s="995">
        <f t="shared" ref="NZU66" si="13265">NZU60*$C$65*$C$66</f>
        <v>0</v>
      </c>
      <c r="NZW66" s="995">
        <f t="shared" ref="NZW66" si="13266">NZW60*$C$65*$C$66</f>
        <v>0</v>
      </c>
      <c r="NZY66" s="995">
        <f t="shared" ref="NZY66" si="13267">NZY60*$C$65*$C$66</f>
        <v>0</v>
      </c>
      <c r="OAA66" s="995">
        <f t="shared" ref="OAA66" si="13268">OAA60*$C$65*$C$66</f>
        <v>0</v>
      </c>
      <c r="OAC66" s="995">
        <f t="shared" ref="OAC66" si="13269">OAC60*$C$65*$C$66</f>
        <v>0</v>
      </c>
      <c r="OAE66" s="995">
        <f t="shared" ref="OAE66" si="13270">OAE60*$C$65*$C$66</f>
        <v>0</v>
      </c>
      <c r="OAG66" s="995">
        <f t="shared" ref="OAG66" si="13271">OAG60*$C$65*$C$66</f>
        <v>0</v>
      </c>
      <c r="OAI66" s="995">
        <f t="shared" ref="OAI66" si="13272">OAI60*$C$65*$C$66</f>
        <v>0</v>
      </c>
      <c r="OAK66" s="995">
        <f t="shared" ref="OAK66" si="13273">OAK60*$C$65*$C$66</f>
        <v>0</v>
      </c>
      <c r="OAM66" s="995">
        <f t="shared" ref="OAM66" si="13274">OAM60*$C$65*$C$66</f>
        <v>0</v>
      </c>
      <c r="OAO66" s="995">
        <f t="shared" ref="OAO66" si="13275">OAO60*$C$65*$C$66</f>
        <v>0</v>
      </c>
      <c r="OAQ66" s="995">
        <f t="shared" ref="OAQ66" si="13276">OAQ60*$C$65*$C$66</f>
        <v>0</v>
      </c>
      <c r="OAS66" s="995">
        <f t="shared" ref="OAS66" si="13277">OAS60*$C$65*$C$66</f>
        <v>0</v>
      </c>
      <c r="OAU66" s="995">
        <f t="shared" ref="OAU66" si="13278">OAU60*$C$65*$C$66</f>
        <v>0</v>
      </c>
      <c r="OAW66" s="995">
        <f t="shared" ref="OAW66" si="13279">OAW60*$C$65*$C$66</f>
        <v>0</v>
      </c>
      <c r="OAY66" s="995">
        <f t="shared" ref="OAY66" si="13280">OAY60*$C$65*$C$66</f>
        <v>0</v>
      </c>
      <c r="OBA66" s="995">
        <f t="shared" ref="OBA66" si="13281">OBA60*$C$65*$C$66</f>
        <v>0</v>
      </c>
      <c r="OBC66" s="995">
        <f t="shared" ref="OBC66" si="13282">OBC60*$C$65*$C$66</f>
        <v>0</v>
      </c>
      <c r="OBE66" s="995">
        <f t="shared" ref="OBE66" si="13283">OBE60*$C$65*$C$66</f>
        <v>0</v>
      </c>
      <c r="OBG66" s="995">
        <f t="shared" ref="OBG66" si="13284">OBG60*$C$65*$C$66</f>
        <v>0</v>
      </c>
      <c r="OBI66" s="995">
        <f t="shared" ref="OBI66" si="13285">OBI60*$C$65*$C$66</f>
        <v>0</v>
      </c>
      <c r="OBK66" s="995">
        <f t="shared" ref="OBK66" si="13286">OBK60*$C$65*$C$66</f>
        <v>0</v>
      </c>
      <c r="OBM66" s="995">
        <f t="shared" ref="OBM66" si="13287">OBM60*$C$65*$C$66</f>
        <v>0</v>
      </c>
      <c r="OBO66" s="995">
        <f t="shared" ref="OBO66" si="13288">OBO60*$C$65*$C$66</f>
        <v>0</v>
      </c>
      <c r="OBQ66" s="995">
        <f t="shared" ref="OBQ66" si="13289">OBQ60*$C$65*$C$66</f>
        <v>0</v>
      </c>
      <c r="OBS66" s="995">
        <f t="shared" ref="OBS66" si="13290">OBS60*$C$65*$C$66</f>
        <v>0</v>
      </c>
      <c r="OBU66" s="995">
        <f t="shared" ref="OBU66" si="13291">OBU60*$C$65*$C$66</f>
        <v>0</v>
      </c>
      <c r="OBW66" s="995">
        <f t="shared" ref="OBW66" si="13292">OBW60*$C$65*$C$66</f>
        <v>0</v>
      </c>
      <c r="OBY66" s="995">
        <f t="shared" ref="OBY66" si="13293">OBY60*$C$65*$C$66</f>
        <v>0</v>
      </c>
      <c r="OCA66" s="995">
        <f t="shared" ref="OCA66" si="13294">OCA60*$C$65*$C$66</f>
        <v>0</v>
      </c>
      <c r="OCC66" s="995">
        <f t="shared" ref="OCC66" si="13295">OCC60*$C$65*$C$66</f>
        <v>0</v>
      </c>
      <c r="OCE66" s="995">
        <f t="shared" ref="OCE66" si="13296">OCE60*$C$65*$C$66</f>
        <v>0</v>
      </c>
      <c r="OCG66" s="995">
        <f t="shared" ref="OCG66" si="13297">OCG60*$C$65*$C$66</f>
        <v>0</v>
      </c>
      <c r="OCI66" s="995">
        <f t="shared" ref="OCI66" si="13298">OCI60*$C$65*$C$66</f>
        <v>0</v>
      </c>
      <c r="OCK66" s="995">
        <f t="shared" ref="OCK66" si="13299">OCK60*$C$65*$C$66</f>
        <v>0</v>
      </c>
      <c r="OCM66" s="995">
        <f t="shared" ref="OCM66" si="13300">OCM60*$C$65*$C$66</f>
        <v>0</v>
      </c>
      <c r="OCO66" s="995">
        <f t="shared" ref="OCO66" si="13301">OCO60*$C$65*$C$66</f>
        <v>0</v>
      </c>
      <c r="OCQ66" s="995">
        <f t="shared" ref="OCQ66" si="13302">OCQ60*$C$65*$C$66</f>
        <v>0</v>
      </c>
      <c r="OCS66" s="995">
        <f t="shared" ref="OCS66" si="13303">OCS60*$C$65*$C$66</f>
        <v>0</v>
      </c>
      <c r="OCU66" s="995">
        <f t="shared" ref="OCU66" si="13304">OCU60*$C$65*$C$66</f>
        <v>0</v>
      </c>
      <c r="OCW66" s="995">
        <f t="shared" ref="OCW66" si="13305">OCW60*$C$65*$C$66</f>
        <v>0</v>
      </c>
      <c r="OCY66" s="995">
        <f t="shared" ref="OCY66" si="13306">OCY60*$C$65*$C$66</f>
        <v>0</v>
      </c>
      <c r="ODA66" s="995">
        <f t="shared" ref="ODA66" si="13307">ODA60*$C$65*$C$66</f>
        <v>0</v>
      </c>
      <c r="ODC66" s="995">
        <f t="shared" ref="ODC66" si="13308">ODC60*$C$65*$C$66</f>
        <v>0</v>
      </c>
      <c r="ODE66" s="995">
        <f t="shared" ref="ODE66" si="13309">ODE60*$C$65*$C$66</f>
        <v>0</v>
      </c>
      <c r="ODG66" s="995">
        <f t="shared" ref="ODG66" si="13310">ODG60*$C$65*$C$66</f>
        <v>0</v>
      </c>
      <c r="ODI66" s="995">
        <f t="shared" ref="ODI66" si="13311">ODI60*$C$65*$C$66</f>
        <v>0</v>
      </c>
      <c r="ODK66" s="995">
        <f t="shared" ref="ODK66" si="13312">ODK60*$C$65*$C$66</f>
        <v>0</v>
      </c>
      <c r="ODM66" s="995">
        <f t="shared" ref="ODM66" si="13313">ODM60*$C$65*$C$66</f>
        <v>0</v>
      </c>
      <c r="ODO66" s="995">
        <f t="shared" ref="ODO66" si="13314">ODO60*$C$65*$C$66</f>
        <v>0</v>
      </c>
      <c r="ODQ66" s="995">
        <f t="shared" ref="ODQ66" si="13315">ODQ60*$C$65*$C$66</f>
        <v>0</v>
      </c>
      <c r="ODS66" s="995">
        <f t="shared" ref="ODS66" si="13316">ODS60*$C$65*$C$66</f>
        <v>0</v>
      </c>
      <c r="ODU66" s="995">
        <f t="shared" ref="ODU66" si="13317">ODU60*$C$65*$C$66</f>
        <v>0</v>
      </c>
      <c r="ODW66" s="995">
        <f t="shared" ref="ODW66" si="13318">ODW60*$C$65*$C$66</f>
        <v>0</v>
      </c>
      <c r="ODY66" s="995">
        <f t="shared" ref="ODY66" si="13319">ODY60*$C$65*$C$66</f>
        <v>0</v>
      </c>
      <c r="OEA66" s="995">
        <f t="shared" ref="OEA66" si="13320">OEA60*$C$65*$C$66</f>
        <v>0</v>
      </c>
      <c r="OEC66" s="995">
        <f t="shared" ref="OEC66" si="13321">OEC60*$C$65*$C$66</f>
        <v>0</v>
      </c>
      <c r="OEE66" s="995">
        <f t="shared" ref="OEE66" si="13322">OEE60*$C$65*$C$66</f>
        <v>0</v>
      </c>
      <c r="OEG66" s="995">
        <f t="shared" ref="OEG66" si="13323">OEG60*$C$65*$C$66</f>
        <v>0</v>
      </c>
      <c r="OEI66" s="995">
        <f t="shared" ref="OEI66" si="13324">OEI60*$C$65*$C$66</f>
        <v>0</v>
      </c>
      <c r="OEK66" s="995">
        <f t="shared" ref="OEK66" si="13325">OEK60*$C$65*$C$66</f>
        <v>0</v>
      </c>
      <c r="OEM66" s="995">
        <f t="shared" ref="OEM66" si="13326">OEM60*$C$65*$C$66</f>
        <v>0</v>
      </c>
      <c r="OEO66" s="995">
        <f t="shared" ref="OEO66" si="13327">OEO60*$C$65*$C$66</f>
        <v>0</v>
      </c>
      <c r="OEQ66" s="995">
        <f t="shared" ref="OEQ66" si="13328">OEQ60*$C$65*$C$66</f>
        <v>0</v>
      </c>
      <c r="OES66" s="995">
        <f t="shared" ref="OES66" si="13329">OES60*$C$65*$C$66</f>
        <v>0</v>
      </c>
      <c r="OEU66" s="995">
        <f t="shared" ref="OEU66" si="13330">OEU60*$C$65*$C$66</f>
        <v>0</v>
      </c>
      <c r="OEW66" s="995">
        <f t="shared" ref="OEW66" si="13331">OEW60*$C$65*$C$66</f>
        <v>0</v>
      </c>
      <c r="OEY66" s="995">
        <f t="shared" ref="OEY66" si="13332">OEY60*$C$65*$C$66</f>
        <v>0</v>
      </c>
      <c r="OFA66" s="995">
        <f t="shared" ref="OFA66" si="13333">OFA60*$C$65*$C$66</f>
        <v>0</v>
      </c>
      <c r="OFC66" s="995">
        <f t="shared" ref="OFC66" si="13334">OFC60*$C$65*$C$66</f>
        <v>0</v>
      </c>
      <c r="OFE66" s="995">
        <f t="shared" ref="OFE66" si="13335">OFE60*$C$65*$C$66</f>
        <v>0</v>
      </c>
      <c r="OFG66" s="995">
        <f t="shared" ref="OFG66" si="13336">OFG60*$C$65*$C$66</f>
        <v>0</v>
      </c>
      <c r="OFI66" s="995">
        <f t="shared" ref="OFI66" si="13337">OFI60*$C$65*$C$66</f>
        <v>0</v>
      </c>
      <c r="OFK66" s="995">
        <f t="shared" ref="OFK66" si="13338">OFK60*$C$65*$C$66</f>
        <v>0</v>
      </c>
      <c r="OFM66" s="995">
        <f t="shared" ref="OFM66" si="13339">OFM60*$C$65*$C$66</f>
        <v>0</v>
      </c>
      <c r="OFO66" s="995">
        <f t="shared" ref="OFO66" si="13340">OFO60*$C$65*$C$66</f>
        <v>0</v>
      </c>
      <c r="OFQ66" s="995">
        <f t="shared" ref="OFQ66" si="13341">OFQ60*$C$65*$C$66</f>
        <v>0</v>
      </c>
      <c r="OFS66" s="995">
        <f t="shared" ref="OFS66" si="13342">OFS60*$C$65*$C$66</f>
        <v>0</v>
      </c>
      <c r="OFU66" s="995">
        <f t="shared" ref="OFU66" si="13343">OFU60*$C$65*$C$66</f>
        <v>0</v>
      </c>
      <c r="OFW66" s="995">
        <f t="shared" ref="OFW66" si="13344">OFW60*$C$65*$C$66</f>
        <v>0</v>
      </c>
      <c r="OFY66" s="995">
        <f t="shared" ref="OFY66" si="13345">OFY60*$C$65*$C$66</f>
        <v>0</v>
      </c>
      <c r="OGA66" s="995">
        <f t="shared" ref="OGA66" si="13346">OGA60*$C$65*$C$66</f>
        <v>0</v>
      </c>
      <c r="OGC66" s="995">
        <f t="shared" ref="OGC66" si="13347">OGC60*$C$65*$C$66</f>
        <v>0</v>
      </c>
      <c r="OGE66" s="995">
        <f t="shared" ref="OGE66" si="13348">OGE60*$C$65*$C$66</f>
        <v>0</v>
      </c>
      <c r="OGG66" s="995">
        <f t="shared" ref="OGG66" si="13349">OGG60*$C$65*$C$66</f>
        <v>0</v>
      </c>
      <c r="OGI66" s="995">
        <f t="shared" ref="OGI66" si="13350">OGI60*$C$65*$C$66</f>
        <v>0</v>
      </c>
      <c r="OGK66" s="995">
        <f t="shared" ref="OGK66" si="13351">OGK60*$C$65*$C$66</f>
        <v>0</v>
      </c>
      <c r="OGM66" s="995">
        <f t="shared" ref="OGM66" si="13352">OGM60*$C$65*$C$66</f>
        <v>0</v>
      </c>
      <c r="OGO66" s="995">
        <f t="shared" ref="OGO66" si="13353">OGO60*$C$65*$C$66</f>
        <v>0</v>
      </c>
      <c r="OGQ66" s="995">
        <f t="shared" ref="OGQ66" si="13354">OGQ60*$C$65*$C$66</f>
        <v>0</v>
      </c>
      <c r="OGS66" s="995">
        <f t="shared" ref="OGS66" si="13355">OGS60*$C$65*$C$66</f>
        <v>0</v>
      </c>
      <c r="OGU66" s="995">
        <f t="shared" ref="OGU66" si="13356">OGU60*$C$65*$C$66</f>
        <v>0</v>
      </c>
      <c r="OGW66" s="995">
        <f t="shared" ref="OGW66" si="13357">OGW60*$C$65*$C$66</f>
        <v>0</v>
      </c>
      <c r="OGY66" s="995">
        <f t="shared" ref="OGY66" si="13358">OGY60*$C$65*$C$66</f>
        <v>0</v>
      </c>
      <c r="OHA66" s="995">
        <f t="shared" ref="OHA66" si="13359">OHA60*$C$65*$C$66</f>
        <v>0</v>
      </c>
      <c r="OHC66" s="995">
        <f t="shared" ref="OHC66" si="13360">OHC60*$C$65*$C$66</f>
        <v>0</v>
      </c>
      <c r="OHE66" s="995">
        <f t="shared" ref="OHE66" si="13361">OHE60*$C$65*$C$66</f>
        <v>0</v>
      </c>
      <c r="OHG66" s="995">
        <f t="shared" ref="OHG66" si="13362">OHG60*$C$65*$C$66</f>
        <v>0</v>
      </c>
      <c r="OHI66" s="995">
        <f t="shared" ref="OHI66" si="13363">OHI60*$C$65*$C$66</f>
        <v>0</v>
      </c>
      <c r="OHK66" s="995">
        <f t="shared" ref="OHK66" si="13364">OHK60*$C$65*$C$66</f>
        <v>0</v>
      </c>
      <c r="OHM66" s="995">
        <f t="shared" ref="OHM66" si="13365">OHM60*$C$65*$C$66</f>
        <v>0</v>
      </c>
      <c r="OHO66" s="995">
        <f t="shared" ref="OHO66" si="13366">OHO60*$C$65*$C$66</f>
        <v>0</v>
      </c>
      <c r="OHQ66" s="995">
        <f t="shared" ref="OHQ66" si="13367">OHQ60*$C$65*$C$66</f>
        <v>0</v>
      </c>
      <c r="OHS66" s="995">
        <f t="shared" ref="OHS66" si="13368">OHS60*$C$65*$C$66</f>
        <v>0</v>
      </c>
      <c r="OHU66" s="995">
        <f t="shared" ref="OHU66" si="13369">OHU60*$C$65*$C$66</f>
        <v>0</v>
      </c>
      <c r="OHW66" s="995">
        <f t="shared" ref="OHW66" si="13370">OHW60*$C$65*$C$66</f>
        <v>0</v>
      </c>
      <c r="OHY66" s="995">
        <f t="shared" ref="OHY66" si="13371">OHY60*$C$65*$C$66</f>
        <v>0</v>
      </c>
      <c r="OIA66" s="995">
        <f t="shared" ref="OIA66" si="13372">OIA60*$C$65*$C$66</f>
        <v>0</v>
      </c>
      <c r="OIC66" s="995">
        <f t="shared" ref="OIC66" si="13373">OIC60*$C$65*$C$66</f>
        <v>0</v>
      </c>
      <c r="OIE66" s="995">
        <f t="shared" ref="OIE66" si="13374">OIE60*$C$65*$C$66</f>
        <v>0</v>
      </c>
      <c r="OIG66" s="995">
        <f t="shared" ref="OIG66" si="13375">OIG60*$C$65*$C$66</f>
        <v>0</v>
      </c>
      <c r="OII66" s="995">
        <f t="shared" ref="OII66" si="13376">OII60*$C$65*$C$66</f>
        <v>0</v>
      </c>
      <c r="OIK66" s="995">
        <f t="shared" ref="OIK66" si="13377">OIK60*$C$65*$C$66</f>
        <v>0</v>
      </c>
      <c r="OIM66" s="995">
        <f t="shared" ref="OIM66" si="13378">OIM60*$C$65*$C$66</f>
        <v>0</v>
      </c>
      <c r="OIO66" s="995">
        <f t="shared" ref="OIO66" si="13379">OIO60*$C$65*$C$66</f>
        <v>0</v>
      </c>
      <c r="OIQ66" s="995">
        <f t="shared" ref="OIQ66" si="13380">OIQ60*$C$65*$C$66</f>
        <v>0</v>
      </c>
      <c r="OIS66" s="995">
        <f t="shared" ref="OIS66" si="13381">OIS60*$C$65*$C$66</f>
        <v>0</v>
      </c>
      <c r="OIU66" s="995">
        <f t="shared" ref="OIU66" si="13382">OIU60*$C$65*$C$66</f>
        <v>0</v>
      </c>
      <c r="OIW66" s="995">
        <f t="shared" ref="OIW66" si="13383">OIW60*$C$65*$C$66</f>
        <v>0</v>
      </c>
      <c r="OIY66" s="995">
        <f t="shared" ref="OIY66" si="13384">OIY60*$C$65*$C$66</f>
        <v>0</v>
      </c>
      <c r="OJA66" s="995">
        <f t="shared" ref="OJA66" si="13385">OJA60*$C$65*$C$66</f>
        <v>0</v>
      </c>
      <c r="OJC66" s="995">
        <f t="shared" ref="OJC66" si="13386">OJC60*$C$65*$C$66</f>
        <v>0</v>
      </c>
      <c r="OJE66" s="995">
        <f t="shared" ref="OJE66" si="13387">OJE60*$C$65*$C$66</f>
        <v>0</v>
      </c>
      <c r="OJG66" s="995">
        <f t="shared" ref="OJG66" si="13388">OJG60*$C$65*$C$66</f>
        <v>0</v>
      </c>
      <c r="OJI66" s="995">
        <f t="shared" ref="OJI66" si="13389">OJI60*$C$65*$C$66</f>
        <v>0</v>
      </c>
      <c r="OJK66" s="995">
        <f t="shared" ref="OJK66" si="13390">OJK60*$C$65*$C$66</f>
        <v>0</v>
      </c>
      <c r="OJM66" s="995">
        <f t="shared" ref="OJM66" si="13391">OJM60*$C$65*$C$66</f>
        <v>0</v>
      </c>
      <c r="OJO66" s="995">
        <f t="shared" ref="OJO66" si="13392">OJO60*$C$65*$C$66</f>
        <v>0</v>
      </c>
      <c r="OJQ66" s="995">
        <f t="shared" ref="OJQ66" si="13393">OJQ60*$C$65*$C$66</f>
        <v>0</v>
      </c>
      <c r="OJS66" s="995">
        <f t="shared" ref="OJS66" si="13394">OJS60*$C$65*$C$66</f>
        <v>0</v>
      </c>
      <c r="OJU66" s="995">
        <f t="shared" ref="OJU66" si="13395">OJU60*$C$65*$C$66</f>
        <v>0</v>
      </c>
      <c r="OJW66" s="995">
        <f t="shared" ref="OJW66" si="13396">OJW60*$C$65*$C$66</f>
        <v>0</v>
      </c>
      <c r="OJY66" s="995">
        <f t="shared" ref="OJY66" si="13397">OJY60*$C$65*$C$66</f>
        <v>0</v>
      </c>
      <c r="OKA66" s="995">
        <f t="shared" ref="OKA66" si="13398">OKA60*$C$65*$C$66</f>
        <v>0</v>
      </c>
      <c r="OKC66" s="995">
        <f t="shared" ref="OKC66" si="13399">OKC60*$C$65*$C$66</f>
        <v>0</v>
      </c>
      <c r="OKE66" s="995">
        <f t="shared" ref="OKE66" si="13400">OKE60*$C$65*$C$66</f>
        <v>0</v>
      </c>
      <c r="OKG66" s="995">
        <f t="shared" ref="OKG66" si="13401">OKG60*$C$65*$C$66</f>
        <v>0</v>
      </c>
      <c r="OKI66" s="995">
        <f t="shared" ref="OKI66" si="13402">OKI60*$C$65*$C$66</f>
        <v>0</v>
      </c>
      <c r="OKK66" s="995">
        <f t="shared" ref="OKK66" si="13403">OKK60*$C$65*$C$66</f>
        <v>0</v>
      </c>
      <c r="OKM66" s="995">
        <f t="shared" ref="OKM66" si="13404">OKM60*$C$65*$C$66</f>
        <v>0</v>
      </c>
      <c r="OKO66" s="995">
        <f t="shared" ref="OKO66" si="13405">OKO60*$C$65*$C$66</f>
        <v>0</v>
      </c>
      <c r="OKQ66" s="995">
        <f t="shared" ref="OKQ66" si="13406">OKQ60*$C$65*$C$66</f>
        <v>0</v>
      </c>
      <c r="OKS66" s="995">
        <f t="shared" ref="OKS66" si="13407">OKS60*$C$65*$C$66</f>
        <v>0</v>
      </c>
      <c r="OKU66" s="995">
        <f t="shared" ref="OKU66" si="13408">OKU60*$C$65*$C$66</f>
        <v>0</v>
      </c>
      <c r="OKW66" s="995">
        <f t="shared" ref="OKW66" si="13409">OKW60*$C$65*$C$66</f>
        <v>0</v>
      </c>
      <c r="OKY66" s="995">
        <f t="shared" ref="OKY66" si="13410">OKY60*$C$65*$C$66</f>
        <v>0</v>
      </c>
      <c r="OLA66" s="995">
        <f t="shared" ref="OLA66" si="13411">OLA60*$C$65*$C$66</f>
        <v>0</v>
      </c>
      <c r="OLC66" s="995">
        <f t="shared" ref="OLC66" si="13412">OLC60*$C$65*$C$66</f>
        <v>0</v>
      </c>
      <c r="OLE66" s="995">
        <f t="shared" ref="OLE66" si="13413">OLE60*$C$65*$C$66</f>
        <v>0</v>
      </c>
      <c r="OLG66" s="995">
        <f t="shared" ref="OLG66" si="13414">OLG60*$C$65*$C$66</f>
        <v>0</v>
      </c>
      <c r="OLI66" s="995">
        <f t="shared" ref="OLI66" si="13415">OLI60*$C$65*$C$66</f>
        <v>0</v>
      </c>
      <c r="OLK66" s="995">
        <f t="shared" ref="OLK66" si="13416">OLK60*$C$65*$C$66</f>
        <v>0</v>
      </c>
      <c r="OLM66" s="995">
        <f t="shared" ref="OLM66" si="13417">OLM60*$C$65*$C$66</f>
        <v>0</v>
      </c>
      <c r="OLO66" s="995">
        <f t="shared" ref="OLO66" si="13418">OLO60*$C$65*$C$66</f>
        <v>0</v>
      </c>
      <c r="OLQ66" s="995">
        <f t="shared" ref="OLQ66" si="13419">OLQ60*$C$65*$C$66</f>
        <v>0</v>
      </c>
      <c r="OLS66" s="995">
        <f t="shared" ref="OLS66" si="13420">OLS60*$C$65*$C$66</f>
        <v>0</v>
      </c>
      <c r="OLU66" s="995">
        <f t="shared" ref="OLU66" si="13421">OLU60*$C$65*$C$66</f>
        <v>0</v>
      </c>
      <c r="OLW66" s="995">
        <f t="shared" ref="OLW66" si="13422">OLW60*$C$65*$C$66</f>
        <v>0</v>
      </c>
      <c r="OLY66" s="995">
        <f t="shared" ref="OLY66" si="13423">OLY60*$C$65*$C$66</f>
        <v>0</v>
      </c>
      <c r="OMA66" s="995">
        <f t="shared" ref="OMA66" si="13424">OMA60*$C$65*$C$66</f>
        <v>0</v>
      </c>
      <c r="OMC66" s="995">
        <f t="shared" ref="OMC66" si="13425">OMC60*$C$65*$C$66</f>
        <v>0</v>
      </c>
      <c r="OME66" s="995">
        <f t="shared" ref="OME66" si="13426">OME60*$C$65*$C$66</f>
        <v>0</v>
      </c>
      <c r="OMG66" s="995">
        <f t="shared" ref="OMG66" si="13427">OMG60*$C$65*$C$66</f>
        <v>0</v>
      </c>
      <c r="OMI66" s="995">
        <f t="shared" ref="OMI66" si="13428">OMI60*$C$65*$C$66</f>
        <v>0</v>
      </c>
      <c r="OMK66" s="995">
        <f t="shared" ref="OMK66" si="13429">OMK60*$C$65*$C$66</f>
        <v>0</v>
      </c>
      <c r="OMM66" s="995">
        <f t="shared" ref="OMM66" si="13430">OMM60*$C$65*$C$66</f>
        <v>0</v>
      </c>
      <c r="OMO66" s="995">
        <f t="shared" ref="OMO66" si="13431">OMO60*$C$65*$C$66</f>
        <v>0</v>
      </c>
      <c r="OMQ66" s="995">
        <f t="shared" ref="OMQ66" si="13432">OMQ60*$C$65*$C$66</f>
        <v>0</v>
      </c>
      <c r="OMS66" s="995">
        <f t="shared" ref="OMS66" si="13433">OMS60*$C$65*$C$66</f>
        <v>0</v>
      </c>
      <c r="OMU66" s="995">
        <f t="shared" ref="OMU66" si="13434">OMU60*$C$65*$C$66</f>
        <v>0</v>
      </c>
      <c r="OMW66" s="995">
        <f t="shared" ref="OMW66" si="13435">OMW60*$C$65*$C$66</f>
        <v>0</v>
      </c>
      <c r="OMY66" s="995">
        <f t="shared" ref="OMY66" si="13436">OMY60*$C$65*$C$66</f>
        <v>0</v>
      </c>
      <c r="ONA66" s="995">
        <f t="shared" ref="ONA66" si="13437">ONA60*$C$65*$C$66</f>
        <v>0</v>
      </c>
      <c r="ONC66" s="995">
        <f t="shared" ref="ONC66" si="13438">ONC60*$C$65*$C$66</f>
        <v>0</v>
      </c>
      <c r="ONE66" s="995">
        <f t="shared" ref="ONE66" si="13439">ONE60*$C$65*$C$66</f>
        <v>0</v>
      </c>
      <c r="ONG66" s="995">
        <f t="shared" ref="ONG66" si="13440">ONG60*$C$65*$C$66</f>
        <v>0</v>
      </c>
      <c r="ONI66" s="995">
        <f t="shared" ref="ONI66" si="13441">ONI60*$C$65*$C$66</f>
        <v>0</v>
      </c>
      <c r="ONK66" s="995">
        <f t="shared" ref="ONK66" si="13442">ONK60*$C$65*$C$66</f>
        <v>0</v>
      </c>
      <c r="ONM66" s="995">
        <f t="shared" ref="ONM66" si="13443">ONM60*$C$65*$C$66</f>
        <v>0</v>
      </c>
      <c r="ONO66" s="995">
        <f t="shared" ref="ONO66" si="13444">ONO60*$C$65*$C$66</f>
        <v>0</v>
      </c>
      <c r="ONQ66" s="995">
        <f t="shared" ref="ONQ66" si="13445">ONQ60*$C$65*$C$66</f>
        <v>0</v>
      </c>
      <c r="ONS66" s="995">
        <f t="shared" ref="ONS66" si="13446">ONS60*$C$65*$C$66</f>
        <v>0</v>
      </c>
      <c r="ONU66" s="995">
        <f t="shared" ref="ONU66" si="13447">ONU60*$C$65*$C$66</f>
        <v>0</v>
      </c>
      <c r="ONW66" s="995">
        <f t="shared" ref="ONW66" si="13448">ONW60*$C$65*$C$66</f>
        <v>0</v>
      </c>
      <c r="ONY66" s="995">
        <f t="shared" ref="ONY66" si="13449">ONY60*$C$65*$C$66</f>
        <v>0</v>
      </c>
      <c r="OOA66" s="995">
        <f t="shared" ref="OOA66" si="13450">OOA60*$C$65*$C$66</f>
        <v>0</v>
      </c>
      <c r="OOC66" s="995">
        <f t="shared" ref="OOC66" si="13451">OOC60*$C$65*$C$66</f>
        <v>0</v>
      </c>
      <c r="OOE66" s="995">
        <f t="shared" ref="OOE66" si="13452">OOE60*$C$65*$C$66</f>
        <v>0</v>
      </c>
      <c r="OOG66" s="995">
        <f t="shared" ref="OOG66" si="13453">OOG60*$C$65*$C$66</f>
        <v>0</v>
      </c>
      <c r="OOI66" s="995">
        <f t="shared" ref="OOI66" si="13454">OOI60*$C$65*$C$66</f>
        <v>0</v>
      </c>
      <c r="OOK66" s="995">
        <f t="shared" ref="OOK66" si="13455">OOK60*$C$65*$C$66</f>
        <v>0</v>
      </c>
      <c r="OOM66" s="995">
        <f t="shared" ref="OOM66" si="13456">OOM60*$C$65*$C$66</f>
        <v>0</v>
      </c>
      <c r="OOO66" s="995">
        <f t="shared" ref="OOO66" si="13457">OOO60*$C$65*$C$66</f>
        <v>0</v>
      </c>
      <c r="OOQ66" s="995">
        <f t="shared" ref="OOQ66" si="13458">OOQ60*$C$65*$C$66</f>
        <v>0</v>
      </c>
      <c r="OOS66" s="995">
        <f t="shared" ref="OOS66" si="13459">OOS60*$C$65*$C$66</f>
        <v>0</v>
      </c>
      <c r="OOU66" s="995">
        <f t="shared" ref="OOU66" si="13460">OOU60*$C$65*$C$66</f>
        <v>0</v>
      </c>
      <c r="OOW66" s="995">
        <f t="shared" ref="OOW66" si="13461">OOW60*$C$65*$C$66</f>
        <v>0</v>
      </c>
      <c r="OOY66" s="995">
        <f t="shared" ref="OOY66" si="13462">OOY60*$C$65*$C$66</f>
        <v>0</v>
      </c>
      <c r="OPA66" s="995">
        <f t="shared" ref="OPA66" si="13463">OPA60*$C$65*$C$66</f>
        <v>0</v>
      </c>
      <c r="OPC66" s="995">
        <f t="shared" ref="OPC66" si="13464">OPC60*$C$65*$C$66</f>
        <v>0</v>
      </c>
      <c r="OPE66" s="995">
        <f t="shared" ref="OPE66" si="13465">OPE60*$C$65*$C$66</f>
        <v>0</v>
      </c>
      <c r="OPG66" s="995">
        <f t="shared" ref="OPG66" si="13466">OPG60*$C$65*$C$66</f>
        <v>0</v>
      </c>
      <c r="OPI66" s="995">
        <f t="shared" ref="OPI66" si="13467">OPI60*$C$65*$C$66</f>
        <v>0</v>
      </c>
      <c r="OPK66" s="995">
        <f t="shared" ref="OPK66" si="13468">OPK60*$C$65*$C$66</f>
        <v>0</v>
      </c>
      <c r="OPM66" s="995">
        <f t="shared" ref="OPM66" si="13469">OPM60*$C$65*$C$66</f>
        <v>0</v>
      </c>
      <c r="OPO66" s="995">
        <f t="shared" ref="OPO66" si="13470">OPO60*$C$65*$C$66</f>
        <v>0</v>
      </c>
      <c r="OPQ66" s="995">
        <f t="shared" ref="OPQ66" si="13471">OPQ60*$C$65*$C$66</f>
        <v>0</v>
      </c>
      <c r="OPS66" s="995">
        <f t="shared" ref="OPS66" si="13472">OPS60*$C$65*$C$66</f>
        <v>0</v>
      </c>
      <c r="OPU66" s="995">
        <f t="shared" ref="OPU66" si="13473">OPU60*$C$65*$C$66</f>
        <v>0</v>
      </c>
      <c r="OPW66" s="995">
        <f t="shared" ref="OPW66" si="13474">OPW60*$C$65*$C$66</f>
        <v>0</v>
      </c>
      <c r="OPY66" s="995">
        <f t="shared" ref="OPY66" si="13475">OPY60*$C$65*$C$66</f>
        <v>0</v>
      </c>
      <c r="OQA66" s="995">
        <f t="shared" ref="OQA66" si="13476">OQA60*$C$65*$C$66</f>
        <v>0</v>
      </c>
      <c r="OQC66" s="995">
        <f t="shared" ref="OQC66" si="13477">OQC60*$C$65*$C$66</f>
        <v>0</v>
      </c>
      <c r="OQE66" s="995">
        <f t="shared" ref="OQE66" si="13478">OQE60*$C$65*$C$66</f>
        <v>0</v>
      </c>
      <c r="OQG66" s="995">
        <f t="shared" ref="OQG66" si="13479">OQG60*$C$65*$C$66</f>
        <v>0</v>
      </c>
      <c r="OQI66" s="995">
        <f t="shared" ref="OQI66" si="13480">OQI60*$C$65*$C$66</f>
        <v>0</v>
      </c>
      <c r="OQK66" s="995">
        <f t="shared" ref="OQK66" si="13481">OQK60*$C$65*$C$66</f>
        <v>0</v>
      </c>
      <c r="OQM66" s="995">
        <f t="shared" ref="OQM66" si="13482">OQM60*$C$65*$C$66</f>
        <v>0</v>
      </c>
      <c r="OQO66" s="995">
        <f t="shared" ref="OQO66" si="13483">OQO60*$C$65*$C$66</f>
        <v>0</v>
      </c>
      <c r="OQQ66" s="995">
        <f t="shared" ref="OQQ66" si="13484">OQQ60*$C$65*$C$66</f>
        <v>0</v>
      </c>
      <c r="OQS66" s="995">
        <f t="shared" ref="OQS66" si="13485">OQS60*$C$65*$C$66</f>
        <v>0</v>
      </c>
      <c r="OQU66" s="995">
        <f t="shared" ref="OQU66" si="13486">OQU60*$C$65*$C$66</f>
        <v>0</v>
      </c>
      <c r="OQW66" s="995">
        <f t="shared" ref="OQW66" si="13487">OQW60*$C$65*$C$66</f>
        <v>0</v>
      </c>
      <c r="OQY66" s="995">
        <f t="shared" ref="OQY66" si="13488">OQY60*$C$65*$C$66</f>
        <v>0</v>
      </c>
      <c r="ORA66" s="995">
        <f t="shared" ref="ORA66" si="13489">ORA60*$C$65*$C$66</f>
        <v>0</v>
      </c>
      <c r="ORC66" s="995">
        <f t="shared" ref="ORC66" si="13490">ORC60*$C$65*$C$66</f>
        <v>0</v>
      </c>
      <c r="ORE66" s="995">
        <f t="shared" ref="ORE66" si="13491">ORE60*$C$65*$C$66</f>
        <v>0</v>
      </c>
      <c r="ORG66" s="995">
        <f t="shared" ref="ORG66" si="13492">ORG60*$C$65*$C$66</f>
        <v>0</v>
      </c>
      <c r="ORI66" s="995">
        <f t="shared" ref="ORI66" si="13493">ORI60*$C$65*$C$66</f>
        <v>0</v>
      </c>
      <c r="ORK66" s="995">
        <f t="shared" ref="ORK66" si="13494">ORK60*$C$65*$C$66</f>
        <v>0</v>
      </c>
      <c r="ORM66" s="995">
        <f t="shared" ref="ORM66" si="13495">ORM60*$C$65*$C$66</f>
        <v>0</v>
      </c>
      <c r="ORO66" s="995">
        <f t="shared" ref="ORO66" si="13496">ORO60*$C$65*$C$66</f>
        <v>0</v>
      </c>
      <c r="ORQ66" s="995">
        <f t="shared" ref="ORQ66" si="13497">ORQ60*$C$65*$C$66</f>
        <v>0</v>
      </c>
      <c r="ORS66" s="995">
        <f t="shared" ref="ORS66" si="13498">ORS60*$C$65*$C$66</f>
        <v>0</v>
      </c>
      <c r="ORU66" s="995">
        <f t="shared" ref="ORU66" si="13499">ORU60*$C$65*$C$66</f>
        <v>0</v>
      </c>
      <c r="ORW66" s="995">
        <f t="shared" ref="ORW66" si="13500">ORW60*$C$65*$C$66</f>
        <v>0</v>
      </c>
      <c r="ORY66" s="995">
        <f t="shared" ref="ORY66" si="13501">ORY60*$C$65*$C$66</f>
        <v>0</v>
      </c>
      <c r="OSA66" s="995">
        <f t="shared" ref="OSA66" si="13502">OSA60*$C$65*$C$66</f>
        <v>0</v>
      </c>
      <c r="OSC66" s="995">
        <f t="shared" ref="OSC66" si="13503">OSC60*$C$65*$C$66</f>
        <v>0</v>
      </c>
      <c r="OSE66" s="995">
        <f t="shared" ref="OSE66" si="13504">OSE60*$C$65*$C$66</f>
        <v>0</v>
      </c>
      <c r="OSG66" s="995">
        <f t="shared" ref="OSG66" si="13505">OSG60*$C$65*$C$66</f>
        <v>0</v>
      </c>
      <c r="OSI66" s="995">
        <f t="shared" ref="OSI66" si="13506">OSI60*$C$65*$C$66</f>
        <v>0</v>
      </c>
      <c r="OSK66" s="995">
        <f t="shared" ref="OSK66" si="13507">OSK60*$C$65*$C$66</f>
        <v>0</v>
      </c>
      <c r="OSM66" s="995">
        <f t="shared" ref="OSM66" si="13508">OSM60*$C$65*$C$66</f>
        <v>0</v>
      </c>
      <c r="OSO66" s="995">
        <f t="shared" ref="OSO66" si="13509">OSO60*$C$65*$C$66</f>
        <v>0</v>
      </c>
      <c r="OSQ66" s="995">
        <f t="shared" ref="OSQ66" si="13510">OSQ60*$C$65*$C$66</f>
        <v>0</v>
      </c>
      <c r="OSS66" s="995">
        <f t="shared" ref="OSS66" si="13511">OSS60*$C$65*$C$66</f>
        <v>0</v>
      </c>
      <c r="OSU66" s="995">
        <f t="shared" ref="OSU66" si="13512">OSU60*$C$65*$C$66</f>
        <v>0</v>
      </c>
      <c r="OSW66" s="995">
        <f t="shared" ref="OSW66" si="13513">OSW60*$C$65*$C$66</f>
        <v>0</v>
      </c>
      <c r="OSY66" s="995">
        <f t="shared" ref="OSY66" si="13514">OSY60*$C$65*$C$66</f>
        <v>0</v>
      </c>
      <c r="OTA66" s="995">
        <f t="shared" ref="OTA66" si="13515">OTA60*$C$65*$C$66</f>
        <v>0</v>
      </c>
      <c r="OTC66" s="995">
        <f t="shared" ref="OTC66" si="13516">OTC60*$C$65*$C$66</f>
        <v>0</v>
      </c>
      <c r="OTE66" s="995">
        <f t="shared" ref="OTE66" si="13517">OTE60*$C$65*$C$66</f>
        <v>0</v>
      </c>
      <c r="OTG66" s="995">
        <f t="shared" ref="OTG66" si="13518">OTG60*$C$65*$C$66</f>
        <v>0</v>
      </c>
      <c r="OTI66" s="995">
        <f t="shared" ref="OTI66" si="13519">OTI60*$C$65*$C$66</f>
        <v>0</v>
      </c>
      <c r="OTK66" s="995">
        <f t="shared" ref="OTK66" si="13520">OTK60*$C$65*$C$66</f>
        <v>0</v>
      </c>
      <c r="OTM66" s="995">
        <f t="shared" ref="OTM66" si="13521">OTM60*$C$65*$C$66</f>
        <v>0</v>
      </c>
      <c r="OTO66" s="995">
        <f t="shared" ref="OTO66" si="13522">OTO60*$C$65*$C$66</f>
        <v>0</v>
      </c>
      <c r="OTQ66" s="995">
        <f t="shared" ref="OTQ66" si="13523">OTQ60*$C$65*$C$66</f>
        <v>0</v>
      </c>
      <c r="OTS66" s="995">
        <f t="shared" ref="OTS66" si="13524">OTS60*$C$65*$C$66</f>
        <v>0</v>
      </c>
      <c r="OTU66" s="995">
        <f t="shared" ref="OTU66" si="13525">OTU60*$C$65*$C$66</f>
        <v>0</v>
      </c>
      <c r="OTW66" s="995">
        <f t="shared" ref="OTW66" si="13526">OTW60*$C$65*$C$66</f>
        <v>0</v>
      </c>
      <c r="OTY66" s="995">
        <f t="shared" ref="OTY66" si="13527">OTY60*$C$65*$C$66</f>
        <v>0</v>
      </c>
      <c r="OUA66" s="995">
        <f t="shared" ref="OUA66" si="13528">OUA60*$C$65*$C$66</f>
        <v>0</v>
      </c>
      <c r="OUC66" s="995">
        <f t="shared" ref="OUC66" si="13529">OUC60*$C$65*$C$66</f>
        <v>0</v>
      </c>
      <c r="OUE66" s="995">
        <f t="shared" ref="OUE66" si="13530">OUE60*$C$65*$C$66</f>
        <v>0</v>
      </c>
      <c r="OUG66" s="995">
        <f t="shared" ref="OUG66" si="13531">OUG60*$C$65*$C$66</f>
        <v>0</v>
      </c>
      <c r="OUI66" s="995">
        <f t="shared" ref="OUI66" si="13532">OUI60*$C$65*$C$66</f>
        <v>0</v>
      </c>
      <c r="OUK66" s="995">
        <f t="shared" ref="OUK66" si="13533">OUK60*$C$65*$C$66</f>
        <v>0</v>
      </c>
      <c r="OUM66" s="995">
        <f t="shared" ref="OUM66" si="13534">OUM60*$C$65*$C$66</f>
        <v>0</v>
      </c>
      <c r="OUO66" s="995">
        <f t="shared" ref="OUO66" si="13535">OUO60*$C$65*$C$66</f>
        <v>0</v>
      </c>
      <c r="OUQ66" s="995">
        <f t="shared" ref="OUQ66" si="13536">OUQ60*$C$65*$C$66</f>
        <v>0</v>
      </c>
      <c r="OUS66" s="995">
        <f t="shared" ref="OUS66" si="13537">OUS60*$C$65*$C$66</f>
        <v>0</v>
      </c>
      <c r="OUU66" s="995">
        <f t="shared" ref="OUU66" si="13538">OUU60*$C$65*$C$66</f>
        <v>0</v>
      </c>
      <c r="OUW66" s="995">
        <f t="shared" ref="OUW66" si="13539">OUW60*$C$65*$C$66</f>
        <v>0</v>
      </c>
      <c r="OUY66" s="995">
        <f t="shared" ref="OUY66" si="13540">OUY60*$C$65*$C$66</f>
        <v>0</v>
      </c>
      <c r="OVA66" s="995">
        <f t="shared" ref="OVA66" si="13541">OVA60*$C$65*$C$66</f>
        <v>0</v>
      </c>
      <c r="OVC66" s="995">
        <f t="shared" ref="OVC66" si="13542">OVC60*$C$65*$C$66</f>
        <v>0</v>
      </c>
      <c r="OVE66" s="995">
        <f t="shared" ref="OVE66" si="13543">OVE60*$C$65*$C$66</f>
        <v>0</v>
      </c>
      <c r="OVG66" s="995">
        <f t="shared" ref="OVG66" si="13544">OVG60*$C$65*$C$66</f>
        <v>0</v>
      </c>
      <c r="OVI66" s="995">
        <f t="shared" ref="OVI66" si="13545">OVI60*$C$65*$C$66</f>
        <v>0</v>
      </c>
      <c r="OVK66" s="995">
        <f t="shared" ref="OVK66" si="13546">OVK60*$C$65*$C$66</f>
        <v>0</v>
      </c>
      <c r="OVM66" s="995">
        <f t="shared" ref="OVM66" si="13547">OVM60*$C$65*$C$66</f>
        <v>0</v>
      </c>
      <c r="OVO66" s="995">
        <f t="shared" ref="OVO66" si="13548">OVO60*$C$65*$C$66</f>
        <v>0</v>
      </c>
      <c r="OVQ66" s="995">
        <f t="shared" ref="OVQ66" si="13549">OVQ60*$C$65*$C$66</f>
        <v>0</v>
      </c>
      <c r="OVS66" s="995">
        <f t="shared" ref="OVS66" si="13550">OVS60*$C$65*$C$66</f>
        <v>0</v>
      </c>
      <c r="OVU66" s="995">
        <f t="shared" ref="OVU66" si="13551">OVU60*$C$65*$C$66</f>
        <v>0</v>
      </c>
      <c r="OVW66" s="995">
        <f t="shared" ref="OVW66" si="13552">OVW60*$C$65*$C$66</f>
        <v>0</v>
      </c>
      <c r="OVY66" s="995">
        <f t="shared" ref="OVY66" si="13553">OVY60*$C$65*$C$66</f>
        <v>0</v>
      </c>
      <c r="OWA66" s="995">
        <f t="shared" ref="OWA66" si="13554">OWA60*$C$65*$C$66</f>
        <v>0</v>
      </c>
      <c r="OWC66" s="995">
        <f t="shared" ref="OWC66" si="13555">OWC60*$C$65*$C$66</f>
        <v>0</v>
      </c>
      <c r="OWE66" s="995">
        <f t="shared" ref="OWE66" si="13556">OWE60*$C$65*$C$66</f>
        <v>0</v>
      </c>
      <c r="OWG66" s="995">
        <f t="shared" ref="OWG66" si="13557">OWG60*$C$65*$C$66</f>
        <v>0</v>
      </c>
      <c r="OWI66" s="995">
        <f t="shared" ref="OWI66" si="13558">OWI60*$C$65*$C$66</f>
        <v>0</v>
      </c>
      <c r="OWK66" s="995">
        <f t="shared" ref="OWK66" si="13559">OWK60*$C$65*$C$66</f>
        <v>0</v>
      </c>
      <c r="OWM66" s="995">
        <f t="shared" ref="OWM66" si="13560">OWM60*$C$65*$C$66</f>
        <v>0</v>
      </c>
      <c r="OWO66" s="995">
        <f t="shared" ref="OWO66" si="13561">OWO60*$C$65*$C$66</f>
        <v>0</v>
      </c>
      <c r="OWQ66" s="995">
        <f t="shared" ref="OWQ66" si="13562">OWQ60*$C$65*$C$66</f>
        <v>0</v>
      </c>
      <c r="OWS66" s="995">
        <f t="shared" ref="OWS66" si="13563">OWS60*$C$65*$C$66</f>
        <v>0</v>
      </c>
      <c r="OWU66" s="995">
        <f t="shared" ref="OWU66" si="13564">OWU60*$C$65*$C$66</f>
        <v>0</v>
      </c>
      <c r="OWW66" s="995">
        <f t="shared" ref="OWW66" si="13565">OWW60*$C$65*$C$66</f>
        <v>0</v>
      </c>
      <c r="OWY66" s="995">
        <f t="shared" ref="OWY66" si="13566">OWY60*$C$65*$C$66</f>
        <v>0</v>
      </c>
      <c r="OXA66" s="995">
        <f t="shared" ref="OXA66" si="13567">OXA60*$C$65*$C$66</f>
        <v>0</v>
      </c>
      <c r="OXC66" s="995">
        <f t="shared" ref="OXC66" si="13568">OXC60*$C$65*$C$66</f>
        <v>0</v>
      </c>
      <c r="OXE66" s="995">
        <f t="shared" ref="OXE66" si="13569">OXE60*$C$65*$C$66</f>
        <v>0</v>
      </c>
      <c r="OXG66" s="995">
        <f t="shared" ref="OXG66" si="13570">OXG60*$C$65*$C$66</f>
        <v>0</v>
      </c>
      <c r="OXI66" s="995">
        <f t="shared" ref="OXI66" si="13571">OXI60*$C$65*$C$66</f>
        <v>0</v>
      </c>
      <c r="OXK66" s="995">
        <f t="shared" ref="OXK66" si="13572">OXK60*$C$65*$C$66</f>
        <v>0</v>
      </c>
      <c r="OXM66" s="995">
        <f t="shared" ref="OXM66" si="13573">OXM60*$C$65*$C$66</f>
        <v>0</v>
      </c>
      <c r="OXO66" s="995">
        <f t="shared" ref="OXO66" si="13574">OXO60*$C$65*$C$66</f>
        <v>0</v>
      </c>
      <c r="OXQ66" s="995">
        <f t="shared" ref="OXQ66" si="13575">OXQ60*$C$65*$C$66</f>
        <v>0</v>
      </c>
      <c r="OXS66" s="995">
        <f t="shared" ref="OXS66" si="13576">OXS60*$C$65*$C$66</f>
        <v>0</v>
      </c>
      <c r="OXU66" s="995">
        <f t="shared" ref="OXU66" si="13577">OXU60*$C$65*$C$66</f>
        <v>0</v>
      </c>
      <c r="OXW66" s="995">
        <f t="shared" ref="OXW66" si="13578">OXW60*$C$65*$C$66</f>
        <v>0</v>
      </c>
      <c r="OXY66" s="995">
        <f t="shared" ref="OXY66" si="13579">OXY60*$C$65*$C$66</f>
        <v>0</v>
      </c>
      <c r="OYA66" s="995">
        <f t="shared" ref="OYA66" si="13580">OYA60*$C$65*$C$66</f>
        <v>0</v>
      </c>
      <c r="OYC66" s="995">
        <f t="shared" ref="OYC66" si="13581">OYC60*$C$65*$C$66</f>
        <v>0</v>
      </c>
      <c r="OYE66" s="995">
        <f t="shared" ref="OYE66" si="13582">OYE60*$C$65*$C$66</f>
        <v>0</v>
      </c>
      <c r="OYG66" s="995">
        <f t="shared" ref="OYG66" si="13583">OYG60*$C$65*$C$66</f>
        <v>0</v>
      </c>
      <c r="OYI66" s="995">
        <f t="shared" ref="OYI66" si="13584">OYI60*$C$65*$C$66</f>
        <v>0</v>
      </c>
      <c r="OYK66" s="995">
        <f t="shared" ref="OYK66" si="13585">OYK60*$C$65*$C$66</f>
        <v>0</v>
      </c>
      <c r="OYM66" s="995">
        <f t="shared" ref="OYM66" si="13586">OYM60*$C$65*$C$66</f>
        <v>0</v>
      </c>
      <c r="OYO66" s="995">
        <f t="shared" ref="OYO66" si="13587">OYO60*$C$65*$C$66</f>
        <v>0</v>
      </c>
      <c r="OYQ66" s="995">
        <f t="shared" ref="OYQ66" si="13588">OYQ60*$C$65*$C$66</f>
        <v>0</v>
      </c>
      <c r="OYS66" s="995">
        <f t="shared" ref="OYS66" si="13589">OYS60*$C$65*$C$66</f>
        <v>0</v>
      </c>
      <c r="OYU66" s="995">
        <f t="shared" ref="OYU66" si="13590">OYU60*$C$65*$C$66</f>
        <v>0</v>
      </c>
      <c r="OYW66" s="995">
        <f t="shared" ref="OYW66" si="13591">OYW60*$C$65*$C$66</f>
        <v>0</v>
      </c>
      <c r="OYY66" s="995">
        <f t="shared" ref="OYY66" si="13592">OYY60*$C$65*$C$66</f>
        <v>0</v>
      </c>
      <c r="OZA66" s="995">
        <f t="shared" ref="OZA66" si="13593">OZA60*$C$65*$C$66</f>
        <v>0</v>
      </c>
      <c r="OZC66" s="995">
        <f t="shared" ref="OZC66" si="13594">OZC60*$C$65*$C$66</f>
        <v>0</v>
      </c>
      <c r="OZE66" s="995">
        <f t="shared" ref="OZE66" si="13595">OZE60*$C$65*$C$66</f>
        <v>0</v>
      </c>
      <c r="OZG66" s="995">
        <f t="shared" ref="OZG66" si="13596">OZG60*$C$65*$C$66</f>
        <v>0</v>
      </c>
      <c r="OZI66" s="995">
        <f t="shared" ref="OZI66" si="13597">OZI60*$C$65*$C$66</f>
        <v>0</v>
      </c>
      <c r="OZK66" s="995">
        <f t="shared" ref="OZK66" si="13598">OZK60*$C$65*$C$66</f>
        <v>0</v>
      </c>
      <c r="OZM66" s="995">
        <f t="shared" ref="OZM66" si="13599">OZM60*$C$65*$C$66</f>
        <v>0</v>
      </c>
      <c r="OZO66" s="995">
        <f t="shared" ref="OZO66" si="13600">OZO60*$C$65*$C$66</f>
        <v>0</v>
      </c>
      <c r="OZQ66" s="995">
        <f t="shared" ref="OZQ66" si="13601">OZQ60*$C$65*$C$66</f>
        <v>0</v>
      </c>
      <c r="OZS66" s="995">
        <f t="shared" ref="OZS66" si="13602">OZS60*$C$65*$C$66</f>
        <v>0</v>
      </c>
      <c r="OZU66" s="995">
        <f t="shared" ref="OZU66" si="13603">OZU60*$C$65*$C$66</f>
        <v>0</v>
      </c>
      <c r="OZW66" s="995">
        <f t="shared" ref="OZW66" si="13604">OZW60*$C$65*$C$66</f>
        <v>0</v>
      </c>
      <c r="OZY66" s="995">
        <f t="shared" ref="OZY66" si="13605">OZY60*$C$65*$C$66</f>
        <v>0</v>
      </c>
      <c r="PAA66" s="995">
        <f t="shared" ref="PAA66" si="13606">PAA60*$C$65*$C$66</f>
        <v>0</v>
      </c>
      <c r="PAC66" s="995">
        <f t="shared" ref="PAC66" si="13607">PAC60*$C$65*$C$66</f>
        <v>0</v>
      </c>
      <c r="PAE66" s="995">
        <f t="shared" ref="PAE66" si="13608">PAE60*$C$65*$C$66</f>
        <v>0</v>
      </c>
      <c r="PAG66" s="995">
        <f t="shared" ref="PAG66" si="13609">PAG60*$C$65*$C$66</f>
        <v>0</v>
      </c>
      <c r="PAI66" s="995">
        <f t="shared" ref="PAI66" si="13610">PAI60*$C$65*$C$66</f>
        <v>0</v>
      </c>
      <c r="PAK66" s="995">
        <f t="shared" ref="PAK66" si="13611">PAK60*$C$65*$C$66</f>
        <v>0</v>
      </c>
      <c r="PAM66" s="995">
        <f t="shared" ref="PAM66" si="13612">PAM60*$C$65*$C$66</f>
        <v>0</v>
      </c>
      <c r="PAO66" s="995">
        <f t="shared" ref="PAO66" si="13613">PAO60*$C$65*$C$66</f>
        <v>0</v>
      </c>
      <c r="PAQ66" s="995">
        <f t="shared" ref="PAQ66" si="13614">PAQ60*$C$65*$C$66</f>
        <v>0</v>
      </c>
      <c r="PAS66" s="995">
        <f t="shared" ref="PAS66" si="13615">PAS60*$C$65*$C$66</f>
        <v>0</v>
      </c>
      <c r="PAU66" s="995">
        <f t="shared" ref="PAU66" si="13616">PAU60*$C$65*$C$66</f>
        <v>0</v>
      </c>
      <c r="PAW66" s="995">
        <f t="shared" ref="PAW66" si="13617">PAW60*$C$65*$C$66</f>
        <v>0</v>
      </c>
      <c r="PAY66" s="995">
        <f t="shared" ref="PAY66" si="13618">PAY60*$C$65*$C$66</f>
        <v>0</v>
      </c>
      <c r="PBA66" s="995">
        <f t="shared" ref="PBA66" si="13619">PBA60*$C$65*$C$66</f>
        <v>0</v>
      </c>
      <c r="PBC66" s="995">
        <f t="shared" ref="PBC66" si="13620">PBC60*$C$65*$C$66</f>
        <v>0</v>
      </c>
      <c r="PBE66" s="995">
        <f t="shared" ref="PBE66" si="13621">PBE60*$C$65*$C$66</f>
        <v>0</v>
      </c>
      <c r="PBG66" s="995">
        <f t="shared" ref="PBG66" si="13622">PBG60*$C$65*$C$66</f>
        <v>0</v>
      </c>
      <c r="PBI66" s="995">
        <f t="shared" ref="PBI66" si="13623">PBI60*$C$65*$C$66</f>
        <v>0</v>
      </c>
      <c r="PBK66" s="995">
        <f t="shared" ref="PBK66" si="13624">PBK60*$C$65*$C$66</f>
        <v>0</v>
      </c>
      <c r="PBM66" s="995">
        <f t="shared" ref="PBM66" si="13625">PBM60*$C$65*$C$66</f>
        <v>0</v>
      </c>
      <c r="PBO66" s="995">
        <f t="shared" ref="PBO66" si="13626">PBO60*$C$65*$C$66</f>
        <v>0</v>
      </c>
      <c r="PBQ66" s="995">
        <f t="shared" ref="PBQ66" si="13627">PBQ60*$C$65*$C$66</f>
        <v>0</v>
      </c>
      <c r="PBS66" s="995">
        <f t="shared" ref="PBS66" si="13628">PBS60*$C$65*$C$66</f>
        <v>0</v>
      </c>
      <c r="PBU66" s="995">
        <f t="shared" ref="PBU66" si="13629">PBU60*$C$65*$C$66</f>
        <v>0</v>
      </c>
      <c r="PBW66" s="995">
        <f t="shared" ref="PBW66" si="13630">PBW60*$C$65*$C$66</f>
        <v>0</v>
      </c>
      <c r="PBY66" s="995">
        <f t="shared" ref="PBY66" si="13631">PBY60*$C$65*$C$66</f>
        <v>0</v>
      </c>
      <c r="PCA66" s="995">
        <f t="shared" ref="PCA66" si="13632">PCA60*$C$65*$C$66</f>
        <v>0</v>
      </c>
      <c r="PCC66" s="995">
        <f t="shared" ref="PCC66" si="13633">PCC60*$C$65*$C$66</f>
        <v>0</v>
      </c>
      <c r="PCE66" s="995">
        <f t="shared" ref="PCE66" si="13634">PCE60*$C$65*$C$66</f>
        <v>0</v>
      </c>
      <c r="PCG66" s="995">
        <f t="shared" ref="PCG66" si="13635">PCG60*$C$65*$C$66</f>
        <v>0</v>
      </c>
      <c r="PCI66" s="995">
        <f t="shared" ref="PCI66" si="13636">PCI60*$C$65*$C$66</f>
        <v>0</v>
      </c>
      <c r="PCK66" s="995">
        <f t="shared" ref="PCK66" si="13637">PCK60*$C$65*$C$66</f>
        <v>0</v>
      </c>
      <c r="PCM66" s="995">
        <f t="shared" ref="PCM66" si="13638">PCM60*$C$65*$C$66</f>
        <v>0</v>
      </c>
      <c r="PCO66" s="995">
        <f t="shared" ref="PCO66" si="13639">PCO60*$C$65*$C$66</f>
        <v>0</v>
      </c>
      <c r="PCQ66" s="995">
        <f t="shared" ref="PCQ66" si="13640">PCQ60*$C$65*$C$66</f>
        <v>0</v>
      </c>
      <c r="PCS66" s="995">
        <f t="shared" ref="PCS66" si="13641">PCS60*$C$65*$C$66</f>
        <v>0</v>
      </c>
      <c r="PCU66" s="995">
        <f t="shared" ref="PCU66" si="13642">PCU60*$C$65*$C$66</f>
        <v>0</v>
      </c>
      <c r="PCW66" s="995">
        <f t="shared" ref="PCW66" si="13643">PCW60*$C$65*$C$66</f>
        <v>0</v>
      </c>
      <c r="PCY66" s="995">
        <f t="shared" ref="PCY66" si="13644">PCY60*$C$65*$C$66</f>
        <v>0</v>
      </c>
      <c r="PDA66" s="995">
        <f t="shared" ref="PDA66" si="13645">PDA60*$C$65*$C$66</f>
        <v>0</v>
      </c>
      <c r="PDC66" s="995">
        <f t="shared" ref="PDC66" si="13646">PDC60*$C$65*$C$66</f>
        <v>0</v>
      </c>
      <c r="PDE66" s="995">
        <f t="shared" ref="PDE66" si="13647">PDE60*$C$65*$C$66</f>
        <v>0</v>
      </c>
      <c r="PDG66" s="995">
        <f t="shared" ref="PDG66" si="13648">PDG60*$C$65*$C$66</f>
        <v>0</v>
      </c>
      <c r="PDI66" s="995">
        <f t="shared" ref="PDI66" si="13649">PDI60*$C$65*$C$66</f>
        <v>0</v>
      </c>
      <c r="PDK66" s="995">
        <f t="shared" ref="PDK66" si="13650">PDK60*$C$65*$C$66</f>
        <v>0</v>
      </c>
      <c r="PDM66" s="995">
        <f t="shared" ref="PDM66" si="13651">PDM60*$C$65*$C$66</f>
        <v>0</v>
      </c>
      <c r="PDO66" s="995">
        <f t="shared" ref="PDO66" si="13652">PDO60*$C$65*$C$66</f>
        <v>0</v>
      </c>
      <c r="PDQ66" s="995">
        <f t="shared" ref="PDQ66" si="13653">PDQ60*$C$65*$C$66</f>
        <v>0</v>
      </c>
      <c r="PDS66" s="995">
        <f t="shared" ref="PDS66" si="13654">PDS60*$C$65*$C$66</f>
        <v>0</v>
      </c>
      <c r="PDU66" s="995">
        <f t="shared" ref="PDU66" si="13655">PDU60*$C$65*$C$66</f>
        <v>0</v>
      </c>
      <c r="PDW66" s="995">
        <f t="shared" ref="PDW66" si="13656">PDW60*$C$65*$C$66</f>
        <v>0</v>
      </c>
      <c r="PDY66" s="995">
        <f t="shared" ref="PDY66" si="13657">PDY60*$C$65*$C$66</f>
        <v>0</v>
      </c>
      <c r="PEA66" s="995">
        <f t="shared" ref="PEA66" si="13658">PEA60*$C$65*$C$66</f>
        <v>0</v>
      </c>
      <c r="PEC66" s="995">
        <f t="shared" ref="PEC66" si="13659">PEC60*$C$65*$C$66</f>
        <v>0</v>
      </c>
      <c r="PEE66" s="995">
        <f t="shared" ref="PEE66" si="13660">PEE60*$C$65*$C$66</f>
        <v>0</v>
      </c>
      <c r="PEG66" s="995">
        <f t="shared" ref="PEG66" si="13661">PEG60*$C$65*$C$66</f>
        <v>0</v>
      </c>
      <c r="PEI66" s="995">
        <f t="shared" ref="PEI66" si="13662">PEI60*$C$65*$C$66</f>
        <v>0</v>
      </c>
      <c r="PEK66" s="995">
        <f t="shared" ref="PEK66" si="13663">PEK60*$C$65*$C$66</f>
        <v>0</v>
      </c>
      <c r="PEM66" s="995">
        <f t="shared" ref="PEM66" si="13664">PEM60*$C$65*$C$66</f>
        <v>0</v>
      </c>
      <c r="PEO66" s="995">
        <f t="shared" ref="PEO66" si="13665">PEO60*$C$65*$C$66</f>
        <v>0</v>
      </c>
      <c r="PEQ66" s="995">
        <f t="shared" ref="PEQ66" si="13666">PEQ60*$C$65*$C$66</f>
        <v>0</v>
      </c>
      <c r="PES66" s="995">
        <f t="shared" ref="PES66" si="13667">PES60*$C$65*$C$66</f>
        <v>0</v>
      </c>
      <c r="PEU66" s="995">
        <f t="shared" ref="PEU66" si="13668">PEU60*$C$65*$C$66</f>
        <v>0</v>
      </c>
      <c r="PEW66" s="995">
        <f t="shared" ref="PEW66" si="13669">PEW60*$C$65*$C$66</f>
        <v>0</v>
      </c>
      <c r="PEY66" s="995">
        <f t="shared" ref="PEY66" si="13670">PEY60*$C$65*$C$66</f>
        <v>0</v>
      </c>
      <c r="PFA66" s="995">
        <f t="shared" ref="PFA66" si="13671">PFA60*$C$65*$C$66</f>
        <v>0</v>
      </c>
      <c r="PFC66" s="995">
        <f t="shared" ref="PFC66" si="13672">PFC60*$C$65*$C$66</f>
        <v>0</v>
      </c>
      <c r="PFE66" s="995">
        <f t="shared" ref="PFE66" si="13673">PFE60*$C$65*$C$66</f>
        <v>0</v>
      </c>
      <c r="PFG66" s="995">
        <f t="shared" ref="PFG66" si="13674">PFG60*$C$65*$C$66</f>
        <v>0</v>
      </c>
      <c r="PFI66" s="995">
        <f t="shared" ref="PFI66" si="13675">PFI60*$C$65*$C$66</f>
        <v>0</v>
      </c>
      <c r="PFK66" s="995">
        <f t="shared" ref="PFK66" si="13676">PFK60*$C$65*$C$66</f>
        <v>0</v>
      </c>
      <c r="PFM66" s="995">
        <f t="shared" ref="PFM66" si="13677">PFM60*$C$65*$C$66</f>
        <v>0</v>
      </c>
      <c r="PFO66" s="995">
        <f t="shared" ref="PFO66" si="13678">PFO60*$C$65*$C$66</f>
        <v>0</v>
      </c>
      <c r="PFQ66" s="995">
        <f t="shared" ref="PFQ66" si="13679">PFQ60*$C$65*$C$66</f>
        <v>0</v>
      </c>
      <c r="PFS66" s="995">
        <f t="shared" ref="PFS66" si="13680">PFS60*$C$65*$C$66</f>
        <v>0</v>
      </c>
      <c r="PFU66" s="995">
        <f t="shared" ref="PFU66" si="13681">PFU60*$C$65*$C$66</f>
        <v>0</v>
      </c>
      <c r="PFW66" s="995">
        <f t="shared" ref="PFW66" si="13682">PFW60*$C$65*$C$66</f>
        <v>0</v>
      </c>
      <c r="PFY66" s="995">
        <f t="shared" ref="PFY66" si="13683">PFY60*$C$65*$C$66</f>
        <v>0</v>
      </c>
      <c r="PGA66" s="995">
        <f t="shared" ref="PGA66" si="13684">PGA60*$C$65*$C$66</f>
        <v>0</v>
      </c>
      <c r="PGC66" s="995">
        <f t="shared" ref="PGC66" si="13685">PGC60*$C$65*$C$66</f>
        <v>0</v>
      </c>
      <c r="PGE66" s="995">
        <f t="shared" ref="PGE66" si="13686">PGE60*$C$65*$C$66</f>
        <v>0</v>
      </c>
      <c r="PGG66" s="995">
        <f t="shared" ref="PGG66" si="13687">PGG60*$C$65*$C$66</f>
        <v>0</v>
      </c>
      <c r="PGI66" s="995">
        <f t="shared" ref="PGI66" si="13688">PGI60*$C$65*$C$66</f>
        <v>0</v>
      </c>
      <c r="PGK66" s="995">
        <f t="shared" ref="PGK66" si="13689">PGK60*$C$65*$C$66</f>
        <v>0</v>
      </c>
      <c r="PGM66" s="995">
        <f t="shared" ref="PGM66" si="13690">PGM60*$C$65*$C$66</f>
        <v>0</v>
      </c>
      <c r="PGO66" s="995">
        <f t="shared" ref="PGO66" si="13691">PGO60*$C$65*$C$66</f>
        <v>0</v>
      </c>
      <c r="PGQ66" s="995">
        <f t="shared" ref="PGQ66" si="13692">PGQ60*$C$65*$C$66</f>
        <v>0</v>
      </c>
      <c r="PGS66" s="995">
        <f t="shared" ref="PGS66" si="13693">PGS60*$C$65*$C$66</f>
        <v>0</v>
      </c>
      <c r="PGU66" s="995">
        <f t="shared" ref="PGU66" si="13694">PGU60*$C$65*$C$66</f>
        <v>0</v>
      </c>
      <c r="PGW66" s="995">
        <f t="shared" ref="PGW66" si="13695">PGW60*$C$65*$C$66</f>
        <v>0</v>
      </c>
      <c r="PGY66" s="995">
        <f t="shared" ref="PGY66" si="13696">PGY60*$C$65*$C$66</f>
        <v>0</v>
      </c>
      <c r="PHA66" s="995">
        <f t="shared" ref="PHA66" si="13697">PHA60*$C$65*$C$66</f>
        <v>0</v>
      </c>
      <c r="PHC66" s="995">
        <f t="shared" ref="PHC66" si="13698">PHC60*$C$65*$C$66</f>
        <v>0</v>
      </c>
      <c r="PHE66" s="995">
        <f t="shared" ref="PHE66" si="13699">PHE60*$C$65*$C$66</f>
        <v>0</v>
      </c>
      <c r="PHG66" s="995">
        <f t="shared" ref="PHG66" si="13700">PHG60*$C$65*$C$66</f>
        <v>0</v>
      </c>
      <c r="PHI66" s="995">
        <f t="shared" ref="PHI66" si="13701">PHI60*$C$65*$C$66</f>
        <v>0</v>
      </c>
      <c r="PHK66" s="995">
        <f t="shared" ref="PHK66" si="13702">PHK60*$C$65*$C$66</f>
        <v>0</v>
      </c>
      <c r="PHM66" s="995">
        <f t="shared" ref="PHM66" si="13703">PHM60*$C$65*$C$66</f>
        <v>0</v>
      </c>
      <c r="PHO66" s="995">
        <f t="shared" ref="PHO66" si="13704">PHO60*$C$65*$C$66</f>
        <v>0</v>
      </c>
      <c r="PHQ66" s="995">
        <f t="shared" ref="PHQ66" si="13705">PHQ60*$C$65*$C$66</f>
        <v>0</v>
      </c>
      <c r="PHS66" s="995">
        <f t="shared" ref="PHS66" si="13706">PHS60*$C$65*$C$66</f>
        <v>0</v>
      </c>
      <c r="PHU66" s="995">
        <f t="shared" ref="PHU66" si="13707">PHU60*$C$65*$C$66</f>
        <v>0</v>
      </c>
      <c r="PHW66" s="995">
        <f t="shared" ref="PHW66" si="13708">PHW60*$C$65*$C$66</f>
        <v>0</v>
      </c>
      <c r="PHY66" s="995">
        <f t="shared" ref="PHY66" si="13709">PHY60*$C$65*$C$66</f>
        <v>0</v>
      </c>
      <c r="PIA66" s="995">
        <f t="shared" ref="PIA66" si="13710">PIA60*$C$65*$C$66</f>
        <v>0</v>
      </c>
      <c r="PIC66" s="995">
        <f t="shared" ref="PIC66" si="13711">PIC60*$C$65*$C$66</f>
        <v>0</v>
      </c>
      <c r="PIE66" s="995">
        <f t="shared" ref="PIE66" si="13712">PIE60*$C$65*$C$66</f>
        <v>0</v>
      </c>
      <c r="PIG66" s="995">
        <f t="shared" ref="PIG66" si="13713">PIG60*$C$65*$C$66</f>
        <v>0</v>
      </c>
      <c r="PII66" s="995">
        <f t="shared" ref="PII66" si="13714">PII60*$C$65*$C$66</f>
        <v>0</v>
      </c>
      <c r="PIK66" s="995">
        <f t="shared" ref="PIK66" si="13715">PIK60*$C$65*$C$66</f>
        <v>0</v>
      </c>
      <c r="PIM66" s="995">
        <f t="shared" ref="PIM66" si="13716">PIM60*$C$65*$C$66</f>
        <v>0</v>
      </c>
      <c r="PIO66" s="995">
        <f t="shared" ref="PIO66" si="13717">PIO60*$C$65*$C$66</f>
        <v>0</v>
      </c>
      <c r="PIQ66" s="995">
        <f t="shared" ref="PIQ66" si="13718">PIQ60*$C$65*$C$66</f>
        <v>0</v>
      </c>
      <c r="PIS66" s="995">
        <f t="shared" ref="PIS66" si="13719">PIS60*$C$65*$C$66</f>
        <v>0</v>
      </c>
      <c r="PIU66" s="995">
        <f t="shared" ref="PIU66" si="13720">PIU60*$C$65*$C$66</f>
        <v>0</v>
      </c>
      <c r="PIW66" s="995">
        <f t="shared" ref="PIW66" si="13721">PIW60*$C$65*$C$66</f>
        <v>0</v>
      </c>
      <c r="PIY66" s="995">
        <f t="shared" ref="PIY66" si="13722">PIY60*$C$65*$C$66</f>
        <v>0</v>
      </c>
      <c r="PJA66" s="995">
        <f t="shared" ref="PJA66" si="13723">PJA60*$C$65*$C$66</f>
        <v>0</v>
      </c>
      <c r="PJC66" s="995">
        <f t="shared" ref="PJC66" si="13724">PJC60*$C$65*$C$66</f>
        <v>0</v>
      </c>
      <c r="PJE66" s="995">
        <f t="shared" ref="PJE66" si="13725">PJE60*$C$65*$C$66</f>
        <v>0</v>
      </c>
      <c r="PJG66" s="995">
        <f t="shared" ref="PJG66" si="13726">PJG60*$C$65*$C$66</f>
        <v>0</v>
      </c>
      <c r="PJI66" s="995">
        <f t="shared" ref="PJI66" si="13727">PJI60*$C$65*$C$66</f>
        <v>0</v>
      </c>
      <c r="PJK66" s="995">
        <f t="shared" ref="PJK66" si="13728">PJK60*$C$65*$C$66</f>
        <v>0</v>
      </c>
      <c r="PJM66" s="995">
        <f t="shared" ref="PJM66" si="13729">PJM60*$C$65*$C$66</f>
        <v>0</v>
      </c>
      <c r="PJO66" s="995">
        <f t="shared" ref="PJO66" si="13730">PJO60*$C$65*$C$66</f>
        <v>0</v>
      </c>
      <c r="PJQ66" s="995">
        <f t="shared" ref="PJQ66" si="13731">PJQ60*$C$65*$C$66</f>
        <v>0</v>
      </c>
      <c r="PJS66" s="995">
        <f t="shared" ref="PJS66" si="13732">PJS60*$C$65*$C$66</f>
        <v>0</v>
      </c>
      <c r="PJU66" s="995">
        <f t="shared" ref="PJU66" si="13733">PJU60*$C$65*$C$66</f>
        <v>0</v>
      </c>
      <c r="PJW66" s="995">
        <f t="shared" ref="PJW66" si="13734">PJW60*$C$65*$C$66</f>
        <v>0</v>
      </c>
      <c r="PJY66" s="995">
        <f t="shared" ref="PJY66" si="13735">PJY60*$C$65*$C$66</f>
        <v>0</v>
      </c>
      <c r="PKA66" s="995">
        <f t="shared" ref="PKA66" si="13736">PKA60*$C$65*$C$66</f>
        <v>0</v>
      </c>
      <c r="PKC66" s="995">
        <f t="shared" ref="PKC66" si="13737">PKC60*$C$65*$C$66</f>
        <v>0</v>
      </c>
      <c r="PKE66" s="995">
        <f t="shared" ref="PKE66" si="13738">PKE60*$C$65*$C$66</f>
        <v>0</v>
      </c>
      <c r="PKG66" s="995">
        <f t="shared" ref="PKG66" si="13739">PKG60*$C$65*$C$66</f>
        <v>0</v>
      </c>
      <c r="PKI66" s="995">
        <f t="shared" ref="PKI66" si="13740">PKI60*$C$65*$C$66</f>
        <v>0</v>
      </c>
      <c r="PKK66" s="995">
        <f t="shared" ref="PKK66" si="13741">PKK60*$C$65*$C$66</f>
        <v>0</v>
      </c>
      <c r="PKM66" s="995">
        <f t="shared" ref="PKM66" si="13742">PKM60*$C$65*$C$66</f>
        <v>0</v>
      </c>
      <c r="PKO66" s="995">
        <f t="shared" ref="PKO66" si="13743">PKO60*$C$65*$C$66</f>
        <v>0</v>
      </c>
      <c r="PKQ66" s="995">
        <f t="shared" ref="PKQ66" si="13744">PKQ60*$C$65*$C$66</f>
        <v>0</v>
      </c>
      <c r="PKS66" s="995">
        <f t="shared" ref="PKS66" si="13745">PKS60*$C$65*$C$66</f>
        <v>0</v>
      </c>
      <c r="PKU66" s="995">
        <f t="shared" ref="PKU66" si="13746">PKU60*$C$65*$C$66</f>
        <v>0</v>
      </c>
      <c r="PKW66" s="995">
        <f t="shared" ref="PKW66" si="13747">PKW60*$C$65*$C$66</f>
        <v>0</v>
      </c>
      <c r="PKY66" s="995">
        <f t="shared" ref="PKY66" si="13748">PKY60*$C$65*$C$66</f>
        <v>0</v>
      </c>
      <c r="PLA66" s="995">
        <f t="shared" ref="PLA66" si="13749">PLA60*$C$65*$C$66</f>
        <v>0</v>
      </c>
      <c r="PLC66" s="995">
        <f t="shared" ref="PLC66" si="13750">PLC60*$C$65*$C$66</f>
        <v>0</v>
      </c>
      <c r="PLE66" s="995">
        <f t="shared" ref="PLE66" si="13751">PLE60*$C$65*$C$66</f>
        <v>0</v>
      </c>
      <c r="PLG66" s="995">
        <f t="shared" ref="PLG66" si="13752">PLG60*$C$65*$C$66</f>
        <v>0</v>
      </c>
      <c r="PLI66" s="995">
        <f t="shared" ref="PLI66" si="13753">PLI60*$C$65*$C$66</f>
        <v>0</v>
      </c>
      <c r="PLK66" s="995">
        <f t="shared" ref="PLK66" si="13754">PLK60*$C$65*$C$66</f>
        <v>0</v>
      </c>
      <c r="PLM66" s="995">
        <f t="shared" ref="PLM66" si="13755">PLM60*$C$65*$C$66</f>
        <v>0</v>
      </c>
      <c r="PLO66" s="995">
        <f t="shared" ref="PLO66" si="13756">PLO60*$C$65*$C$66</f>
        <v>0</v>
      </c>
      <c r="PLQ66" s="995">
        <f t="shared" ref="PLQ66" si="13757">PLQ60*$C$65*$C$66</f>
        <v>0</v>
      </c>
      <c r="PLS66" s="995">
        <f t="shared" ref="PLS66" si="13758">PLS60*$C$65*$C$66</f>
        <v>0</v>
      </c>
      <c r="PLU66" s="995">
        <f t="shared" ref="PLU66" si="13759">PLU60*$C$65*$C$66</f>
        <v>0</v>
      </c>
      <c r="PLW66" s="995">
        <f t="shared" ref="PLW66" si="13760">PLW60*$C$65*$C$66</f>
        <v>0</v>
      </c>
      <c r="PLY66" s="995">
        <f t="shared" ref="PLY66" si="13761">PLY60*$C$65*$C$66</f>
        <v>0</v>
      </c>
      <c r="PMA66" s="995">
        <f t="shared" ref="PMA66" si="13762">PMA60*$C$65*$C$66</f>
        <v>0</v>
      </c>
      <c r="PMC66" s="995">
        <f t="shared" ref="PMC66" si="13763">PMC60*$C$65*$C$66</f>
        <v>0</v>
      </c>
      <c r="PME66" s="995">
        <f t="shared" ref="PME66" si="13764">PME60*$C$65*$C$66</f>
        <v>0</v>
      </c>
      <c r="PMG66" s="995">
        <f t="shared" ref="PMG66" si="13765">PMG60*$C$65*$C$66</f>
        <v>0</v>
      </c>
      <c r="PMI66" s="995">
        <f t="shared" ref="PMI66" si="13766">PMI60*$C$65*$C$66</f>
        <v>0</v>
      </c>
      <c r="PMK66" s="995">
        <f t="shared" ref="PMK66" si="13767">PMK60*$C$65*$C$66</f>
        <v>0</v>
      </c>
      <c r="PMM66" s="995">
        <f t="shared" ref="PMM66" si="13768">PMM60*$C$65*$C$66</f>
        <v>0</v>
      </c>
      <c r="PMO66" s="995">
        <f t="shared" ref="PMO66" si="13769">PMO60*$C$65*$C$66</f>
        <v>0</v>
      </c>
      <c r="PMQ66" s="995">
        <f t="shared" ref="PMQ66" si="13770">PMQ60*$C$65*$C$66</f>
        <v>0</v>
      </c>
      <c r="PMS66" s="995">
        <f t="shared" ref="PMS66" si="13771">PMS60*$C$65*$C$66</f>
        <v>0</v>
      </c>
      <c r="PMU66" s="995">
        <f t="shared" ref="PMU66" si="13772">PMU60*$C$65*$C$66</f>
        <v>0</v>
      </c>
      <c r="PMW66" s="995">
        <f t="shared" ref="PMW66" si="13773">PMW60*$C$65*$C$66</f>
        <v>0</v>
      </c>
      <c r="PMY66" s="995">
        <f t="shared" ref="PMY66" si="13774">PMY60*$C$65*$C$66</f>
        <v>0</v>
      </c>
      <c r="PNA66" s="995">
        <f t="shared" ref="PNA66" si="13775">PNA60*$C$65*$C$66</f>
        <v>0</v>
      </c>
      <c r="PNC66" s="995">
        <f t="shared" ref="PNC66" si="13776">PNC60*$C$65*$C$66</f>
        <v>0</v>
      </c>
      <c r="PNE66" s="995">
        <f t="shared" ref="PNE66" si="13777">PNE60*$C$65*$C$66</f>
        <v>0</v>
      </c>
      <c r="PNG66" s="995">
        <f t="shared" ref="PNG66" si="13778">PNG60*$C$65*$C$66</f>
        <v>0</v>
      </c>
      <c r="PNI66" s="995">
        <f t="shared" ref="PNI66" si="13779">PNI60*$C$65*$C$66</f>
        <v>0</v>
      </c>
      <c r="PNK66" s="995">
        <f t="shared" ref="PNK66" si="13780">PNK60*$C$65*$C$66</f>
        <v>0</v>
      </c>
      <c r="PNM66" s="995">
        <f t="shared" ref="PNM66" si="13781">PNM60*$C$65*$C$66</f>
        <v>0</v>
      </c>
      <c r="PNO66" s="995">
        <f t="shared" ref="PNO66" si="13782">PNO60*$C$65*$C$66</f>
        <v>0</v>
      </c>
      <c r="PNQ66" s="995">
        <f t="shared" ref="PNQ66" si="13783">PNQ60*$C$65*$C$66</f>
        <v>0</v>
      </c>
      <c r="PNS66" s="995">
        <f t="shared" ref="PNS66" si="13784">PNS60*$C$65*$C$66</f>
        <v>0</v>
      </c>
      <c r="PNU66" s="995">
        <f t="shared" ref="PNU66" si="13785">PNU60*$C$65*$C$66</f>
        <v>0</v>
      </c>
      <c r="PNW66" s="995">
        <f t="shared" ref="PNW66" si="13786">PNW60*$C$65*$C$66</f>
        <v>0</v>
      </c>
      <c r="PNY66" s="995">
        <f t="shared" ref="PNY66" si="13787">PNY60*$C$65*$C$66</f>
        <v>0</v>
      </c>
      <c r="POA66" s="995">
        <f t="shared" ref="POA66" si="13788">POA60*$C$65*$C$66</f>
        <v>0</v>
      </c>
      <c r="POC66" s="995">
        <f t="shared" ref="POC66" si="13789">POC60*$C$65*$C$66</f>
        <v>0</v>
      </c>
      <c r="POE66" s="995">
        <f t="shared" ref="POE66" si="13790">POE60*$C$65*$C$66</f>
        <v>0</v>
      </c>
      <c r="POG66" s="995">
        <f t="shared" ref="POG66" si="13791">POG60*$C$65*$C$66</f>
        <v>0</v>
      </c>
      <c r="POI66" s="995">
        <f t="shared" ref="POI66" si="13792">POI60*$C$65*$C$66</f>
        <v>0</v>
      </c>
      <c r="POK66" s="995">
        <f t="shared" ref="POK66" si="13793">POK60*$C$65*$C$66</f>
        <v>0</v>
      </c>
      <c r="POM66" s="995">
        <f t="shared" ref="POM66" si="13794">POM60*$C$65*$C$66</f>
        <v>0</v>
      </c>
      <c r="POO66" s="995">
        <f t="shared" ref="POO66" si="13795">POO60*$C$65*$C$66</f>
        <v>0</v>
      </c>
      <c r="POQ66" s="995">
        <f t="shared" ref="POQ66" si="13796">POQ60*$C$65*$C$66</f>
        <v>0</v>
      </c>
      <c r="POS66" s="995">
        <f t="shared" ref="POS66" si="13797">POS60*$C$65*$C$66</f>
        <v>0</v>
      </c>
      <c r="POU66" s="995">
        <f t="shared" ref="POU66" si="13798">POU60*$C$65*$C$66</f>
        <v>0</v>
      </c>
      <c r="POW66" s="995">
        <f t="shared" ref="POW66" si="13799">POW60*$C$65*$C$66</f>
        <v>0</v>
      </c>
      <c r="POY66" s="995">
        <f t="shared" ref="POY66" si="13800">POY60*$C$65*$C$66</f>
        <v>0</v>
      </c>
      <c r="PPA66" s="995">
        <f t="shared" ref="PPA66" si="13801">PPA60*$C$65*$C$66</f>
        <v>0</v>
      </c>
      <c r="PPC66" s="995">
        <f t="shared" ref="PPC66" si="13802">PPC60*$C$65*$C$66</f>
        <v>0</v>
      </c>
      <c r="PPE66" s="995">
        <f t="shared" ref="PPE66" si="13803">PPE60*$C$65*$C$66</f>
        <v>0</v>
      </c>
      <c r="PPG66" s="995">
        <f t="shared" ref="PPG66" si="13804">PPG60*$C$65*$C$66</f>
        <v>0</v>
      </c>
      <c r="PPI66" s="995">
        <f t="shared" ref="PPI66" si="13805">PPI60*$C$65*$C$66</f>
        <v>0</v>
      </c>
      <c r="PPK66" s="995">
        <f t="shared" ref="PPK66" si="13806">PPK60*$C$65*$C$66</f>
        <v>0</v>
      </c>
      <c r="PPM66" s="995">
        <f t="shared" ref="PPM66" si="13807">PPM60*$C$65*$C$66</f>
        <v>0</v>
      </c>
      <c r="PPO66" s="995">
        <f t="shared" ref="PPO66" si="13808">PPO60*$C$65*$C$66</f>
        <v>0</v>
      </c>
      <c r="PPQ66" s="995">
        <f t="shared" ref="PPQ66" si="13809">PPQ60*$C$65*$C$66</f>
        <v>0</v>
      </c>
      <c r="PPS66" s="995">
        <f t="shared" ref="PPS66" si="13810">PPS60*$C$65*$C$66</f>
        <v>0</v>
      </c>
      <c r="PPU66" s="995">
        <f t="shared" ref="PPU66" si="13811">PPU60*$C$65*$C$66</f>
        <v>0</v>
      </c>
      <c r="PPW66" s="995">
        <f t="shared" ref="PPW66" si="13812">PPW60*$C$65*$C$66</f>
        <v>0</v>
      </c>
      <c r="PPY66" s="995">
        <f t="shared" ref="PPY66" si="13813">PPY60*$C$65*$C$66</f>
        <v>0</v>
      </c>
      <c r="PQA66" s="995">
        <f t="shared" ref="PQA66" si="13814">PQA60*$C$65*$C$66</f>
        <v>0</v>
      </c>
      <c r="PQC66" s="995">
        <f t="shared" ref="PQC66" si="13815">PQC60*$C$65*$C$66</f>
        <v>0</v>
      </c>
      <c r="PQE66" s="995">
        <f t="shared" ref="PQE66" si="13816">PQE60*$C$65*$C$66</f>
        <v>0</v>
      </c>
      <c r="PQG66" s="995">
        <f t="shared" ref="PQG66" si="13817">PQG60*$C$65*$C$66</f>
        <v>0</v>
      </c>
      <c r="PQI66" s="995">
        <f t="shared" ref="PQI66" si="13818">PQI60*$C$65*$C$66</f>
        <v>0</v>
      </c>
      <c r="PQK66" s="995">
        <f t="shared" ref="PQK66" si="13819">PQK60*$C$65*$C$66</f>
        <v>0</v>
      </c>
      <c r="PQM66" s="995">
        <f t="shared" ref="PQM66" si="13820">PQM60*$C$65*$C$66</f>
        <v>0</v>
      </c>
      <c r="PQO66" s="995">
        <f t="shared" ref="PQO66" si="13821">PQO60*$C$65*$C$66</f>
        <v>0</v>
      </c>
      <c r="PQQ66" s="995">
        <f t="shared" ref="PQQ66" si="13822">PQQ60*$C$65*$C$66</f>
        <v>0</v>
      </c>
      <c r="PQS66" s="995">
        <f t="shared" ref="PQS66" si="13823">PQS60*$C$65*$C$66</f>
        <v>0</v>
      </c>
      <c r="PQU66" s="995">
        <f t="shared" ref="PQU66" si="13824">PQU60*$C$65*$C$66</f>
        <v>0</v>
      </c>
      <c r="PQW66" s="995">
        <f t="shared" ref="PQW66" si="13825">PQW60*$C$65*$C$66</f>
        <v>0</v>
      </c>
      <c r="PQY66" s="995">
        <f t="shared" ref="PQY66" si="13826">PQY60*$C$65*$C$66</f>
        <v>0</v>
      </c>
      <c r="PRA66" s="995">
        <f t="shared" ref="PRA66" si="13827">PRA60*$C$65*$C$66</f>
        <v>0</v>
      </c>
      <c r="PRC66" s="995">
        <f t="shared" ref="PRC66" si="13828">PRC60*$C$65*$C$66</f>
        <v>0</v>
      </c>
      <c r="PRE66" s="995">
        <f t="shared" ref="PRE66" si="13829">PRE60*$C$65*$C$66</f>
        <v>0</v>
      </c>
      <c r="PRG66" s="995">
        <f t="shared" ref="PRG66" si="13830">PRG60*$C$65*$C$66</f>
        <v>0</v>
      </c>
      <c r="PRI66" s="995">
        <f t="shared" ref="PRI66" si="13831">PRI60*$C$65*$C$66</f>
        <v>0</v>
      </c>
      <c r="PRK66" s="995">
        <f t="shared" ref="PRK66" si="13832">PRK60*$C$65*$C$66</f>
        <v>0</v>
      </c>
      <c r="PRM66" s="995">
        <f t="shared" ref="PRM66" si="13833">PRM60*$C$65*$C$66</f>
        <v>0</v>
      </c>
      <c r="PRO66" s="995">
        <f t="shared" ref="PRO66" si="13834">PRO60*$C$65*$C$66</f>
        <v>0</v>
      </c>
      <c r="PRQ66" s="995">
        <f t="shared" ref="PRQ66" si="13835">PRQ60*$C$65*$C$66</f>
        <v>0</v>
      </c>
      <c r="PRS66" s="995">
        <f t="shared" ref="PRS66" si="13836">PRS60*$C$65*$C$66</f>
        <v>0</v>
      </c>
      <c r="PRU66" s="995">
        <f t="shared" ref="PRU66" si="13837">PRU60*$C$65*$C$66</f>
        <v>0</v>
      </c>
      <c r="PRW66" s="995">
        <f t="shared" ref="PRW66" si="13838">PRW60*$C$65*$C$66</f>
        <v>0</v>
      </c>
      <c r="PRY66" s="995">
        <f t="shared" ref="PRY66" si="13839">PRY60*$C$65*$C$66</f>
        <v>0</v>
      </c>
      <c r="PSA66" s="995">
        <f t="shared" ref="PSA66" si="13840">PSA60*$C$65*$C$66</f>
        <v>0</v>
      </c>
      <c r="PSC66" s="995">
        <f t="shared" ref="PSC66" si="13841">PSC60*$C$65*$C$66</f>
        <v>0</v>
      </c>
      <c r="PSE66" s="995">
        <f t="shared" ref="PSE66" si="13842">PSE60*$C$65*$C$66</f>
        <v>0</v>
      </c>
      <c r="PSG66" s="995">
        <f t="shared" ref="PSG66" si="13843">PSG60*$C$65*$C$66</f>
        <v>0</v>
      </c>
      <c r="PSI66" s="995">
        <f t="shared" ref="PSI66" si="13844">PSI60*$C$65*$C$66</f>
        <v>0</v>
      </c>
      <c r="PSK66" s="995">
        <f t="shared" ref="PSK66" si="13845">PSK60*$C$65*$C$66</f>
        <v>0</v>
      </c>
      <c r="PSM66" s="995">
        <f t="shared" ref="PSM66" si="13846">PSM60*$C$65*$C$66</f>
        <v>0</v>
      </c>
      <c r="PSO66" s="995">
        <f t="shared" ref="PSO66" si="13847">PSO60*$C$65*$C$66</f>
        <v>0</v>
      </c>
      <c r="PSQ66" s="995">
        <f t="shared" ref="PSQ66" si="13848">PSQ60*$C$65*$C$66</f>
        <v>0</v>
      </c>
      <c r="PSS66" s="995">
        <f t="shared" ref="PSS66" si="13849">PSS60*$C$65*$C$66</f>
        <v>0</v>
      </c>
      <c r="PSU66" s="995">
        <f t="shared" ref="PSU66" si="13850">PSU60*$C$65*$C$66</f>
        <v>0</v>
      </c>
      <c r="PSW66" s="995">
        <f t="shared" ref="PSW66" si="13851">PSW60*$C$65*$C$66</f>
        <v>0</v>
      </c>
      <c r="PSY66" s="995">
        <f t="shared" ref="PSY66" si="13852">PSY60*$C$65*$C$66</f>
        <v>0</v>
      </c>
      <c r="PTA66" s="995">
        <f t="shared" ref="PTA66" si="13853">PTA60*$C$65*$C$66</f>
        <v>0</v>
      </c>
      <c r="PTC66" s="995">
        <f t="shared" ref="PTC66" si="13854">PTC60*$C$65*$C$66</f>
        <v>0</v>
      </c>
      <c r="PTE66" s="995">
        <f t="shared" ref="PTE66" si="13855">PTE60*$C$65*$C$66</f>
        <v>0</v>
      </c>
      <c r="PTG66" s="995">
        <f t="shared" ref="PTG66" si="13856">PTG60*$C$65*$C$66</f>
        <v>0</v>
      </c>
      <c r="PTI66" s="995">
        <f t="shared" ref="PTI66" si="13857">PTI60*$C$65*$C$66</f>
        <v>0</v>
      </c>
      <c r="PTK66" s="995">
        <f t="shared" ref="PTK66" si="13858">PTK60*$C$65*$C$66</f>
        <v>0</v>
      </c>
      <c r="PTM66" s="995">
        <f t="shared" ref="PTM66" si="13859">PTM60*$C$65*$C$66</f>
        <v>0</v>
      </c>
      <c r="PTO66" s="995">
        <f t="shared" ref="PTO66" si="13860">PTO60*$C$65*$C$66</f>
        <v>0</v>
      </c>
      <c r="PTQ66" s="995">
        <f t="shared" ref="PTQ66" si="13861">PTQ60*$C$65*$C$66</f>
        <v>0</v>
      </c>
      <c r="PTS66" s="995">
        <f t="shared" ref="PTS66" si="13862">PTS60*$C$65*$C$66</f>
        <v>0</v>
      </c>
      <c r="PTU66" s="995">
        <f t="shared" ref="PTU66" si="13863">PTU60*$C$65*$C$66</f>
        <v>0</v>
      </c>
      <c r="PTW66" s="995">
        <f t="shared" ref="PTW66" si="13864">PTW60*$C$65*$C$66</f>
        <v>0</v>
      </c>
      <c r="PTY66" s="995">
        <f t="shared" ref="PTY66" si="13865">PTY60*$C$65*$C$66</f>
        <v>0</v>
      </c>
      <c r="PUA66" s="995">
        <f t="shared" ref="PUA66" si="13866">PUA60*$C$65*$C$66</f>
        <v>0</v>
      </c>
      <c r="PUC66" s="995">
        <f t="shared" ref="PUC66" si="13867">PUC60*$C$65*$C$66</f>
        <v>0</v>
      </c>
      <c r="PUE66" s="995">
        <f t="shared" ref="PUE66" si="13868">PUE60*$C$65*$C$66</f>
        <v>0</v>
      </c>
      <c r="PUG66" s="995">
        <f t="shared" ref="PUG66" si="13869">PUG60*$C$65*$C$66</f>
        <v>0</v>
      </c>
      <c r="PUI66" s="995">
        <f t="shared" ref="PUI66" si="13870">PUI60*$C$65*$C$66</f>
        <v>0</v>
      </c>
      <c r="PUK66" s="995">
        <f t="shared" ref="PUK66" si="13871">PUK60*$C$65*$C$66</f>
        <v>0</v>
      </c>
      <c r="PUM66" s="995">
        <f t="shared" ref="PUM66" si="13872">PUM60*$C$65*$C$66</f>
        <v>0</v>
      </c>
      <c r="PUO66" s="995">
        <f t="shared" ref="PUO66" si="13873">PUO60*$C$65*$C$66</f>
        <v>0</v>
      </c>
      <c r="PUQ66" s="995">
        <f t="shared" ref="PUQ66" si="13874">PUQ60*$C$65*$C$66</f>
        <v>0</v>
      </c>
      <c r="PUS66" s="995">
        <f t="shared" ref="PUS66" si="13875">PUS60*$C$65*$C$66</f>
        <v>0</v>
      </c>
      <c r="PUU66" s="995">
        <f t="shared" ref="PUU66" si="13876">PUU60*$C$65*$C$66</f>
        <v>0</v>
      </c>
      <c r="PUW66" s="995">
        <f t="shared" ref="PUW66" si="13877">PUW60*$C$65*$C$66</f>
        <v>0</v>
      </c>
      <c r="PUY66" s="995">
        <f t="shared" ref="PUY66" si="13878">PUY60*$C$65*$C$66</f>
        <v>0</v>
      </c>
      <c r="PVA66" s="995">
        <f t="shared" ref="PVA66" si="13879">PVA60*$C$65*$C$66</f>
        <v>0</v>
      </c>
      <c r="PVC66" s="995">
        <f t="shared" ref="PVC66" si="13880">PVC60*$C$65*$C$66</f>
        <v>0</v>
      </c>
      <c r="PVE66" s="995">
        <f t="shared" ref="PVE66" si="13881">PVE60*$C$65*$C$66</f>
        <v>0</v>
      </c>
      <c r="PVG66" s="995">
        <f t="shared" ref="PVG66" si="13882">PVG60*$C$65*$C$66</f>
        <v>0</v>
      </c>
      <c r="PVI66" s="995">
        <f t="shared" ref="PVI66" si="13883">PVI60*$C$65*$C$66</f>
        <v>0</v>
      </c>
      <c r="PVK66" s="995">
        <f t="shared" ref="PVK66" si="13884">PVK60*$C$65*$C$66</f>
        <v>0</v>
      </c>
      <c r="PVM66" s="995">
        <f t="shared" ref="PVM66" si="13885">PVM60*$C$65*$C$66</f>
        <v>0</v>
      </c>
      <c r="PVO66" s="995">
        <f t="shared" ref="PVO66" si="13886">PVO60*$C$65*$C$66</f>
        <v>0</v>
      </c>
      <c r="PVQ66" s="995">
        <f t="shared" ref="PVQ66" si="13887">PVQ60*$C$65*$C$66</f>
        <v>0</v>
      </c>
      <c r="PVS66" s="995">
        <f t="shared" ref="PVS66" si="13888">PVS60*$C$65*$C$66</f>
        <v>0</v>
      </c>
      <c r="PVU66" s="995">
        <f t="shared" ref="PVU66" si="13889">PVU60*$C$65*$C$66</f>
        <v>0</v>
      </c>
      <c r="PVW66" s="995">
        <f t="shared" ref="PVW66" si="13890">PVW60*$C$65*$C$66</f>
        <v>0</v>
      </c>
      <c r="PVY66" s="995">
        <f t="shared" ref="PVY66" si="13891">PVY60*$C$65*$C$66</f>
        <v>0</v>
      </c>
      <c r="PWA66" s="995">
        <f t="shared" ref="PWA66" si="13892">PWA60*$C$65*$C$66</f>
        <v>0</v>
      </c>
      <c r="PWC66" s="995">
        <f t="shared" ref="PWC66" si="13893">PWC60*$C$65*$C$66</f>
        <v>0</v>
      </c>
      <c r="PWE66" s="995">
        <f t="shared" ref="PWE66" si="13894">PWE60*$C$65*$C$66</f>
        <v>0</v>
      </c>
      <c r="PWG66" s="995">
        <f t="shared" ref="PWG66" si="13895">PWG60*$C$65*$C$66</f>
        <v>0</v>
      </c>
      <c r="PWI66" s="995">
        <f t="shared" ref="PWI66" si="13896">PWI60*$C$65*$C$66</f>
        <v>0</v>
      </c>
      <c r="PWK66" s="995">
        <f t="shared" ref="PWK66" si="13897">PWK60*$C$65*$C$66</f>
        <v>0</v>
      </c>
      <c r="PWM66" s="995">
        <f t="shared" ref="PWM66" si="13898">PWM60*$C$65*$C$66</f>
        <v>0</v>
      </c>
      <c r="PWO66" s="995">
        <f t="shared" ref="PWO66" si="13899">PWO60*$C$65*$C$66</f>
        <v>0</v>
      </c>
      <c r="PWQ66" s="995">
        <f t="shared" ref="PWQ66" si="13900">PWQ60*$C$65*$C$66</f>
        <v>0</v>
      </c>
      <c r="PWS66" s="995">
        <f t="shared" ref="PWS66" si="13901">PWS60*$C$65*$C$66</f>
        <v>0</v>
      </c>
      <c r="PWU66" s="995">
        <f t="shared" ref="PWU66" si="13902">PWU60*$C$65*$C$66</f>
        <v>0</v>
      </c>
      <c r="PWW66" s="995">
        <f t="shared" ref="PWW66" si="13903">PWW60*$C$65*$C$66</f>
        <v>0</v>
      </c>
      <c r="PWY66" s="995">
        <f t="shared" ref="PWY66" si="13904">PWY60*$C$65*$C$66</f>
        <v>0</v>
      </c>
      <c r="PXA66" s="995">
        <f t="shared" ref="PXA66" si="13905">PXA60*$C$65*$C$66</f>
        <v>0</v>
      </c>
      <c r="PXC66" s="995">
        <f t="shared" ref="PXC66" si="13906">PXC60*$C$65*$C$66</f>
        <v>0</v>
      </c>
      <c r="PXE66" s="995">
        <f t="shared" ref="PXE66" si="13907">PXE60*$C$65*$C$66</f>
        <v>0</v>
      </c>
      <c r="PXG66" s="995">
        <f t="shared" ref="PXG66" si="13908">PXG60*$C$65*$C$66</f>
        <v>0</v>
      </c>
      <c r="PXI66" s="995">
        <f t="shared" ref="PXI66" si="13909">PXI60*$C$65*$C$66</f>
        <v>0</v>
      </c>
      <c r="PXK66" s="995">
        <f t="shared" ref="PXK66" si="13910">PXK60*$C$65*$C$66</f>
        <v>0</v>
      </c>
      <c r="PXM66" s="995">
        <f t="shared" ref="PXM66" si="13911">PXM60*$C$65*$C$66</f>
        <v>0</v>
      </c>
      <c r="PXO66" s="995">
        <f t="shared" ref="PXO66" si="13912">PXO60*$C$65*$C$66</f>
        <v>0</v>
      </c>
      <c r="PXQ66" s="995">
        <f t="shared" ref="PXQ66" si="13913">PXQ60*$C$65*$C$66</f>
        <v>0</v>
      </c>
      <c r="PXS66" s="995">
        <f t="shared" ref="PXS66" si="13914">PXS60*$C$65*$C$66</f>
        <v>0</v>
      </c>
      <c r="PXU66" s="995">
        <f t="shared" ref="PXU66" si="13915">PXU60*$C$65*$C$66</f>
        <v>0</v>
      </c>
      <c r="PXW66" s="995">
        <f t="shared" ref="PXW66" si="13916">PXW60*$C$65*$C$66</f>
        <v>0</v>
      </c>
      <c r="PXY66" s="995">
        <f t="shared" ref="PXY66" si="13917">PXY60*$C$65*$C$66</f>
        <v>0</v>
      </c>
      <c r="PYA66" s="995">
        <f t="shared" ref="PYA66" si="13918">PYA60*$C$65*$C$66</f>
        <v>0</v>
      </c>
      <c r="PYC66" s="995">
        <f t="shared" ref="PYC66" si="13919">PYC60*$C$65*$C$66</f>
        <v>0</v>
      </c>
      <c r="PYE66" s="995">
        <f t="shared" ref="PYE66" si="13920">PYE60*$C$65*$C$66</f>
        <v>0</v>
      </c>
      <c r="PYG66" s="995">
        <f t="shared" ref="PYG66" si="13921">PYG60*$C$65*$C$66</f>
        <v>0</v>
      </c>
      <c r="PYI66" s="995">
        <f t="shared" ref="PYI66" si="13922">PYI60*$C$65*$C$66</f>
        <v>0</v>
      </c>
      <c r="PYK66" s="995">
        <f t="shared" ref="PYK66" si="13923">PYK60*$C$65*$C$66</f>
        <v>0</v>
      </c>
      <c r="PYM66" s="995">
        <f t="shared" ref="PYM66" si="13924">PYM60*$C$65*$C$66</f>
        <v>0</v>
      </c>
      <c r="PYO66" s="995">
        <f t="shared" ref="PYO66" si="13925">PYO60*$C$65*$C$66</f>
        <v>0</v>
      </c>
      <c r="PYQ66" s="995">
        <f t="shared" ref="PYQ66" si="13926">PYQ60*$C$65*$C$66</f>
        <v>0</v>
      </c>
      <c r="PYS66" s="995">
        <f t="shared" ref="PYS66" si="13927">PYS60*$C$65*$C$66</f>
        <v>0</v>
      </c>
      <c r="PYU66" s="995">
        <f t="shared" ref="PYU66" si="13928">PYU60*$C$65*$C$66</f>
        <v>0</v>
      </c>
      <c r="PYW66" s="995">
        <f t="shared" ref="PYW66" si="13929">PYW60*$C$65*$C$66</f>
        <v>0</v>
      </c>
      <c r="PYY66" s="995">
        <f t="shared" ref="PYY66" si="13930">PYY60*$C$65*$C$66</f>
        <v>0</v>
      </c>
      <c r="PZA66" s="995">
        <f t="shared" ref="PZA66" si="13931">PZA60*$C$65*$C$66</f>
        <v>0</v>
      </c>
      <c r="PZC66" s="995">
        <f t="shared" ref="PZC66" si="13932">PZC60*$C$65*$C$66</f>
        <v>0</v>
      </c>
      <c r="PZE66" s="995">
        <f t="shared" ref="PZE66" si="13933">PZE60*$C$65*$C$66</f>
        <v>0</v>
      </c>
      <c r="PZG66" s="995">
        <f t="shared" ref="PZG66" si="13934">PZG60*$C$65*$C$66</f>
        <v>0</v>
      </c>
      <c r="PZI66" s="995">
        <f t="shared" ref="PZI66" si="13935">PZI60*$C$65*$C$66</f>
        <v>0</v>
      </c>
      <c r="PZK66" s="995">
        <f t="shared" ref="PZK66" si="13936">PZK60*$C$65*$C$66</f>
        <v>0</v>
      </c>
      <c r="PZM66" s="995">
        <f t="shared" ref="PZM66" si="13937">PZM60*$C$65*$C$66</f>
        <v>0</v>
      </c>
      <c r="PZO66" s="995">
        <f t="shared" ref="PZO66" si="13938">PZO60*$C$65*$C$66</f>
        <v>0</v>
      </c>
      <c r="PZQ66" s="995">
        <f t="shared" ref="PZQ66" si="13939">PZQ60*$C$65*$C$66</f>
        <v>0</v>
      </c>
      <c r="PZS66" s="995">
        <f t="shared" ref="PZS66" si="13940">PZS60*$C$65*$C$66</f>
        <v>0</v>
      </c>
      <c r="PZU66" s="995">
        <f t="shared" ref="PZU66" si="13941">PZU60*$C$65*$C$66</f>
        <v>0</v>
      </c>
      <c r="PZW66" s="995">
        <f t="shared" ref="PZW66" si="13942">PZW60*$C$65*$C$66</f>
        <v>0</v>
      </c>
      <c r="PZY66" s="995">
        <f t="shared" ref="PZY66" si="13943">PZY60*$C$65*$C$66</f>
        <v>0</v>
      </c>
      <c r="QAA66" s="995">
        <f t="shared" ref="QAA66" si="13944">QAA60*$C$65*$C$66</f>
        <v>0</v>
      </c>
      <c r="QAC66" s="995">
        <f t="shared" ref="QAC66" si="13945">QAC60*$C$65*$C$66</f>
        <v>0</v>
      </c>
      <c r="QAE66" s="995">
        <f t="shared" ref="QAE66" si="13946">QAE60*$C$65*$C$66</f>
        <v>0</v>
      </c>
      <c r="QAG66" s="995">
        <f t="shared" ref="QAG66" si="13947">QAG60*$C$65*$C$66</f>
        <v>0</v>
      </c>
      <c r="QAI66" s="995">
        <f t="shared" ref="QAI66" si="13948">QAI60*$C$65*$C$66</f>
        <v>0</v>
      </c>
      <c r="QAK66" s="995">
        <f t="shared" ref="QAK66" si="13949">QAK60*$C$65*$C$66</f>
        <v>0</v>
      </c>
      <c r="QAM66" s="995">
        <f t="shared" ref="QAM66" si="13950">QAM60*$C$65*$C$66</f>
        <v>0</v>
      </c>
      <c r="QAO66" s="995">
        <f t="shared" ref="QAO66" si="13951">QAO60*$C$65*$C$66</f>
        <v>0</v>
      </c>
      <c r="QAQ66" s="995">
        <f t="shared" ref="QAQ66" si="13952">QAQ60*$C$65*$C$66</f>
        <v>0</v>
      </c>
      <c r="QAS66" s="995">
        <f t="shared" ref="QAS66" si="13953">QAS60*$C$65*$C$66</f>
        <v>0</v>
      </c>
      <c r="QAU66" s="995">
        <f t="shared" ref="QAU66" si="13954">QAU60*$C$65*$C$66</f>
        <v>0</v>
      </c>
      <c r="QAW66" s="995">
        <f t="shared" ref="QAW66" si="13955">QAW60*$C$65*$C$66</f>
        <v>0</v>
      </c>
      <c r="QAY66" s="995">
        <f t="shared" ref="QAY66" si="13956">QAY60*$C$65*$C$66</f>
        <v>0</v>
      </c>
      <c r="QBA66" s="995">
        <f t="shared" ref="QBA66" si="13957">QBA60*$C$65*$C$66</f>
        <v>0</v>
      </c>
      <c r="QBC66" s="995">
        <f t="shared" ref="QBC66" si="13958">QBC60*$C$65*$C$66</f>
        <v>0</v>
      </c>
      <c r="QBE66" s="995">
        <f t="shared" ref="QBE66" si="13959">QBE60*$C$65*$C$66</f>
        <v>0</v>
      </c>
      <c r="QBG66" s="995">
        <f t="shared" ref="QBG66" si="13960">QBG60*$C$65*$C$66</f>
        <v>0</v>
      </c>
      <c r="QBI66" s="995">
        <f t="shared" ref="QBI66" si="13961">QBI60*$C$65*$C$66</f>
        <v>0</v>
      </c>
      <c r="QBK66" s="995">
        <f t="shared" ref="QBK66" si="13962">QBK60*$C$65*$C$66</f>
        <v>0</v>
      </c>
      <c r="QBM66" s="995">
        <f t="shared" ref="QBM66" si="13963">QBM60*$C$65*$C$66</f>
        <v>0</v>
      </c>
      <c r="QBO66" s="995">
        <f t="shared" ref="QBO66" si="13964">QBO60*$C$65*$C$66</f>
        <v>0</v>
      </c>
      <c r="QBQ66" s="995">
        <f t="shared" ref="QBQ66" si="13965">QBQ60*$C$65*$C$66</f>
        <v>0</v>
      </c>
      <c r="QBS66" s="995">
        <f t="shared" ref="QBS66" si="13966">QBS60*$C$65*$C$66</f>
        <v>0</v>
      </c>
      <c r="QBU66" s="995">
        <f t="shared" ref="QBU66" si="13967">QBU60*$C$65*$C$66</f>
        <v>0</v>
      </c>
      <c r="QBW66" s="995">
        <f t="shared" ref="QBW66" si="13968">QBW60*$C$65*$C$66</f>
        <v>0</v>
      </c>
      <c r="QBY66" s="995">
        <f t="shared" ref="QBY66" si="13969">QBY60*$C$65*$C$66</f>
        <v>0</v>
      </c>
      <c r="QCA66" s="995">
        <f t="shared" ref="QCA66" si="13970">QCA60*$C$65*$C$66</f>
        <v>0</v>
      </c>
      <c r="QCC66" s="995">
        <f t="shared" ref="QCC66" si="13971">QCC60*$C$65*$C$66</f>
        <v>0</v>
      </c>
      <c r="QCE66" s="995">
        <f t="shared" ref="QCE66" si="13972">QCE60*$C$65*$C$66</f>
        <v>0</v>
      </c>
      <c r="QCG66" s="995">
        <f t="shared" ref="QCG66" si="13973">QCG60*$C$65*$C$66</f>
        <v>0</v>
      </c>
      <c r="QCI66" s="995">
        <f t="shared" ref="QCI66" si="13974">QCI60*$C$65*$C$66</f>
        <v>0</v>
      </c>
      <c r="QCK66" s="995">
        <f t="shared" ref="QCK66" si="13975">QCK60*$C$65*$C$66</f>
        <v>0</v>
      </c>
      <c r="QCM66" s="995">
        <f t="shared" ref="QCM66" si="13976">QCM60*$C$65*$C$66</f>
        <v>0</v>
      </c>
      <c r="QCO66" s="995">
        <f t="shared" ref="QCO66" si="13977">QCO60*$C$65*$C$66</f>
        <v>0</v>
      </c>
      <c r="QCQ66" s="995">
        <f t="shared" ref="QCQ66" si="13978">QCQ60*$C$65*$C$66</f>
        <v>0</v>
      </c>
      <c r="QCS66" s="995">
        <f t="shared" ref="QCS66" si="13979">QCS60*$C$65*$C$66</f>
        <v>0</v>
      </c>
      <c r="QCU66" s="995">
        <f t="shared" ref="QCU66" si="13980">QCU60*$C$65*$C$66</f>
        <v>0</v>
      </c>
      <c r="QCW66" s="995">
        <f t="shared" ref="QCW66" si="13981">QCW60*$C$65*$C$66</f>
        <v>0</v>
      </c>
      <c r="QCY66" s="995">
        <f t="shared" ref="QCY66" si="13982">QCY60*$C$65*$C$66</f>
        <v>0</v>
      </c>
      <c r="QDA66" s="995">
        <f t="shared" ref="QDA66" si="13983">QDA60*$C$65*$C$66</f>
        <v>0</v>
      </c>
      <c r="QDC66" s="995">
        <f t="shared" ref="QDC66" si="13984">QDC60*$C$65*$C$66</f>
        <v>0</v>
      </c>
      <c r="QDE66" s="995">
        <f t="shared" ref="QDE66" si="13985">QDE60*$C$65*$C$66</f>
        <v>0</v>
      </c>
      <c r="QDG66" s="995">
        <f t="shared" ref="QDG66" si="13986">QDG60*$C$65*$C$66</f>
        <v>0</v>
      </c>
      <c r="QDI66" s="995">
        <f t="shared" ref="QDI66" si="13987">QDI60*$C$65*$C$66</f>
        <v>0</v>
      </c>
      <c r="QDK66" s="995">
        <f t="shared" ref="QDK66" si="13988">QDK60*$C$65*$C$66</f>
        <v>0</v>
      </c>
      <c r="QDM66" s="995">
        <f t="shared" ref="QDM66" si="13989">QDM60*$C$65*$C$66</f>
        <v>0</v>
      </c>
      <c r="QDO66" s="995">
        <f t="shared" ref="QDO66" si="13990">QDO60*$C$65*$C$66</f>
        <v>0</v>
      </c>
      <c r="QDQ66" s="995">
        <f t="shared" ref="QDQ66" si="13991">QDQ60*$C$65*$C$66</f>
        <v>0</v>
      </c>
      <c r="QDS66" s="995">
        <f t="shared" ref="QDS66" si="13992">QDS60*$C$65*$C$66</f>
        <v>0</v>
      </c>
      <c r="QDU66" s="995">
        <f t="shared" ref="QDU66" si="13993">QDU60*$C$65*$C$66</f>
        <v>0</v>
      </c>
      <c r="QDW66" s="995">
        <f t="shared" ref="QDW66" si="13994">QDW60*$C$65*$C$66</f>
        <v>0</v>
      </c>
      <c r="QDY66" s="995">
        <f t="shared" ref="QDY66" si="13995">QDY60*$C$65*$C$66</f>
        <v>0</v>
      </c>
      <c r="QEA66" s="995">
        <f t="shared" ref="QEA66" si="13996">QEA60*$C$65*$C$66</f>
        <v>0</v>
      </c>
      <c r="QEC66" s="995">
        <f t="shared" ref="QEC66" si="13997">QEC60*$C$65*$C$66</f>
        <v>0</v>
      </c>
      <c r="QEE66" s="995">
        <f t="shared" ref="QEE66" si="13998">QEE60*$C$65*$C$66</f>
        <v>0</v>
      </c>
      <c r="QEG66" s="995">
        <f t="shared" ref="QEG66" si="13999">QEG60*$C$65*$C$66</f>
        <v>0</v>
      </c>
      <c r="QEI66" s="995">
        <f t="shared" ref="QEI66" si="14000">QEI60*$C$65*$C$66</f>
        <v>0</v>
      </c>
      <c r="QEK66" s="995">
        <f t="shared" ref="QEK66" si="14001">QEK60*$C$65*$C$66</f>
        <v>0</v>
      </c>
      <c r="QEM66" s="995">
        <f t="shared" ref="QEM66" si="14002">QEM60*$C$65*$C$66</f>
        <v>0</v>
      </c>
      <c r="QEO66" s="995">
        <f t="shared" ref="QEO66" si="14003">QEO60*$C$65*$C$66</f>
        <v>0</v>
      </c>
      <c r="QEQ66" s="995">
        <f t="shared" ref="QEQ66" si="14004">QEQ60*$C$65*$C$66</f>
        <v>0</v>
      </c>
      <c r="QES66" s="995">
        <f t="shared" ref="QES66" si="14005">QES60*$C$65*$C$66</f>
        <v>0</v>
      </c>
      <c r="QEU66" s="995">
        <f t="shared" ref="QEU66" si="14006">QEU60*$C$65*$C$66</f>
        <v>0</v>
      </c>
      <c r="QEW66" s="995">
        <f t="shared" ref="QEW66" si="14007">QEW60*$C$65*$C$66</f>
        <v>0</v>
      </c>
      <c r="QEY66" s="995">
        <f t="shared" ref="QEY66" si="14008">QEY60*$C$65*$C$66</f>
        <v>0</v>
      </c>
      <c r="QFA66" s="995">
        <f t="shared" ref="QFA66" si="14009">QFA60*$C$65*$C$66</f>
        <v>0</v>
      </c>
      <c r="QFC66" s="995">
        <f t="shared" ref="QFC66" si="14010">QFC60*$C$65*$C$66</f>
        <v>0</v>
      </c>
      <c r="QFE66" s="995">
        <f t="shared" ref="QFE66" si="14011">QFE60*$C$65*$C$66</f>
        <v>0</v>
      </c>
      <c r="QFG66" s="995">
        <f t="shared" ref="QFG66" si="14012">QFG60*$C$65*$C$66</f>
        <v>0</v>
      </c>
      <c r="QFI66" s="995">
        <f t="shared" ref="QFI66" si="14013">QFI60*$C$65*$C$66</f>
        <v>0</v>
      </c>
      <c r="QFK66" s="995">
        <f t="shared" ref="QFK66" si="14014">QFK60*$C$65*$C$66</f>
        <v>0</v>
      </c>
      <c r="QFM66" s="995">
        <f t="shared" ref="QFM66" si="14015">QFM60*$C$65*$C$66</f>
        <v>0</v>
      </c>
      <c r="QFO66" s="995">
        <f t="shared" ref="QFO66" si="14016">QFO60*$C$65*$C$66</f>
        <v>0</v>
      </c>
      <c r="QFQ66" s="995">
        <f t="shared" ref="QFQ66" si="14017">QFQ60*$C$65*$C$66</f>
        <v>0</v>
      </c>
      <c r="QFS66" s="995">
        <f t="shared" ref="QFS66" si="14018">QFS60*$C$65*$C$66</f>
        <v>0</v>
      </c>
      <c r="QFU66" s="995">
        <f t="shared" ref="QFU66" si="14019">QFU60*$C$65*$C$66</f>
        <v>0</v>
      </c>
      <c r="QFW66" s="995">
        <f t="shared" ref="QFW66" si="14020">QFW60*$C$65*$C$66</f>
        <v>0</v>
      </c>
      <c r="QFY66" s="995">
        <f t="shared" ref="QFY66" si="14021">QFY60*$C$65*$C$66</f>
        <v>0</v>
      </c>
      <c r="QGA66" s="995">
        <f t="shared" ref="QGA66" si="14022">QGA60*$C$65*$C$66</f>
        <v>0</v>
      </c>
      <c r="QGC66" s="995">
        <f t="shared" ref="QGC66" si="14023">QGC60*$C$65*$C$66</f>
        <v>0</v>
      </c>
      <c r="QGE66" s="995">
        <f t="shared" ref="QGE66" si="14024">QGE60*$C$65*$C$66</f>
        <v>0</v>
      </c>
      <c r="QGG66" s="995">
        <f t="shared" ref="QGG66" si="14025">QGG60*$C$65*$C$66</f>
        <v>0</v>
      </c>
      <c r="QGI66" s="995">
        <f t="shared" ref="QGI66" si="14026">QGI60*$C$65*$C$66</f>
        <v>0</v>
      </c>
      <c r="QGK66" s="995">
        <f t="shared" ref="QGK66" si="14027">QGK60*$C$65*$C$66</f>
        <v>0</v>
      </c>
      <c r="QGM66" s="995">
        <f t="shared" ref="QGM66" si="14028">QGM60*$C$65*$C$66</f>
        <v>0</v>
      </c>
      <c r="QGO66" s="995">
        <f t="shared" ref="QGO66" si="14029">QGO60*$C$65*$C$66</f>
        <v>0</v>
      </c>
      <c r="QGQ66" s="995">
        <f t="shared" ref="QGQ66" si="14030">QGQ60*$C$65*$C$66</f>
        <v>0</v>
      </c>
      <c r="QGS66" s="995">
        <f t="shared" ref="QGS66" si="14031">QGS60*$C$65*$C$66</f>
        <v>0</v>
      </c>
      <c r="QGU66" s="995">
        <f t="shared" ref="QGU66" si="14032">QGU60*$C$65*$C$66</f>
        <v>0</v>
      </c>
      <c r="QGW66" s="995">
        <f t="shared" ref="QGW66" si="14033">QGW60*$C$65*$C$66</f>
        <v>0</v>
      </c>
      <c r="QGY66" s="995">
        <f t="shared" ref="QGY66" si="14034">QGY60*$C$65*$C$66</f>
        <v>0</v>
      </c>
      <c r="QHA66" s="995">
        <f t="shared" ref="QHA66" si="14035">QHA60*$C$65*$C$66</f>
        <v>0</v>
      </c>
      <c r="QHC66" s="995">
        <f t="shared" ref="QHC66" si="14036">QHC60*$C$65*$C$66</f>
        <v>0</v>
      </c>
      <c r="QHE66" s="995">
        <f t="shared" ref="QHE66" si="14037">QHE60*$C$65*$C$66</f>
        <v>0</v>
      </c>
      <c r="QHG66" s="995">
        <f t="shared" ref="QHG66" si="14038">QHG60*$C$65*$C$66</f>
        <v>0</v>
      </c>
      <c r="QHI66" s="995">
        <f t="shared" ref="QHI66" si="14039">QHI60*$C$65*$C$66</f>
        <v>0</v>
      </c>
      <c r="QHK66" s="995">
        <f t="shared" ref="QHK66" si="14040">QHK60*$C$65*$C$66</f>
        <v>0</v>
      </c>
      <c r="QHM66" s="995">
        <f t="shared" ref="QHM66" si="14041">QHM60*$C$65*$C$66</f>
        <v>0</v>
      </c>
      <c r="QHO66" s="995">
        <f t="shared" ref="QHO66" si="14042">QHO60*$C$65*$C$66</f>
        <v>0</v>
      </c>
      <c r="QHQ66" s="995">
        <f t="shared" ref="QHQ66" si="14043">QHQ60*$C$65*$C$66</f>
        <v>0</v>
      </c>
      <c r="QHS66" s="995">
        <f t="shared" ref="QHS66" si="14044">QHS60*$C$65*$C$66</f>
        <v>0</v>
      </c>
      <c r="QHU66" s="995">
        <f t="shared" ref="QHU66" si="14045">QHU60*$C$65*$C$66</f>
        <v>0</v>
      </c>
      <c r="QHW66" s="995">
        <f t="shared" ref="QHW66" si="14046">QHW60*$C$65*$C$66</f>
        <v>0</v>
      </c>
      <c r="QHY66" s="995">
        <f t="shared" ref="QHY66" si="14047">QHY60*$C$65*$C$66</f>
        <v>0</v>
      </c>
      <c r="QIA66" s="995">
        <f t="shared" ref="QIA66" si="14048">QIA60*$C$65*$C$66</f>
        <v>0</v>
      </c>
      <c r="QIC66" s="995">
        <f t="shared" ref="QIC66" si="14049">QIC60*$C$65*$C$66</f>
        <v>0</v>
      </c>
      <c r="QIE66" s="995">
        <f t="shared" ref="QIE66" si="14050">QIE60*$C$65*$C$66</f>
        <v>0</v>
      </c>
      <c r="QIG66" s="995">
        <f t="shared" ref="QIG66" si="14051">QIG60*$C$65*$C$66</f>
        <v>0</v>
      </c>
      <c r="QII66" s="995">
        <f t="shared" ref="QII66" si="14052">QII60*$C$65*$C$66</f>
        <v>0</v>
      </c>
      <c r="QIK66" s="995">
        <f t="shared" ref="QIK66" si="14053">QIK60*$C$65*$C$66</f>
        <v>0</v>
      </c>
      <c r="QIM66" s="995">
        <f t="shared" ref="QIM66" si="14054">QIM60*$C$65*$C$66</f>
        <v>0</v>
      </c>
      <c r="QIO66" s="995">
        <f t="shared" ref="QIO66" si="14055">QIO60*$C$65*$C$66</f>
        <v>0</v>
      </c>
      <c r="QIQ66" s="995">
        <f t="shared" ref="QIQ66" si="14056">QIQ60*$C$65*$C$66</f>
        <v>0</v>
      </c>
      <c r="QIS66" s="995">
        <f t="shared" ref="QIS66" si="14057">QIS60*$C$65*$C$66</f>
        <v>0</v>
      </c>
      <c r="QIU66" s="995">
        <f t="shared" ref="QIU66" si="14058">QIU60*$C$65*$C$66</f>
        <v>0</v>
      </c>
      <c r="QIW66" s="995">
        <f t="shared" ref="QIW66" si="14059">QIW60*$C$65*$C$66</f>
        <v>0</v>
      </c>
      <c r="QIY66" s="995">
        <f t="shared" ref="QIY66" si="14060">QIY60*$C$65*$C$66</f>
        <v>0</v>
      </c>
      <c r="QJA66" s="995">
        <f t="shared" ref="QJA66" si="14061">QJA60*$C$65*$C$66</f>
        <v>0</v>
      </c>
      <c r="QJC66" s="995">
        <f t="shared" ref="QJC66" si="14062">QJC60*$C$65*$C$66</f>
        <v>0</v>
      </c>
      <c r="QJE66" s="995">
        <f t="shared" ref="QJE66" si="14063">QJE60*$C$65*$C$66</f>
        <v>0</v>
      </c>
      <c r="QJG66" s="995">
        <f t="shared" ref="QJG66" si="14064">QJG60*$C$65*$C$66</f>
        <v>0</v>
      </c>
      <c r="QJI66" s="995">
        <f t="shared" ref="QJI66" si="14065">QJI60*$C$65*$C$66</f>
        <v>0</v>
      </c>
      <c r="QJK66" s="995">
        <f t="shared" ref="QJK66" si="14066">QJK60*$C$65*$C$66</f>
        <v>0</v>
      </c>
      <c r="QJM66" s="995">
        <f t="shared" ref="QJM66" si="14067">QJM60*$C$65*$C$66</f>
        <v>0</v>
      </c>
      <c r="QJO66" s="995">
        <f t="shared" ref="QJO66" si="14068">QJO60*$C$65*$C$66</f>
        <v>0</v>
      </c>
      <c r="QJQ66" s="995">
        <f t="shared" ref="QJQ66" si="14069">QJQ60*$C$65*$C$66</f>
        <v>0</v>
      </c>
      <c r="QJS66" s="995">
        <f t="shared" ref="QJS66" si="14070">QJS60*$C$65*$C$66</f>
        <v>0</v>
      </c>
      <c r="QJU66" s="995">
        <f t="shared" ref="QJU66" si="14071">QJU60*$C$65*$C$66</f>
        <v>0</v>
      </c>
      <c r="QJW66" s="995">
        <f t="shared" ref="QJW66" si="14072">QJW60*$C$65*$C$66</f>
        <v>0</v>
      </c>
      <c r="QJY66" s="995">
        <f t="shared" ref="QJY66" si="14073">QJY60*$C$65*$C$66</f>
        <v>0</v>
      </c>
      <c r="QKA66" s="995">
        <f t="shared" ref="QKA66" si="14074">QKA60*$C$65*$C$66</f>
        <v>0</v>
      </c>
      <c r="QKC66" s="995">
        <f t="shared" ref="QKC66" si="14075">QKC60*$C$65*$C$66</f>
        <v>0</v>
      </c>
      <c r="QKE66" s="995">
        <f t="shared" ref="QKE66" si="14076">QKE60*$C$65*$C$66</f>
        <v>0</v>
      </c>
      <c r="QKG66" s="995">
        <f t="shared" ref="QKG66" si="14077">QKG60*$C$65*$C$66</f>
        <v>0</v>
      </c>
      <c r="QKI66" s="995">
        <f t="shared" ref="QKI66" si="14078">QKI60*$C$65*$C$66</f>
        <v>0</v>
      </c>
      <c r="QKK66" s="995">
        <f t="shared" ref="QKK66" si="14079">QKK60*$C$65*$C$66</f>
        <v>0</v>
      </c>
      <c r="QKM66" s="995">
        <f t="shared" ref="QKM66" si="14080">QKM60*$C$65*$C$66</f>
        <v>0</v>
      </c>
      <c r="QKO66" s="995">
        <f t="shared" ref="QKO66" si="14081">QKO60*$C$65*$C$66</f>
        <v>0</v>
      </c>
      <c r="QKQ66" s="995">
        <f t="shared" ref="QKQ66" si="14082">QKQ60*$C$65*$C$66</f>
        <v>0</v>
      </c>
      <c r="QKS66" s="995">
        <f t="shared" ref="QKS66" si="14083">QKS60*$C$65*$C$66</f>
        <v>0</v>
      </c>
      <c r="QKU66" s="995">
        <f t="shared" ref="QKU66" si="14084">QKU60*$C$65*$C$66</f>
        <v>0</v>
      </c>
      <c r="QKW66" s="995">
        <f t="shared" ref="QKW66" si="14085">QKW60*$C$65*$C$66</f>
        <v>0</v>
      </c>
      <c r="QKY66" s="995">
        <f t="shared" ref="QKY66" si="14086">QKY60*$C$65*$C$66</f>
        <v>0</v>
      </c>
      <c r="QLA66" s="995">
        <f t="shared" ref="QLA66" si="14087">QLA60*$C$65*$C$66</f>
        <v>0</v>
      </c>
      <c r="QLC66" s="995">
        <f t="shared" ref="QLC66" si="14088">QLC60*$C$65*$C$66</f>
        <v>0</v>
      </c>
      <c r="QLE66" s="995">
        <f t="shared" ref="QLE66" si="14089">QLE60*$C$65*$C$66</f>
        <v>0</v>
      </c>
      <c r="QLG66" s="995">
        <f t="shared" ref="QLG66" si="14090">QLG60*$C$65*$C$66</f>
        <v>0</v>
      </c>
      <c r="QLI66" s="995">
        <f t="shared" ref="QLI66" si="14091">QLI60*$C$65*$C$66</f>
        <v>0</v>
      </c>
      <c r="QLK66" s="995">
        <f t="shared" ref="QLK66" si="14092">QLK60*$C$65*$C$66</f>
        <v>0</v>
      </c>
      <c r="QLM66" s="995">
        <f t="shared" ref="QLM66" si="14093">QLM60*$C$65*$C$66</f>
        <v>0</v>
      </c>
      <c r="QLO66" s="995">
        <f t="shared" ref="QLO66" si="14094">QLO60*$C$65*$C$66</f>
        <v>0</v>
      </c>
      <c r="QLQ66" s="995">
        <f t="shared" ref="QLQ66" si="14095">QLQ60*$C$65*$C$66</f>
        <v>0</v>
      </c>
      <c r="QLS66" s="995">
        <f t="shared" ref="QLS66" si="14096">QLS60*$C$65*$C$66</f>
        <v>0</v>
      </c>
      <c r="QLU66" s="995">
        <f t="shared" ref="QLU66" si="14097">QLU60*$C$65*$C$66</f>
        <v>0</v>
      </c>
      <c r="QLW66" s="995">
        <f t="shared" ref="QLW66" si="14098">QLW60*$C$65*$C$66</f>
        <v>0</v>
      </c>
      <c r="QLY66" s="995">
        <f t="shared" ref="QLY66" si="14099">QLY60*$C$65*$C$66</f>
        <v>0</v>
      </c>
      <c r="QMA66" s="995">
        <f t="shared" ref="QMA66" si="14100">QMA60*$C$65*$C$66</f>
        <v>0</v>
      </c>
      <c r="QMC66" s="995">
        <f t="shared" ref="QMC66" si="14101">QMC60*$C$65*$C$66</f>
        <v>0</v>
      </c>
      <c r="QME66" s="995">
        <f t="shared" ref="QME66" si="14102">QME60*$C$65*$C$66</f>
        <v>0</v>
      </c>
      <c r="QMG66" s="995">
        <f t="shared" ref="QMG66" si="14103">QMG60*$C$65*$C$66</f>
        <v>0</v>
      </c>
      <c r="QMI66" s="995">
        <f t="shared" ref="QMI66" si="14104">QMI60*$C$65*$C$66</f>
        <v>0</v>
      </c>
      <c r="QMK66" s="995">
        <f t="shared" ref="QMK66" si="14105">QMK60*$C$65*$C$66</f>
        <v>0</v>
      </c>
      <c r="QMM66" s="995">
        <f t="shared" ref="QMM66" si="14106">QMM60*$C$65*$C$66</f>
        <v>0</v>
      </c>
      <c r="QMO66" s="995">
        <f t="shared" ref="QMO66" si="14107">QMO60*$C$65*$C$66</f>
        <v>0</v>
      </c>
      <c r="QMQ66" s="995">
        <f t="shared" ref="QMQ66" si="14108">QMQ60*$C$65*$C$66</f>
        <v>0</v>
      </c>
      <c r="QMS66" s="995">
        <f t="shared" ref="QMS66" si="14109">QMS60*$C$65*$C$66</f>
        <v>0</v>
      </c>
      <c r="QMU66" s="995">
        <f t="shared" ref="QMU66" si="14110">QMU60*$C$65*$C$66</f>
        <v>0</v>
      </c>
      <c r="QMW66" s="995">
        <f t="shared" ref="QMW66" si="14111">QMW60*$C$65*$C$66</f>
        <v>0</v>
      </c>
      <c r="QMY66" s="995">
        <f t="shared" ref="QMY66" si="14112">QMY60*$C$65*$C$66</f>
        <v>0</v>
      </c>
      <c r="QNA66" s="995">
        <f t="shared" ref="QNA66" si="14113">QNA60*$C$65*$C$66</f>
        <v>0</v>
      </c>
      <c r="QNC66" s="995">
        <f t="shared" ref="QNC66" si="14114">QNC60*$C$65*$C$66</f>
        <v>0</v>
      </c>
      <c r="QNE66" s="995">
        <f t="shared" ref="QNE66" si="14115">QNE60*$C$65*$C$66</f>
        <v>0</v>
      </c>
      <c r="QNG66" s="995">
        <f t="shared" ref="QNG66" si="14116">QNG60*$C$65*$C$66</f>
        <v>0</v>
      </c>
      <c r="QNI66" s="995">
        <f t="shared" ref="QNI66" si="14117">QNI60*$C$65*$C$66</f>
        <v>0</v>
      </c>
      <c r="QNK66" s="995">
        <f t="shared" ref="QNK66" si="14118">QNK60*$C$65*$C$66</f>
        <v>0</v>
      </c>
      <c r="QNM66" s="995">
        <f t="shared" ref="QNM66" si="14119">QNM60*$C$65*$C$66</f>
        <v>0</v>
      </c>
      <c r="QNO66" s="995">
        <f t="shared" ref="QNO66" si="14120">QNO60*$C$65*$C$66</f>
        <v>0</v>
      </c>
      <c r="QNQ66" s="995">
        <f t="shared" ref="QNQ66" si="14121">QNQ60*$C$65*$C$66</f>
        <v>0</v>
      </c>
      <c r="QNS66" s="995">
        <f t="shared" ref="QNS66" si="14122">QNS60*$C$65*$C$66</f>
        <v>0</v>
      </c>
      <c r="QNU66" s="995">
        <f t="shared" ref="QNU66" si="14123">QNU60*$C$65*$C$66</f>
        <v>0</v>
      </c>
      <c r="QNW66" s="995">
        <f t="shared" ref="QNW66" si="14124">QNW60*$C$65*$C$66</f>
        <v>0</v>
      </c>
      <c r="QNY66" s="995">
        <f t="shared" ref="QNY66" si="14125">QNY60*$C$65*$C$66</f>
        <v>0</v>
      </c>
      <c r="QOA66" s="995">
        <f t="shared" ref="QOA66" si="14126">QOA60*$C$65*$C$66</f>
        <v>0</v>
      </c>
      <c r="QOC66" s="995">
        <f t="shared" ref="QOC66" si="14127">QOC60*$C$65*$C$66</f>
        <v>0</v>
      </c>
      <c r="QOE66" s="995">
        <f t="shared" ref="QOE66" si="14128">QOE60*$C$65*$C$66</f>
        <v>0</v>
      </c>
      <c r="QOG66" s="995">
        <f t="shared" ref="QOG66" si="14129">QOG60*$C$65*$C$66</f>
        <v>0</v>
      </c>
      <c r="QOI66" s="995">
        <f t="shared" ref="QOI66" si="14130">QOI60*$C$65*$C$66</f>
        <v>0</v>
      </c>
      <c r="QOK66" s="995">
        <f t="shared" ref="QOK66" si="14131">QOK60*$C$65*$C$66</f>
        <v>0</v>
      </c>
      <c r="QOM66" s="995">
        <f t="shared" ref="QOM66" si="14132">QOM60*$C$65*$C$66</f>
        <v>0</v>
      </c>
      <c r="QOO66" s="995">
        <f t="shared" ref="QOO66" si="14133">QOO60*$C$65*$C$66</f>
        <v>0</v>
      </c>
      <c r="QOQ66" s="995">
        <f t="shared" ref="QOQ66" si="14134">QOQ60*$C$65*$C$66</f>
        <v>0</v>
      </c>
      <c r="QOS66" s="995">
        <f t="shared" ref="QOS66" si="14135">QOS60*$C$65*$C$66</f>
        <v>0</v>
      </c>
      <c r="QOU66" s="995">
        <f t="shared" ref="QOU66" si="14136">QOU60*$C$65*$C$66</f>
        <v>0</v>
      </c>
      <c r="QOW66" s="995">
        <f t="shared" ref="QOW66" si="14137">QOW60*$C$65*$C$66</f>
        <v>0</v>
      </c>
      <c r="QOY66" s="995">
        <f t="shared" ref="QOY66" si="14138">QOY60*$C$65*$C$66</f>
        <v>0</v>
      </c>
      <c r="QPA66" s="995">
        <f t="shared" ref="QPA66" si="14139">QPA60*$C$65*$C$66</f>
        <v>0</v>
      </c>
      <c r="QPC66" s="995">
        <f t="shared" ref="QPC66" si="14140">QPC60*$C$65*$C$66</f>
        <v>0</v>
      </c>
      <c r="QPE66" s="995">
        <f t="shared" ref="QPE66" si="14141">QPE60*$C$65*$C$66</f>
        <v>0</v>
      </c>
      <c r="QPG66" s="995">
        <f t="shared" ref="QPG66" si="14142">QPG60*$C$65*$C$66</f>
        <v>0</v>
      </c>
      <c r="QPI66" s="995">
        <f t="shared" ref="QPI66" si="14143">QPI60*$C$65*$C$66</f>
        <v>0</v>
      </c>
      <c r="QPK66" s="995">
        <f t="shared" ref="QPK66" si="14144">QPK60*$C$65*$C$66</f>
        <v>0</v>
      </c>
      <c r="QPM66" s="995">
        <f t="shared" ref="QPM66" si="14145">QPM60*$C$65*$C$66</f>
        <v>0</v>
      </c>
      <c r="QPO66" s="995">
        <f t="shared" ref="QPO66" si="14146">QPO60*$C$65*$C$66</f>
        <v>0</v>
      </c>
      <c r="QPQ66" s="995">
        <f t="shared" ref="QPQ66" si="14147">QPQ60*$C$65*$C$66</f>
        <v>0</v>
      </c>
      <c r="QPS66" s="995">
        <f t="shared" ref="QPS66" si="14148">QPS60*$C$65*$C$66</f>
        <v>0</v>
      </c>
      <c r="QPU66" s="995">
        <f t="shared" ref="QPU66" si="14149">QPU60*$C$65*$C$66</f>
        <v>0</v>
      </c>
      <c r="QPW66" s="995">
        <f t="shared" ref="QPW66" si="14150">QPW60*$C$65*$C$66</f>
        <v>0</v>
      </c>
      <c r="QPY66" s="995">
        <f t="shared" ref="QPY66" si="14151">QPY60*$C$65*$C$66</f>
        <v>0</v>
      </c>
      <c r="QQA66" s="995">
        <f t="shared" ref="QQA66" si="14152">QQA60*$C$65*$C$66</f>
        <v>0</v>
      </c>
      <c r="QQC66" s="995">
        <f t="shared" ref="QQC66" si="14153">QQC60*$C$65*$C$66</f>
        <v>0</v>
      </c>
      <c r="QQE66" s="995">
        <f t="shared" ref="QQE66" si="14154">QQE60*$C$65*$C$66</f>
        <v>0</v>
      </c>
      <c r="QQG66" s="995">
        <f t="shared" ref="QQG66" si="14155">QQG60*$C$65*$C$66</f>
        <v>0</v>
      </c>
      <c r="QQI66" s="995">
        <f t="shared" ref="QQI66" si="14156">QQI60*$C$65*$C$66</f>
        <v>0</v>
      </c>
      <c r="QQK66" s="995">
        <f t="shared" ref="QQK66" si="14157">QQK60*$C$65*$C$66</f>
        <v>0</v>
      </c>
      <c r="QQM66" s="995">
        <f t="shared" ref="QQM66" si="14158">QQM60*$C$65*$C$66</f>
        <v>0</v>
      </c>
      <c r="QQO66" s="995">
        <f t="shared" ref="QQO66" si="14159">QQO60*$C$65*$C$66</f>
        <v>0</v>
      </c>
      <c r="QQQ66" s="995">
        <f t="shared" ref="QQQ66" si="14160">QQQ60*$C$65*$C$66</f>
        <v>0</v>
      </c>
      <c r="QQS66" s="995">
        <f t="shared" ref="QQS66" si="14161">QQS60*$C$65*$C$66</f>
        <v>0</v>
      </c>
      <c r="QQU66" s="995">
        <f t="shared" ref="QQU66" si="14162">QQU60*$C$65*$C$66</f>
        <v>0</v>
      </c>
      <c r="QQW66" s="995">
        <f t="shared" ref="QQW66" si="14163">QQW60*$C$65*$C$66</f>
        <v>0</v>
      </c>
      <c r="QQY66" s="995">
        <f t="shared" ref="QQY66" si="14164">QQY60*$C$65*$C$66</f>
        <v>0</v>
      </c>
      <c r="QRA66" s="995">
        <f t="shared" ref="QRA66" si="14165">QRA60*$C$65*$C$66</f>
        <v>0</v>
      </c>
      <c r="QRC66" s="995">
        <f t="shared" ref="QRC66" si="14166">QRC60*$C$65*$C$66</f>
        <v>0</v>
      </c>
      <c r="QRE66" s="995">
        <f t="shared" ref="QRE66" si="14167">QRE60*$C$65*$C$66</f>
        <v>0</v>
      </c>
      <c r="QRG66" s="995">
        <f t="shared" ref="QRG66" si="14168">QRG60*$C$65*$C$66</f>
        <v>0</v>
      </c>
      <c r="QRI66" s="995">
        <f t="shared" ref="QRI66" si="14169">QRI60*$C$65*$C$66</f>
        <v>0</v>
      </c>
      <c r="QRK66" s="995">
        <f t="shared" ref="QRK66" si="14170">QRK60*$C$65*$C$66</f>
        <v>0</v>
      </c>
      <c r="QRM66" s="995">
        <f t="shared" ref="QRM66" si="14171">QRM60*$C$65*$C$66</f>
        <v>0</v>
      </c>
      <c r="QRO66" s="995">
        <f t="shared" ref="QRO66" si="14172">QRO60*$C$65*$C$66</f>
        <v>0</v>
      </c>
      <c r="QRQ66" s="995">
        <f t="shared" ref="QRQ66" si="14173">QRQ60*$C$65*$C$66</f>
        <v>0</v>
      </c>
      <c r="QRS66" s="995">
        <f t="shared" ref="QRS66" si="14174">QRS60*$C$65*$C$66</f>
        <v>0</v>
      </c>
      <c r="QRU66" s="995">
        <f t="shared" ref="QRU66" si="14175">QRU60*$C$65*$C$66</f>
        <v>0</v>
      </c>
      <c r="QRW66" s="995">
        <f t="shared" ref="QRW66" si="14176">QRW60*$C$65*$C$66</f>
        <v>0</v>
      </c>
      <c r="QRY66" s="995">
        <f t="shared" ref="QRY66" si="14177">QRY60*$C$65*$C$66</f>
        <v>0</v>
      </c>
      <c r="QSA66" s="995">
        <f t="shared" ref="QSA66" si="14178">QSA60*$C$65*$C$66</f>
        <v>0</v>
      </c>
      <c r="QSC66" s="995">
        <f t="shared" ref="QSC66" si="14179">QSC60*$C$65*$C$66</f>
        <v>0</v>
      </c>
      <c r="QSE66" s="995">
        <f t="shared" ref="QSE66" si="14180">QSE60*$C$65*$C$66</f>
        <v>0</v>
      </c>
      <c r="QSG66" s="995">
        <f t="shared" ref="QSG66" si="14181">QSG60*$C$65*$C$66</f>
        <v>0</v>
      </c>
      <c r="QSI66" s="995">
        <f t="shared" ref="QSI66" si="14182">QSI60*$C$65*$C$66</f>
        <v>0</v>
      </c>
      <c r="QSK66" s="995">
        <f t="shared" ref="QSK66" si="14183">QSK60*$C$65*$C$66</f>
        <v>0</v>
      </c>
      <c r="QSM66" s="995">
        <f t="shared" ref="QSM66" si="14184">QSM60*$C$65*$C$66</f>
        <v>0</v>
      </c>
      <c r="QSO66" s="995">
        <f t="shared" ref="QSO66" si="14185">QSO60*$C$65*$C$66</f>
        <v>0</v>
      </c>
      <c r="QSQ66" s="995">
        <f t="shared" ref="QSQ66" si="14186">QSQ60*$C$65*$C$66</f>
        <v>0</v>
      </c>
      <c r="QSS66" s="995">
        <f t="shared" ref="QSS66" si="14187">QSS60*$C$65*$C$66</f>
        <v>0</v>
      </c>
      <c r="QSU66" s="995">
        <f t="shared" ref="QSU66" si="14188">QSU60*$C$65*$C$66</f>
        <v>0</v>
      </c>
      <c r="QSW66" s="995">
        <f t="shared" ref="QSW66" si="14189">QSW60*$C$65*$C$66</f>
        <v>0</v>
      </c>
      <c r="QSY66" s="995">
        <f t="shared" ref="QSY66" si="14190">QSY60*$C$65*$C$66</f>
        <v>0</v>
      </c>
      <c r="QTA66" s="995">
        <f t="shared" ref="QTA66" si="14191">QTA60*$C$65*$C$66</f>
        <v>0</v>
      </c>
      <c r="QTC66" s="995">
        <f t="shared" ref="QTC66" si="14192">QTC60*$C$65*$C$66</f>
        <v>0</v>
      </c>
      <c r="QTE66" s="995">
        <f t="shared" ref="QTE66" si="14193">QTE60*$C$65*$C$66</f>
        <v>0</v>
      </c>
      <c r="QTG66" s="995">
        <f t="shared" ref="QTG66" si="14194">QTG60*$C$65*$C$66</f>
        <v>0</v>
      </c>
      <c r="QTI66" s="995">
        <f t="shared" ref="QTI66" si="14195">QTI60*$C$65*$C$66</f>
        <v>0</v>
      </c>
      <c r="QTK66" s="995">
        <f t="shared" ref="QTK66" si="14196">QTK60*$C$65*$C$66</f>
        <v>0</v>
      </c>
      <c r="QTM66" s="995">
        <f t="shared" ref="QTM66" si="14197">QTM60*$C$65*$C$66</f>
        <v>0</v>
      </c>
      <c r="QTO66" s="995">
        <f t="shared" ref="QTO66" si="14198">QTO60*$C$65*$C$66</f>
        <v>0</v>
      </c>
      <c r="QTQ66" s="995">
        <f t="shared" ref="QTQ66" si="14199">QTQ60*$C$65*$C$66</f>
        <v>0</v>
      </c>
      <c r="QTS66" s="995">
        <f t="shared" ref="QTS66" si="14200">QTS60*$C$65*$C$66</f>
        <v>0</v>
      </c>
      <c r="QTU66" s="995">
        <f t="shared" ref="QTU66" si="14201">QTU60*$C$65*$C$66</f>
        <v>0</v>
      </c>
      <c r="QTW66" s="995">
        <f t="shared" ref="QTW66" si="14202">QTW60*$C$65*$C$66</f>
        <v>0</v>
      </c>
      <c r="QTY66" s="995">
        <f t="shared" ref="QTY66" si="14203">QTY60*$C$65*$C$66</f>
        <v>0</v>
      </c>
      <c r="QUA66" s="995">
        <f t="shared" ref="QUA66" si="14204">QUA60*$C$65*$C$66</f>
        <v>0</v>
      </c>
      <c r="QUC66" s="995">
        <f t="shared" ref="QUC66" si="14205">QUC60*$C$65*$C$66</f>
        <v>0</v>
      </c>
      <c r="QUE66" s="995">
        <f t="shared" ref="QUE66" si="14206">QUE60*$C$65*$C$66</f>
        <v>0</v>
      </c>
      <c r="QUG66" s="995">
        <f t="shared" ref="QUG66" si="14207">QUG60*$C$65*$C$66</f>
        <v>0</v>
      </c>
      <c r="QUI66" s="995">
        <f t="shared" ref="QUI66" si="14208">QUI60*$C$65*$C$66</f>
        <v>0</v>
      </c>
      <c r="QUK66" s="995">
        <f t="shared" ref="QUK66" si="14209">QUK60*$C$65*$C$66</f>
        <v>0</v>
      </c>
      <c r="QUM66" s="995">
        <f t="shared" ref="QUM66" si="14210">QUM60*$C$65*$C$66</f>
        <v>0</v>
      </c>
      <c r="QUO66" s="995">
        <f t="shared" ref="QUO66" si="14211">QUO60*$C$65*$C$66</f>
        <v>0</v>
      </c>
      <c r="QUQ66" s="995">
        <f t="shared" ref="QUQ66" si="14212">QUQ60*$C$65*$C$66</f>
        <v>0</v>
      </c>
      <c r="QUS66" s="995">
        <f t="shared" ref="QUS66" si="14213">QUS60*$C$65*$C$66</f>
        <v>0</v>
      </c>
      <c r="QUU66" s="995">
        <f t="shared" ref="QUU66" si="14214">QUU60*$C$65*$C$66</f>
        <v>0</v>
      </c>
      <c r="QUW66" s="995">
        <f t="shared" ref="QUW66" si="14215">QUW60*$C$65*$C$66</f>
        <v>0</v>
      </c>
      <c r="QUY66" s="995">
        <f t="shared" ref="QUY66" si="14216">QUY60*$C$65*$C$66</f>
        <v>0</v>
      </c>
      <c r="QVA66" s="995">
        <f t="shared" ref="QVA66" si="14217">QVA60*$C$65*$C$66</f>
        <v>0</v>
      </c>
      <c r="QVC66" s="995">
        <f t="shared" ref="QVC66" si="14218">QVC60*$C$65*$C$66</f>
        <v>0</v>
      </c>
      <c r="QVE66" s="995">
        <f t="shared" ref="QVE66" si="14219">QVE60*$C$65*$C$66</f>
        <v>0</v>
      </c>
      <c r="QVG66" s="995">
        <f t="shared" ref="QVG66" si="14220">QVG60*$C$65*$C$66</f>
        <v>0</v>
      </c>
      <c r="QVI66" s="995">
        <f t="shared" ref="QVI66" si="14221">QVI60*$C$65*$C$66</f>
        <v>0</v>
      </c>
      <c r="QVK66" s="995">
        <f t="shared" ref="QVK66" si="14222">QVK60*$C$65*$C$66</f>
        <v>0</v>
      </c>
      <c r="QVM66" s="995">
        <f t="shared" ref="QVM66" si="14223">QVM60*$C$65*$C$66</f>
        <v>0</v>
      </c>
      <c r="QVO66" s="995">
        <f t="shared" ref="QVO66" si="14224">QVO60*$C$65*$C$66</f>
        <v>0</v>
      </c>
      <c r="QVQ66" s="995">
        <f t="shared" ref="QVQ66" si="14225">QVQ60*$C$65*$C$66</f>
        <v>0</v>
      </c>
      <c r="QVS66" s="995">
        <f t="shared" ref="QVS66" si="14226">QVS60*$C$65*$C$66</f>
        <v>0</v>
      </c>
      <c r="QVU66" s="995">
        <f t="shared" ref="QVU66" si="14227">QVU60*$C$65*$C$66</f>
        <v>0</v>
      </c>
      <c r="QVW66" s="995">
        <f t="shared" ref="QVW66" si="14228">QVW60*$C$65*$C$66</f>
        <v>0</v>
      </c>
      <c r="QVY66" s="995">
        <f t="shared" ref="QVY66" si="14229">QVY60*$C$65*$C$66</f>
        <v>0</v>
      </c>
      <c r="QWA66" s="995">
        <f t="shared" ref="QWA66" si="14230">QWA60*$C$65*$C$66</f>
        <v>0</v>
      </c>
      <c r="QWC66" s="995">
        <f t="shared" ref="QWC66" si="14231">QWC60*$C$65*$C$66</f>
        <v>0</v>
      </c>
      <c r="QWE66" s="995">
        <f t="shared" ref="QWE66" si="14232">QWE60*$C$65*$C$66</f>
        <v>0</v>
      </c>
      <c r="QWG66" s="995">
        <f t="shared" ref="QWG66" si="14233">QWG60*$C$65*$C$66</f>
        <v>0</v>
      </c>
      <c r="QWI66" s="995">
        <f t="shared" ref="QWI66" si="14234">QWI60*$C$65*$C$66</f>
        <v>0</v>
      </c>
      <c r="QWK66" s="995">
        <f t="shared" ref="QWK66" si="14235">QWK60*$C$65*$C$66</f>
        <v>0</v>
      </c>
      <c r="QWM66" s="995">
        <f t="shared" ref="QWM66" si="14236">QWM60*$C$65*$C$66</f>
        <v>0</v>
      </c>
      <c r="QWO66" s="995">
        <f t="shared" ref="QWO66" si="14237">QWO60*$C$65*$C$66</f>
        <v>0</v>
      </c>
      <c r="QWQ66" s="995">
        <f t="shared" ref="QWQ66" si="14238">QWQ60*$C$65*$C$66</f>
        <v>0</v>
      </c>
      <c r="QWS66" s="995">
        <f t="shared" ref="QWS66" si="14239">QWS60*$C$65*$C$66</f>
        <v>0</v>
      </c>
      <c r="QWU66" s="995">
        <f t="shared" ref="QWU66" si="14240">QWU60*$C$65*$C$66</f>
        <v>0</v>
      </c>
      <c r="QWW66" s="995">
        <f t="shared" ref="QWW66" si="14241">QWW60*$C$65*$C$66</f>
        <v>0</v>
      </c>
      <c r="QWY66" s="995">
        <f t="shared" ref="QWY66" si="14242">QWY60*$C$65*$C$66</f>
        <v>0</v>
      </c>
      <c r="QXA66" s="995">
        <f t="shared" ref="QXA66" si="14243">QXA60*$C$65*$C$66</f>
        <v>0</v>
      </c>
      <c r="QXC66" s="995">
        <f t="shared" ref="QXC66" si="14244">QXC60*$C$65*$C$66</f>
        <v>0</v>
      </c>
      <c r="QXE66" s="995">
        <f t="shared" ref="QXE66" si="14245">QXE60*$C$65*$C$66</f>
        <v>0</v>
      </c>
      <c r="QXG66" s="995">
        <f t="shared" ref="QXG66" si="14246">QXG60*$C$65*$C$66</f>
        <v>0</v>
      </c>
      <c r="QXI66" s="995">
        <f t="shared" ref="QXI66" si="14247">QXI60*$C$65*$C$66</f>
        <v>0</v>
      </c>
      <c r="QXK66" s="995">
        <f t="shared" ref="QXK66" si="14248">QXK60*$C$65*$C$66</f>
        <v>0</v>
      </c>
      <c r="QXM66" s="995">
        <f t="shared" ref="QXM66" si="14249">QXM60*$C$65*$C$66</f>
        <v>0</v>
      </c>
      <c r="QXO66" s="995">
        <f t="shared" ref="QXO66" si="14250">QXO60*$C$65*$C$66</f>
        <v>0</v>
      </c>
      <c r="QXQ66" s="995">
        <f t="shared" ref="QXQ66" si="14251">QXQ60*$C$65*$C$66</f>
        <v>0</v>
      </c>
      <c r="QXS66" s="995">
        <f t="shared" ref="QXS66" si="14252">QXS60*$C$65*$C$66</f>
        <v>0</v>
      </c>
      <c r="QXU66" s="995">
        <f t="shared" ref="QXU66" si="14253">QXU60*$C$65*$C$66</f>
        <v>0</v>
      </c>
      <c r="QXW66" s="995">
        <f t="shared" ref="QXW66" si="14254">QXW60*$C$65*$C$66</f>
        <v>0</v>
      </c>
      <c r="QXY66" s="995">
        <f t="shared" ref="QXY66" si="14255">QXY60*$C$65*$C$66</f>
        <v>0</v>
      </c>
      <c r="QYA66" s="995">
        <f t="shared" ref="QYA66" si="14256">QYA60*$C$65*$C$66</f>
        <v>0</v>
      </c>
      <c r="QYC66" s="995">
        <f t="shared" ref="QYC66" si="14257">QYC60*$C$65*$C$66</f>
        <v>0</v>
      </c>
      <c r="QYE66" s="995">
        <f t="shared" ref="QYE66" si="14258">QYE60*$C$65*$C$66</f>
        <v>0</v>
      </c>
      <c r="QYG66" s="995">
        <f t="shared" ref="QYG66" si="14259">QYG60*$C$65*$C$66</f>
        <v>0</v>
      </c>
      <c r="QYI66" s="995">
        <f t="shared" ref="QYI66" si="14260">QYI60*$C$65*$C$66</f>
        <v>0</v>
      </c>
      <c r="QYK66" s="995">
        <f t="shared" ref="QYK66" si="14261">QYK60*$C$65*$C$66</f>
        <v>0</v>
      </c>
      <c r="QYM66" s="995">
        <f t="shared" ref="QYM66" si="14262">QYM60*$C$65*$C$66</f>
        <v>0</v>
      </c>
      <c r="QYO66" s="995">
        <f t="shared" ref="QYO66" si="14263">QYO60*$C$65*$C$66</f>
        <v>0</v>
      </c>
      <c r="QYQ66" s="995">
        <f t="shared" ref="QYQ66" si="14264">QYQ60*$C$65*$C$66</f>
        <v>0</v>
      </c>
      <c r="QYS66" s="995">
        <f t="shared" ref="QYS66" si="14265">QYS60*$C$65*$C$66</f>
        <v>0</v>
      </c>
      <c r="QYU66" s="995">
        <f t="shared" ref="QYU66" si="14266">QYU60*$C$65*$C$66</f>
        <v>0</v>
      </c>
      <c r="QYW66" s="995">
        <f t="shared" ref="QYW66" si="14267">QYW60*$C$65*$C$66</f>
        <v>0</v>
      </c>
      <c r="QYY66" s="995">
        <f t="shared" ref="QYY66" si="14268">QYY60*$C$65*$C$66</f>
        <v>0</v>
      </c>
      <c r="QZA66" s="995">
        <f t="shared" ref="QZA66" si="14269">QZA60*$C$65*$C$66</f>
        <v>0</v>
      </c>
      <c r="QZC66" s="995">
        <f t="shared" ref="QZC66" si="14270">QZC60*$C$65*$C$66</f>
        <v>0</v>
      </c>
      <c r="QZE66" s="995">
        <f t="shared" ref="QZE66" si="14271">QZE60*$C$65*$C$66</f>
        <v>0</v>
      </c>
      <c r="QZG66" s="995">
        <f t="shared" ref="QZG66" si="14272">QZG60*$C$65*$C$66</f>
        <v>0</v>
      </c>
      <c r="QZI66" s="995">
        <f t="shared" ref="QZI66" si="14273">QZI60*$C$65*$C$66</f>
        <v>0</v>
      </c>
      <c r="QZK66" s="995">
        <f t="shared" ref="QZK66" si="14274">QZK60*$C$65*$C$66</f>
        <v>0</v>
      </c>
      <c r="QZM66" s="995">
        <f t="shared" ref="QZM66" si="14275">QZM60*$C$65*$C$66</f>
        <v>0</v>
      </c>
      <c r="QZO66" s="995">
        <f t="shared" ref="QZO66" si="14276">QZO60*$C$65*$C$66</f>
        <v>0</v>
      </c>
      <c r="QZQ66" s="995">
        <f t="shared" ref="QZQ66" si="14277">QZQ60*$C$65*$C$66</f>
        <v>0</v>
      </c>
      <c r="QZS66" s="995">
        <f t="shared" ref="QZS66" si="14278">QZS60*$C$65*$C$66</f>
        <v>0</v>
      </c>
      <c r="QZU66" s="995">
        <f t="shared" ref="QZU66" si="14279">QZU60*$C$65*$C$66</f>
        <v>0</v>
      </c>
      <c r="QZW66" s="995">
        <f t="shared" ref="QZW66" si="14280">QZW60*$C$65*$C$66</f>
        <v>0</v>
      </c>
      <c r="QZY66" s="995">
        <f t="shared" ref="QZY66" si="14281">QZY60*$C$65*$C$66</f>
        <v>0</v>
      </c>
      <c r="RAA66" s="995">
        <f t="shared" ref="RAA66" si="14282">RAA60*$C$65*$C$66</f>
        <v>0</v>
      </c>
      <c r="RAC66" s="995">
        <f t="shared" ref="RAC66" si="14283">RAC60*$C$65*$C$66</f>
        <v>0</v>
      </c>
      <c r="RAE66" s="995">
        <f t="shared" ref="RAE66" si="14284">RAE60*$C$65*$C$66</f>
        <v>0</v>
      </c>
      <c r="RAG66" s="995">
        <f t="shared" ref="RAG66" si="14285">RAG60*$C$65*$C$66</f>
        <v>0</v>
      </c>
      <c r="RAI66" s="995">
        <f t="shared" ref="RAI66" si="14286">RAI60*$C$65*$C$66</f>
        <v>0</v>
      </c>
      <c r="RAK66" s="995">
        <f t="shared" ref="RAK66" si="14287">RAK60*$C$65*$C$66</f>
        <v>0</v>
      </c>
      <c r="RAM66" s="995">
        <f t="shared" ref="RAM66" si="14288">RAM60*$C$65*$C$66</f>
        <v>0</v>
      </c>
      <c r="RAO66" s="995">
        <f t="shared" ref="RAO66" si="14289">RAO60*$C$65*$C$66</f>
        <v>0</v>
      </c>
      <c r="RAQ66" s="995">
        <f t="shared" ref="RAQ66" si="14290">RAQ60*$C$65*$C$66</f>
        <v>0</v>
      </c>
      <c r="RAS66" s="995">
        <f t="shared" ref="RAS66" si="14291">RAS60*$C$65*$C$66</f>
        <v>0</v>
      </c>
      <c r="RAU66" s="995">
        <f t="shared" ref="RAU66" si="14292">RAU60*$C$65*$C$66</f>
        <v>0</v>
      </c>
      <c r="RAW66" s="995">
        <f t="shared" ref="RAW66" si="14293">RAW60*$C$65*$C$66</f>
        <v>0</v>
      </c>
      <c r="RAY66" s="995">
        <f t="shared" ref="RAY66" si="14294">RAY60*$C$65*$C$66</f>
        <v>0</v>
      </c>
      <c r="RBA66" s="995">
        <f t="shared" ref="RBA66" si="14295">RBA60*$C$65*$C$66</f>
        <v>0</v>
      </c>
      <c r="RBC66" s="995">
        <f t="shared" ref="RBC66" si="14296">RBC60*$C$65*$C$66</f>
        <v>0</v>
      </c>
      <c r="RBE66" s="995">
        <f t="shared" ref="RBE66" si="14297">RBE60*$C$65*$C$66</f>
        <v>0</v>
      </c>
      <c r="RBG66" s="995">
        <f t="shared" ref="RBG66" si="14298">RBG60*$C$65*$C$66</f>
        <v>0</v>
      </c>
      <c r="RBI66" s="995">
        <f t="shared" ref="RBI66" si="14299">RBI60*$C$65*$C$66</f>
        <v>0</v>
      </c>
      <c r="RBK66" s="995">
        <f t="shared" ref="RBK66" si="14300">RBK60*$C$65*$C$66</f>
        <v>0</v>
      </c>
      <c r="RBM66" s="995">
        <f t="shared" ref="RBM66" si="14301">RBM60*$C$65*$C$66</f>
        <v>0</v>
      </c>
      <c r="RBO66" s="995">
        <f t="shared" ref="RBO66" si="14302">RBO60*$C$65*$C$66</f>
        <v>0</v>
      </c>
      <c r="RBQ66" s="995">
        <f t="shared" ref="RBQ66" si="14303">RBQ60*$C$65*$C$66</f>
        <v>0</v>
      </c>
      <c r="RBS66" s="995">
        <f t="shared" ref="RBS66" si="14304">RBS60*$C$65*$C$66</f>
        <v>0</v>
      </c>
      <c r="RBU66" s="995">
        <f t="shared" ref="RBU66" si="14305">RBU60*$C$65*$C$66</f>
        <v>0</v>
      </c>
      <c r="RBW66" s="995">
        <f t="shared" ref="RBW66" si="14306">RBW60*$C$65*$C$66</f>
        <v>0</v>
      </c>
      <c r="RBY66" s="995">
        <f t="shared" ref="RBY66" si="14307">RBY60*$C$65*$C$66</f>
        <v>0</v>
      </c>
      <c r="RCA66" s="995">
        <f t="shared" ref="RCA66" si="14308">RCA60*$C$65*$C$66</f>
        <v>0</v>
      </c>
      <c r="RCC66" s="995">
        <f t="shared" ref="RCC66" si="14309">RCC60*$C$65*$C$66</f>
        <v>0</v>
      </c>
      <c r="RCE66" s="995">
        <f t="shared" ref="RCE66" si="14310">RCE60*$C$65*$C$66</f>
        <v>0</v>
      </c>
      <c r="RCG66" s="995">
        <f t="shared" ref="RCG66" si="14311">RCG60*$C$65*$C$66</f>
        <v>0</v>
      </c>
      <c r="RCI66" s="995">
        <f t="shared" ref="RCI66" si="14312">RCI60*$C$65*$C$66</f>
        <v>0</v>
      </c>
      <c r="RCK66" s="995">
        <f t="shared" ref="RCK66" si="14313">RCK60*$C$65*$C$66</f>
        <v>0</v>
      </c>
      <c r="RCM66" s="995">
        <f t="shared" ref="RCM66" si="14314">RCM60*$C$65*$C$66</f>
        <v>0</v>
      </c>
      <c r="RCO66" s="995">
        <f t="shared" ref="RCO66" si="14315">RCO60*$C$65*$C$66</f>
        <v>0</v>
      </c>
      <c r="RCQ66" s="995">
        <f t="shared" ref="RCQ66" si="14316">RCQ60*$C$65*$C$66</f>
        <v>0</v>
      </c>
      <c r="RCS66" s="995">
        <f t="shared" ref="RCS66" si="14317">RCS60*$C$65*$C$66</f>
        <v>0</v>
      </c>
      <c r="RCU66" s="995">
        <f t="shared" ref="RCU66" si="14318">RCU60*$C$65*$C$66</f>
        <v>0</v>
      </c>
      <c r="RCW66" s="995">
        <f t="shared" ref="RCW66" si="14319">RCW60*$C$65*$C$66</f>
        <v>0</v>
      </c>
      <c r="RCY66" s="995">
        <f t="shared" ref="RCY66" si="14320">RCY60*$C$65*$C$66</f>
        <v>0</v>
      </c>
      <c r="RDA66" s="995">
        <f t="shared" ref="RDA66" si="14321">RDA60*$C$65*$C$66</f>
        <v>0</v>
      </c>
      <c r="RDC66" s="995">
        <f t="shared" ref="RDC66" si="14322">RDC60*$C$65*$C$66</f>
        <v>0</v>
      </c>
      <c r="RDE66" s="995">
        <f t="shared" ref="RDE66" si="14323">RDE60*$C$65*$C$66</f>
        <v>0</v>
      </c>
      <c r="RDG66" s="995">
        <f t="shared" ref="RDG66" si="14324">RDG60*$C$65*$C$66</f>
        <v>0</v>
      </c>
      <c r="RDI66" s="995">
        <f t="shared" ref="RDI66" si="14325">RDI60*$C$65*$C$66</f>
        <v>0</v>
      </c>
      <c r="RDK66" s="995">
        <f t="shared" ref="RDK66" si="14326">RDK60*$C$65*$C$66</f>
        <v>0</v>
      </c>
      <c r="RDM66" s="995">
        <f t="shared" ref="RDM66" si="14327">RDM60*$C$65*$C$66</f>
        <v>0</v>
      </c>
      <c r="RDO66" s="995">
        <f t="shared" ref="RDO66" si="14328">RDO60*$C$65*$C$66</f>
        <v>0</v>
      </c>
      <c r="RDQ66" s="995">
        <f t="shared" ref="RDQ66" si="14329">RDQ60*$C$65*$C$66</f>
        <v>0</v>
      </c>
      <c r="RDS66" s="995">
        <f t="shared" ref="RDS66" si="14330">RDS60*$C$65*$C$66</f>
        <v>0</v>
      </c>
      <c r="RDU66" s="995">
        <f t="shared" ref="RDU66" si="14331">RDU60*$C$65*$C$66</f>
        <v>0</v>
      </c>
      <c r="RDW66" s="995">
        <f t="shared" ref="RDW66" si="14332">RDW60*$C$65*$C$66</f>
        <v>0</v>
      </c>
      <c r="RDY66" s="995">
        <f t="shared" ref="RDY66" si="14333">RDY60*$C$65*$C$66</f>
        <v>0</v>
      </c>
      <c r="REA66" s="995">
        <f t="shared" ref="REA66" si="14334">REA60*$C$65*$C$66</f>
        <v>0</v>
      </c>
      <c r="REC66" s="995">
        <f t="shared" ref="REC66" si="14335">REC60*$C$65*$C$66</f>
        <v>0</v>
      </c>
      <c r="REE66" s="995">
        <f t="shared" ref="REE66" si="14336">REE60*$C$65*$C$66</f>
        <v>0</v>
      </c>
      <c r="REG66" s="995">
        <f t="shared" ref="REG66" si="14337">REG60*$C$65*$C$66</f>
        <v>0</v>
      </c>
      <c r="REI66" s="995">
        <f t="shared" ref="REI66" si="14338">REI60*$C$65*$C$66</f>
        <v>0</v>
      </c>
      <c r="REK66" s="995">
        <f t="shared" ref="REK66" si="14339">REK60*$C$65*$C$66</f>
        <v>0</v>
      </c>
      <c r="REM66" s="995">
        <f t="shared" ref="REM66" si="14340">REM60*$C$65*$C$66</f>
        <v>0</v>
      </c>
      <c r="REO66" s="995">
        <f t="shared" ref="REO66" si="14341">REO60*$C$65*$C$66</f>
        <v>0</v>
      </c>
      <c r="REQ66" s="995">
        <f t="shared" ref="REQ66" si="14342">REQ60*$C$65*$C$66</f>
        <v>0</v>
      </c>
      <c r="RES66" s="995">
        <f t="shared" ref="RES66" si="14343">RES60*$C$65*$C$66</f>
        <v>0</v>
      </c>
      <c r="REU66" s="995">
        <f t="shared" ref="REU66" si="14344">REU60*$C$65*$C$66</f>
        <v>0</v>
      </c>
      <c r="REW66" s="995">
        <f t="shared" ref="REW66" si="14345">REW60*$C$65*$C$66</f>
        <v>0</v>
      </c>
      <c r="REY66" s="995">
        <f t="shared" ref="REY66" si="14346">REY60*$C$65*$C$66</f>
        <v>0</v>
      </c>
      <c r="RFA66" s="995">
        <f t="shared" ref="RFA66" si="14347">RFA60*$C$65*$C$66</f>
        <v>0</v>
      </c>
      <c r="RFC66" s="995">
        <f t="shared" ref="RFC66" si="14348">RFC60*$C$65*$C$66</f>
        <v>0</v>
      </c>
      <c r="RFE66" s="995">
        <f t="shared" ref="RFE66" si="14349">RFE60*$C$65*$C$66</f>
        <v>0</v>
      </c>
      <c r="RFG66" s="995">
        <f t="shared" ref="RFG66" si="14350">RFG60*$C$65*$C$66</f>
        <v>0</v>
      </c>
      <c r="RFI66" s="995">
        <f t="shared" ref="RFI66" si="14351">RFI60*$C$65*$C$66</f>
        <v>0</v>
      </c>
      <c r="RFK66" s="995">
        <f t="shared" ref="RFK66" si="14352">RFK60*$C$65*$C$66</f>
        <v>0</v>
      </c>
      <c r="RFM66" s="995">
        <f t="shared" ref="RFM66" si="14353">RFM60*$C$65*$C$66</f>
        <v>0</v>
      </c>
      <c r="RFO66" s="995">
        <f t="shared" ref="RFO66" si="14354">RFO60*$C$65*$C$66</f>
        <v>0</v>
      </c>
      <c r="RFQ66" s="995">
        <f t="shared" ref="RFQ66" si="14355">RFQ60*$C$65*$C$66</f>
        <v>0</v>
      </c>
      <c r="RFS66" s="995">
        <f t="shared" ref="RFS66" si="14356">RFS60*$C$65*$C$66</f>
        <v>0</v>
      </c>
      <c r="RFU66" s="995">
        <f t="shared" ref="RFU66" si="14357">RFU60*$C$65*$C$66</f>
        <v>0</v>
      </c>
      <c r="RFW66" s="995">
        <f t="shared" ref="RFW66" si="14358">RFW60*$C$65*$C$66</f>
        <v>0</v>
      </c>
      <c r="RFY66" s="995">
        <f t="shared" ref="RFY66" si="14359">RFY60*$C$65*$C$66</f>
        <v>0</v>
      </c>
      <c r="RGA66" s="995">
        <f t="shared" ref="RGA66" si="14360">RGA60*$C$65*$C$66</f>
        <v>0</v>
      </c>
      <c r="RGC66" s="995">
        <f t="shared" ref="RGC66" si="14361">RGC60*$C$65*$C$66</f>
        <v>0</v>
      </c>
      <c r="RGE66" s="995">
        <f t="shared" ref="RGE66" si="14362">RGE60*$C$65*$C$66</f>
        <v>0</v>
      </c>
      <c r="RGG66" s="995">
        <f t="shared" ref="RGG66" si="14363">RGG60*$C$65*$C$66</f>
        <v>0</v>
      </c>
      <c r="RGI66" s="995">
        <f t="shared" ref="RGI66" si="14364">RGI60*$C$65*$C$66</f>
        <v>0</v>
      </c>
      <c r="RGK66" s="995">
        <f t="shared" ref="RGK66" si="14365">RGK60*$C$65*$C$66</f>
        <v>0</v>
      </c>
      <c r="RGM66" s="995">
        <f t="shared" ref="RGM66" si="14366">RGM60*$C$65*$C$66</f>
        <v>0</v>
      </c>
      <c r="RGO66" s="995">
        <f t="shared" ref="RGO66" si="14367">RGO60*$C$65*$C$66</f>
        <v>0</v>
      </c>
      <c r="RGQ66" s="995">
        <f t="shared" ref="RGQ66" si="14368">RGQ60*$C$65*$C$66</f>
        <v>0</v>
      </c>
      <c r="RGS66" s="995">
        <f t="shared" ref="RGS66" si="14369">RGS60*$C$65*$C$66</f>
        <v>0</v>
      </c>
      <c r="RGU66" s="995">
        <f t="shared" ref="RGU66" si="14370">RGU60*$C$65*$C$66</f>
        <v>0</v>
      </c>
      <c r="RGW66" s="995">
        <f t="shared" ref="RGW66" si="14371">RGW60*$C$65*$C$66</f>
        <v>0</v>
      </c>
      <c r="RGY66" s="995">
        <f t="shared" ref="RGY66" si="14372">RGY60*$C$65*$C$66</f>
        <v>0</v>
      </c>
      <c r="RHA66" s="995">
        <f t="shared" ref="RHA66" si="14373">RHA60*$C$65*$C$66</f>
        <v>0</v>
      </c>
      <c r="RHC66" s="995">
        <f t="shared" ref="RHC66" si="14374">RHC60*$C$65*$C$66</f>
        <v>0</v>
      </c>
      <c r="RHE66" s="995">
        <f t="shared" ref="RHE66" si="14375">RHE60*$C$65*$C$66</f>
        <v>0</v>
      </c>
      <c r="RHG66" s="995">
        <f t="shared" ref="RHG66" si="14376">RHG60*$C$65*$C$66</f>
        <v>0</v>
      </c>
      <c r="RHI66" s="995">
        <f t="shared" ref="RHI66" si="14377">RHI60*$C$65*$C$66</f>
        <v>0</v>
      </c>
      <c r="RHK66" s="995">
        <f t="shared" ref="RHK66" si="14378">RHK60*$C$65*$C$66</f>
        <v>0</v>
      </c>
      <c r="RHM66" s="995">
        <f t="shared" ref="RHM66" si="14379">RHM60*$C$65*$C$66</f>
        <v>0</v>
      </c>
      <c r="RHO66" s="995">
        <f t="shared" ref="RHO66" si="14380">RHO60*$C$65*$C$66</f>
        <v>0</v>
      </c>
      <c r="RHQ66" s="995">
        <f t="shared" ref="RHQ66" si="14381">RHQ60*$C$65*$C$66</f>
        <v>0</v>
      </c>
      <c r="RHS66" s="995">
        <f t="shared" ref="RHS66" si="14382">RHS60*$C$65*$C$66</f>
        <v>0</v>
      </c>
      <c r="RHU66" s="995">
        <f t="shared" ref="RHU66" si="14383">RHU60*$C$65*$C$66</f>
        <v>0</v>
      </c>
      <c r="RHW66" s="995">
        <f t="shared" ref="RHW66" si="14384">RHW60*$C$65*$C$66</f>
        <v>0</v>
      </c>
      <c r="RHY66" s="995">
        <f t="shared" ref="RHY66" si="14385">RHY60*$C$65*$C$66</f>
        <v>0</v>
      </c>
      <c r="RIA66" s="995">
        <f t="shared" ref="RIA66" si="14386">RIA60*$C$65*$C$66</f>
        <v>0</v>
      </c>
      <c r="RIC66" s="995">
        <f t="shared" ref="RIC66" si="14387">RIC60*$C$65*$C$66</f>
        <v>0</v>
      </c>
      <c r="RIE66" s="995">
        <f t="shared" ref="RIE66" si="14388">RIE60*$C$65*$C$66</f>
        <v>0</v>
      </c>
      <c r="RIG66" s="995">
        <f t="shared" ref="RIG66" si="14389">RIG60*$C$65*$C$66</f>
        <v>0</v>
      </c>
      <c r="RII66" s="995">
        <f t="shared" ref="RII66" si="14390">RII60*$C$65*$C$66</f>
        <v>0</v>
      </c>
      <c r="RIK66" s="995">
        <f t="shared" ref="RIK66" si="14391">RIK60*$C$65*$C$66</f>
        <v>0</v>
      </c>
      <c r="RIM66" s="995">
        <f t="shared" ref="RIM66" si="14392">RIM60*$C$65*$C$66</f>
        <v>0</v>
      </c>
      <c r="RIO66" s="995">
        <f t="shared" ref="RIO66" si="14393">RIO60*$C$65*$C$66</f>
        <v>0</v>
      </c>
      <c r="RIQ66" s="995">
        <f t="shared" ref="RIQ66" si="14394">RIQ60*$C$65*$C$66</f>
        <v>0</v>
      </c>
      <c r="RIS66" s="995">
        <f t="shared" ref="RIS66" si="14395">RIS60*$C$65*$C$66</f>
        <v>0</v>
      </c>
      <c r="RIU66" s="995">
        <f t="shared" ref="RIU66" si="14396">RIU60*$C$65*$C$66</f>
        <v>0</v>
      </c>
      <c r="RIW66" s="995">
        <f t="shared" ref="RIW66" si="14397">RIW60*$C$65*$C$66</f>
        <v>0</v>
      </c>
      <c r="RIY66" s="995">
        <f t="shared" ref="RIY66" si="14398">RIY60*$C$65*$C$66</f>
        <v>0</v>
      </c>
      <c r="RJA66" s="995">
        <f t="shared" ref="RJA66" si="14399">RJA60*$C$65*$C$66</f>
        <v>0</v>
      </c>
      <c r="RJC66" s="995">
        <f t="shared" ref="RJC66" si="14400">RJC60*$C$65*$C$66</f>
        <v>0</v>
      </c>
      <c r="RJE66" s="995">
        <f t="shared" ref="RJE66" si="14401">RJE60*$C$65*$C$66</f>
        <v>0</v>
      </c>
      <c r="RJG66" s="995">
        <f t="shared" ref="RJG66" si="14402">RJG60*$C$65*$C$66</f>
        <v>0</v>
      </c>
      <c r="RJI66" s="995">
        <f t="shared" ref="RJI66" si="14403">RJI60*$C$65*$C$66</f>
        <v>0</v>
      </c>
      <c r="RJK66" s="995">
        <f t="shared" ref="RJK66" si="14404">RJK60*$C$65*$C$66</f>
        <v>0</v>
      </c>
      <c r="RJM66" s="995">
        <f t="shared" ref="RJM66" si="14405">RJM60*$C$65*$C$66</f>
        <v>0</v>
      </c>
      <c r="RJO66" s="995">
        <f t="shared" ref="RJO66" si="14406">RJO60*$C$65*$C$66</f>
        <v>0</v>
      </c>
      <c r="RJQ66" s="995">
        <f t="shared" ref="RJQ66" si="14407">RJQ60*$C$65*$C$66</f>
        <v>0</v>
      </c>
      <c r="RJS66" s="995">
        <f t="shared" ref="RJS66" si="14408">RJS60*$C$65*$C$66</f>
        <v>0</v>
      </c>
      <c r="RJU66" s="995">
        <f t="shared" ref="RJU66" si="14409">RJU60*$C$65*$C$66</f>
        <v>0</v>
      </c>
      <c r="RJW66" s="995">
        <f t="shared" ref="RJW66" si="14410">RJW60*$C$65*$C$66</f>
        <v>0</v>
      </c>
      <c r="RJY66" s="995">
        <f t="shared" ref="RJY66" si="14411">RJY60*$C$65*$C$66</f>
        <v>0</v>
      </c>
      <c r="RKA66" s="995">
        <f t="shared" ref="RKA66" si="14412">RKA60*$C$65*$C$66</f>
        <v>0</v>
      </c>
      <c r="RKC66" s="995">
        <f t="shared" ref="RKC66" si="14413">RKC60*$C$65*$C$66</f>
        <v>0</v>
      </c>
      <c r="RKE66" s="995">
        <f t="shared" ref="RKE66" si="14414">RKE60*$C$65*$C$66</f>
        <v>0</v>
      </c>
      <c r="RKG66" s="995">
        <f t="shared" ref="RKG66" si="14415">RKG60*$C$65*$C$66</f>
        <v>0</v>
      </c>
      <c r="RKI66" s="995">
        <f t="shared" ref="RKI66" si="14416">RKI60*$C$65*$C$66</f>
        <v>0</v>
      </c>
      <c r="RKK66" s="995">
        <f t="shared" ref="RKK66" si="14417">RKK60*$C$65*$C$66</f>
        <v>0</v>
      </c>
      <c r="RKM66" s="995">
        <f t="shared" ref="RKM66" si="14418">RKM60*$C$65*$C$66</f>
        <v>0</v>
      </c>
      <c r="RKO66" s="995">
        <f t="shared" ref="RKO66" si="14419">RKO60*$C$65*$C$66</f>
        <v>0</v>
      </c>
      <c r="RKQ66" s="995">
        <f t="shared" ref="RKQ66" si="14420">RKQ60*$C$65*$C$66</f>
        <v>0</v>
      </c>
      <c r="RKS66" s="995">
        <f t="shared" ref="RKS66" si="14421">RKS60*$C$65*$C$66</f>
        <v>0</v>
      </c>
      <c r="RKU66" s="995">
        <f t="shared" ref="RKU66" si="14422">RKU60*$C$65*$C$66</f>
        <v>0</v>
      </c>
      <c r="RKW66" s="995">
        <f t="shared" ref="RKW66" si="14423">RKW60*$C$65*$C$66</f>
        <v>0</v>
      </c>
      <c r="RKY66" s="995">
        <f t="shared" ref="RKY66" si="14424">RKY60*$C$65*$C$66</f>
        <v>0</v>
      </c>
      <c r="RLA66" s="995">
        <f t="shared" ref="RLA66" si="14425">RLA60*$C$65*$C$66</f>
        <v>0</v>
      </c>
      <c r="RLC66" s="995">
        <f t="shared" ref="RLC66" si="14426">RLC60*$C$65*$C$66</f>
        <v>0</v>
      </c>
      <c r="RLE66" s="995">
        <f t="shared" ref="RLE66" si="14427">RLE60*$C$65*$C$66</f>
        <v>0</v>
      </c>
      <c r="RLG66" s="995">
        <f t="shared" ref="RLG66" si="14428">RLG60*$C$65*$C$66</f>
        <v>0</v>
      </c>
      <c r="RLI66" s="995">
        <f t="shared" ref="RLI66" si="14429">RLI60*$C$65*$C$66</f>
        <v>0</v>
      </c>
      <c r="RLK66" s="995">
        <f t="shared" ref="RLK66" si="14430">RLK60*$C$65*$C$66</f>
        <v>0</v>
      </c>
      <c r="RLM66" s="995">
        <f t="shared" ref="RLM66" si="14431">RLM60*$C$65*$C$66</f>
        <v>0</v>
      </c>
      <c r="RLO66" s="995">
        <f t="shared" ref="RLO66" si="14432">RLO60*$C$65*$C$66</f>
        <v>0</v>
      </c>
      <c r="RLQ66" s="995">
        <f t="shared" ref="RLQ66" si="14433">RLQ60*$C$65*$C$66</f>
        <v>0</v>
      </c>
      <c r="RLS66" s="995">
        <f t="shared" ref="RLS66" si="14434">RLS60*$C$65*$C$66</f>
        <v>0</v>
      </c>
      <c r="RLU66" s="995">
        <f t="shared" ref="RLU66" si="14435">RLU60*$C$65*$C$66</f>
        <v>0</v>
      </c>
      <c r="RLW66" s="995">
        <f t="shared" ref="RLW66" si="14436">RLW60*$C$65*$C$66</f>
        <v>0</v>
      </c>
      <c r="RLY66" s="995">
        <f t="shared" ref="RLY66" si="14437">RLY60*$C$65*$C$66</f>
        <v>0</v>
      </c>
      <c r="RMA66" s="995">
        <f t="shared" ref="RMA66" si="14438">RMA60*$C$65*$C$66</f>
        <v>0</v>
      </c>
      <c r="RMC66" s="995">
        <f t="shared" ref="RMC66" si="14439">RMC60*$C$65*$C$66</f>
        <v>0</v>
      </c>
      <c r="RME66" s="995">
        <f t="shared" ref="RME66" si="14440">RME60*$C$65*$C$66</f>
        <v>0</v>
      </c>
      <c r="RMG66" s="995">
        <f t="shared" ref="RMG66" si="14441">RMG60*$C$65*$C$66</f>
        <v>0</v>
      </c>
      <c r="RMI66" s="995">
        <f t="shared" ref="RMI66" si="14442">RMI60*$C$65*$C$66</f>
        <v>0</v>
      </c>
      <c r="RMK66" s="995">
        <f t="shared" ref="RMK66" si="14443">RMK60*$C$65*$C$66</f>
        <v>0</v>
      </c>
      <c r="RMM66" s="995">
        <f t="shared" ref="RMM66" si="14444">RMM60*$C$65*$C$66</f>
        <v>0</v>
      </c>
      <c r="RMO66" s="995">
        <f t="shared" ref="RMO66" si="14445">RMO60*$C$65*$C$66</f>
        <v>0</v>
      </c>
      <c r="RMQ66" s="995">
        <f t="shared" ref="RMQ66" si="14446">RMQ60*$C$65*$C$66</f>
        <v>0</v>
      </c>
      <c r="RMS66" s="995">
        <f t="shared" ref="RMS66" si="14447">RMS60*$C$65*$C$66</f>
        <v>0</v>
      </c>
      <c r="RMU66" s="995">
        <f t="shared" ref="RMU66" si="14448">RMU60*$C$65*$C$66</f>
        <v>0</v>
      </c>
      <c r="RMW66" s="995">
        <f t="shared" ref="RMW66" si="14449">RMW60*$C$65*$C$66</f>
        <v>0</v>
      </c>
      <c r="RMY66" s="995">
        <f t="shared" ref="RMY66" si="14450">RMY60*$C$65*$C$66</f>
        <v>0</v>
      </c>
      <c r="RNA66" s="995">
        <f t="shared" ref="RNA66" si="14451">RNA60*$C$65*$C$66</f>
        <v>0</v>
      </c>
      <c r="RNC66" s="995">
        <f t="shared" ref="RNC66" si="14452">RNC60*$C$65*$C$66</f>
        <v>0</v>
      </c>
      <c r="RNE66" s="995">
        <f t="shared" ref="RNE66" si="14453">RNE60*$C$65*$C$66</f>
        <v>0</v>
      </c>
      <c r="RNG66" s="995">
        <f t="shared" ref="RNG66" si="14454">RNG60*$C$65*$C$66</f>
        <v>0</v>
      </c>
      <c r="RNI66" s="995">
        <f t="shared" ref="RNI66" si="14455">RNI60*$C$65*$C$66</f>
        <v>0</v>
      </c>
      <c r="RNK66" s="995">
        <f t="shared" ref="RNK66" si="14456">RNK60*$C$65*$C$66</f>
        <v>0</v>
      </c>
      <c r="RNM66" s="995">
        <f t="shared" ref="RNM66" si="14457">RNM60*$C$65*$C$66</f>
        <v>0</v>
      </c>
      <c r="RNO66" s="995">
        <f t="shared" ref="RNO66" si="14458">RNO60*$C$65*$C$66</f>
        <v>0</v>
      </c>
      <c r="RNQ66" s="995">
        <f t="shared" ref="RNQ66" si="14459">RNQ60*$C$65*$C$66</f>
        <v>0</v>
      </c>
      <c r="RNS66" s="995">
        <f t="shared" ref="RNS66" si="14460">RNS60*$C$65*$C$66</f>
        <v>0</v>
      </c>
      <c r="RNU66" s="995">
        <f t="shared" ref="RNU66" si="14461">RNU60*$C$65*$C$66</f>
        <v>0</v>
      </c>
      <c r="RNW66" s="995">
        <f t="shared" ref="RNW66" si="14462">RNW60*$C$65*$C$66</f>
        <v>0</v>
      </c>
      <c r="RNY66" s="995">
        <f t="shared" ref="RNY66" si="14463">RNY60*$C$65*$C$66</f>
        <v>0</v>
      </c>
      <c r="ROA66" s="995">
        <f t="shared" ref="ROA66" si="14464">ROA60*$C$65*$C$66</f>
        <v>0</v>
      </c>
      <c r="ROC66" s="995">
        <f t="shared" ref="ROC66" si="14465">ROC60*$C$65*$C$66</f>
        <v>0</v>
      </c>
      <c r="ROE66" s="995">
        <f t="shared" ref="ROE66" si="14466">ROE60*$C$65*$C$66</f>
        <v>0</v>
      </c>
      <c r="ROG66" s="995">
        <f t="shared" ref="ROG66" si="14467">ROG60*$C$65*$C$66</f>
        <v>0</v>
      </c>
      <c r="ROI66" s="995">
        <f t="shared" ref="ROI66" si="14468">ROI60*$C$65*$C$66</f>
        <v>0</v>
      </c>
      <c r="ROK66" s="995">
        <f t="shared" ref="ROK66" si="14469">ROK60*$C$65*$C$66</f>
        <v>0</v>
      </c>
      <c r="ROM66" s="995">
        <f t="shared" ref="ROM66" si="14470">ROM60*$C$65*$C$66</f>
        <v>0</v>
      </c>
      <c r="ROO66" s="995">
        <f t="shared" ref="ROO66" si="14471">ROO60*$C$65*$C$66</f>
        <v>0</v>
      </c>
      <c r="ROQ66" s="995">
        <f t="shared" ref="ROQ66" si="14472">ROQ60*$C$65*$C$66</f>
        <v>0</v>
      </c>
      <c r="ROS66" s="995">
        <f t="shared" ref="ROS66" si="14473">ROS60*$C$65*$C$66</f>
        <v>0</v>
      </c>
      <c r="ROU66" s="995">
        <f t="shared" ref="ROU66" si="14474">ROU60*$C$65*$C$66</f>
        <v>0</v>
      </c>
      <c r="ROW66" s="995">
        <f t="shared" ref="ROW66" si="14475">ROW60*$C$65*$C$66</f>
        <v>0</v>
      </c>
      <c r="ROY66" s="995">
        <f t="shared" ref="ROY66" si="14476">ROY60*$C$65*$C$66</f>
        <v>0</v>
      </c>
      <c r="RPA66" s="995">
        <f t="shared" ref="RPA66" si="14477">RPA60*$C$65*$C$66</f>
        <v>0</v>
      </c>
      <c r="RPC66" s="995">
        <f t="shared" ref="RPC66" si="14478">RPC60*$C$65*$C$66</f>
        <v>0</v>
      </c>
      <c r="RPE66" s="995">
        <f t="shared" ref="RPE66" si="14479">RPE60*$C$65*$C$66</f>
        <v>0</v>
      </c>
      <c r="RPG66" s="995">
        <f t="shared" ref="RPG66" si="14480">RPG60*$C$65*$C$66</f>
        <v>0</v>
      </c>
      <c r="RPI66" s="995">
        <f t="shared" ref="RPI66" si="14481">RPI60*$C$65*$C$66</f>
        <v>0</v>
      </c>
      <c r="RPK66" s="995">
        <f t="shared" ref="RPK66" si="14482">RPK60*$C$65*$C$66</f>
        <v>0</v>
      </c>
      <c r="RPM66" s="995">
        <f t="shared" ref="RPM66" si="14483">RPM60*$C$65*$C$66</f>
        <v>0</v>
      </c>
      <c r="RPO66" s="995">
        <f t="shared" ref="RPO66" si="14484">RPO60*$C$65*$C$66</f>
        <v>0</v>
      </c>
      <c r="RPQ66" s="995">
        <f t="shared" ref="RPQ66" si="14485">RPQ60*$C$65*$C$66</f>
        <v>0</v>
      </c>
      <c r="RPS66" s="995">
        <f t="shared" ref="RPS66" si="14486">RPS60*$C$65*$C$66</f>
        <v>0</v>
      </c>
      <c r="RPU66" s="995">
        <f t="shared" ref="RPU66" si="14487">RPU60*$C$65*$C$66</f>
        <v>0</v>
      </c>
      <c r="RPW66" s="995">
        <f t="shared" ref="RPW66" si="14488">RPW60*$C$65*$C$66</f>
        <v>0</v>
      </c>
      <c r="RPY66" s="995">
        <f t="shared" ref="RPY66" si="14489">RPY60*$C$65*$C$66</f>
        <v>0</v>
      </c>
      <c r="RQA66" s="995">
        <f t="shared" ref="RQA66" si="14490">RQA60*$C$65*$C$66</f>
        <v>0</v>
      </c>
      <c r="RQC66" s="995">
        <f t="shared" ref="RQC66" si="14491">RQC60*$C$65*$C$66</f>
        <v>0</v>
      </c>
      <c r="RQE66" s="995">
        <f t="shared" ref="RQE66" si="14492">RQE60*$C$65*$C$66</f>
        <v>0</v>
      </c>
      <c r="RQG66" s="995">
        <f t="shared" ref="RQG66" si="14493">RQG60*$C$65*$C$66</f>
        <v>0</v>
      </c>
      <c r="RQI66" s="995">
        <f t="shared" ref="RQI66" si="14494">RQI60*$C$65*$C$66</f>
        <v>0</v>
      </c>
      <c r="RQK66" s="995">
        <f t="shared" ref="RQK66" si="14495">RQK60*$C$65*$C$66</f>
        <v>0</v>
      </c>
      <c r="RQM66" s="995">
        <f t="shared" ref="RQM66" si="14496">RQM60*$C$65*$C$66</f>
        <v>0</v>
      </c>
      <c r="RQO66" s="995">
        <f t="shared" ref="RQO66" si="14497">RQO60*$C$65*$C$66</f>
        <v>0</v>
      </c>
      <c r="RQQ66" s="995">
        <f t="shared" ref="RQQ66" si="14498">RQQ60*$C$65*$C$66</f>
        <v>0</v>
      </c>
      <c r="RQS66" s="995">
        <f t="shared" ref="RQS66" si="14499">RQS60*$C$65*$C$66</f>
        <v>0</v>
      </c>
      <c r="RQU66" s="995">
        <f t="shared" ref="RQU66" si="14500">RQU60*$C$65*$C$66</f>
        <v>0</v>
      </c>
      <c r="RQW66" s="995">
        <f t="shared" ref="RQW66" si="14501">RQW60*$C$65*$C$66</f>
        <v>0</v>
      </c>
      <c r="RQY66" s="995">
        <f t="shared" ref="RQY66" si="14502">RQY60*$C$65*$C$66</f>
        <v>0</v>
      </c>
      <c r="RRA66" s="995">
        <f t="shared" ref="RRA66" si="14503">RRA60*$C$65*$C$66</f>
        <v>0</v>
      </c>
      <c r="RRC66" s="995">
        <f t="shared" ref="RRC66" si="14504">RRC60*$C$65*$C$66</f>
        <v>0</v>
      </c>
      <c r="RRE66" s="995">
        <f t="shared" ref="RRE66" si="14505">RRE60*$C$65*$C$66</f>
        <v>0</v>
      </c>
      <c r="RRG66" s="995">
        <f t="shared" ref="RRG66" si="14506">RRG60*$C$65*$C$66</f>
        <v>0</v>
      </c>
      <c r="RRI66" s="995">
        <f t="shared" ref="RRI66" si="14507">RRI60*$C$65*$C$66</f>
        <v>0</v>
      </c>
      <c r="RRK66" s="995">
        <f t="shared" ref="RRK66" si="14508">RRK60*$C$65*$C$66</f>
        <v>0</v>
      </c>
      <c r="RRM66" s="995">
        <f t="shared" ref="RRM66" si="14509">RRM60*$C$65*$C$66</f>
        <v>0</v>
      </c>
      <c r="RRO66" s="995">
        <f t="shared" ref="RRO66" si="14510">RRO60*$C$65*$C$66</f>
        <v>0</v>
      </c>
      <c r="RRQ66" s="995">
        <f t="shared" ref="RRQ66" si="14511">RRQ60*$C$65*$C$66</f>
        <v>0</v>
      </c>
      <c r="RRS66" s="995">
        <f t="shared" ref="RRS66" si="14512">RRS60*$C$65*$C$66</f>
        <v>0</v>
      </c>
      <c r="RRU66" s="995">
        <f t="shared" ref="RRU66" si="14513">RRU60*$C$65*$C$66</f>
        <v>0</v>
      </c>
      <c r="RRW66" s="995">
        <f t="shared" ref="RRW66" si="14514">RRW60*$C$65*$C$66</f>
        <v>0</v>
      </c>
      <c r="RRY66" s="995">
        <f t="shared" ref="RRY66" si="14515">RRY60*$C$65*$C$66</f>
        <v>0</v>
      </c>
      <c r="RSA66" s="995">
        <f t="shared" ref="RSA66" si="14516">RSA60*$C$65*$C$66</f>
        <v>0</v>
      </c>
      <c r="RSC66" s="995">
        <f t="shared" ref="RSC66" si="14517">RSC60*$C$65*$C$66</f>
        <v>0</v>
      </c>
      <c r="RSE66" s="995">
        <f t="shared" ref="RSE66" si="14518">RSE60*$C$65*$C$66</f>
        <v>0</v>
      </c>
      <c r="RSG66" s="995">
        <f t="shared" ref="RSG66" si="14519">RSG60*$C$65*$C$66</f>
        <v>0</v>
      </c>
      <c r="RSI66" s="995">
        <f t="shared" ref="RSI66" si="14520">RSI60*$C$65*$C$66</f>
        <v>0</v>
      </c>
      <c r="RSK66" s="995">
        <f t="shared" ref="RSK66" si="14521">RSK60*$C$65*$C$66</f>
        <v>0</v>
      </c>
      <c r="RSM66" s="995">
        <f t="shared" ref="RSM66" si="14522">RSM60*$C$65*$C$66</f>
        <v>0</v>
      </c>
      <c r="RSO66" s="995">
        <f t="shared" ref="RSO66" si="14523">RSO60*$C$65*$C$66</f>
        <v>0</v>
      </c>
      <c r="RSQ66" s="995">
        <f t="shared" ref="RSQ66" si="14524">RSQ60*$C$65*$C$66</f>
        <v>0</v>
      </c>
      <c r="RSS66" s="995">
        <f t="shared" ref="RSS66" si="14525">RSS60*$C$65*$C$66</f>
        <v>0</v>
      </c>
      <c r="RSU66" s="995">
        <f t="shared" ref="RSU66" si="14526">RSU60*$C$65*$C$66</f>
        <v>0</v>
      </c>
      <c r="RSW66" s="995">
        <f t="shared" ref="RSW66" si="14527">RSW60*$C$65*$C$66</f>
        <v>0</v>
      </c>
      <c r="RSY66" s="995">
        <f t="shared" ref="RSY66" si="14528">RSY60*$C$65*$C$66</f>
        <v>0</v>
      </c>
      <c r="RTA66" s="995">
        <f t="shared" ref="RTA66" si="14529">RTA60*$C$65*$C$66</f>
        <v>0</v>
      </c>
      <c r="RTC66" s="995">
        <f t="shared" ref="RTC66" si="14530">RTC60*$C$65*$C$66</f>
        <v>0</v>
      </c>
      <c r="RTE66" s="995">
        <f t="shared" ref="RTE66" si="14531">RTE60*$C$65*$C$66</f>
        <v>0</v>
      </c>
      <c r="RTG66" s="995">
        <f t="shared" ref="RTG66" si="14532">RTG60*$C$65*$C$66</f>
        <v>0</v>
      </c>
      <c r="RTI66" s="995">
        <f t="shared" ref="RTI66" si="14533">RTI60*$C$65*$C$66</f>
        <v>0</v>
      </c>
      <c r="RTK66" s="995">
        <f t="shared" ref="RTK66" si="14534">RTK60*$C$65*$C$66</f>
        <v>0</v>
      </c>
      <c r="RTM66" s="995">
        <f t="shared" ref="RTM66" si="14535">RTM60*$C$65*$C$66</f>
        <v>0</v>
      </c>
      <c r="RTO66" s="995">
        <f t="shared" ref="RTO66" si="14536">RTO60*$C$65*$C$66</f>
        <v>0</v>
      </c>
      <c r="RTQ66" s="995">
        <f t="shared" ref="RTQ66" si="14537">RTQ60*$C$65*$C$66</f>
        <v>0</v>
      </c>
      <c r="RTS66" s="995">
        <f t="shared" ref="RTS66" si="14538">RTS60*$C$65*$C$66</f>
        <v>0</v>
      </c>
      <c r="RTU66" s="995">
        <f t="shared" ref="RTU66" si="14539">RTU60*$C$65*$C$66</f>
        <v>0</v>
      </c>
      <c r="RTW66" s="995">
        <f t="shared" ref="RTW66" si="14540">RTW60*$C$65*$C$66</f>
        <v>0</v>
      </c>
      <c r="RTY66" s="995">
        <f t="shared" ref="RTY66" si="14541">RTY60*$C$65*$C$66</f>
        <v>0</v>
      </c>
      <c r="RUA66" s="995">
        <f t="shared" ref="RUA66" si="14542">RUA60*$C$65*$C$66</f>
        <v>0</v>
      </c>
      <c r="RUC66" s="995">
        <f t="shared" ref="RUC66" si="14543">RUC60*$C$65*$C$66</f>
        <v>0</v>
      </c>
      <c r="RUE66" s="995">
        <f t="shared" ref="RUE66" si="14544">RUE60*$C$65*$C$66</f>
        <v>0</v>
      </c>
      <c r="RUG66" s="995">
        <f t="shared" ref="RUG66" si="14545">RUG60*$C$65*$C$66</f>
        <v>0</v>
      </c>
      <c r="RUI66" s="995">
        <f t="shared" ref="RUI66" si="14546">RUI60*$C$65*$C$66</f>
        <v>0</v>
      </c>
      <c r="RUK66" s="995">
        <f t="shared" ref="RUK66" si="14547">RUK60*$C$65*$C$66</f>
        <v>0</v>
      </c>
      <c r="RUM66" s="995">
        <f t="shared" ref="RUM66" si="14548">RUM60*$C$65*$C$66</f>
        <v>0</v>
      </c>
      <c r="RUO66" s="995">
        <f t="shared" ref="RUO66" si="14549">RUO60*$C$65*$C$66</f>
        <v>0</v>
      </c>
      <c r="RUQ66" s="995">
        <f t="shared" ref="RUQ66" si="14550">RUQ60*$C$65*$C$66</f>
        <v>0</v>
      </c>
      <c r="RUS66" s="995">
        <f t="shared" ref="RUS66" si="14551">RUS60*$C$65*$C$66</f>
        <v>0</v>
      </c>
      <c r="RUU66" s="995">
        <f t="shared" ref="RUU66" si="14552">RUU60*$C$65*$C$66</f>
        <v>0</v>
      </c>
      <c r="RUW66" s="995">
        <f t="shared" ref="RUW66" si="14553">RUW60*$C$65*$C$66</f>
        <v>0</v>
      </c>
      <c r="RUY66" s="995">
        <f t="shared" ref="RUY66" si="14554">RUY60*$C$65*$C$66</f>
        <v>0</v>
      </c>
      <c r="RVA66" s="995">
        <f t="shared" ref="RVA66" si="14555">RVA60*$C$65*$C$66</f>
        <v>0</v>
      </c>
      <c r="RVC66" s="995">
        <f t="shared" ref="RVC66" si="14556">RVC60*$C$65*$C$66</f>
        <v>0</v>
      </c>
      <c r="RVE66" s="995">
        <f t="shared" ref="RVE66" si="14557">RVE60*$C$65*$C$66</f>
        <v>0</v>
      </c>
      <c r="RVG66" s="995">
        <f t="shared" ref="RVG66" si="14558">RVG60*$C$65*$C$66</f>
        <v>0</v>
      </c>
      <c r="RVI66" s="995">
        <f t="shared" ref="RVI66" si="14559">RVI60*$C$65*$C$66</f>
        <v>0</v>
      </c>
      <c r="RVK66" s="995">
        <f t="shared" ref="RVK66" si="14560">RVK60*$C$65*$C$66</f>
        <v>0</v>
      </c>
      <c r="RVM66" s="995">
        <f t="shared" ref="RVM66" si="14561">RVM60*$C$65*$C$66</f>
        <v>0</v>
      </c>
      <c r="RVO66" s="995">
        <f t="shared" ref="RVO66" si="14562">RVO60*$C$65*$C$66</f>
        <v>0</v>
      </c>
      <c r="RVQ66" s="995">
        <f t="shared" ref="RVQ66" si="14563">RVQ60*$C$65*$C$66</f>
        <v>0</v>
      </c>
      <c r="RVS66" s="995">
        <f t="shared" ref="RVS66" si="14564">RVS60*$C$65*$C$66</f>
        <v>0</v>
      </c>
      <c r="RVU66" s="995">
        <f t="shared" ref="RVU66" si="14565">RVU60*$C$65*$C$66</f>
        <v>0</v>
      </c>
      <c r="RVW66" s="995">
        <f t="shared" ref="RVW66" si="14566">RVW60*$C$65*$C$66</f>
        <v>0</v>
      </c>
      <c r="RVY66" s="995">
        <f t="shared" ref="RVY66" si="14567">RVY60*$C$65*$C$66</f>
        <v>0</v>
      </c>
      <c r="RWA66" s="995">
        <f t="shared" ref="RWA66" si="14568">RWA60*$C$65*$C$66</f>
        <v>0</v>
      </c>
      <c r="RWC66" s="995">
        <f t="shared" ref="RWC66" si="14569">RWC60*$C$65*$C$66</f>
        <v>0</v>
      </c>
      <c r="RWE66" s="995">
        <f t="shared" ref="RWE66" si="14570">RWE60*$C$65*$C$66</f>
        <v>0</v>
      </c>
      <c r="RWG66" s="995">
        <f t="shared" ref="RWG66" si="14571">RWG60*$C$65*$C$66</f>
        <v>0</v>
      </c>
      <c r="RWI66" s="995">
        <f t="shared" ref="RWI66" si="14572">RWI60*$C$65*$C$66</f>
        <v>0</v>
      </c>
      <c r="RWK66" s="995">
        <f t="shared" ref="RWK66" si="14573">RWK60*$C$65*$C$66</f>
        <v>0</v>
      </c>
      <c r="RWM66" s="995">
        <f t="shared" ref="RWM66" si="14574">RWM60*$C$65*$C$66</f>
        <v>0</v>
      </c>
      <c r="RWO66" s="995">
        <f t="shared" ref="RWO66" si="14575">RWO60*$C$65*$C$66</f>
        <v>0</v>
      </c>
      <c r="RWQ66" s="995">
        <f t="shared" ref="RWQ66" si="14576">RWQ60*$C$65*$C$66</f>
        <v>0</v>
      </c>
      <c r="RWS66" s="995">
        <f t="shared" ref="RWS66" si="14577">RWS60*$C$65*$C$66</f>
        <v>0</v>
      </c>
      <c r="RWU66" s="995">
        <f t="shared" ref="RWU66" si="14578">RWU60*$C$65*$C$66</f>
        <v>0</v>
      </c>
      <c r="RWW66" s="995">
        <f t="shared" ref="RWW66" si="14579">RWW60*$C$65*$C$66</f>
        <v>0</v>
      </c>
      <c r="RWY66" s="995">
        <f t="shared" ref="RWY66" si="14580">RWY60*$C$65*$C$66</f>
        <v>0</v>
      </c>
      <c r="RXA66" s="995">
        <f t="shared" ref="RXA66" si="14581">RXA60*$C$65*$C$66</f>
        <v>0</v>
      </c>
      <c r="RXC66" s="995">
        <f t="shared" ref="RXC66" si="14582">RXC60*$C$65*$C$66</f>
        <v>0</v>
      </c>
      <c r="RXE66" s="995">
        <f t="shared" ref="RXE66" si="14583">RXE60*$C$65*$C$66</f>
        <v>0</v>
      </c>
      <c r="RXG66" s="995">
        <f t="shared" ref="RXG66" si="14584">RXG60*$C$65*$C$66</f>
        <v>0</v>
      </c>
      <c r="RXI66" s="995">
        <f t="shared" ref="RXI66" si="14585">RXI60*$C$65*$C$66</f>
        <v>0</v>
      </c>
      <c r="RXK66" s="995">
        <f t="shared" ref="RXK66" si="14586">RXK60*$C$65*$C$66</f>
        <v>0</v>
      </c>
      <c r="RXM66" s="995">
        <f t="shared" ref="RXM66" si="14587">RXM60*$C$65*$C$66</f>
        <v>0</v>
      </c>
      <c r="RXO66" s="995">
        <f t="shared" ref="RXO66" si="14588">RXO60*$C$65*$C$66</f>
        <v>0</v>
      </c>
      <c r="RXQ66" s="995">
        <f t="shared" ref="RXQ66" si="14589">RXQ60*$C$65*$C$66</f>
        <v>0</v>
      </c>
      <c r="RXS66" s="995">
        <f t="shared" ref="RXS66" si="14590">RXS60*$C$65*$C$66</f>
        <v>0</v>
      </c>
      <c r="RXU66" s="995">
        <f t="shared" ref="RXU66" si="14591">RXU60*$C$65*$C$66</f>
        <v>0</v>
      </c>
      <c r="RXW66" s="995">
        <f t="shared" ref="RXW66" si="14592">RXW60*$C$65*$C$66</f>
        <v>0</v>
      </c>
      <c r="RXY66" s="995">
        <f t="shared" ref="RXY66" si="14593">RXY60*$C$65*$C$66</f>
        <v>0</v>
      </c>
      <c r="RYA66" s="995">
        <f t="shared" ref="RYA66" si="14594">RYA60*$C$65*$C$66</f>
        <v>0</v>
      </c>
      <c r="RYC66" s="995">
        <f t="shared" ref="RYC66" si="14595">RYC60*$C$65*$C$66</f>
        <v>0</v>
      </c>
      <c r="RYE66" s="995">
        <f t="shared" ref="RYE66" si="14596">RYE60*$C$65*$C$66</f>
        <v>0</v>
      </c>
      <c r="RYG66" s="995">
        <f t="shared" ref="RYG66" si="14597">RYG60*$C$65*$C$66</f>
        <v>0</v>
      </c>
      <c r="RYI66" s="995">
        <f t="shared" ref="RYI66" si="14598">RYI60*$C$65*$C$66</f>
        <v>0</v>
      </c>
      <c r="RYK66" s="995">
        <f t="shared" ref="RYK66" si="14599">RYK60*$C$65*$C$66</f>
        <v>0</v>
      </c>
      <c r="RYM66" s="995">
        <f t="shared" ref="RYM66" si="14600">RYM60*$C$65*$C$66</f>
        <v>0</v>
      </c>
      <c r="RYO66" s="995">
        <f t="shared" ref="RYO66" si="14601">RYO60*$C$65*$C$66</f>
        <v>0</v>
      </c>
      <c r="RYQ66" s="995">
        <f t="shared" ref="RYQ66" si="14602">RYQ60*$C$65*$C$66</f>
        <v>0</v>
      </c>
      <c r="RYS66" s="995">
        <f t="shared" ref="RYS66" si="14603">RYS60*$C$65*$C$66</f>
        <v>0</v>
      </c>
      <c r="RYU66" s="995">
        <f t="shared" ref="RYU66" si="14604">RYU60*$C$65*$C$66</f>
        <v>0</v>
      </c>
      <c r="RYW66" s="995">
        <f t="shared" ref="RYW66" si="14605">RYW60*$C$65*$C$66</f>
        <v>0</v>
      </c>
      <c r="RYY66" s="995">
        <f t="shared" ref="RYY66" si="14606">RYY60*$C$65*$C$66</f>
        <v>0</v>
      </c>
      <c r="RZA66" s="995">
        <f t="shared" ref="RZA66" si="14607">RZA60*$C$65*$C$66</f>
        <v>0</v>
      </c>
      <c r="RZC66" s="995">
        <f t="shared" ref="RZC66" si="14608">RZC60*$C$65*$C$66</f>
        <v>0</v>
      </c>
      <c r="RZE66" s="995">
        <f t="shared" ref="RZE66" si="14609">RZE60*$C$65*$C$66</f>
        <v>0</v>
      </c>
      <c r="RZG66" s="995">
        <f t="shared" ref="RZG66" si="14610">RZG60*$C$65*$C$66</f>
        <v>0</v>
      </c>
      <c r="RZI66" s="995">
        <f t="shared" ref="RZI66" si="14611">RZI60*$C$65*$C$66</f>
        <v>0</v>
      </c>
      <c r="RZK66" s="995">
        <f t="shared" ref="RZK66" si="14612">RZK60*$C$65*$C$66</f>
        <v>0</v>
      </c>
      <c r="RZM66" s="995">
        <f t="shared" ref="RZM66" si="14613">RZM60*$C$65*$C$66</f>
        <v>0</v>
      </c>
      <c r="RZO66" s="995">
        <f t="shared" ref="RZO66" si="14614">RZO60*$C$65*$C$66</f>
        <v>0</v>
      </c>
      <c r="RZQ66" s="995">
        <f t="shared" ref="RZQ66" si="14615">RZQ60*$C$65*$C$66</f>
        <v>0</v>
      </c>
      <c r="RZS66" s="995">
        <f t="shared" ref="RZS66" si="14616">RZS60*$C$65*$C$66</f>
        <v>0</v>
      </c>
      <c r="RZU66" s="995">
        <f t="shared" ref="RZU66" si="14617">RZU60*$C$65*$C$66</f>
        <v>0</v>
      </c>
      <c r="RZW66" s="995">
        <f t="shared" ref="RZW66" si="14618">RZW60*$C$65*$C$66</f>
        <v>0</v>
      </c>
      <c r="RZY66" s="995">
        <f t="shared" ref="RZY66" si="14619">RZY60*$C$65*$C$66</f>
        <v>0</v>
      </c>
      <c r="SAA66" s="995">
        <f t="shared" ref="SAA66" si="14620">SAA60*$C$65*$C$66</f>
        <v>0</v>
      </c>
      <c r="SAC66" s="995">
        <f t="shared" ref="SAC66" si="14621">SAC60*$C$65*$C$66</f>
        <v>0</v>
      </c>
      <c r="SAE66" s="995">
        <f t="shared" ref="SAE66" si="14622">SAE60*$C$65*$C$66</f>
        <v>0</v>
      </c>
      <c r="SAG66" s="995">
        <f t="shared" ref="SAG66" si="14623">SAG60*$C$65*$C$66</f>
        <v>0</v>
      </c>
      <c r="SAI66" s="995">
        <f t="shared" ref="SAI66" si="14624">SAI60*$C$65*$C$66</f>
        <v>0</v>
      </c>
      <c r="SAK66" s="995">
        <f t="shared" ref="SAK66" si="14625">SAK60*$C$65*$C$66</f>
        <v>0</v>
      </c>
      <c r="SAM66" s="995">
        <f t="shared" ref="SAM66" si="14626">SAM60*$C$65*$C$66</f>
        <v>0</v>
      </c>
      <c r="SAO66" s="995">
        <f t="shared" ref="SAO66" si="14627">SAO60*$C$65*$C$66</f>
        <v>0</v>
      </c>
      <c r="SAQ66" s="995">
        <f t="shared" ref="SAQ66" si="14628">SAQ60*$C$65*$C$66</f>
        <v>0</v>
      </c>
      <c r="SAS66" s="995">
        <f t="shared" ref="SAS66" si="14629">SAS60*$C$65*$C$66</f>
        <v>0</v>
      </c>
      <c r="SAU66" s="995">
        <f t="shared" ref="SAU66" si="14630">SAU60*$C$65*$C$66</f>
        <v>0</v>
      </c>
      <c r="SAW66" s="995">
        <f t="shared" ref="SAW66" si="14631">SAW60*$C$65*$C$66</f>
        <v>0</v>
      </c>
      <c r="SAY66" s="995">
        <f t="shared" ref="SAY66" si="14632">SAY60*$C$65*$C$66</f>
        <v>0</v>
      </c>
      <c r="SBA66" s="995">
        <f t="shared" ref="SBA66" si="14633">SBA60*$C$65*$C$66</f>
        <v>0</v>
      </c>
      <c r="SBC66" s="995">
        <f t="shared" ref="SBC66" si="14634">SBC60*$C$65*$C$66</f>
        <v>0</v>
      </c>
      <c r="SBE66" s="995">
        <f t="shared" ref="SBE66" si="14635">SBE60*$C$65*$C$66</f>
        <v>0</v>
      </c>
      <c r="SBG66" s="995">
        <f t="shared" ref="SBG66" si="14636">SBG60*$C$65*$C$66</f>
        <v>0</v>
      </c>
      <c r="SBI66" s="995">
        <f t="shared" ref="SBI66" si="14637">SBI60*$C$65*$C$66</f>
        <v>0</v>
      </c>
      <c r="SBK66" s="995">
        <f t="shared" ref="SBK66" si="14638">SBK60*$C$65*$C$66</f>
        <v>0</v>
      </c>
      <c r="SBM66" s="995">
        <f t="shared" ref="SBM66" si="14639">SBM60*$C$65*$C$66</f>
        <v>0</v>
      </c>
      <c r="SBO66" s="995">
        <f t="shared" ref="SBO66" si="14640">SBO60*$C$65*$C$66</f>
        <v>0</v>
      </c>
      <c r="SBQ66" s="995">
        <f t="shared" ref="SBQ66" si="14641">SBQ60*$C$65*$C$66</f>
        <v>0</v>
      </c>
      <c r="SBS66" s="995">
        <f t="shared" ref="SBS66" si="14642">SBS60*$C$65*$C$66</f>
        <v>0</v>
      </c>
      <c r="SBU66" s="995">
        <f t="shared" ref="SBU66" si="14643">SBU60*$C$65*$C$66</f>
        <v>0</v>
      </c>
      <c r="SBW66" s="995">
        <f t="shared" ref="SBW66" si="14644">SBW60*$C$65*$C$66</f>
        <v>0</v>
      </c>
      <c r="SBY66" s="995">
        <f t="shared" ref="SBY66" si="14645">SBY60*$C$65*$C$66</f>
        <v>0</v>
      </c>
      <c r="SCA66" s="995">
        <f t="shared" ref="SCA66" si="14646">SCA60*$C$65*$C$66</f>
        <v>0</v>
      </c>
      <c r="SCC66" s="995">
        <f t="shared" ref="SCC66" si="14647">SCC60*$C$65*$C$66</f>
        <v>0</v>
      </c>
      <c r="SCE66" s="995">
        <f t="shared" ref="SCE66" si="14648">SCE60*$C$65*$C$66</f>
        <v>0</v>
      </c>
      <c r="SCG66" s="995">
        <f t="shared" ref="SCG66" si="14649">SCG60*$C$65*$C$66</f>
        <v>0</v>
      </c>
      <c r="SCI66" s="995">
        <f t="shared" ref="SCI66" si="14650">SCI60*$C$65*$C$66</f>
        <v>0</v>
      </c>
      <c r="SCK66" s="995">
        <f t="shared" ref="SCK66" si="14651">SCK60*$C$65*$C$66</f>
        <v>0</v>
      </c>
      <c r="SCM66" s="995">
        <f t="shared" ref="SCM66" si="14652">SCM60*$C$65*$C$66</f>
        <v>0</v>
      </c>
      <c r="SCO66" s="995">
        <f t="shared" ref="SCO66" si="14653">SCO60*$C$65*$C$66</f>
        <v>0</v>
      </c>
      <c r="SCQ66" s="995">
        <f t="shared" ref="SCQ66" si="14654">SCQ60*$C$65*$C$66</f>
        <v>0</v>
      </c>
      <c r="SCS66" s="995">
        <f t="shared" ref="SCS66" si="14655">SCS60*$C$65*$C$66</f>
        <v>0</v>
      </c>
      <c r="SCU66" s="995">
        <f t="shared" ref="SCU66" si="14656">SCU60*$C$65*$C$66</f>
        <v>0</v>
      </c>
      <c r="SCW66" s="995">
        <f t="shared" ref="SCW66" si="14657">SCW60*$C$65*$C$66</f>
        <v>0</v>
      </c>
      <c r="SCY66" s="995">
        <f t="shared" ref="SCY66" si="14658">SCY60*$C$65*$C$66</f>
        <v>0</v>
      </c>
      <c r="SDA66" s="995">
        <f t="shared" ref="SDA66" si="14659">SDA60*$C$65*$C$66</f>
        <v>0</v>
      </c>
      <c r="SDC66" s="995">
        <f t="shared" ref="SDC66" si="14660">SDC60*$C$65*$C$66</f>
        <v>0</v>
      </c>
      <c r="SDE66" s="995">
        <f t="shared" ref="SDE66" si="14661">SDE60*$C$65*$C$66</f>
        <v>0</v>
      </c>
      <c r="SDG66" s="995">
        <f t="shared" ref="SDG66" si="14662">SDG60*$C$65*$C$66</f>
        <v>0</v>
      </c>
      <c r="SDI66" s="995">
        <f t="shared" ref="SDI66" si="14663">SDI60*$C$65*$C$66</f>
        <v>0</v>
      </c>
      <c r="SDK66" s="995">
        <f t="shared" ref="SDK66" si="14664">SDK60*$C$65*$C$66</f>
        <v>0</v>
      </c>
      <c r="SDM66" s="995">
        <f t="shared" ref="SDM66" si="14665">SDM60*$C$65*$C$66</f>
        <v>0</v>
      </c>
      <c r="SDO66" s="995">
        <f t="shared" ref="SDO66" si="14666">SDO60*$C$65*$C$66</f>
        <v>0</v>
      </c>
      <c r="SDQ66" s="995">
        <f t="shared" ref="SDQ66" si="14667">SDQ60*$C$65*$C$66</f>
        <v>0</v>
      </c>
      <c r="SDS66" s="995">
        <f t="shared" ref="SDS66" si="14668">SDS60*$C$65*$C$66</f>
        <v>0</v>
      </c>
      <c r="SDU66" s="995">
        <f t="shared" ref="SDU66" si="14669">SDU60*$C$65*$C$66</f>
        <v>0</v>
      </c>
      <c r="SDW66" s="995">
        <f t="shared" ref="SDW66" si="14670">SDW60*$C$65*$C$66</f>
        <v>0</v>
      </c>
      <c r="SDY66" s="995">
        <f t="shared" ref="SDY66" si="14671">SDY60*$C$65*$C$66</f>
        <v>0</v>
      </c>
      <c r="SEA66" s="995">
        <f t="shared" ref="SEA66" si="14672">SEA60*$C$65*$C$66</f>
        <v>0</v>
      </c>
      <c r="SEC66" s="995">
        <f t="shared" ref="SEC66" si="14673">SEC60*$C$65*$C$66</f>
        <v>0</v>
      </c>
      <c r="SEE66" s="995">
        <f t="shared" ref="SEE66" si="14674">SEE60*$C$65*$C$66</f>
        <v>0</v>
      </c>
      <c r="SEG66" s="995">
        <f t="shared" ref="SEG66" si="14675">SEG60*$C$65*$C$66</f>
        <v>0</v>
      </c>
      <c r="SEI66" s="995">
        <f t="shared" ref="SEI66" si="14676">SEI60*$C$65*$C$66</f>
        <v>0</v>
      </c>
      <c r="SEK66" s="995">
        <f t="shared" ref="SEK66" si="14677">SEK60*$C$65*$C$66</f>
        <v>0</v>
      </c>
      <c r="SEM66" s="995">
        <f t="shared" ref="SEM66" si="14678">SEM60*$C$65*$C$66</f>
        <v>0</v>
      </c>
      <c r="SEO66" s="995">
        <f t="shared" ref="SEO66" si="14679">SEO60*$C$65*$C$66</f>
        <v>0</v>
      </c>
      <c r="SEQ66" s="995">
        <f t="shared" ref="SEQ66" si="14680">SEQ60*$C$65*$C$66</f>
        <v>0</v>
      </c>
      <c r="SES66" s="995">
        <f t="shared" ref="SES66" si="14681">SES60*$C$65*$C$66</f>
        <v>0</v>
      </c>
      <c r="SEU66" s="995">
        <f t="shared" ref="SEU66" si="14682">SEU60*$C$65*$C$66</f>
        <v>0</v>
      </c>
      <c r="SEW66" s="995">
        <f t="shared" ref="SEW66" si="14683">SEW60*$C$65*$C$66</f>
        <v>0</v>
      </c>
      <c r="SEY66" s="995">
        <f t="shared" ref="SEY66" si="14684">SEY60*$C$65*$C$66</f>
        <v>0</v>
      </c>
      <c r="SFA66" s="995">
        <f t="shared" ref="SFA66" si="14685">SFA60*$C$65*$C$66</f>
        <v>0</v>
      </c>
      <c r="SFC66" s="995">
        <f t="shared" ref="SFC66" si="14686">SFC60*$C$65*$C$66</f>
        <v>0</v>
      </c>
      <c r="SFE66" s="995">
        <f t="shared" ref="SFE66" si="14687">SFE60*$C$65*$C$66</f>
        <v>0</v>
      </c>
      <c r="SFG66" s="995">
        <f t="shared" ref="SFG66" si="14688">SFG60*$C$65*$C$66</f>
        <v>0</v>
      </c>
      <c r="SFI66" s="995">
        <f t="shared" ref="SFI66" si="14689">SFI60*$C$65*$C$66</f>
        <v>0</v>
      </c>
      <c r="SFK66" s="995">
        <f t="shared" ref="SFK66" si="14690">SFK60*$C$65*$C$66</f>
        <v>0</v>
      </c>
      <c r="SFM66" s="995">
        <f t="shared" ref="SFM66" si="14691">SFM60*$C$65*$C$66</f>
        <v>0</v>
      </c>
      <c r="SFO66" s="995">
        <f t="shared" ref="SFO66" si="14692">SFO60*$C$65*$C$66</f>
        <v>0</v>
      </c>
      <c r="SFQ66" s="995">
        <f t="shared" ref="SFQ66" si="14693">SFQ60*$C$65*$C$66</f>
        <v>0</v>
      </c>
      <c r="SFS66" s="995">
        <f t="shared" ref="SFS66" si="14694">SFS60*$C$65*$C$66</f>
        <v>0</v>
      </c>
      <c r="SFU66" s="995">
        <f t="shared" ref="SFU66" si="14695">SFU60*$C$65*$C$66</f>
        <v>0</v>
      </c>
      <c r="SFW66" s="995">
        <f t="shared" ref="SFW66" si="14696">SFW60*$C$65*$C$66</f>
        <v>0</v>
      </c>
      <c r="SFY66" s="995">
        <f t="shared" ref="SFY66" si="14697">SFY60*$C$65*$C$66</f>
        <v>0</v>
      </c>
      <c r="SGA66" s="995">
        <f t="shared" ref="SGA66" si="14698">SGA60*$C$65*$C$66</f>
        <v>0</v>
      </c>
      <c r="SGC66" s="995">
        <f t="shared" ref="SGC66" si="14699">SGC60*$C$65*$C$66</f>
        <v>0</v>
      </c>
      <c r="SGE66" s="995">
        <f t="shared" ref="SGE66" si="14700">SGE60*$C$65*$C$66</f>
        <v>0</v>
      </c>
      <c r="SGG66" s="995">
        <f t="shared" ref="SGG66" si="14701">SGG60*$C$65*$C$66</f>
        <v>0</v>
      </c>
      <c r="SGI66" s="995">
        <f t="shared" ref="SGI66" si="14702">SGI60*$C$65*$C$66</f>
        <v>0</v>
      </c>
      <c r="SGK66" s="995">
        <f t="shared" ref="SGK66" si="14703">SGK60*$C$65*$C$66</f>
        <v>0</v>
      </c>
      <c r="SGM66" s="995">
        <f t="shared" ref="SGM66" si="14704">SGM60*$C$65*$C$66</f>
        <v>0</v>
      </c>
      <c r="SGO66" s="995">
        <f t="shared" ref="SGO66" si="14705">SGO60*$C$65*$C$66</f>
        <v>0</v>
      </c>
      <c r="SGQ66" s="995">
        <f t="shared" ref="SGQ66" si="14706">SGQ60*$C$65*$C$66</f>
        <v>0</v>
      </c>
      <c r="SGS66" s="995">
        <f t="shared" ref="SGS66" si="14707">SGS60*$C$65*$C$66</f>
        <v>0</v>
      </c>
      <c r="SGU66" s="995">
        <f t="shared" ref="SGU66" si="14708">SGU60*$C$65*$C$66</f>
        <v>0</v>
      </c>
      <c r="SGW66" s="995">
        <f t="shared" ref="SGW66" si="14709">SGW60*$C$65*$C$66</f>
        <v>0</v>
      </c>
      <c r="SGY66" s="995">
        <f t="shared" ref="SGY66" si="14710">SGY60*$C$65*$C$66</f>
        <v>0</v>
      </c>
      <c r="SHA66" s="995">
        <f t="shared" ref="SHA66" si="14711">SHA60*$C$65*$C$66</f>
        <v>0</v>
      </c>
      <c r="SHC66" s="995">
        <f t="shared" ref="SHC66" si="14712">SHC60*$C$65*$C$66</f>
        <v>0</v>
      </c>
      <c r="SHE66" s="995">
        <f t="shared" ref="SHE66" si="14713">SHE60*$C$65*$C$66</f>
        <v>0</v>
      </c>
      <c r="SHG66" s="995">
        <f t="shared" ref="SHG66" si="14714">SHG60*$C$65*$C$66</f>
        <v>0</v>
      </c>
      <c r="SHI66" s="995">
        <f t="shared" ref="SHI66" si="14715">SHI60*$C$65*$C$66</f>
        <v>0</v>
      </c>
      <c r="SHK66" s="995">
        <f t="shared" ref="SHK66" si="14716">SHK60*$C$65*$C$66</f>
        <v>0</v>
      </c>
      <c r="SHM66" s="995">
        <f t="shared" ref="SHM66" si="14717">SHM60*$C$65*$C$66</f>
        <v>0</v>
      </c>
      <c r="SHO66" s="995">
        <f t="shared" ref="SHO66" si="14718">SHO60*$C$65*$C$66</f>
        <v>0</v>
      </c>
      <c r="SHQ66" s="995">
        <f t="shared" ref="SHQ66" si="14719">SHQ60*$C$65*$C$66</f>
        <v>0</v>
      </c>
      <c r="SHS66" s="995">
        <f t="shared" ref="SHS66" si="14720">SHS60*$C$65*$C$66</f>
        <v>0</v>
      </c>
      <c r="SHU66" s="995">
        <f t="shared" ref="SHU66" si="14721">SHU60*$C$65*$C$66</f>
        <v>0</v>
      </c>
      <c r="SHW66" s="995">
        <f t="shared" ref="SHW66" si="14722">SHW60*$C$65*$C$66</f>
        <v>0</v>
      </c>
      <c r="SHY66" s="995">
        <f t="shared" ref="SHY66" si="14723">SHY60*$C$65*$C$66</f>
        <v>0</v>
      </c>
      <c r="SIA66" s="995">
        <f t="shared" ref="SIA66" si="14724">SIA60*$C$65*$C$66</f>
        <v>0</v>
      </c>
      <c r="SIC66" s="995">
        <f t="shared" ref="SIC66" si="14725">SIC60*$C$65*$C$66</f>
        <v>0</v>
      </c>
      <c r="SIE66" s="995">
        <f t="shared" ref="SIE66" si="14726">SIE60*$C$65*$C$66</f>
        <v>0</v>
      </c>
      <c r="SIG66" s="995">
        <f t="shared" ref="SIG66" si="14727">SIG60*$C$65*$C$66</f>
        <v>0</v>
      </c>
      <c r="SII66" s="995">
        <f t="shared" ref="SII66" si="14728">SII60*$C$65*$C$66</f>
        <v>0</v>
      </c>
      <c r="SIK66" s="995">
        <f t="shared" ref="SIK66" si="14729">SIK60*$C$65*$C$66</f>
        <v>0</v>
      </c>
      <c r="SIM66" s="995">
        <f t="shared" ref="SIM66" si="14730">SIM60*$C$65*$C$66</f>
        <v>0</v>
      </c>
      <c r="SIO66" s="995">
        <f t="shared" ref="SIO66" si="14731">SIO60*$C$65*$C$66</f>
        <v>0</v>
      </c>
      <c r="SIQ66" s="995">
        <f t="shared" ref="SIQ66" si="14732">SIQ60*$C$65*$C$66</f>
        <v>0</v>
      </c>
      <c r="SIS66" s="995">
        <f t="shared" ref="SIS66" si="14733">SIS60*$C$65*$C$66</f>
        <v>0</v>
      </c>
      <c r="SIU66" s="995">
        <f t="shared" ref="SIU66" si="14734">SIU60*$C$65*$C$66</f>
        <v>0</v>
      </c>
      <c r="SIW66" s="995">
        <f t="shared" ref="SIW66" si="14735">SIW60*$C$65*$C$66</f>
        <v>0</v>
      </c>
      <c r="SIY66" s="995">
        <f t="shared" ref="SIY66" si="14736">SIY60*$C$65*$C$66</f>
        <v>0</v>
      </c>
      <c r="SJA66" s="995">
        <f t="shared" ref="SJA66" si="14737">SJA60*$C$65*$C$66</f>
        <v>0</v>
      </c>
      <c r="SJC66" s="995">
        <f t="shared" ref="SJC66" si="14738">SJC60*$C$65*$C$66</f>
        <v>0</v>
      </c>
      <c r="SJE66" s="995">
        <f t="shared" ref="SJE66" si="14739">SJE60*$C$65*$C$66</f>
        <v>0</v>
      </c>
      <c r="SJG66" s="995">
        <f t="shared" ref="SJG66" si="14740">SJG60*$C$65*$C$66</f>
        <v>0</v>
      </c>
      <c r="SJI66" s="995">
        <f t="shared" ref="SJI66" si="14741">SJI60*$C$65*$C$66</f>
        <v>0</v>
      </c>
      <c r="SJK66" s="995">
        <f t="shared" ref="SJK66" si="14742">SJK60*$C$65*$C$66</f>
        <v>0</v>
      </c>
      <c r="SJM66" s="995">
        <f t="shared" ref="SJM66" si="14743">SJM60*$C$65*$C$66</f>
        <v>0</v>
      </c>
      <c r="SJO66" s="995">
        <f t="shared" ref="SJO66" si="14744">SJO60*$C$65*$C$66</f>
        <v>0</v>
      </c>
      <c r="SJQ66" s="995">
        <f t="shared" ref="SJQ66" si="14745">SJQ60*$C$65*$C$66</f>
        <v>0</v>
      </c>
      <c r="SJS66" s="995">
        <f t="shared" ref="SJS66" si="14746">SJS60*$C$65*$C$66</f>
        <v>0</v>
      </c>
      <c r="SJU66" s="995">
        <f t="shared" ref="SJU66" si="14747">SJU60*$C$65*$C$66</f>
        <v>0</v>
      </c>
      <c r="SJW66" s="995">
        <f t="shared" ref="SJW66" si="14748">SJW60*$C$65*$C$66</f>
        <v>0</v>
      </c>
      <c r="SJY66" s="995">
        <f t="shared" ref="SJY66" si="14749">SJY60*$C$65*$C$66</f>
        <v>0</v>
      </c>
      <c r="SKA66" s="995">
        <f t="shared" ref="SKA66" si="14750">SKA60*$C$65*$C$66</f>
        <v>0</v>
      </c>
      <c r="SKC66" s="995">
        <f t="shared" ref="SKC66" si="14751">SKC60*$C$65*$C$66</f>
        <v>0</v>
      </c>
      <c r="SKE66" s="995">
        <f t="shared" ref="SKE66" si="14752">SKE60*$C$65*$C$66</f>
        <v>0</v>
      </c>
      <c r="SKG66" s="995">
        <f t="shared" ref="SKG66" si="14753">SKG60*$C$65*$C$66</f>
        <v>0</v>
      </c>
      <c r="SKI66" s="995">
        <f t="shared" ref="SKI66" si="14754">SKI60*$C$65*$C$66</f>
        <v>0</v>
      </c>
      <c r="SKK66" s="995">
        <f t="shared" ref="SKK66" si="14755">SKK60*$C$65*$C$66</f>
        <v>0</v>
      </c>
      <c r="SKM66" s="995">
        <f t="shared" ref="SKM66" si="14756">SKM60*$C$65*$C$66</f>
        <v>0</v>
      </c>
      <c r="SKO66" s="995">
        <f t="shared" ref="SKO66" si="14757">SKO60*$C$65*$C$66</f>
        <v>0</v>
      </c>
      <c r="SKQ66" s="995">
        <f t="shared" ref="SKQ66" si="14758">SKQ60*$C$65*$C$66</f>
        <v>0</v>
      </c>
      <c r="SKS66" s="995">
        <f t="shared" ref="SKS66" si="14759">SKS60*$C$65*$C$66</f>
        <v>0</v>
      </c>
      <c r="SKU66" s="995">
        <f t="shared" ref="SKU66" si="14760">SKU60*$C$65*$C$66</f>
        <v>0</v>
      </c>
      <c r="SKW66" s="995">
        <f t="shared" ref="SKW66" si="14761">SKW60*$C$65*$C$66</f>
        <v>0</v>
      </c>
      <c r="SKY66" s="995">
        <f t="shared" ref="SKY66" si="14762">SKY60*$C$65*$C$66</f>
        <v>0</v>
      </c>
      <c r="SLA66" s="995">
        <f t="shared" ref="SLA66" si="14763">SLA60*$C$65*$C$66</f>
        <v>0</v>
      </c>
      <c r="SLC66" s="995">
        <f t="shared" ref="SLC66" si="14764">SLC60*$C$65*$C$66</f>
        <v>0</v>
      </c>
      <c r="SLE66" s="995">
        <f t="shared" ref="SLE66" si="14765">SLE60*$C$65*$C$66</f>
        <v>0</v>
      </c>
      <c r="SLG66" s="995">
        <f t="shared" ref="SLG66" si="14766">SLG60*$C$65*$C$66</f>
        <v>0</v>
      </c>
      <c r="SLI66" s="995">
        <f t="shared" ref="SLI66" si="14767">SLI60*$C$65*$C$66</f>
        <v>0</v>
      </c>
      <c r="SLK66" s="995">
        <f t="shared" ref="SLK66" si="14768">SLK60*$C$65*$C$66</f>
        <v>0</v>
      </c>
      <c r="SLM66" s="995">
        <f t="shared" ref="SLM66" si="14769">SLM60*$C$65*$C$66</f>
        <v>0</v>
      </c>
      <c r="SLO66" s="995">
        <f t="shared" ref="SLO66" si="14770">SLO60*$C$65*$C$66</f>
        <v>0</v>
      </c>
      <c r="SLQ66" s="995">
        <f t="shared" ref="SLQ66" si="14771">SLQ60*$C$65*$C$66</f>
        <v>0</v>
      </c>
      <c r="SLS66" s="995">
        <f t="shared" ref="SLS66" si="14772">SLS60*$C$65*$C$66</f>
        <v>0</v>
      </c>
      <c r="SLU66" s="995">
        <f t="shared" ref="SLU66" si="14773">SLU60*$C$65*$C$66</f>
        <v>0</v>
      </c>
      <c r="SLW66" s="995">
        <f t="shared" ref="SLW66" si="14774">SLW60*$C$65*$C$66</f>
        <v>0</v>
      </c>
      <c r="SLY66" s="995">
        <f t="shared" ref="SLY66" si="14775">SLY60*$C$65*$C$66</f>
        <v>0</v>
      </c>
      <c r="SMA66" s="995">
        <f t="shared" ref="SMA66" si="14776">SMA60*$C$65*$C$66</f>
        <v>0</v>
      </c>
      <c r="SMC66" s="995">
        <f t="shared" ref="SMC66" si="14777">SMC60*$C$65*$C$66</f>
        <v>0</v>
      </c>
      <c r="SME66" s="995">
        <f t="shared" ref="SME66" si="14778">SME60*$C$65*$C$66</f>
        <v>0</v>
      </c>
      <c r="SMG66" s="995">
        <f t="shared" ref="SMG66" si="14779">SMG60*$C$65*$C$66</f>
        <v>0</v>
      </c>
      <c r="SMI66" s="995">
        <f t="shared" ref="SMI66" si="14780">SMI60*$C$65*$C$66</f>
        <v>0</v>
      </c>
      <c r="SMK66" s="995">
        <f t="shared" ref="SMK66" si="14781">SMK60*$C$65*$C$66</f>
        <v>0</v>
      </c>
      <c r="SMM66" s="995">
        <f t="shared" ref="SMM66" si="14782">SMM60*$C$65*$C$66</f>
        <v>0</v>
      </c>
      <c r="SMO66" s="995">
        <f t="shared" ref="SMO66" si="14783">SMO60*$C$65*$C$66</f>
        <v>0</v>
      </c>
      <c r="SMQ66" s="995">
        <f t="shared" ref="SMQ66" si="14784">SMQ60*$C$65*$C$66</f>
        <v>0</v>
      </c>
      <c r="SMS66" s="995">
        <f t="shared" ref="SMS66" si="14785">SMS60*$C$65*$C$66</f>
        <v>0</v>
      </c>
      <c r="SMU66" s="995">
        <f t="shared" ref="SMU66" si="14786">SMU60*$C$65*$C$66</f>
        <v>0</v>
      </c>
      <c r="SMW66" s="995">
        <f t="shared" ref="SMW66" si="14787">SMW60*$C$65*$C$66</f>
        <v>0</v>
      </c>
      <c r="SMY66" s="995">
        <f t="shared" ref="SMY66" si="14788">SMY60*$C$65*$C$66</f>
        <v>0</v>
      </c>
      <c r="SNA66" s="995">
        <f t="shared" ref="SNA66" si="14789">SNA60*$C$65*$C$66</f>
        <v>0</v>
      </c>
      <c r="SNC66" s="995">
        <f t="shared" ref="SNC66" si="14790">SNC60*$C$65*$C$66</f>
        <v>0</v>
      </c>
      <c r="SNE66" s="995">
        <f t="shared" ref="SNE66" si="14791">SNE60*$C$65*$C$66</f>
        <v>0</v>
      </c>
      <c r="SNG66" s="995">
        <f t="shared" ref="SNG66" si="14792">SNG60*$C$65*$C$66</f>
        <v>0</v>
      </c>
      <c r="SNI66" s="995">
        <f t="shared" ref="SNI66" si="14793">SNI60*$C$65*$C$66</f>
        <v>0</v>
      </c>
      <c r="SNK66" s="995">
        <f t="shared" ref="SNK66" si="14794">SNK60*$C$65*$C$66</f>
        <v>0</v>
      </c>
      <c r="SNM66" s="995">
        <f t="shared" ref="SNM66" si="14795">SNM60*$C$65*$C$66</f>
        <v>0</v>
      </c>
      <c r="SNO66" s="995">
        <f t="shared" ref="SNO66" si="14796">SNO60*$C$65*$C$66</f>
        <v>0</v>
      </c>
      <c r="SNQ66" s="995">
        <f t="shared" ref="SNQ66" si="14797">SNQ60*$C$65*$C$66</f>
        <v>0</v>
      </c>
      <c r="SNS66" s="995">
        <f t="shared" ref="SNS66" si="14798">SNS60*$C$65*$C$66</f>
        <v>0</v>
      </c>
      <c r="SNU66" s="995">
        <f t="shared" ref="SNU66" si="14799">SNU60*$C$65*$C$66</f>
        <v>0</v>
      </c>
      <c r="SNW66" s="995">
        <f t="shared" ref="SNW66" si="14800">SNW60*$C$65*$C$66</f>
        <v>0</v>
      </c>
      <c r="SNY66" s="995">
        <f t="shared" ref="SNY66" si="14801">SNY60*$C$65*$C$66</f>
        <v>0</v>
      </c>
      <c r="SOA66" s="995">
        <f t="shared" ref="SOA66" si="14802">SOA60*$C$65*$C$66</f>
        <v>0</v>
      </c>
      <c r="SOC66" s="995">
        <f t="shared" ref="SOC66" si="14803">SOC60*$C$65*$C$66</f>
        <v>0</v>
      </c>
      <c r="SOE66" s="995">
        <f t="shared" ref="SOE66" si="14804">SOE60*$C$65*$C$66</f>
        <v>0</v>
      </c>
      <c r="SOG66" s="995">
        <f t="shared" ref="SOG66" si="14805">SOG60*$C$65*$C$66</f>
        <v>0</v>
      </c>
      <c r="SOI66" s="995">
        <f t="shared" ref="SOI66" si="14806">SOI60*$C$65*$C$66</f>
        <v>0</v>
      </c>
      <c r="SOK66" s="995">
        <f t="shared" ref="SOK66" si="14807">SOK60*$C$65*$C$66</f>
        <v>0</v>
      </c>
      <c r="SOM66" s="995">
        <f t="shared" ref="SOM66" si="14808">SOM60*$C$65*$C$66</f>
        <v>0</v>
      </c>
      <c r="SOO66" s="995">
        <f t="shared" ref="SOO66" si="14809">SOO60*$C$65*$C$66</f>
        <v>0</v>
      </c>
      <c r="SOQ66" s="995">
        <f t="shared" ref="SOQ66" si="14810">SOQ60*$C$65*$C$66</f>
        <v>0</v>
      </c>
      <c r="SOS66" s="995">
        <f t="shared" ref="SOS66" si="14811">SOS60*$C$65*$C$66</f>
        <v>0</v>
      </c>
      <c r="SOU66" s="995">
        <f t="shared" ref="SOU66" si="14812">SOU60*$C$65*$C$66</f>
        <v>0</v>
      </c>
      <c r="SOW66" s="995">
        <f t="shared" ref="SOW66" si="14813">SOW60*$C$65*$C$66</f>
        <v>0</v>
      </c>
      <c r="SOY66" s="995">
        <f t="shared" ref="SOY66" si="14814">SOY60*$C$65*$C$66</f>
        <v>0</v>
      </c>
      <c r="SPA66" s="995">
        <f t="shared" ref="SPA66" si="14815">SPA60*$C$65*$C$66</f>
        <v>0</v>
      </c>
      <c r="SPC66" s="995">
        <f t="shared" ref="SPC66" si="14816">SPC60*$C$65*$C$66</f>
        <v>0</v>
      </c>
      <c r="SPE66" s="995">
        <f t="shared" ref="SPE66" si="14817">SPE60*$C$65*$C$66</f>
        <v>0</v>
      </c>
      <c r="SPG66" s="995">
        <f t="shared" ref="SPG66" si="14818">SPG60*$C$65*$C$66</f>
        <v>0</v>
      </c>
      <c r="SPI66" s="995">
        <f t="shared" ref="SPI66" si="14819">SPI60*$C$65*$C$66</f>
        <v>0</v>
      </c>
      <c r="SPK66" s="995">
        <f t="shared" ref="SPK66" si="14820">SPK60*$C$65*$C$66</f>
        <v>0</v>
      </c>
      <c r="SPM66" s="995">
        <f t="shared" ref="SPM66" si="14821">SPM60*$C$65*$C$66</f>
        <v>0</v>
      </c>
      <c r="SPO66" s="995">
        <f t="shared" ref="SPO66" si="14822">SPO60*$C$65*$C$66</f>
        <v>0</v>
      </c>
      <c r="SPQ66" s="995">
        <f t="shared" ref="SPQ66" si="14823">SPQ60*$C$65*$C$66</f>
        <v>0</v>
      </c>
      <c r="SPS66" s="995">
        <f t="shared" ref="SPS66" si="14824">SPS60*$C$65*$C$66</f>
        <v>0</v>
      </c>
      <c r="SPU66" s="995">
        <f t="shared" ref="SPU66" si="14825">SPU60*$C$65*$C$66</f>
        <v>0</v>
      </c>
      <c r="SPW66" s="995">
        <f t="shared" ref="SPW66" si="14826">SPW60*$C$65*$C$66</f>
        <v>0</v>
      </c>
      <c r="SPY66" s="995">
        <f t="shared" ref="SPY66" si="14827">SPY60*$C$65*$C$66</f>
        <v>0</v>
      </c>
      <c r="SQA66" s="995">
        <f t="shared" ref="SQA66" si="14828">SQA60*$C$65*$C$66</f>
        <v>0</v>
      </c>
      <c r="SQC66" s="995">
        <f t="shared" ref="SQC66" si="14829">SQC60*$C$65*$C$66</f>
        <v>0</v>
      </c>
      <c r="SQE66" s="995">
        <f t="shared" ref="SQE66" si="14830">SQE60*$C$65*$C$66</f>
        <v>0</v>
      </c>
      <c r="SQG66" s="995">
        <f t="shared" ref="SQG66" si="14831">SQG60*$C$65*$C$66</f>
        <v>0</v>
      </c>
      <c r="SQI66" s="995">
        <f t="shared" ref="SQI66" si="14832">SQI60*$C$65*$C$66</f>
        <v>0</v>
      </c>
      <c r="SQK66" s="995">
        <f t="shared" ref="SQK66" si="14833">SQK60*$C$65*$C$66</f>
        <v>0</v>
      </c>
      <c r="SQM66" s="995">
        <f t="shared" ref="SQM66" si="14834">SQM60*$C$65*$C$66</f>
        <v>0</v>
      </c>
      <c r="SQO66" s="995">
        <f t="shared" ref="SQO66" si="14835">SQO60*$C$65*$C$66</f>
        <v>0</v>
      </c>
      <c r="SQQ66" s="995">
        <f t="shared" ref="SQQ66" si="14836">SQQ60*$C$65*$C$66</f>
        <v>0</v>
      </c>
      <c r="SQS66" s="995">
        <f t="shared" ref="SQS66" si="14837">SQS60*$C$65*$C$66</f>
        <v>0</v>
      </c>
      <c r="SQU66" s="995">
        <f t="shared" ref="SQU66" si="14838">SQU60*$C$65*$C$66</f>
        <v>0</v>
      </c>
      <c r="SQW66" s="995">
        <f t="shared" ref="SQW66" si="14839">SQW60*$C$65*$C$66</f>
        <v>0</v>
      </c>
      <c r="SQY66" s="995">
        <f t="shared" ref="SQY66" si="14840">SQY60*$C$65*$C$66</f>
        <v>0</v>
      </c>
      <c r="SRA66" s="995">
        <f t="shared" ref="SRA66" si="14841">SRA60*$C$65*$C$66</f>
        <v>0</v>
      </c>
      <c r="SRC66" s="995">
        <f t="shared" ref="SRC66" si="14842">SRC60*$C$65*$C$66</f>
        <v>0</v>
      </c>
      <c r="SRE66" s="995">
        <f t="shared" ref="SRE66" si="14843">SRE60*$C$65*$C$66</f>
        <v>0</v>
      </c>
      <c r="SRG66" s="995">
        <f t="shared" ref="SRG66" si="14844">SRG60*$C$65*$C$66</f>
        <v>0</v>
      </c>
      <c r="SRI66" s="995">
        <f t="shared" ref="SRI66" si="14845">SRI60*$C$65*$C$66</f>
        <v>0</v>
      </c>
      <c r="SRK66" s="995">
        <f t="shared" ref="SRK66" si="14846">SRK60*$C$65*$C$66</f>
        <v>0</v>
      </c>
      <c r="SRM66" s="995">
        <f t="shared" ref="SRM66" si="14847">SRM60*$C$65*$C$66</f>
        <v>0</v>
      </c>
      <c r="SRO66" s="995">
        <f t="shared" ref="SRO66" si="14848">SRO60*$C$65*$C$66</f>
        <v>0</v>
      </c>
      <c r="SRQ66" s="995">
        <f t="shared" ref="SRQ66" si="14849">SRQ60*$C$65*$C$66</f>
        <v>0</v>
      </c>
      <c r="SRS66" s="995">
        <f t="shared" ref="SRS66" si="14850">SRS60*$C$65*$C$66</f>
        <v>0</v>
      </c>
      <c r="SRU66" s="995">
        <f t="shared" ref="SRU66" si="14851">SRU60*$C$65*$C$66</f>
        <v>0</v>
      </c>
      <c r="SRW66" s="995">
        <f t="shared" ref="SRW66" si="14852">SRW60*$C$65*$C$66</f>
        <v>0</v>
      </c>
      <c r="SRY66" s="995">
        <f t="shared" ref="SRY66" si="14853">SRY60*$C$65*$C$66</f>
        <v>0</v>
      </c>
      <c r="SSA66" s="995">
        <f t="shared" ref="SSA66" si="14854">SSA60*$C$65*$C$66</f>
        <v>0</v>
      </c>
      <c r="SSC66" s="995">
        <f t="shared" ref="SSC66" si="14855">SSC60*$C$65*$C$66</f>
        <v>0</v>
      </c>
      <c r="SSE66" s="995">
        <f t="shared" ref="SSE66" si="14856">SSE60*$C$65*$C$66</f>
        <v>0</v>
      </c>
      <c r="SSG66" s="995">
        <f t="shared" ref="SSG66" si="14857">SSG60*$C$65*$C$66</f>
        <v>0</v>
      </c>
      <c r="SSI66" s="995">
        <f t="shared" ref="SSI66" si="14858">SSI60*$C$65*$C$66</f>
        <v>0</v>
      </c>
      <c r="SSK66" s="995">
        <f t="shared" ref="SSK66" si="14859">SSK60*$C$65*$C$66</f>
        <v>0</v>
      </c>
      <c r="SSM66" s="995">
        <f t="shared" ref="SSM66" si="14860">SSM60*$C$65*$C$66</f>
        <v>0</v>
      </c>
      <c r="SSO66" s="995">
        <f t="shared" ref="SSO66" si="14861">SSO60*$C$65*$C$66</f>
        <v>0</v>
      </c>
      <c r="SSQ66" s="995">
        <f t="shared" ref="SSQ66" si="14862">SSQ60*$C$65*$C$66</f>
        <v>0</v>
      </c>
      <c r="SSS66" s="995">
        <f t="shared" ref="SSS66" si="14863">SSS60*$C$65*$C$66</f>
        <v>0</v>
      </c>
      <c r="SSU66" s="995">
        <f t="shared" ref="SSU66" si="14864">SSU60*$C$65*$C$66</f>
        <v>0</v>
      </c>
      <c r="SSW66" s="995">
        <f t="shared" ref="SSW66" si="14865">SSW60*$C$65*$C$66</f>
        <v>0</v>
      </c>
      <c r="SSY66" s="995">
        <f t="shared" ref="SSY66" si="14866">SSY60*$C$65*$C$66</f>
        <v>0</v>
      </c>
      <c r="STA66" s="995">
        <f t="shared" ref="STA66" si="14867">STA60*$C$65*$C$66</f>
        <v>0</v>
      </c>
      <c r="STC66" s="995">
        <f t="shared" ref="STC66" si="14868">STC60*$C$65*$C$66</f>
        <v>0</v>
      </c>
      <c r="STE66" s="995">
        <f t="shared" ref="STE66" si="14869">STE60*$C$65*$C$66</f>
        <v>0</v>
      </c>
      <c r="STG66" s="995">
        <f t="shared" ref="STG66" si="14870">STG60*$C$65*$C$66</f>
        <v>0</v>
      </c>
      <c r="STI66" s="995">
        <f t="shared" ref="STI66" si="14871">STI60*$C$65*$C$66</f>
        <v>0</v>
      </c>
      <c r="STK66" s="995">
        <f t="shared" ref="STK66" si="14872">STK60*$C$65*$C$66</f>
        <v>0</v>
      </c>
      <c r="STM66" s="995">
        <f t="shared" ref="STM66" si="14873">STM60*$C$65*$C$66</f>
        <v>0</v>
      </c>
      <c r="STO66" s="995">
        <f t="shared" ref="STO66" si="14874">STO60*$C$65*$C$66</f>
        <v>0</v>
      </c>
      <c r="STQ66" s="995">
        <f t="shared" ref="STQ66" si="14875">STQ60*$C$65*$C$66</f>
        <v>0</v>
      </c>
      <c r="STS66" s="995">
        <f t="shared" ref="STS66" si="14876">STS60*$C$65*$C$66</f>
        <v>0</v>
      </c>
      <c r="STU66" s="995">
        <f t="shared" ref="STU66" si="14877">STU60*$C$65*$C$66</f>
        <v>0</v>
      </c>
      <c r="STW66" s="995">
        <f t="shared" ref="STW66" si="14878">STW60*$C$65*$C$66</f>
        <v>0</v>
      </c>
      <c r="STY66" s="995">
        <f t="shared" ref="STY66" si="14879">STY60*$C$65*$C$66</f>
        <v>0</v>
      </c>
      <c r="SUA66" s="995">
        <f t="shared" ref="SUA66" si="14880">SUA60*$C$65*$C$66</f>
        <v>0</v>
      </c>
      <c r="SUC66" s="995">
        <f t="shared" ref="SUC66" si="14881">SUC60*$C$65*$C$66</f>
        <v>0</v>
      </c>
      <c r="SUE66" s="995">
        <f t="shared" ref="SUE66" si="14882">SUE60*$C$65*$C$66</f>
        <v>0</v>
      </c>
      <c r="SUG66" s="995">
        <f t="shared" ref="SUG66" si="14883">SUG60*$C$65*$C$66</f>
        <v>0</v>
      </c>
      <c r="SUI66" s="995">
        <f t="shared" ref="SUI66" si="14884">SUI60*$C$65*$C$66</f>
        <v>0</v>
      </c>
      <c r="SUK66" s="995">
        <f t="shared" ref="SUK66" si="14885">SUK60*$C$65*$C$66</f>
        <v>0</v>
      </c>
      <c r="SUM66" s="995">
        <f t="shared" ref="SUM66" si="14886">SUM60*$C$65*$C$66</f>
        <v>0</v>
      </c>
      <c r="SUO66" s="995">
        <f t="shared" ref="SUO66" si="14887">SUO60*$C$65*$C$66</f>
        <v>0</v>
      </c>
      <c r="SUQ66" s="995">
        <f t="shared" ref="SUQ66" si="14888">SUQ60*$C$65*$C$66</f>
        <v>0</v>
      </c>
      <c r="SUS66" s="995">
        <f t="shared" ref="SUS66" si="14889">SUS60*$C$65*$C$66</f>
        <v>0</v>
      </c>
      <c r="SUU66" s="995">
        <f t="shared" ref="SUU66" si="14890">SUU60*$C$65*$C$66</f>
        <v>0</v>
      </c>
      <c r="SUW66" s="995">
        <f t="shared" ref="SUW66" si="14891">SUW60*$C$65*$C$66</f>
        <v>0</v>
      </c>
      <c r="SUY66" s="995">
        <f t="shared" ref="SUY66" si="14892">SUY60*$C$65*$C$66</f>
        <v>0</v>
      </c>
      <c r="SVA66" s="995">
        <f t="shared" ref="SVA66" si="14893">SVA60*$C$65*$C$66</f>
        <v>0</v>
      </c>
      <c r="SVC66" s="995">
        <f t="shared" ref="SVC66" si="14894">SVC60*$C$65*$C$66</f>
        <v>0</v>
      </c>
      <c r="SVE66" s="995">
        <f t="shared" ref="SVE66" si="14895">SVE60*$C$65*$C$66</f>
        <v>0</v>
      </c>
      <c r="SVG66" s="995">
        <f t="shared" ref="SVG66" si="14896">SVG60*$C$65*$C$66</f>
        <v>0</v>
      </c>
      <c r="SVI66" s="995">
        <f t="shared" ref="SVI66" si="14897">SVI60*$C$65*$C$66</f>
        <v>0</v>
      </c>
      <c r="SVK66" s="995">
        <f t="shared" ref="SVK66" si="14898">SVK60*$C$65*$C$66</f>
        <v>0</v>
      </c>
      <c r="SVM66" s="995">
        <f t="shared" ref="SVM66" si="14899">SVM60*$C$65*$C$66</f>
        <v>0</v>
      </c>
      <c r="SVO66" s="995">
        <f t="shared" ref="SVO66" si="14900">SVO60*$C$65*$C$66</f>
        <v>0</v>
      </c>
      <c r="SVQ66" s="995">
        <f t="shared" ref="SVQ66" si="14901">SVQ60*$C$65*$C$66</f>
        <v>0</v>
      </c>
      <c r="SVS66" s="995">
        <f t="shared" ref="SVS66" si="14902">SVS60*$C$65*$C$66</f>
        <v>0</v>
      </c>
      <c r="SVU66" s="995">
        <f t="shared" ref="SVU66" si="14903">SVU60*$C$65*$C$66</f>
        <v>0</v>
      </c>
      <c r="SVW66" s="995">
        <f t="shared" ref="SVW66" si="14904">SVW60*$C$65*$C$66</f>
        <v>0</v>
      </c>
      <c r="SVY66" s="995">
        <f t="shared" ref="SVY66" si="14905">SVY60*$C$65*$C$66</f>
        <v>0</v>
      </c>
      <c r="SWA66" s="995">
        <f t="shared" ref="SWA66" si="14906">SWA60*$C$65*$C$66</f>
        <v>0</v>
      </c>
      <c r="SWC66" s="995">
        <f t="shared" ref="SWC66" si="14907">SWC60*$C$65*$C$66</f>
        <v>0</v>
      </c>
      <c r="SWE66" s="995">
        <f t="shared" ref="SWE66" si="14908">SWE60*$C$65*$C$66</f>
        <v>0</v>
      </c>
      <c r="SWG66" s="995">
        <f t="shared" ref="SWG66" si="14909">SWG60*$C$65*$C$66</f>
        <v>0</v>
      </c>
      <c r="SWI66" s="995">
        <f t="shared" ref="SWI66" si="14910">SWI60*$C$65*$C$66</f>
        <v>0</v>
      </c>
      <c r="SWK66" s="995">
        <f t="shared" ref="SWK66" si="14911">SWK60*$C$65*$C$66</f>
        <v>0</v>
      </c>
      <c r="SWM66" s="995">
        <f t="shared" ref="SWM66" si="14912">SWM60*$C$65*$C$66</f>
        <v>0</v>
      </c>
      <c r="SWO66" s="995">
        <f t="shared" ref="SWO66" si="14913">SWO60*$C$65*$C$66</f>
        <v>0</v>
      </c>
      <c r="SWQ66" s="995">
        <f t="shared" ref="SWQ66" si="14914">SWQ60*$C$65*$C$66</f>
        <v>0</v>
      </c>
      <c r="SWS66" s="995">
        <f t="shared" ref="SWS66" si="14915">SWS60*$C$65*$C$66</f>
        <v>0</v>
      </c>
      <c r="SWU66" s="995">
        <f t="shared" ref="SWU66" si="14916">SWU60*$C$65*$C$66</f>
        <v>0</v>
      </c>
      <c r="SWW66" s="995">
        <f t="shared" ref="SWW66" si="14917">SWW60*$C$65*$C$66</f>
        <v>0</v>
      </c>
      <c r="SWY66" s="995">
        <f t="shared" ref="SWY66" si="14918">SWY60*$C$65*$C$66</f>
        <v>0</v>
      </c>
      <c r="SXA66" s="995">
        <f t="shared" ref="SXA66" si="14919">SXA60*$C$65*$C$66</f>
        <v>0</v>
      </c>
      <c r="SXC66" s="995">
        <f t="shared" ref="SXC66" si="14920">SXC60*$C$65*$C$66</f>
        <v>0</v>
      </c>
      <c r="SXE66" s="995">
        <f t="shared" ref="SXE66" si="14921">SXE60*$C$65*$C$66</f>
        <v>0</v>
      </c>
      <c r="SXG66" s="995">
        <f t="shared" ref="SXG66" si="14922">SXG60*$C$65*$C$66</f>
        <v>0</v>
      </c>
      <c r="SXI66" s="995">
        <f t="shared" ref="SXI66" si="14923">SXI60*$C$65*$C$66</f>
        <v>0</v>
      </c>
      <c r="SXK66" s="995">
        <f t="shared" ref="SXK66" si="14924">SXK60*$C$65*$C$66</f>
        <v>0</v>
      </c>
      <c r="SXM66" s="995">
        <f t="shared" ref="SXM66" si="14925">SXM60*$C$65*$C$66</f>
        <v>0</v>
      </c>
      <c r="SXO66" s="995">
        <f t="shared" ref="SXO66" si="14926">SXO60*$C$65*$C$66</f>
        <v>0</v>
      </c>
      <c r="SXQ66" s="995">
        <f t="shared" ref="SXQ66" si="14927">SXQ60*$C$65*$C$66</f>
        <v>0</v>
      </c>
      <c r="SXS66" s="995">
        <f t="shared" ref="SXS66" si="14928">SXS60*$C$65*$C$66</f>
        <v>0</v>
      </c>
      <c r="SXU66" s="995">
        <f t="shared" ref="SXU66" si="14929">SXU60*$C$65*$C$66</f>
        <v>0</v>
      </c>
      <c r="SXW66" s="995">
        <f t="shared" ref="SXW66" si="14930">SXW60*$C$65*$C$66</f>
        <v>0</v>
      </c>
      <c r="SXY66" s="995">
        <f t="shared" ref="SXY66" si="14931">SXY60*$C$65*$C$66</f>
        <v>0</v>
      </c>
      <c r="SYA66" s="995">
        <f t="shared" ref="SYA66" si="14932">SYA60*$C$65*$C$66</f>
        <v>0</v>
      </c>
      <c r="SYC66" s="995">
        <f t="shared" ref="SYC66" si="14933">SYC60*$C$65*$C$66</f>
        <v>0</v>
      </c>
      <c r="SYE66" s="995">
        <f t="shared" ref="SYE66" si="14934">SYE60*$C$65*$C$66</f>
        <v>0</v>
      </c>
      <c r="SYG66" s="995">
        <f t="shared" ref="SYG66" si="14935">SYG60*$C$65*$C$66</f>
        <v>0</v>
      </c>
      <c r="SYI66" s="995">
        <f t="shared" ref="SYI66" si="14936">SYI60*$C$65*$C$66</f>
        <v>0</v>
      </c>
      <c r="SYK66" s="995">
        <f t="shared" ref="SYK66" si="14937">SYK60*$C$65*$C$66</f>
        <v>0</v>
      </c>
      <c r="SYM66" s="995">
        <f t="shared" ref="SYM66" si="14938">SYM60*$C$65*$C$66</f>
        <v>0</v>
      </c>
      <c r="SYO66" s="995">
        <f t="shared" ref="SYO66" si="14939">SYO60*$C$65*$C$66</f>
        <v>0</v>
      </c>
      <c r="SYQ66" s="995">
        <f t="shared" ref="SYQ66" si="14940">SYQ60*$C$65*$C$66</f>
        <v>0</v>
      </c>
      <c r="SYS66" s="995">
        <f t="shared" ref="SYS66" si="14941">SYS60*$C$65*$C$66</f>
        <v>0</v>
      </c>
      <c r="SYU66" s="995">
        <f t="shared" ref="SYU66" si="14942">SYU60*$C$65*$C$66</f>
        <v>0</v>
      </c>
      <c r="SYW66" s="995">
        <f t="shared" ref="SYW66" si="14943">SYW60*$C$65*$C$66</f>
        <v>0</v>
      </c>
      <c r="SYY66" s="995">
        <f t="shared" ref="SYY66" si="14944">SYY60*$C$65*$C$66</f>
        <v>0</v>
      </c>
      <c r="SZA66" s="995">
        <f t="shared" ref="SZA66" si="14945">SZA60*$C$65*$C$66</f>
        <v>0</v>
      </c>
      <c r="SZC66" s="995">
        <f t="shared" ref="SZC66" si="14946">SZC60*$C$65*$C$66</f>
        <v>0</v>
      </c>
      <c r="SZE66" s="995">
        <f t="shared" ref="SZE66" si="14947">SZE60*$C$65*$C$66</f>
        <v>0</v>
      </c>
      <c r="SZG66" s="995">
        <f t="shared" ref="SZG66" si="14948">SZG60*$C$65*$C$66</f>
        <v>0</v>
      </c>
      <c r="SZI66" s="995">
        <f t="shared" ref="SZI66" si="14949">SZI60*$C$65*$C$66</f>
        <v>0</v>
      </c>
      <c r="SZK66" s="995">
        <f t="shared" ref="SZK66" si="14950">SZK60*$C$65*$C$66</f>
        <v>0</v>
      </c>
      <c r="SZM66" s="995">
        <f t="shared" ref="SZM66" si="14951">SZM60*$C$65*$C$66</f>
        <v>0</v>
      </c>
      <c r="SZO66" s="995">
        <f t="shared" ref="SZO66" si="14952">SZO60*$C$65*$C$66</f>
        <v>0</v>
      </c>
      <c r="SZQ66" s="995">
        <f t="shared" ref="SZQ66" si="14953">SZQ60*$C$65*$C$66</f>
        <v>0</v>
      </c>
      <c r="SZS66" s="995">
        <f t="shared" ref="SZS66" si="14954">SZS60*$C$65*$C$66</f>
        <v>0</v>
      </c>
      <c r="SZU66" s="995">
        <f t="shared" ref="SZU66" si="14955">SZU60*$C$65*$C$66</f>
        <v>0</v>
      </c>
      <c r="SZW66" s="995">
        <f t="shared" ref="SZW66" si="14956">SZW60*$C$65*$C$66</f>
        <v>0</v>
      </c>
      <c r="SZY66" s="995">
        <f t="shared" ref="SZY66" si="14957">SZY60*$C$65*$C$66</f>
        <v>0</v>
      </c>
      <c r="TAA66" s="995">
        <f t="shared" ref="TAA66" si="14958">TAA60*$C$65*$C$66</f>
        <v>0</v>
      </c>
      <c r="TAC66" s="995">
        <f t="shared" ref="TAC66" si="14959">TAC60*$C$65*$C$66</f>
        <v>0</v>
      </c>
      <c r="TAE66" s="995">
        <f t="shared" ref="TAE66" si="14960">TAE60*$C$65*$C$66</f>
        <v>0</v>
      </c>
      <c r="TAG66" s="995">
        <f t="shared" ref="TAG66" si="14961">TAG60*$C$65*$C$66</f>
        <v>0</v>
      </c>
      <c r="TAI66" s="995">
        <f t="shared" ref="TAI66" si="14962">TAI60*$C$65*$C$66</f>
        <v>0</v>
      </c>
      <c r="TAK66" s="995">
        <f t="shared" ref="TAK66" si="14963">TAK60*$C$65*$C$66</f>
        <v>0</v>
      </c>
      <c r="TAM66" s="995">
        <f t="shared" ref="TAM66" si="14964">TAM60*$C$65*$C$66</f>
        <v>0</v>
      </c>
      <c r="TAO66" s="995">
        <f t="shared" ref="TAO66" si="14965">TAO60*$C$65*$C$66</f>
        <v>0</v>
      </c>
      <c r="TAQ66" s="995">
        <f t="shared" ref="TAQ66" si="14966">TAQ60*$C$65*$C$66</f>
        <v>0</v>
      </c>
      <c r="TAS66" s="995">
        <f t="shared" ref="TAS66" si="14967">TAS60*$C$65*$C$66</f>
        <v>0</v>
      </c>
      <c r="TAU66" s="995">
        <f t="shared" ref="TAU66" si="14968">TAU60*$C$65*$C$66</f>
        <v>0</v>
      </c>
      <c r="TAW66" s="995">
        <f t="shared" ref="TAW66" si="14969">TAW60*$C$65*$C$66</f>
        <v>0</v>
      </c>
      <c r="TAY66" s="995">
        <f t="shared" ref="TAY66" si="14970">TAY60*$C$65*$C$66</f>
        <v>0</v>
      </c>
      <c r="TBA66" s="995">
        <f t="shared" ref="TBA66" si="14971">TBA60*$C$65*$C$66</f>
        <v>0</v>
      </c>
      <c r="TBC66" s="995">
        <f t="shared" ref="TBC66" si="14972">TBC60*$C$65*$C$66</f>
        <v>0</v>
      </c>
      <c r="TBE66" s="995">
        <f t="shared" ref="TBE66" si="14973">TBE60*$C$65*$C$66</f>
        <v>0</v>
      </c>
      <c r="TBG66" s="995">
        <f t="shared" ref="TBG66" si="14974">TBG60*$C$65*$C$66</f>
        <v>0</v>
      </c>
      <c r="TBI66" s="995">
        <f t="shared" ref="TBI66" si="14975">TBI60*$C$65*$C$66</f>
        <v>0</v>
      </c>
      <c r="TBK66" s="995">
        <f t="shared" ref="TBK66" si="14976">TBK60*$C$65*$C$66</f>
        <v>0</v>
      </c>
      <c r="TBM66" s="995">
        <f t="shared" ref="TBM66" si="14977">TBM60*$C$65*$C$66</f>
        <v>0</v>
      </c>
      <c r="TBO66" s="995">
        <f t="shared" ref="TBO66" si="14978">TBO60*$C$65*$C$66</f>
        <v>0</v>
      </c>
      <c r="TBQ66" s="995">
        <f t="shared" ref="TBQ66" si="14979">TBQ60*$C$65*$C$66</f>
        <v>0</v>
      </c>
      <c r="TBS66" s="995">
        <f t="shared" ref="TBS66" si="14980">TBS60*$C$65*$C$66</f>
        <v>0</v>
      </c>
      <c r="TBU66" s="995">
        <f t="shared" ref="TBU66" si="14981">TBU60*$C$65*$C$66</f>
        <v>0</v>
      </c>
      <c r="TBW66" s="995">
        <f t="shared" ref="TBW66" si="14982">TBW60*$C$65*$C$66</f>
        <v>0</v>
      </c>
      <c r="TBY66" s="995">
        <f t="shared" ref="TBY66" si="14983">TBY60*$C$65*$C$66</f>
        <v>0</v>
      </c>
      <c r="TCA66" s="995">
        <f t="shared" ref="TCA66" si="14984">TCA60*$C$65*$C$66</f>
        <v>0</v>
      </c>
      <c r="TCC66" s="995">
        <f t="shared" ref="TCC66" si="14985">TCC60*$C$65*$C$66</f>
        <v>0</v>
      </c>
      <c r="TCE66" s="995">
        <f t="shared" ref="TCE66" si="14986">TCE60*$C$65*$C$66</f>
        <v>0</v>
      </c>
      <c r="TCG66" s="995">
        <f t="shared" ref="TCG66" si="14987">TCG60*$C$65*$C$66</f>
        <v>0</v>
      </c>
      <c r="TCI66" s="995">
        <f t="shared" ref="TCI66" si="14988">TCI60*$C$65*$C$66</f>
        <v>0</v>
      </c>
      <c r="TCK66" s="995">
        <f t="shared" ref="TCK66" si="14989">TCK60*$C$65*$C$66</f>
        <v>0</v>
      </c>
      <c r="TCM66" s="995">
        <f t="shared" ref="TCM66" si="14990">TCM60*$C$65*$C$66</f>
        <v>0</v>
      </c>
      <c r="TCO66" s="995">
        <f t="shared" ref="TCO66" si="14991">TCO60*$C$65*$C$66</f>
        <v>0</v>
      </c>
      <c r="TCQ66" s="995">
        <f t="shared" ref="TCQ66" si="14992">TCQ60*$C$65*$C$66</f>
        <v>0</v>
      </c>
      <c r="TCS66" s="995">
        <f t="shared" ref="TCS66" si="14993">TCS60*$C$65*$C$66</f>
        <v>0</v>
      </c>
      <c r="TCU66" s="995">
        <f t="shared" ref="TCU66" si="14994">TCU60*$C$65*$C$66</f>
        <v>0</v>
      </c>
      <c r="TCW66" s="995">
        <f t="shared" ref="TCW66" si="14995">TCW60*$C$65*$C$66</f>
        <v>0</v>
      </c>
      <c r="TCY66" s="995">
        <f t="shared" ref="TCY66" si="14996">TCY60*$C$65*$C$66</f>
        <v>0</v>
      </c>
      <c r="TDA66" s="995">
        <f t="shared" ref="TDA66" si="14997">TDA60*$C$65*$C$66</f>
        <v>0</v>
      </c>
      <c r="TDC66" s="995">
        <f t="shared" ref="TDC66" si="14998">TDC60*$C$65*$C$66</f>
        <v>0</v>
      </c>
      <c r="TDE66" s="995">
        <f t="shared" ref="TDE66" si="14999">TDE60*$C$65*$C$66</f>
        <v>0</v>
      </c>
      <c r="TDG66" s="995">
        <f t="shared" ref="TDG66" si="15000">TDG60*$C$65*$C$66</f>
        <v>0</v>
      </c>
      <c r="TDI66" s="995">
        <f t="shared" ref="TDI66" si="15001">TDI60*$C$65*$C$66</f>
        <v>0</v>
      </c>
      <c r="TDK66" s="995">
        <f t="shared" ref="TDK66" si="15002">TDK60*$C$65*$C$66</f>
        <v>0</v>
      </c>
      <c r="TDM66" s="995">
        <f t="shared" ref="TDM66" si="15003">TDM60*$C$65*$C$66</f>
        <v>0</v>
      </c>
      <c r="TDO66" s="995">
        <f t="shared" ref="TDO66" si="15004">TDO60*$C$65*$C$66</f>
        <v>0</v>
      </c>
      <c r="TDQ66" s="995">
        <f t="shared" ref="TDQ66" si="15005">TDQ60*$C$65*$C$66</f>
        <v>0</v>
      </c>
      <c r="TDS66" s="995">
        <f t="shared" ref="TDS66" si="15006">TDS60*$C$65*$C$66</f>
        <v>0</v>
      </c>
      <c r="TDU66" s="995">
        <f t="shared" ref="TDU66" si="15007">TDU60*$C$65*$C$66</f>
        <v>0</v>
      </c>
      <c r="TDW66" s="995">
        <f t="shared" ref="TDW66" si="15008">TDW60*$C$65*$C$66</f>
        <v>0</v>
      </c>
      <c r="TDY66" s="995">
        <f t="shared" ref="TDY66" si="15009">TDY60*$C$65*$C$66</f>
        <v>0</v>
      </c>
      <c r="TEA66" s="995">
        <f t="shared" ref="TEA66" si="15010">TEA60*$C$65*$C$66</f>
        <v>0</v>
      </c>
      <c r="TEC66" s="995">
        <f t="shared" ref="TEC66" si="15011">TEC60*$C$65*$C$66</f>
        <v>0</v>
      </c>
      <c r="TEE66" s="995">
        <f t="shared" ref="TEE66" si="15012">TEE60*$C$65*$C$66</f>
        <v>0</v>
      </c>
      <c r="TEG66" s="995">
        <f t="shared" ref="TEG66" si="15013">TEG60*$C$65*$C$66</f>
        <v>0</v>
      </c>
      <c r="TEI66" s="995">
        <f t="shared" ref="TEI66" si="15014">TEI60*$C$65*$C$66</f>
        <v>0</v>
      </c>
      <c r="TEK66" s="995">
        <f t="shared" ref="TEK66" si="15015">TEK60*$C$65*$C$66</f>
        <v>0</v>
      </c>
      <c r="TEM66" s="995">
        <f t="shared" ref="TEM66" si="15016">TEM60*$C$65*$C$66</f>
        <v>0</v>
      </c>
      <c r="TEO66" s="995">
        <f t="shared" ref="TEO66" si="15017">TEO60*$C$65*$C$66</f>
        <v>0</v>
      </c>
      <c r="TEQ66" s="995">
        <f t="shared" ref="TEQ66" si="15018">TEQ60*$C$65*$C$66</f>
        <v>0</v>
      </c>
      <c r="TES66" s="995">
        <f t="shared" ref="TES66" si="15019">TES60*$C$65*$C$66</f>
        <v>0</v>
      </c>
      <c r="TEU66" s="995">
        <f t="shared" ref="TEU66" si="15020">TEU60*$C$65*$C$66</f>
        <v>0</v>
      </c>
      <c r="TEW66" s="995">
        <f t="shared" ref="TEW66" si="15021">TEW60*$C$65*$C$66</f>
        <v>0</v>
      </c>
      <c r="TEY66" s="995">
        <f t="shared" ref="TEY66" si="15022">TEY60*$C$65*$C$66</f>
        <v>0</v>
      </c>
      <c r="TFA66" s="995">
        <f t="shared" ref="TFA66" si="15023">TFA60*$C$65*$C$66</f>
        <v>0</v>
      </c>
      <c r="TFC66" s="995">
        <f t="shared" ref="TFC66" si="15024">TFC60*$C$65*$C$66</f>
        <v>0</v>
      </c>
      <c r="TFE66" s="995">
        <f t="shared" ref="TFE66" si="15025">TFE60*$C$65*$C$66</f>
        <v>0</v>
      </c>
      <c r="TFG66" s="995">
        <f t="shared" ref="TFG66" si="15026">TFG60*$C$65*$C$66</f>
        <v>0</v>
      </c>
      <c r="TFI66" s="995">
        <f t="shared" ref="TFI66" si="15027">TFI60*$C$65*$C$66</f>
        <v>0</v>
      </c>
      <c r="TFK66" s="995">
        <f t="shared" ref="TFK66" si="15028">TFK60*$C$65*$C$66</f>
        <v>0</v>
      </c>
      <c r="TFM66" s="995">
        <f t="shared" ref="TFM66" si="15029">TFM60*$C$65*$C$66</f>
        <v>0</v>
      </c>
      <c r="TFO66" s="995">
        <f t="shared" ref="TFO66" si="15030">TFO60*$C$65*$C$66</f>
        <v>0</v>
      </c>
      <c r="TFQ66" s="995">
        <f t="shared" ref="TFQ66" si="15031">TFQ60*$C$65*$C$66</f>
        <v>0</v>
      </c>
      <c r="TFS66" s="995">
        <f t="shared" ref="TFS66" si="15032">TFS60*$C$65*$C$66</f>
        <v>0</v>
      </c>
      <c r="TFU66" s="995">
        <f t="shared" ref="TFU66" si="15033">TFU60*$C$65*$C$66</f>
        <v>0</v>
      </c>
      <c r="TFW66" s="995">
        <f t="shared" ref="TFW66" si="15034">TFW60*$C$65*$C$66</f>
        <v>0</v>
      </c>
      <c r="TFY66" s="995">
        <f t="shared" ref="TFY66" si="15035">TFY60*$C$65*$C$66</f>
        <v>0</v>
      </c>
      <c r="TGA66" s="995">
        <f t="shared" ref="TGA66" si="15036">TGA60*$C$65*$C$66</f>
        <v>0</v>
      </c>
      <c r="TGC66" s="995">
        <f t="shared" ref="TGC66" si="15037">TGC60*$C$65*$C$66</f>
        <v>0</v>
      </c>
      <c r="TGE66" s="995">
        <f t="shared" ref="TGE66" si="15038">TGE60*$C$65*$C$66</f>
        <v>0</v>
      </c>
      <c r="TGG66" s="995">
        <f t="shared" ref="TGG66" si="15039">TGG60*$C$65*$C$66</f>
        <v>0</v>
      </c>
      <c r="TGI66" s="995">
        <f t="shared" ref="TGI66" si="15040">TGI60*$C$65*$C$66</f>
        <v>0</v>
      </c>
      <c r="TGK66" s="995">
        <f t="shared" ref="TGK66" si="15041">TGK60*$C$65*$C$66</f>
        <v>0</v>
      </c>
      <c r="TGM66" s="995">
        <f t="shared" ref="TGM66" si="15042">TGM60*$C$65*$C$66</f>
        <v>0</v>
      </c>
      <c r="TGO66" s="995">
        <f t="shared" ref="TGO66" si="15043">TGO60*$C$65*$C$66</f>
        <v>0</v>
      </c>
      <c r="TGQ66" s="995">
        <f t="shared" ref="TGQ66" si="15044">TGQ60*$C$65*$C$66</f>
        <v>0</v>
      </c>
      <c r="TGS66" s="995">
        <f t="shared" ref="TGS66" si="15045">TGS60*$C$65*$C$66</f>
        <v>0</v>
      </c>
      <c r="TGU66" s="995">
        <f t="shared" ref="TGU66" si="15046">TGU60*$C$65*$C$66</f>
        <v>0</v>
      </c>
      <c r="TGW66" s="995">
        <f t="shared" ref="TGW66" si="15047">TGW60*$C$65*$C$66</f>
        <v>0</v>
      </c>
      <c r="TGY66" s="995">
        <f t="shared" ref="TGY66" si="15048">TGY60*$C$65*$C$66</f>
        <v>0</v>
      </c>
      <c r="THA66" s="995">
        <f t="shared" ref="THA66" si="15049">THA60*$C$65*$C$66</f>
        <v>0</v>
      </c>
      <c r="THC66" s="995">
        <f t="shared" ref="THC66" si="15050">THC60*$C$65*$C$66</f>
        <v>0</v>
      </c>
      <c r="THE66" s="995">
        <f t="shared" ref="THE66" si="15051">THE60*$C$65*$C$66</f>
        <v>0</v>
      </c>
      <c r="THG66" s="995">
        <f t="shared" ref="THG66" si="15052">THG60*$C$65*$C$66</f>
        <v>0</v>
      </c>
      <c r="THI66" s="995">
        <f t="shared" ref="THI66" si="15053">THI60*$C$65*$C$66</f>
        <v>0</v>
      </c>
      <c r="THK66" s="995">
        <f t="shared" ref="THK66" si="15054">THK60*$C$65*$C$66</f>
        <v>0</v>
      </c>
      <c r="THM66" s="995">
        <f t="shared" ref="THM66" si="15055">THM60*$C$65*$C$66</f>
        <v>0</v>
      </c>
      <c r="THO66" s="995">
        <f t="shared" ref="THO66" si="15056">THO60*$C$65*$C$66</f>
        <v>0</v>
      </c>
      <c r="THQ66" s="995">
        <f t="shared" ref="THQ66" si="15057">THQ60*$C$65*$C$66</f>
        <v>0</v>
      </c>
      <c r="THS66" s="995">
        <f t="shared" ref="THS66" si="15058">THS60*$C$65*$C$66</f>
        <v>0</v>
      </c>
      <c r="THU66" s="995">
        <f t="shared" ref="THU66" si="15059">THU60*$C$65*$C$66</f>
        <v>0</v>
      </c>
      <c r="THW66" s="995">
        <f t="shared" ref="THW66" si="15060">THW60*$C$65*$C$66</f>
        <v>0</v>
      </c>
      <c r="THY66" s="995">
        <f t="shared" ref="THY66" si="15061">THY60*$C$65*$C$66</f>
        <v>0</v>
      </c>
      <c r="TIA66" s="995">
        <f t="shared" ref="TIA66" si="15062">TIA60*$C$65*$C$66</f>
        <v>0</v>
      </c>
      <c r="TIC66" s="995">
        <f t="shared" ref="TIC66" si="15063">TIC60*$C$65*$C$66</f>
        <v>0</v>
      </c>
      <c r="TIE66" s="995">
        <f t="shared" ref="TIE66" si="15064">TIE60*$C$65*$C$66</f>
        <v>0</v>
      </c>
      <c r="TIG66" s="995">
        <f t="shared" ref="TIG66" si="15065">TIG60*$C$65*$C$66</f>
        <v>0</v>
      </c>
      <c r="TII66" s="995">
        <f t="shared" ref="TII66" si="15066">TII60*$C$65*$C$66</f>
        <v>0</v>
      </c>
      <c r="TIK66" s="995">
        <f t="shared" ref="TIK66" si="15067">TIK60*$C$65*$C$66</f>
        <v>0</v>
      </c>
      <c r="TIM66" s="995">
        <f t="shared" ref="TIM66" si="15068">TIM60*$C$65*$C$66</f>
        <v>0</v>
      </c>
      <c r="TIO66" s="995">
        <f t="shared" ref="TIO66" si="15069">TIO60*$C$65*$C$66</f>
        <v>0</v>
      </c>
      <c r="TIQ66" s="995">
        <f t="shared" ref="TIQ66" si="15070">TIQ60*$C$65*$C$66</f>
        <v>0</v>
      </c>
      <c r="TIS66" s="995">
        <f t="shared" ref="TIS66" si="15071">TIS60*$C$65*$C$66</f>
        <v>0</v>
      </c>
      <c r="TIU66" s="995">
        <f t="shared" ref="TIU66" si="15072">TIU60*$C$65*$C$66</f>
        <v>0</v>
      </c>
      <c r="TIW66" s="995">
        <f t="shared" ref="TIW66" si="15073">TIW60*$C$65*$C$66</f>
        <v>0</v>
      </c>
      <c r="TIY66" s="995">
        <f t="shared" ref="TIY66" si="15074">TIY60*$C$65*$C$66</f>
        <v>0</v>
      </c>
      <c r="TJA66" s="995">
        <f t="shared" ref="TJA66" si="15075">TJA60*$C$65*$C$66</f>
        <v>0</v>
      </c>
      <c r="TJC66" s="995">
        <f t="shared" ref="TJC66" si="15076">TJC60*$C$65*$C$66</f>
        <v>0</v>
      </c>
      <c r="TJE66" s="995">
        <f t="shared" ref="TJE66" si="15077">TJE60*$C$65*$C$66</f>
        <v>0</v>
      </c>
      <c r="TJG66" s="995">
        <f t="shared" ref="TJG66" si="15078">TJG60*$C$65*$C$66</f>
        <v>0</v>
      </c>
      <c r="TJI66" s="995">
        <f t="shared" ref="TJI66" si="15079">TJI60*$C$65*$C$66</f>
        <v>0</v>
      </c>
      <c r="TJK66" s="995">
        <f t="shared" ref="TJK66" si="15080">TJK60*$C$65*$C$66</f>
        <v>0</v>
      </c>
      <c r="TJM66" s="995">
        <f t="shared" ref="TJM66" si="15081">TJM60*$C$65*$C$66</f>
        <v>0</v>
      </c>
      <c r="TJO66" s="995">
        <f t="shared" ref="TJO66" si="15082">TJO60*$C$65*$C$66</f>
        <v>0</v>
      </c>
      <c r="TJQ66" s="995">
        <f t="shared" ref="TJQ66" si="15083">TJQ60*$C$65*$C$66</f>
        <v>0</v>
      </c>
      <c r="TJS66" s="995">
        <f t="shared" ref="TJS66" si="15084">TJS60*$C$65*$C$66</f>
        <v>0</v>
      </c>
      <c r="TJU66" s="995">
        <f t="shared" ref="TJU66" si="15085">TJU60*$C$65*$C$66</f>
        <v>0</v>
      </c>
      <c r="TJW66" s="995">
        <f t="shared" ref="TJW66" si="15086">TJW60*$C$65*$C$66</f>
        <v>0</v>
      </c>
      <c r="TJY66" s="995">
        <f t="shared" ref="TJY66" si="15087">TJY60*$C$65*$C$66</f>
        <v>0</v>
      </c>
      <c r="TKA66" s="995">
        <f t="shared" ref="TKA66" si="15088">TKA60*$C$65*$C$66</f>
        <v>0</v>
      </c>
      <c r="TKC66" s="995">
        <f t="shared" ref="TKC66" si="15089">TKC60*$C$65*$C$66</f>
        <v>0</v>
      </c>
      <c r="TKE66" s="995">
        <f t="shared" ref="TKE66" si="15090">TKE60*$C$65*$C$66</f>
        <v>0</v>
      </c>
      <c r="TKG66" s="995">
        <f t="shared" ref="TKG66" si="15091">TKG60*$C$65*$C$66</f>
        <v>0</v>
      </c>
      <c r="TKI66" s="995">
        <f t="shared" ref="TKI66" si="15092">TKI60*$C$65*$C$66</f>
        <v>0</v>
      </c>
      <c r="TKK66" s="995">
        <f t="shared" ref="TKK66" si="15093">TKK60*$C$65*$C$66</f>
        <v>0</v>
      </c>
      <c r="TKM66" s="995">
        <f t="shared" ref="TKM66" si="15094">TKM60*$C$65*$C$66</f>
        <v>0</v>
      </c>
      <c r="TKO66" s="995">
        <f t="shared" ref="TKO66" si="15095">TKO60*$C$65*$C$66</f>
        <v>0</v>
      </c>
      <c r="TKQ66" s="995">
        <f t="shared" ref="TKQ66" si="15096">TKQ60*$C$65*$C$66</f>
        <v>0</v>
      </c>
      <c r="TKS66" s="995">
        <f t="shared" ref="TKS66" si="15097">TKS60*$C$65*$C$66</f>
        <v>0</v>
      </c>
      <c r="TKU66" s="995">
        <f t="shared" ref="TKU66" si="15098">TKU60*$C$65*$C$66</f>
        <v>0</v>
      </c>
      <c r="TKW66" s="995">
        <f t="shared" ref="TKW66" si="15099">TKW60*$C$65*$C$66</f>
        <v>0</v>
      </c>
      <c r="TKY66" s="995">
        <f t="shared" ref="TKY66" si="15100">TKY60*$C$65*$C$66</f>
        <v>0</v>
      </c>
      <c r="TLA66" s="995">
        <f t="shared" ref="TLA66" si="15101">TLA60*$C$65*$C$66</f>
        <v>0</v>
      </c>
      <c r="TLC66" s="995">
        <f t="shared" ref="TLC66" si="15102">TLC60*$C$65*$C$66</f>
        <v>0</v>
      </c>
      <c r="TLE66" s="995">
        <f t="shared" ref="TLE66" si="15103">TLE60*$C$65*$C$66</f>
        <v>0</v>
      </c>
      <c r="TLG66" s="995">
        <f t="shared" ref="TLG66" si="15104">TLG60*$C$65*$C$66</f>
        <v>0</v>
      </c>
      <c r="TLI66" s="995">
        <f t="shared" ref="TLI66" si="15105">TLI60*$C$65*$C$66</f>
        <v>0</v>
      </c>
      <c r="TLK66" s="995">
        <f t="shared" ref="TLK66" si="15106">TLK60*$C$65*$C$66</f>
        <v>0</v>
      </c>
      <c r="TLM66" s="995">
        <f t="shared" ref="TLM66" si="15107">TLM60*$C$65*$C$66</f>
        <v>0</v>
      </c>
      <c r="TLO66" s="995">
        <f t="shared" ref="TLO66" si="15108">TLO60*$C$65*$C$66</f>
        <v>0</v>
      </c>
      <c r="TLQ66" s="995">
        <f t="shared" ref="TLQ66" si="15109">TLQ60*$C$65*$C$66</f>
        <v>0</v>
      </c>
      <c r="TLS66" s="995">
        <f t="shared" ref="TLS66" si="15110">TLS60*$C$65*$C$66</f>
        <v>0</v>
      </c>
      <c r="TLU66" s="995">
        <f t="shared" ref="TLU66" si="15111">TLU60*$C$65*$C$66</f>
        <v>0</v>
      </c>
      <c r="TLW66" s="995">
        <f t="shared" ref="TLW66" si="15112">TLW60*$C$65*$C$66</f>
        <v>0</v>
      </c>
      <c r="TLY66" s="995">
        <f t="shared" ref="TLY66" si="15113">TLY60*$C$65*$C$66</f>
        <v>0</v>
      </c>
      <c r="TMA66" s="995">
        <f t="shared" ref="TMA66" si="15114">TMA60*$C$65*$C$66</f>
        <v>0</v>
      </c>
      <c r="TMC66" s="995">
        <f t="shared" ref="TMC66" si="15115">TMC60*$C$65*$C$66</f>
        <v>0</v>
      </c>
      <c r="TME66" s="995">
        <f t="shared" ref="TME66" si="15116">TME60*$C$65*$C$66</f>
        <v>0</v>
      </c>
      <c r="TMG66" s="995">
        <f t="shared" ref="TMG66" si="15117">TMG60*$C$65*$C$66</f>
        <v>0</v>
      </c>
      <c r="TMI66" s="995">
        <f t="shared" ref="TMI66" si="15118">TMI60*$C$65*$C$66</f>
        <v>0</v>
      </c>
      <c r="TMK66" s="995">
        <f t="shared" ref="TMK66" si="15119">TMK60*$C$65*$C$66</f>
        <v>0</v>
      </c>
      <c r="TMM66" s="995">
        <f t="shared" ref="TMM66" si="15120">TMM60*$C$65*$C$66</f>
        <v>0</v>
      </c>
      <c r="TMO66" s="995">
        <f t="shared" ref="TMO66" si="15121">TMO60*$C$65*$C$66</f>
        <v>0</v>
      </c>
      <c r="TMQ66" s="995">
        <f t="shared" ref="TMQ66" si="15122">TMQ60*$C$65*$C$66</f>
        <v>0</v>
      </c>
      <c r="TMS66" s="995">
        <f t="shared" ref="TMS66" si="15123">TMS60*$C$65*$C$66</f>
        <v>0</v>
      </c>
      <c r="TMU66" s="995">
        <f t="shared" ref="TMU66" si="15124">TMU60*$C$65*$C$66</f>
        <v>0</v>
      </c>
      <c r="TMW66" s="995">
        <f t="shared" ref="TMW66" si="15125">TMW60*$C$65*$C$66</f>
        <v>0</v>
      </c>
      <c r="TMY66" s="995">
        <f t="shared" ref="TMY66" si="15126">TMY60*$C$65*$C$66</f>
        <v>0</v>
      </c>
      <c r="TNA66" s="995">
        <f t="shared" ref="TNA66" si="15127">TNA60*$C$65*$C$66</f>
        <v>0</v>
      </c>
      <c r="TNC66" s="995">
        <f t="shared" ref="TNC66" si="15128">TNC60*$C$65*$C$66</f>
        <v>0</v>
      </c>
      <c r="TNE66" s="995">
        <f t="shared" ref="TNE66" si="15129">TNE60*$C$65*$C$66</f>
        <v>0</v>
      </c>
      <c r="TNG66" s="995">
        <f t="shared" ref="TNG66" si="15130">TNG60*$C$65*$C$66</f>
        <v>0</v>
      </c>
      <c r="TNI66" s="995">
        <f t="shared" ref="TNI66" si="15131">TNI60*$C$65*$C$66</f>
        <v>0</v>
      </c>
      <c r="TNK66" s="995">
        <f t="shared" ref="TNK66" si="15132">TNK60*$C$65*$C$66</f>
        <v>0</v>
      </c>
      <c r="TNM66" s="995">
        <f t="shared" ref="TNM66" si="15133">TNM60*$C$65*$C$66</f>
        <v>0</v>
      </c>
      <c r="TNO66" s="995">
        <f t="shared" ref="TNO66" si="15134">TNO60*$C$65*$C$66</f>
        <v>0</v>
      </c>
      <c r="TNQ66" s="995">
        <f t="shared" ref="TNQ66" si="15135">TNQ60*$C$65*$C$66</f>
        <v>0</v>
      </c>
      <c r="TNS66" s="995">
        <f t="shared" ref="TNS66" si="15136">TNS60*$C$65*$C$66</f>
        <v>0</v>
      </c>
      <c r="TNU66" s="995">
        <f t="shared" ref="TNU66" si="15137">TNU60*$C$65*$C$66</f>
        <v>0</v>
      </c>
      <c r="TNW66" s="995">
        <f t="shared" ref="TNW66" si="15138">TNW60*$C$65*$C$66</f>
        <v>0</v>
      </c>
      <c r="TNY66" s="995">
        <f t="shared" ref="TNY66" si="15139">TNY60*$C$65*$C$66</f>
        <v>0</v>
      </c>
      <c r="TOA66" s="995">
        <f t="shared" ref="TOA66" si="15140">TOA60*$C$65*$C$66</f>
        <v>0</v>
      </c>
      <c r="TOC66" s="995">
        <f t="shared" ref="TOC66" si="15141">TOC60*$C$65*$C$66</f>
        <v>0</v>
      </c>
      <c r="TOE66" s="995">
        <f t="shared" ref="TOE66" si="15142">TOE60*$C$65*$C$66</f>
        <v>0</v>
      </c>
      <c r="TOG66" s="995">
        <f t="shared" ref="TOG66" si="15143">TOG60*$C$65*$C$66</f>
        <v>0</v>
      </c>
      <c r="TOI66" s="995">
        <f t="shared" ref="TOI66" si="15144">TOI60*$C$65*$C$66</f>
        <v>0</v>
      </c>
      <c r="TOK66" s="995">
        <f t="shared" ref="TOK66" si="15145">TOK60*$C$65*$C$66</f>
        <v>0</v>
      </c>
      <c r="TOM66" s="995">
        <f t="shared" ref="TOM66" si="15146">TOM60*$C$65*$C$66</f>
        <v>0</v>
      </c>
      <c r="TOO66" s="995">
        <f t="shared" ref="TOO66" si="15147">TOO60*$C$65*$C$66</f>
        <v>0</v>
      </c>
      <c r="TOQ66" s="995">
        <f t="shared" ref="TOQ66" si="15148">TOQ60*$C$65*$C$66</f>
        <v>0</v>
      </c>
      <c r="TOS66" s="995">
        <f t="shared" ref="TOS66" si="15149">TOS60*$C$65*$C$66</f>
        <v>0</v>
      </c>
      <c r="TOU66" s="995">
        <f t="shared" ref="TOU66" si="15150">TOU60*$C$65*$C$66</f>
        <v>0</v>
      </c>
      <c r="TOW66" s="995">
        <f t="shared" ref="TOW66" si="15151">TOW60*$C$65*$C$66</f>
        <v>0</v>
      </c>
      <c r="TOY66" s="995">
        <f t="shared" ref="TOY66" si="15152">TOY60*$C$65*$C$66</f>
        <v>0</v>
      </c>
      <c r="TPA66" s="995">
        <f t="shared" ref="TPA66" si="15153">TPA60*$C$65*$C$66</f>
        <v>0</v>
      </c>
      <c r="TPC66" s="995">
        <f t="shared" ref="TPC66" si="15154">TPC60*$C$65*$C$66</f>
        <v>0</v>
      </c>
      <c r="TPE66" s="995">
        <f t="shared" ref="TPE66" si="15155">TPE60*$C$65*$C$66</f>
        <v>0</v>
      </c>
      <c r="TPG66" s="995">
        <f t="shared" ref="TPG66" si="15156">TPG60*$C$65*$C$66</f>
        <v>0</v>
      </c>
      <c r="TPI66" s="995">
        <f t="shared" ref="TPI66" si="15157">TPI60*$C$65*$C$66</f>
        <v>0</v>
      </c>
      <c r="TPK66" s="995">
        <f t="shared" ref="TPK66" si="15158">TPK60*$C$65*$C$66</f>
        <v>0</v>
      </c>
      <c r="TPM66" s="995">
        <f t="shared" ref="TPM66" si="15159">TPM60*$C$65*$C$66</f>
        <v>0</v>
      </c>
      <c r="TPO66" s="995">
        <f t="shared" ref="TPO66" si="15160">TPO60*$C$65*$C$66</f>
        <v>0</v>
      </c>
      <c r="TPQ66" s="995">
        <f t="shared" ref="TPQ66" si="15161">TPQ60*$C$65*$C$66</f>
        <v>0</v>
      </c>
      <c r="TPS66" s="995">
        <f t="shared" ref="TPS66" si="15162">TPS60*$C$65*$C$66</f>
        <v>0</v>
      </c>
      <c r="TPU66" s="995">
        <f t="shared" ref="TPU66" si="15163">TPU60*$C$65*$C$66</f>
        <v>0</v>
      </c>
      <c r="TPW66" s="995">
        <f t="shared" ref="TPW66" si="15164">TPW60*$C$65*$C$66</f>
        <v>0</v>
      </c>
      <c r="TPY66" s="995">
        <f t="shared" ref="TPY66" si="15165">TPY60*$C$65*$C$66</f>
        <v>0</v>
      </c>
      <c r="TQA66" s="995">
        <f t="shared" ref="TQA66" si="15166">TQA60*$C$65*$C$66</f>
        <v>0</v>
      </c>
      <c r="TQC66" s="995">
        <f t="shared" ref="TQC66" si="15167">TQC60*$C$65*$C$66</f>
        <v>0</v>
      </c>
      <c r="TQE66" s="995">
        <f t="shared" ref="TQE66" si="15168">TQE60*$C$65*$C$66</f>
        <v>0</v>
      </c>
      <c r="TQG66" s="995">
        <f t="shared" ref="TQG66" si="15169">TQG60*$C$65*$C$66</f>
        <v>0</v>
      </c>
      <c r="TQI66" s="995">
        <f t="shared" ref="TQI66" si="15170">TQI60*$C$65*$C$66</f>
        <v>0</v>
      </c>
      <c r="TQK66" s="995">
        <f t="shared" ref="TQK66" si="15171">TQK60*$C$65*$C$66</f>
        <v>0</v>
      </c>
      <c r="TQM66" s="995">
        <f t="shared" ref="TQM66" si="15172">TQM60*$C$65*$C$66</f>
        <v>0</v>
      </c>
      <c r="TQO66" s="995">
        <f t="shared" ref="TQO66" si="15173">TQO60*$C$65*$C$66</f>
        <v>0</v>
      </c>
      <c r="TQQ66" s="995">
        <f t="shared" ref="TQQ66" si="15174">TQQ60*$C$65*$C$66</f>
        <v>0</v>
      </c>
      <c r="TQS66" s="995">
        <f t="shared" ref="TQS66" si="15175">TQS60*$C$65*$C$66</f>
        <v>0</v>
      </c>
      <c r="TQU66" s="995">
        <f t="shared" ref="TQU66" si="15176">TQU60*$C$65*$C$66</f>
        <v>0</v>
      </c>
      <c r="TQW66" s="995">
        <f t="shared" ref="TQW66" si="15177">TQW60*$C$65*$C$66</f>
        <v>0</v>
      </c>
      <c r="TQY66" s="995">
        <f t="shared" ref="TQY66" si="15178">TQY60*$C$65*$C$66</f>
        <v>0</v>
      </c>
      <c r="TRA66" s="995">
        <f t="shared" ref="TRA66" si="15179">TRA60*$C$65*$C$66</f>
        <v>0</v>
      </c>
      <c r="TRC66" s="995">
        <f t="shared" ref="TRC66" si="15180">TRC60*$C$65*$C$66</f>
        <v>0</v>
      </c>
      <c r="TRE66" s="995">
        <f t="shared" ref="TRE66" si="15181">TRE60*$C$65*$C$66</f>
        <v>0</v>
      </c>
      <c r="TRG66" s="995">
        <f t="shared" ref="TRG66" si="15182">TRG60*$C$65*$C$66</f>
        <v>0</v>
      </c>
      <c r="TRI66" s="995">
        <f t="shared" ref="TRI66" si="15183">TRI60*$C$65*$C$66</f>
        <v>0</v>
      </c>
      <c r="TRK66" s="995">
        <f t="shared" ref="TRK66" si="15184">TRK60*$C$65*$C$66</f>
        <v>0</v>
      </c>
      <c r="TRM66" s="995">
        <f t="shared" ref="TRM66" si="15185">TRM60*$C$65*$C$66</f>
        <v>0</v>
      </c>
      <c r="TRO66" s="995">
        <f t="shared" ref="TRO66" si="15186">TRO60*$C$65*$C$66</f>
        <v>0</v>
      </c>
      <c r="TRQ66" s="995">
        <f t="shared" ref="TRQ66" si="15187">TRQ60*$C$65*$C$66</f>
        <v>0</v>
      </c>
      <c r="TRS66" s="995">
        <f t="shared" ref="TRS66" si="15188">TRS60*$C$65*$C$66</f>
        <v>0</v>
      </c>
      <c r="TRU66" s="995">
        <f t="shared" ref="TRU66" si="15189">TRU60*$C$65*$C$66</f>
        <v>0</v>
      </c>
      <c r="TRW66" s="995">
        <f t="shared" ref="TRW66" si="15190">TRW60*$C$65*$C$66</f>
        <v>0</v>
      </c>
      <c r="TRY66" s="995">
        <f t="shared" ref="TRY66" si="15191">TRY60*$C$65*$C$66</f>
        <v>0</v>
      </c>
      <c r="TSA66" s="995">
        <f t="shared" ref="TSA66" si="15192">TSA60*$C$65*$C$66</f>
        <v>0</v>
      </c>
      <c r="TSC66" s="995">
        <f t="shared" ref="TSC66" si="15193">TSC60*$C$65*$C$66</f>
        <v>0</v>
      </c>
      <c r="TSE66" s="995">
        <f t="shared" ref="TSE66" si="15194">TSE60*$C$65*$C$66</f>
        <v>0</v>
      </c>
      <c r="TSG66" s="995">
        <f t="shared" ref="TSG66" si="15195">TSG60*$C$65*$C$66</f>
        <v>0</v>
      </c>
      <c r="TSI66" s="995">
        <f t="shared" ref="TSI66" si="15196">TSI60*$C$65*$C$66</f>
        <v>0</v>
      </c>
      <c r="TSK66" s="995">
        <f t="shared" ref="TSK66" si="15197">TSK60*$C$65*$C$66</f>
        <v>0</v>
      </c>
      <c r="TSM66" s="995">
        <f t="shared" ref="TSM66" si="15198">TSM60*$C$65*$C$66</f>
        <v>0</v>
      </c>
      <c r="TSO66" s="995">
        <f t="shared" ref="TSO66" si="15199">TSO60*$C$65*$C$66</f>
        <v>0</v>
      </c>
      <c r="TSQ66" s="995">
        <f t="shared" ref="TSQ66" si="15200">TSQ60*$C$65*$C$66</f>
        <v>0</v>
      </c>
      <c r="TSS66" s="995">
        <f t="shared" ref="TSS66" si="15201">TSS60*$C$65*$C$66</f>
        <v>0</v>
      </c>
      <c r="TSU66" s="995">
        <f t="shared" ref="TSU66" si="15202">TSU60*$C$65*$C$66</f>
        <v>0</v>
      </c>
      <c r="TSW66" s="995">
        <f t="shared" ref="TSW66" si="15203">TSW60*$C$65*$C$66</f>
        <v>0</v>
      </c>
      <c r="TSY66" s="995">
        <f t="shared" ref="TSY66" si="15204">TSY60*$C$65*$C$66</f>
        <v>0</v>
      </c>
      <c r="TTA66" s="995">
        <f t="shared" ref="TTA66" si="15205">TTA60*$C$65*$C$66</f>
        <v>0</v>
      </c>
      <c r="TTC66" s="995">
        <f t="shared" ref="TTC66" si="15206">TTC60*$C$65*$C$66</f>
        <v>0</v>
      </c>
      <c r="TTE66" s="995">
        <f t="shared" ref="TTE66" si="15207">TTE60*$C$65*$C$66</f>
        <v>0</v>
      </c>
      <c r="TTG66" s="995">
        <f t="shared" ref="TTG66" si="15208">TTG60*$C$65*$C$66</f>
        <v>0</v>
      </c>
      <c r="TTI66" s="995">
        <f t="shared" ref="TTI66" si="15209">TTI60*$C$65*$C$66</f>
        <v>0</v>
      </c>
      <c r="TTK66" s="995">
        <f t="shared" ref="TTK66" si="15210">TTK60*$C$65*$C$66</f>
        <v>0</v>
      </c>
      <c r="TTM66" s="995">
        <f t="shared" ref="TTM66" si="15211">TTM60*$C$65*$C$66</f>
        <v>0</v>
      </c>
      <c r="TTO66" s="995">
        <f t="shared" ref="TTO66" si="15212">TTO60*$C$65*$C$66</f>
        <v>0</v>
      </c>
      <c r="TTQ66" s="995">
        <f t="shared" ref="TTQ66" si="15213">TTQ60*$C$65*$C$66</f>
        <v>0</v>
      </c>
      <c r="TTS66" s="995">
        <f t="shared" ref="TTS66" si="15214">TTS60*$C$65*$C$66</f>
        <v>0</v>
      </c>
      <c r="TTU66" s="995">
        <f t="shared" ref="TTU66" si="15215">TTU60*$C$65*$C$66</f>
        <v>0</v>
      </c>
      <c r="TTW66" s="995">
        <f t="shared" ref="TTW66" si="15216">TTW60*$C$65*$C$66</f>
        <v>0</v>
      </c>
      <c r="TTY66" s="995">
        <f t="shared" ref="TTY66" si="15217">TTY60*$C$65*$C$66</f>
        <v>0</v>
      </c>
      <c r="TUA66" s="995">
        <f t="shared" ref="TUA66" si="15218">TUA60*$C$65*$C$66</f>
        <v>0</v>
      </c>
      <c r="TUC66" s="995">
        <f t="shared" ref="TUC66" si="15219">TUC60*$C$65*$C$66</f>
        <v>0</v>
      </c>
      <c r="TUE66" s="995">
        <f t="shared" ref="TUE66" si="15220">TUE60*$C$65*$C$66</f>
        <v>0</v>
      </c>
      <c r="TUG66" s="995">
        <f t="shared" ref="TUG66" si="15221">TUG60*$C$65*$C$66</f>
        <v>0</v>
      </c>
      <c r="TUI66" s="995">
        <f t="shared" ref="TUI66" si="15222">TUI60*$C$65*$C$66</f>
        <v>0</v>
      </c>
      <c r="TUK66" s="995">
        <f t="shared" ref="TUK66" si="15223">TUK60*$C$65*$C$66</f>
        <v>0</v>
      </c>
      <c r="TUM66" s="995">
        <f t="shared" ref="TUM66" si="15224">TUM60*$C$65*$C$66</f>
        <v>0</v>
      </c>
      <c r="TUO66" s="995">
        <f t="shared" ref="TUO66" si="15225">TUO60*$C$65*$C$66</f>
        <v>0</v>
      </c>
      <c r="TUQ66" s="995">
        <f t="shared" ref="TUQ66" si="15226">TUQ60*$C$65*$C$66</f>
        <v>0</v>
      </c>
      <c r="TUS66" s="995">
        <f t="shared" ref="TUS66" si="15227">TUS60*$C$65*$C$66</f>
        <v>0</v>
      </c>
      <c r="TUU66" s="995">
        <f t="shared" ref="TUU66" si="15228">TUU60*$C$65*$C$66</f>
        <v>0</v>
      </c>
      <c r="TUW66" s="995">
        <f t="shared" ref="TUW66" si="15229">TUW60*$C$65*$C$66</f>
        <v>0</v>
      </c>
      <c r="TUY66" s="995">
        <f t="shared" ref="TUY66" si="15230">TUY60*$C$65*$C$66</f>
        <v>0</v>
      </c>
      <c r="TVA66" s="995">
        <f t="shared" ref="TVA66" si="15231">TVA60*$C$65*$C$66</f>
        <v>0</v>
      </c>
      <c r="TVC66" s="995">
        <f t="shared" ref="TVC66" si="15232">TVC60*$C$65*$C$66</f>
        <v>0</v>
      </c>
      <c r="TVE66" s="995">
        <f t="shared" ref="TVE66" si="15233">TVE60*$C$65*$C$66</f>
        <v>0</v>
      </c>
      <c r="TVG66" s="995">
        <f t="shared" ref="TVG66" si="15234">TVG60*$C$65*$C$66</f>
        <v>0</v>
      </c>
      <c r="TVI66" s="995">
        <f t="shared" ref="TVI66" si="15235">TVI60*$C$65*$C$66</f>
        <v>0</v>
      </c>
      <c r="TVK66" s="995">
        <f t="shared" ref="TVK66" si="15236">TVK60*$C$65*$C$66</f>
        <v>0</v>
      </c>
      <c r="TVM66" s="995">
        <f t="shared" ref="TVM66" si="15237">TVM60*$C$65*$C$66</f>
        <v>0</v>
      </c>
      <c r="TVO66" s="995">
        <f t="shared" ref="TVO66" si="15238">TVO60*$C$65*$C$66</f>
        <v>0</v>
      </c>
      <c r="TVQ66" s="995">
        <f t="shared" ref="TVQ66" si="15239">TVQ60*$C$65*$C$66</f>
        <v>0</v>
      </c>
      <c r="TVS66" s="995">
        <f t="shared" ref="TVS66" si="15240">TVS60*$C$65*$C$66</f>
        <v>0</v>
      </c>
      <c r="TVU66" s="995">
        <f t="shared" ref="TVU66" si="15241">TVU60*$C$65*$C$66</f>
        <v>0</v>
      </c>
      <c r="TVW66" s="995">
        <f t="shared" ref="TVW66" si="15242">TVW60*$C$65*$C$66</f>
        <v>0</v>
      </c>
      <c r="TVY66" s="995">
        <f t="shared" ref="TVY66" si="15243">TVY60*$C$65*$C$66</f>
        <v>0</v>
      </c>
      <c r="TWA66" s="995">
        <f t="shared" ref="TWA66" si="15244">TWA60*$C$65*$C$66</f>
        <v>0</v>
      </c>
      <c r="TWC66" s="995">
        <f t="shared" ref="TWC66" si="15245">TWC60*$C$65*$C$66</f>
        <v>0</v>
      </c>
      <c r="TWE66" s="995">
        <f t="shared" ref="TWE66" si="15246">TWE60*$C$65*$C$66</f>
        <v>0</v>
      </c>
      <c r="TWG66" s="995">
        <f t="shared" ref="TWG66" si="15247">TWG60*$C$65*$C$66</f>
        <v>0</v>
      </c>
      <c r="TWI66" s="995">
        <f t="shared" ref="TWI66" si="15248">TWI60*$C$65*$C$66</f>
        <v>0</v>
      </c>
      <c r="TWK66" s="995">
        <f t="shared" ref="TWK66" si="15249">TWK60*$C$65*$C$66</f>
        <v>0</v>
      </c>
      <c r="TWM66" s="995">
        <f t="shared" ref="TWM66" si="15250">TWM60*$C$65*$C$66</f>
        <v>0</v>
      </c>
      <c r="TWO66" s="995">
        <f t="shared" ref="TWO66" si="15251">TWO60*$C$65*$C$66</f>
        <v>0</v>
      </c>
      <c r="TWQ66" s="995">
        <f t="shared" ref="TWQ66" si="15252">TWQ60*$C$65*$C$66</f>
        <v>0</v>
      </c>
      <c r="TWS66" s="995">
        <f t="shared" ref="TWS66" si="15253">TWS60*$C$65*$C$66</f>
        <v>0</v>
      </c>
      <c r="TWU66" s="995">
        <f t="shared" ref="TWU66" si="15254">TWU60*$C$65*$C$66</f>
        <v>0</v>
      </c>
      <c r="TWW66" s="995">
        <f t="shared" ref="TWW66" si="15255">TWW60*$C$65*$C$66</f>
        <v>0</v>
      </c>
      <c r="TWY66" s="995">
        <f t="shared" ref="TWY66" si="15256">TWY60*$C$65*$C$66</f>
        <v>0</v>
      </c>
      <c r="TXA66" s="995">
        <f t="shared" ref="TXA66" si="15257">TXA60*$C$65*$C$66</f>
        <v>0</v>
      </c>
      <c r="TXC66" s="995">
        <f t="shared" ref="TXC66" si="15258">TXC60*$C$65*$C$66</f>
        <v>0</v>
      </c>
      <c r="TXE66" s="995">
        <f t="shared" ref="TXE66" si="15259">TXE60*$C$65*$C$66</f>
        <v>0</v>
      </c>
      <c r="TXG66" s="995">
        <f t="shared" ref="TXG66" si="15260">TXG60*$C$65*$C$66</f>
        <v>0</v>
      </c>
      <c r="TXI66" s="995">
        <f t="shared" ref="TXI66" si="15261">TXI60*$C$65*$C$66</f>
        <v>0</v>
      </c>
      <c r="TXK66" s="995">
        <f t="shared" ref="TXK66" si="15262">TXK60*$C$65*$C$66</f>
        <v>0</v>
      </c>
      <c r="TXM66" s="995">
        <f t="shared" ref="TXM66" si="15263">TXM60*$C$65*$C$66</f>
        <v>0</v>
      </c>
      <c r="TXO66" s="995">
        <f t="shared" ref="TXO66" si="15264">TXO60*$C$65*$C$66</f>
        <v>0</v>
      </c>
      <c r="TXQ66" s="995">
        <f t="shared" ref="TXQ66" si="15265">TXQ60*$C$65*$C$66</f>
        <v>0</v>
      </c>
      <c r="TXS66" s="995">
        <f t="shared" ref="TXS66" si="15266">TXS60*$C$65*$C$66</f>
        <v>0</v>
      </c>
      <c r="TXU66" s="995">
        <f t="shared" ref="TXU66" si="15267">TXU60*$C$65*$C$66</f>
        <v>0</v>
      </c>
      <c r="TXW66" s="995">
        <f t="shared" ref="TXW66" si="15268">TXW60*$C$65*$C$66</f>
        <v>0</v>
      </c>
      <c r="TXY66" s="995">
        <f t="shared" ref="TXY66" si="15269">TXY60*$C$65*$C$66</f>
        <v>0</v>
      </c>
      <c r="TYA66" s="995">
        <f t="shared" ref="TYA66" si="15270">TYA60*$C$65*$C$66</f>
        <v>0</v>
      </c>
      <c r="TYC66" s="995">
        <f t="shared" ref="TYC66" si="15271">TYC60*$C$65*$C$66</f>
        <v>0</v>
      </c>
      <c r="TYE66" s="995">
        <f t="shared" ref="TYE66" si="15272">TYE60*$C$65*$C$66</f>
        <v>0</v>
      </c>
      <c r="TYG66" s="995">
        <f t="shared" ref="TYG66" si="15273">TYG60*$C$65*$C$66</f>
        <v>0</v>
      </c>
      <c r="TYI66" s="995">
        <f t="shared" ref="TYI66" si="15274">TYI60*$C$65*$C$66</f>
        <v>0</v>
      </c>
      <c r="TYK66" s="995">
        <f t="shared" ref="TYK66" si="15275">TYK60*$C$65*$C$66</f>
        <v>0</v>
      </c>
      <c r="TYM66" s="995">
        <f t="shared" ref="TYM66" si="15276">TYM60*$C$65*$C$66</f>
        <v>0</v>
      </c>
      <c r="TYO66" s="995">
        <f t="shared" ref="TYO66" si="15277">TYO60*$C$65*$C$66</f>
        <v>0</v>
      </c>
      <c r="TYQ66" s="995">
        <f t="shared" ref="TYQ66" si="15278">TYQ60*$C$65*$C$66</f>
        <v>0</v>
      </c>
      <c r="TYS66" s="995">
        <f t="shared" ref="TYS66" si="15279">TYS60*$C$65*$C$66</f>
        <v>0</v>
      </c>
      <c r="TYU66" s="995">
        <f t="shared" ref="TYU66" si="15280">TYU60*$C$65*$C$66</f>
        <v>0</v>
      </c>
      <c r="TYW66" s="995">
        <f t="shared" ref="TYW66" si="15281">TYW60*$C$65*$C$66</f>
        <v>0</v>
      </c>
      <c r="TYY66" s="995">
        <f t="shared" ref="TYY66" si="15282">TYY60*$C$65*$C$66</f>
        <v>0</v>
      </c>
      <c r="TZA66" s="995">
        <f t="shared" ref="TZA66" si="15283">TZA60*$C$65*$C$66</f>
        <v>0</v>
      </c>
      <c r="TZC66" s="995">
        <f t="shared" ref="TZC66" si="15284">TZC60*$C$65*$C$66</f>
        <v>0</v>
      </c>
      <c r="TZE66" s="995">
        <f t="shared" ref="TZE66" si="15285">TZE60*$C$65*$C$66</f>
        <v>0</v>
      </c>
      <c r="TZG66" s="995">
        <f t="shared" ref="TZG66" si="15286">TZG60*$C$65*$C$66</f>
        <v>0</v>
      </c>
      <c r="TZI66" s="995">
        <f t="shared" ref="TZI66" si="15287">TZI60*$C$65*$C$66</f>
        <v>0</v>
      </c>
      <c r="TZK66" s="995">
        <f t="shared" ref="TZK66" si="15288">TZK60*$C$65*$C$66</f>
        <v>0</v>
      </c>
      <c r="TZM66" s="995">
        <f t="shared" ref="TZM66" si="15289">TZM60*$C$65*$C$66</f>
        <v>0</v>
      </c>
      <c r="TZO66" s="995">
        <f t="shared" ref="TZO66" si="15290">TZO60*$C$65*$C$66</f>
        <v>0</v>
      </c>
      <c r="TZQ66" s="995">
        <f t="shared" ref="TZQ66" si="15291">TZQ60*$C$65*$C$66</f>
        <v>0</v>
      </c>
      <c r="TZS66" s="995">
        <f t="shared" ref="TZS66" si="15292">TZS60*$C$65*$C$66</f>
        <v>0</v>
      </c>
      <c r="TZU66" s="995">
        <f t="shared" ref="TZU66" si="15293">TZU60*$C$65*$C$66</f>
        <v>0</v>
      </c>
      <c r="TZW66" s="995">
        <f t="shared" ref="TZW66" si="15294">TZW60*$C$65*$C$66</f>
        <v>0</v>
      </c>
      <c r="TZY66" s="995">
        <f t="shared" ref="TZY66" si="15295">TZY60*$C$65*$C$66</f>
        <v>0</v>
      </c>
      <c r="UAA66" s="995">
        <f t="shared" ref="UAA66" si="15296">UAA60*$C$65*$C$66</f>
        <v>0</v>
      </c>
      <c r="UAC66" s="995">
        <f t="shared" ref="UAC66" si="15297">UAC60*$C$65*$C$66</f>
        <v>0</v>
      </c>
      <c r="UAE66" s="995">
        <f t="shared" ref="UAE66" si="15298">UAE60*$C$65*$C$66</f>
        <v>0</v>
      </c>
      <c r="UAG66" s="995">
        <f t="shared" ref="UAG66" si="15299">UAG60*$C$65*$C$66</f>
        <v>0</v>
      </c>
      <c r="UAI66" s="995">
        <f t="shared" ref="UAI66" si="15300">UAI60*$C$65*$C$66</f>
        <v>0</v>
      </c>
      <c r="UAK66" s="995">
        <f t="shared" ref="UAK66" si="15301">UAK60*$C$65*$C$66</f>
        <v>0</v>
      </c>
      <c r="UAM66" s="995">
        <f t="shared" ref="UAM66" si="15302">UAM60*$C$65*$C$66</f>
        <v>0</v>
      </c>
      <c r="UAO66" s="995">
        <f t="shared" ref="UAO66" si="15303">UAO60*$C$65*$C$66</f>
        <v>0</v>
      </c>
      <c r="UAQ66" s="995">
        <f t="shared" ref="UAQ66" si="15304">UAQ60*$C$65*$C$66</f>
        <v>0</v>
      </c>
      <c r="UAS66" s="995">
        <f t="shared" ref="UAS66" si="15305">UAS60*$C$65*$C$66</f>
        <v>0</v>
      </c>
      <c r="UAU66" s="995">
        <f t="shared" ref="UAU66" si="15306">UAU60*$C$65*$C$66</f>
        <v>0</v>
      </c>
      <c r="UAW66" s="995">
        <f t="shared" ref="UAW66" si="15307">UAW60*$C$65*$C$66</f>
        <v>0</v>
      </c>
      <c r="UAY66" s="995">
        <f t="shared" ref="UAY66" si="15308">UAY60*$C$65*$C$66</f>
        <v>0</v>
      </c>
      <c r="UBA66" s="995">
        <f t="shared" ref="UBA66" si="15309">UBA60*$C$65*$C$66</f>
        <v>0</v>
      </c>
      <c r="UBC66" s="995">
        <f t="shared" ref="UBC66" si="15310">UBC60*$C$65*$C$66</f>
        <v>0</v>
      </c>
      <c r="UBE66" s="995">
        <f t="shared" ref="UBE66" si="15311">UBE60*$C$65*$C$66</f>
        <v>0</v>
      </c>
      <c r="UBG66" s="995">
        <f t="shared" ref="UBG66" si="15312">UBG60*$C$65*$C$66</f>
        <v>0</v>
      </c>
      <c r="UBI66" s="995">
        <f t="shared" ref="UBI66" si="15313">UBI60*$C$65*$C$66</f>
        <v>0</v>
      </c>
      <c r="UBK66" s="995">
        <f t="shared" ref="UBK66" si="15314">UBK60*$C$65*$C$66</f>
        <v>0</v>
      </c>
      <c r="UBM66" s="995">
        <f t="shared" ref="UBM66" si="15315">UBM60*$C$65*$C$66</f>
        <v>0</v>
      </c>
      <c r="UBO66" s="995">
        <f t="shared" ref="UBO66" si="15316">UBO60*$C$65*$C$66</f>
        <v>0</v>
      </c>
      <c r="UBQ66" s="995">
        <f t="shared" ref="UBQ66" si="15317">UBQ60*$C$65*$C$66</f>
        <v>0</v>
      </c>
      <c r="UBS66" s="995">
        <f t="shared" ref="UBS66" si="15318">UBS60*$C$65*$C$66</f>
        <v>0</v>
      </c>
      <c r="UBU66" s="995">
        <f t="shared" ref="UBU66" si="15319">UBU60*$C$65*$C$66</f>
        <v>0</v>
      </c>
      <c r="UBW66" s="995">
        <f t="shared" ref="UBW66" si="15320">UBW60*$C$65*$C$66</f>
        <v>0</v>
      </c>
      <c r="UBY66" s="995">
        <f t="shared" ref="UBY66" si="15321">UBY60*$C$65*$C$66</f>
        <v>0</v>
      </c>
      <c r="UCA66" s="995">
        <f t="shared" ref="UCA66" si="15322">UCA60*$C$65*$C$66</f>
        <v>0</v>
      </c>
      <c r="UCC66" s="995">
        <f t="shared" ref="UCC66" si="15323">UCC60*$C$65*$C$66</f>
        <v>0</v>
      </c>
      <c r="UCE66" s="995">
        <f t="shared" ref="UCE66" si="15324">UCE60*$C$65*$C$66</f>
        <v>0</v>
      </c>
      <c r="UCG66" s="995">
        <f t="shared" ref="UCG66" si="15325">UCG60*$C$65*$C$66</f>
        <v>0</v>
      </c>
      <c r="UCI66" s="995">
        <f t="shared" ref="UCI66" si="15326">UCI60*$C$65*$C$66</f>
        <v>0</v>
      </c>
      <c r="UCK66" s="995">
        <f t="shared" ref="UCK66" si="15327">UCK60*$C$65*$C$66</f>
        <v>0</v>
      </c>
      <c r="UCM66" s="995">
        <f t="shared" ref="UCM66" si="15328">UCM60*$C$65*$C$66</f>
        <v>0</v>
      </c>
      <c r="UCO66" s="995">
        <f t="shared" ref="UCO66" si="15329">UCO60*$C$65*$C$66</f>
        <v>0</v>
      </c>
      <c r="UCQ66" s="995">
        <f t="shared" ref="UCQ66" si="15330">UCQ60*$C$65*$C$66</f>
        <v>0</v>
      </c>
      <c r="UCS66" s="995">
        <f t="shared" ref="UCS66" si="15331">UCS60*$C$65*$C$66</f>
        <v>0</v>
      </c>
      <c r="UCU66" s="995">
        <f t="shared" ref="UCU66" si="15332">UCU60*$C$65*$C$66</f>
        <v>0</v>
      </c>
      <c r="UCW66" s="995">
        <f t="shared" ref="UCW66" si="15333">UCW60*$C$65*$C$66</f>
        <v>0</v>
      </c>
      <c r="UCY66" s="995">
        <f t="shared" ref="UCY66" si="15334">UCY60*$C$65*$C$66</f>
        <v>0</v>
      </c>
      <c r="UDA66" s="995">
        <f t="shared" ref="UDA66" si="15335">UDA60*$C$65*$C$66</f>
        <v>0</v>
      </c>
      <c r="UDC66" s="995">
        <f t="shared" ref="UDC66" si="15336">UDC60*$C$65*$C$66</f>
        <v>0</v>
      </c>
      <c r="UDE66" s="995">
        <f t="shared" ref="UDE66" si="15337">UDE60*$C$65*$C$66</f>
        <v>0</v>
      </c>
      <c r="UDG66" s="995">
        <f t="shared" ref="UDG66" si="15338">UDG60*$C$65*$C$66</f>
        <v>0</v>
      </c>
      <c r="UDI66" s="995">
        <f t="shared" ref="UDI66" si="15339">UDI60*$C$65*$C$66</f>
        <v>0</v>
      </c>
      <c r="UDK66" s="995">
        <f t="shared" ref="UDK66" si="15340">UDK60*$C$65*$C$66</f>
        <v>0</v>
      </c>
      <c r="UDM66" s="995">
        <f t="shared" ref="UDM66" si="15341">UDM60*$C$65*$C$66</f>
        <v>0</v>
      </c>
      <c r="UDO66" s="995">
        <f t="shared" ref="UDO66" si="15342">UDO60*$C$65*$C$66</f>
        <v>0</v>
      </c>
      <c r="UDQ66" s="995">
        <f t="shared" ref="UDQ66" si="15343">UDQ60*$C$65*$C$66</f>
        <v>0</v>
      </c>
      <c r="UDS66" s="995">
        <f t="shared" ref="UDS66" si="15344">UDS60*$C$65*$C$66</f>
        <v>0</v>
      </c>
      <c r="UDU66" s="995">
        <f t="shared" ref="UDU66" si="15345">UDU60*$C$65*$C$66</f>
        <v>0</v>
      </c>
      <c r="UDW66" s="995">
        <f t="shared" ref="UDW66" si="15346">UDW60*$C$65*$C$66</f>
        <v>0</v>
      </c>
      <c r="UDY66" s="995">
        <f t="shared" ref="UDY66" si="15347">UDY60*$C$65*$C$66</f>
        <v>0</v>
      </c>
      <c r="UEA66" s="995">
        <f t="shared" ref="UEA66" si="15348">UEA60*$C$65*$C$66</f>
        <v>0</v>
      </c>
      <c r="UEC66" s="995">
        <f t="shared" ref="UEC66" si="15349">UEC60*$C$65*$C$66</f>
        <v>0</v>
      </c>
      <c r="UEE66" s="995">
        <f t="shared" ref="UEE66" si="15350">UEE60*$C$65*$C$66</f>
        <v>0</v>
      </c>
      <c r="UEG66" s="995">
        <f t="shared" ref="UEG66" si="15351">UEG60*$C$65*$C$66</f>
        <v>0</v>
      </c>
      <c r="UEI66" s="995">
        <f t="shared" ref="UEI66" si="15352">UEI60*$C$65*$C$66</f>
        <v>0</v>
      </c>
      <c r="UEK66" s="995">
        <f t="shared" ref="UEK66" si="15353">UEK60*$C$65*$C$66</f>
        <v>0</v>
      </c>
      <c r="UEM66" s="995">
        <f t="shared" ref="UEM66" si="15354">UEM60*$C$65*$C$66</f>
        <v>0</v>
      </c>
      <c r="UEO66" s="995">
        <f t="shared" ref="UEO66" si="15355">UEO60*$C$65*$C$66</f>
        <v>0</v>
      </c>
      <c r="UEQ66" s="995">
        <f t="shared" ref="UEQ66" si="15356">UEQ60*$C$65*$C$66</f>
        <v>0</v>
      </c>
      <c r="UES66" s="995">
        <f t="shared" ref="UES66" si="15357">UES60*$C$65*$C$66</f>
        <v>0</v>
      </c>
      <c r="UEU66" s="995">
        <f t="shared" ref="UEU66" si="15358">UEU60*$C$65*$C$66</f>
        <v>0</v>
      </c>
      <c r="UEW66" s="995">
        <f t="shared" ref="UEW66" si="15359">UEW60*$C$65*$C$66</f>
        <v>0</v>
      </c>
      <c r="UEY66" s="995">
        <f t="shared" ref="UEY66" si="15360">UEY60*$C$65*$C$66</f>
        <v>0</v>
      </c>
      <c r="UFA66" s="995">
        <f t="shared" ref="UFA66" si="15361">UFA60*$C$65*$C$66</f>
        <v>0</v>
      </c>
      <c r="UFC66" s="995">
        <f t="shared" ref="UFC66" si="15362">UFC60*$C$65*$C$66</f>
        <v>0</v>
      </c>
      <c r="UFE66" s="995">
        <f t="shared" ref="UFE66" si="15363">UFE60*$C$65*$C$66</f>
        <v>0</v>
      </c>
      <c r="UFG66" s="995">
        <f t="shared" ref="UFG66" si="15364">UFG60*$C$65*$C$66</f>
        <v>0</v>
      </c>
      <c r="UFI66" s="995">
        <f t="shared" ref="UFI66" si="15365">UFI60*$C$65*$C$66</f>
        <v>0</v>
      </c>
      <c r="UFK66" s="995">
        <f t="shared" ref="UFK66" si="15366">UFK60*$C$65*$C$66</f>
        <v>0</v>
      </c>
      <c r="UFM66" s="995">
        <f t="shared" ref="UFM66" si="15367">UFM60*$C$65*$C$66</f>
        <v>0</v>
      </c>
      <c r="UFO66" s="995">
        <f t="shared" ref="UFO66" si="15368">UFO60*$C$65*$C$66</f>
        <v>0</v>
      </c>
      <c r="UFQ66" s="995">
        <f t="shared" ref="UFQ66" si="15369">UFQ60*$C$65*$C$66</f>
        <v>0</v>
      </c>
      <c r="UFS66" s="995">
        <f t="shared" ref="UFS66" si="15370">UFS60*$C$65*$C$66</f>
        <v>0</v>
      </c>
      <c r="UFU66" s="995">
        <f t="shared" ref="UFU66" si="15371">UFU60*$C$65*$C$66</f>
        <v>0</v>
      </c>
      <c r="UFW66" s="995">
        <f t="shared" ref="UFW66" si="15372">UFW60*$C$65*$C$66</f>
        <v>0</v>
      </c>
      <c r="UFY66" s="995">
        <f t="shared" ref="UFY66" si="15373">UFY60*$C$65*$C$66</f>
        <v>0</v>
      </c>
      <c r="UGA66" s="995">
        <f t="shared" ref="UGA66" si="15374">UGA60*$C$65*$C$66</f>
        <v>0</v>
      </c>
      <c r="UGC66" s="995">
        <f t="shared" ref="UGC66" si="15375">UGC60*$C$65*$C$66</f>
        <v>0</v>
      </c>
      <c r="UGE66" s="995">
        <f t="shared" ref="UGE66" si="15376">UGE60*$C$65*$C$66</f>
        <v>0</v>
      </c>
      <c r="UGG66" s="995">
        <f t="shared" ref="UGG66" si="15377">UGG60*$C$65*$C$66</f>
        <v>0</v>
      </c>
      <c r="UGI66" s="995">
        <f t="shared" ref="UGI66" si="15378">UGI60*$C$65*$C$66</f>
        <v>0</v>
      </c>
      <c r="UGK66" s="995">
        <f t="shared" ref="UGK66" si="15379">UGK60*$C$65*$C$66</f>
        <v>0</v>
      </c>
      <c r="UGM66" s="995">
        <f t="shared" ref="UGM66" si="15380">UGM60*$C$65*$C$66</f>
        <v>0</v>
      </c>
      <c r="UGO66" s="995">
        <f t="shared" ref="UGO66" si="15381">UGO60*$C$65*$C$66</f>
        <v>0</v>
      </c>
      <c r="UGQ66" s="995">
        <f t="shared" ref="UGQ66" si="15382">UGQ60*$C$65*$C$66</f>
        <v>0</v>
      </c>
      <c r="UGS66" s="995">
        <f t="shared" ref="UGS66" si="15383">UGS60*$C$65*$C$66</f>
        <v>0</v>
      </c>
      <c r="UGU66" s="995">
        <f t="shared" ref="UGU66" si="15384">UGU60*$C$65*$C$66</f>
        <v>0</v>
      </c>
      <c r="UGW66" s="995">
        <f t="shared" ref="UGW66" si="15385">UGW60*$C$65*$C$66</f>
        <v>0</v>
      </c>
      <c r="UGY66" s="995">
        <f t="shared" ref="UGY66" si="15386">UGY60*$C$65*$C$66</f>
        <v>0</v>
      </c>
      <c r="UHA66" s="995">
        <f t="shared" ref="UHA66" si="15387">UHA60*$C$65*$C$66</f>
        <v>0</v>
      </c>
      <c r="UHC66" s="995">
        <f t="shared" ref="UHC66" si="15388">UHC60*$C$65*$C$66</f>
        <v>0</v>
      </c>
      <c r="UHE66" s="995">
        <f t="shared" ref="UHE66" si="15389">UHE60*$C$65*$C$66</f>
        <v>0</v>
      </c>
      <c r="UHG66" s="995">
        <f t="shared" ref="UHG66" si="15390">UHG60*$C$65*$C$66</f>
        <v>0</v>
      </c>
      <c r="UHI66" s="995">
        <f t="shared" ref="UHI66" si="15391">UHI60*$C$65*$C$66</f>
        <v>0</v>
      </c>
      <c r="UHK66" s="995">
        <f t="shared" ref="UHK66" si="15392">UHK60*$C$65*$C$66</f>
        <v>0</v>
      </c>
      <c r="UHM66" s="995">
        <f t="shared" ref="UHM66" si="15393">UHM60*$C$65*$C$66</f>
        <v>0</v>
      </c>
      <c r="UHO66" s="995">
        <f t="shared" ref="UHO66" si="15394">UHO60*$C$65*$C$66</f>
        <v>0</v>
      </c>
      <c r="UHQ66" s="995">
        <f t="shared" ref="UHQ66" si="15395">UHQ60*$C$65*$C$66</f>
        <v>0</v>
      </c>
      <c r="UHS66" s="995">
        <f t="shared" ref="UHS66" si="15396">UHS60*$C$65*$C$66</f>
        <v>0</v>
      </c>
      <c r="UHU66" s="995">
        <f t="shared" ref="UHU66" si="15397">UHU60*$C$65*$C$66</f>
        <v>0</v>
      </c>
      <c r="UHW66" s="995">
        <f t="shared" ref="UHW66" si="15398">UHW60*$C$65*$C$66</f>
        <v>0</v>
      </c>
      <c r="UHY66" s="995">
        <f t="shared" ref="UHY66" si="15399">UHY60*$C$65*$C$66</f>
        <v>0</v>
      </c>
      <c r="UIA66" s="995">
        <f t="shared" ref="UIA66" si="15400">UIA60*$C$65*$C$66</f>
        <v>0</v>
      </c>
      <c r="UIC66" s="995">
        <f t="shared" ref="UIC66" si="15401">UIC60*$C$65*$C$66</f>
        <v>0</v>
      </c>
      <c r="UIE66" s="995">
        <f t="shared" ref="UIE66" si="15402">UIE60*$C$65*$C$66</f>
        <v>0</v>
      </c>
      <c r="UIG66" s="995">
        <f t="shared" ref="UIG66" si="15403">UIG60*$C$65*$C$66</f>
        <v>0</v>
      </c>
      <c r="UII66" s="995">
        <f t="shared" ref="UII66" si="15404">UII60*$C$65*$C$66</f>
        <v>0</v>
      </c>
      <c r="UIK66" s="995">
        <f t="shared" ref="UIK66" si="15405">UIK60*$C$65*$C$66</f>
        <v>0</v>
      </c>
      <c r="UIM66" s="995">
        <f t="shared" ref="UIM66" si="15406">UIM60*$C$65*$C$66</f>
        <v>0</v>
      </c>
      <c r="UIO66" s="995">
        <f t="shared" ref="UIO66" si="15407">UIO60*$C$65*$C$66</f>
        <v>0</v>
      </c>
      <c r="UIQ66" s="995">
        <f t="shared" ref="UIQ66" si="15408">UIQ60*$C$65*$C$66</f>
        <v>0</v>
      </c>
      <c r="UIS66" s="995">
        <f t="shared" ref="UIS66" si="15409">UIS60*$C$65*$C$66</f>
        <v>0</v>
      </c>
      <c r="UIU66" s="995">
        <f t="shared" ref="UIU66" si="15410">UIU60*$C$65*$C$66</f>
        <v>0</v>
      </c>
      <c r="UIW66" s="995">
        <f t="shared" ref="UIW66" si="15411">UIW60*$C$65*$C$66</f>
        <v>0</v>
      </c>
      <c r="UIY66" s="995">
        <f t="shared" ref="UIY66" si="15412">UIY60*$C$65*$C$66</f>
        <v>0</v>
      </c>
      <c r="UJA66" s="995">
        <f t="shared" ref="UJA66" si="15413">UJA60*$C$65*$C$66</f>
        <v>0</v>
      </c>
      <c r="UJC66" s="995">
        <f t="shared" ref="UJC66" si="15414">UJC60*$C$65*$C$66</f>
        <v>0</v>
      </c>
      <c r="UJE66" s="995">
        <f t="shared" ref="UJE66" si="15415">UJE60*$C$65*$C$66</f>
        <v>0</v>
      </c>
      <c r="UJG66" s="995">
        <f t="shared" ref="UJG66" si="15416">UJG60*$C$65*$C$66</f>
        <v>0</v>
      </c>
      <c r="UJI66" s="995">
        <f t="shared" ref="UJI66" si="15417">UJI60*$C$65*$C$66</f>
        <v>0</v>
      </c>
      <c r="UJK66" s="995">
        <f t="shared" ref="UJK66" si="15418">UJK60*$C$65*$C$66</f>
        <v>0</v>
      </c>
      <c r="UJM66" s="995">
        <f t="shared" ref="UJM66" si="15419">UJM60*$C$65*$C$66</f>
        <v>0</v>
      </c>
      <c r="UJO66" s="995">
        <f t="shared" ref="UJO66" si="15420">UJO60*$C$65*$C$66</f>
        <v>0</v>
      </c>
      <c r="UJQ66" s="995">
        <f t="shared" ref="UJQ66" si="15421">UJQ60*$C$65*$C$66</f>
        <v>0</v>
      </c>
      <c r="UJS66" s="995">
        <f t="shared" ref="UJS66" si="15422">UJS60*$C$65*$C$66</f>
        <v>0</v>
      </c>
      <c r="UJU66" s="995">
        <f t="shared" ref="UJU66" si="15423">UJU60*$C$65*$C$66</f>
        <v>0</v>
      </c>
      <c r="UJW66" s="995">
        <f t="shared" ref="UJW66" si="15424">UJW60*$C$65*$C$66</f>
        <v>0</v>
      </c>
      <c r="UJY66" s="995">
        <f t="shared" ref="UJY66" si="15425">UJY60*$C$65*$C$66</f>
        <v>0</v>
      </c>
      <c r="UKA66" s="995">
        <f t="shared" ref="UKA66" si="15426">UKA60*$C$65*$C$66</f>
        <v>0</v>
      </c>
      <c r="UKC66" s="995">
        <f t="shared" ref="UKC66" si="15427">UKC60*$C$65*$C$66</f>
        <v>0</v>
      </c>
      <c r="UKE66" s="995">
        <f t="shared" ref="UKE66" si="15428">UKE60*$C$65*$C$66</f>
        <v>0</v>
      </c>
      <c r="UKG66" s="995">
        <f t="shared" ref="UKG66" si="15429">UKG60*$C$65*$C$66</f>
        <v>0</v>
      </c>
      <c r="UKI66" s="995">
        <f t="shared" ref="UKI66" si="15430">UKI60*$C$65*$C$66</f>
        <v>0</v>
      </c>
      <c r="UKK66" s="995">
        <f t="shared" ref="UKK66" si="15431">UKK60*$C$65*$C$66</f>
        <v>0</v>
      </c>
      <c r="UKM66" s="995">
        <f t="shared" ref="UKM66" si="15432">UKM60*$C$65*$C$66</f>
        <v>0</v>
      </c>
      <c r="UKO66" s="995">
        <f t="shared" ref="UKO66" si="15433">UKO60*$C$65*$C$66</f>
        <v>0</v>
      </c>
      <c r="UKQ66" s="995">
        <f t="shared" ref="UKQ66" si="15434">UKQ60*$C$65*$C$66</f>
        <v>0</v>
      </c>
      <c r="UKS66" s="995">
        <f t="shared" ref="UKS66" si="15435">UKS60*$C$65*$C$66</f>
        <v>0</v>
      </c>
      <c r="UKU66" s="995">
        <f t="shared" ref="UKU66" si="15436">UKU60*$C$65*$C$66</f>
        <v>0</v>
      </c>
      <c r="UKW66" s="995">
        <f t="shared" ref="UKW66" si="15437">UKW60*$C$65*$C$66</f>
        <v>0</v>
      </c>
      <c r="UKY66" s="995">
        <f t="shared" ref="UKY66" si="15438">UKY60*$C$65*$C$66</f>
        <v>0</v>
      </c>
      <c r="ULA66" s="995">
        <f t="shared" ref="ULA66" si="15439">ULA60*$C$65*$C$66</f>
        <v>0</v>
      </c>
      <c r="ULC66" s="995">
        <f t="shared" ref="ULC66" si="15440">ULC60*$C$65*$C$66</f>
        <v>0</v>
      </c>
      <c r="ULE66" s="995">
        <f t="shared" ref="ULE66" si="15441">ULE60*$C$65*$C$66</f>
        <v>0</v>
      </c>
      <c r="ULG66" s="995">
        <f t="shared" ref="ULG66" si="15442">ULG60*$C$65*$C$66</f>
        <v>0</v>
      </c>
      <c r="ULI66" s="995">
        <f t="shared" ref="ULI66" si="15443">ULI60*$C$65*$C$66</f>
        <v>0</v>
      </c>
      <c r="ULK66" s="995">
        <f t="shared" ref="ULK66" si="15444">ULK60*$C$65*$C$66</f>
        <v>0</v>
      </c>
      <c r="ULM66" s="995">
        <f t="shared" ref="ULM66" si="15445">ULM60*$C$65*$C$66</f>
        <v>0</v>
      </c>
      <c r="ULO66" s="995">
        <f t="shared" ref="ULO66" si="15446">ULO60*$C$65*$C$66</f>
        <v>0</v>
      </c>
      <c r="ULQ66" s="995">
        <f t="shared" ref="ULQ66" si="15447">ULQ60*$C$65*$C$66</f>
        <v>0</v>
      </c>
      <c r="ULS66" s="995">
        <f t="shared" ref="ULS66" si="15448">ULS60*$C$65*$C$66</f>
        <v>0</v>
      </c>
      <c r="ULU66" s="995">
        <f t="shared" ref="ULU66" si="15449">ULU60*$C$65*$C$66</f>
        <v>0</v>
      </c>
      <c r="ULW66" s="995">
        <f t="shared" ref="ULW66" si="15450">ULW60*$C$65*$C$66</f>
        <v>0</v>
      </c>
      <c r="ULY66" s="995">
        <f t="shared" ref="ULY66" si="15451">ULY60*$C$65*$C$66</f>
        <v>0</v>
      </c>
      <c r="UMA66" s="995">
        <f t="shared" ref="UMA66" si="15452">UMA60*$C$65*$C$66</f>
        <v>0</v>
      </c>
      <c r="UMC66" s="995">
        <f t="shared" ref="UMC66" si="15453">UMC60*$C$65*$C$66</f>
        <v>0</v>
      </c>
      <c r="UME66" s="995">
        <f t="shared" ref="UME66" si="15454">UME60*$C$65*$C$66</f>
        <v>0</v>
      </c>
      <c r="UMG66" s="995">
        <f t="shared" ref="UMG66" si="15455">UMG60*$C$65*$C$66</f>
        <v>0</v>
      </c>
      <c r="UMI66" s="995">
        <f t="shared" ref="UMI66" si="15456">UMI60*$C$65*$C$66</f>
        <v>0</v>
      </c>
      <c r="UMK66" s="995">
        <f t="shared" ref="UMK66" si="15457">UMK60*$C$65*$C$66</f>
        <v>0</v>
      </c>
      <c r="UMM66" s="995">
        <f t="shared" ref="UMM66" si="15458">UMM60*$C$65*$C$66</f>
        <v>0</v>
      </c>
      <c r="UMO66" s="995">
        <f t="shared" ref="UMO66" si="15459">UMO60*$C$65*$C$66</f>
        <v>0</v>
      </c>
      <c r="UMQ66" s="995">
        <f t="shared" ref="UMQ66" si="15460">UMQ60*$C$65*$C$66</f>
        <v>0</v>
      </c>
      <c r="UMS66" s="995">
        <f t="shared" ref="UMS66" si="15461">UMS60*$C$65*$C$66</f>
        <v>0</v>
      </c>
      <c r="UMU66" s="995">
        <f t="shared" ref="UMU66" si="15462">UMU60*$C$65*$C$66</f>
        <v>0</v>
      </c>
      <c r="UMW66" s="995">
        <f t="shared" ref="UMW66" si="15463">UMW60*$C$65*$C$66</f>
        <v>0</v>
      </c>
      <c r="UMY66" s="995">
        <f t="shared" ref="UMY66" si="15464">UMY60*$C$65*$C$66</f>
        <v>0</v>
      </c>
      <c r="UNA66" s="995">
        <f t="shared" ref="UNA66" si="15465">UNA60*$C$65*$C$66</f>
        <v>0</v>
      </c>
      <c r="UNC66" s="995">
        <f t="shared" ref="UNC66" si="15466">UNC60*$C$65*$C$66</f>
        <v>0</v>
      </c>
      <c r="UNE66" s="995">
        <f t="shared" ref="UNE66" si="15467">UNE60*$C$65*$C$66</f>
        <v>0</v>
      </c>
      <c r="UNG66" s="995">
        <f t="shared" ref="UNG66" si="15468">UNG60*$C$65*$C$66</f>
        <v>0</v>
      </c>
      <c r="UNI66" s="995">
        <f t="shared" ref="UNI66" si="15469">UNI60*$C$65*$C$66</f>
        <v>0</v>
      </c>
      <c r="UNK66" s="995">
        <f t="shared" ref="UNK66" si="15470">UNK60*$C$65*$C$66</f>
        <v>0</v>
      </c>
      <c r="UNM66" s="995">
        <f t="shared" ref="UNM66" si="15471">UNM60*$C$65*$C$66</f>
        <v>0</v>
      </c>
      <c r="UNO66" s="995">
        <f t="shared" ref="UNO66" si="15472">UNO60*$C$65*$C$66</f>
        <v>0</v>
      </c>
      <c r="UNQ66" s="995">
        <f t="shared" ref="UNQ66" si="15473">UNQ60*$C$65*$C$66</f>
        <v>0</v>
      </c>
      <c r="UNS66" s="995">
        <f t="shared" ref="UNS66" si="15474">UNS60*$C$65*$C$66</f>
        <v>0</v>
      </c>
      <c r="UNU66" s="995">
        <f t="shared" ref="UNU66" si="15475">UNU60*$C$65*$C$66</f>
        <v>0</v>
      </c>
      <c r="UNW66" s="995">
        <f t="shared" ref="UNW66" si="15476">UNW60*$C$65*$C$66</f>
        <v>0</v>
      </c>
      <c r="UNY66" s="995">
        <f t="shared" ref="UNY66" si="15477">UNY60*$C$65*$C$66</f>
        <v>0</v>
      </c>
      <c r="UOA66" s="995">
        <f t="shared" ref="UOA66" si="15478">UOA60*$C$65*$C$66</f>
        <v>0</v>
      </c>
      <c r="UOC66" s="995">
        <f t="shared" ref="UOC66" si="15479">UOC60*$C$65*$C$66</f>
        <v>0</v>
      </c>
      <c r="UOE66" s="995">
        <f t="shared" ref="UOE66" si="15480">UOE60*$C$65*$C$66</f>
        <v>0</v>
      </c>
      <c r="UOG66" s="995">
        <f t="shared" ref="UOG66" si="15481">UOG60*$C$65*$C$66</f>
        <v>0</v>
      </c>
      <c r="UOI66" s="995">
        <f t="shared" ref="UOI66" si="15482">UOI60*$C$65*$C$66</f>
        <v>0</v>
      </c>
      <c r="UOK66" s="995">
        <f t="shared" ref="UOK66" si="15483">UOK60*$C$65*$C$66</f>
        <v>0</v>
      </c>
      <c r="UOM66" s="995">
        <f t="shared" ref="UOM66" si="15484">UOM60*$C$65*$C$66</f>
        <v>0</v>
      </c>
      <c r="UOO66" s="995">
        <f t="shared" ref="UOO66" si="15485">UOO60*$C$65*$C$66</f>
        <v>0</v>
      </c>
      <c r="UOQ66" s="995">
        <f t="shared" ref="UOQ66" si="15486">UOQ60*$C$65*$C$66</f>
        <v>0</v>
      </c>
      <c r="UOS66" s="995">
        <f t="shared" ref="UOS66" si="15487">UOS60*$C$65*$C$66</f>
        <v>0</v>
      </c>
      <c r="UOU66" s="995">
        <f t="shared" ref="UOU66" si="15488">UOU60*$C$65*$C$66</f>
        <v>0</v>
      </c>
      <c r="UOW66" s="995">
        <f t="shared" ref="UOW66" si="15489">UOW60*$C$65*$C$66</f>
        <v>0</v>
      </c>
      <c r="UOY66" s="995">
        <f t="shared" ref="UOY66" si="15490">UOY60*$C$65*$C$66</f>
        <v>0</v>
      </c>
      <c r="UPA66" s="995">
        <f t="shared" ref="UPA66" si="15491">UPA60*$C$65*$C$66</f>
        <v>0</v>
      </c>
      <c r="UPC66" s="995">
        <f t="shared" ref="UPC66" si="15492">UPC60*$C$65*$C$66</f>
        <v>0</v>
      </c>
      <c r="UPE66" s="995">
        <f t="shared" ref="UPE66" si="15493">UPE60*$C$65*$C$66</f>
        <v>0</v>
      </c>
      <c r="UPG66" s="995">
        <f t="shared" ref="UPG66" si="15494">UPG60*$C$65*$C$66</f>
        <v>0</v>
      </c>
      <c r="UPI66" s="995">
        <f t="shared" ref="UPI66" si="15495">UPI60*$C$65*$C$66</f>
        <v>0</v>
      </c>
      <c r="UPK66" s="995">
        <f t="shared" ref="UPK66" si="15496">UPK60*$C$65*$C$66</f>
        <v>0</v>
      </c>
      <c r="UPM66" s="995">
        <f t="shared" ref="UPM66" si="15497">UPM60*$C$65*$C$66</f>
        <v>0</v>
      </c>
      <c r="UPO66" s="995">
        <f t="shared" ref="UPO66" si="15498">UPO60*$C$65*$C$66</f>
        <v>0</v>
      </c>
      <c r="UPQ66" s="995">
        <f t="shared" ref="UPQ66" si="15499">UPQ60*$C$65*$C$66</f>
        <v>0</v>
      </c>
      <c r="UPS66" s="995">
        <f t="shared" ref="UPS66" si="15500">UPS60*$C$65*$C$66</f>
        <v>0</v>
      </c>
      <c r="UPU66" s="995">
        <f t="shared" ref="UPU66" si="15501">UPU60*$C$65*$C$66</f>
        <v>0</v>
      </c>
      <c r="UPW66" s="995">
        <f t="shared" ref="UPW66" si="15502">UPW60*$C$65*$C$66</f>
        <v>0</v>
      </c>
      <c r="UPY66" s="995">
        <f t="shared" ref="UPY66" si="15503">UPY60*$C$65*$C$66</f>
        <v>0</v>
      </c>
      <c r="UQA66" s="995">
        <f t="shared" ref="UQA66" si="15504">UQA60*$C$65*$C$66</f>
        <v>0</v>
      </c>
      <c r="UQC66" s="995">
        <f t="shared" ref="UQC66" si="15505">UQC60*$C$65*$C$66</f>
        <v>0</v>
      </c>
      <c r="UQE66" s="995">
        <f t="shared" ref="UQE66" si="15506">UQE60*$C$65*$C$66</f>
        <v>0</v>
      </c>
      <c r="UQG66" s="995">
        <f t="shared" ref="UQG66" si="15507">UQG60*$C$65*$C$66</f>
        <v>0</v>
      </c>
      <c r="UQI66" s="995">
        <f t="shared" ref="UQI66" si="15508">UQI60*$C$65*$C$66</f>
        <v>0</v>
      </c>
      <c r="UQK66" s="995">
        <f t="shared" ref="UQK66" si="15509">UQK60*$C$65*$C$66</f>
        <v>0</v>
      </c>
      <c r="UQM66" s="995">
        <f t="shared" ref="UQM66" si="15510">UQM60*$C$65*$C$66</f>
        <v>0</v>
      </c>
      <c r="UQO66" s="995">
        <f t="shared" ref="UQO66" si="15511">UQO60*$C$65*$C$66</f>
        <v>0</v>
      </c>
      <c r="UQQ66" s="995">
        <f t="shared" ref="UQQ66" si="15512">UQQ60*$C$65*$C$66</f>
        <v>0</v>
      </c>
      <c r="UQS66" s="995">
        <f t="shared" ref="UQS66" si="15513">UQS60*$C$65*$C$66</f>
        <v>0</v>
      </c>
      <c r="UQU66" s="995">
        <f t="shared" ref="UQU66" si="15514">UQU60*$C$65*$C$66</f>
        <v>0</v>
      </c>
      <c r="UQW66" s="995">
        <f t="shared" ref="UQW66" si="15515">UQW60*$C$65*$C$66</f>
        <v>0</v>
      </c>
      <c r="UQY66" s="995">
        <f t="shared" ref="UQY66" si="15516">UQY60*$C$65*$C$66</f>
        <v>0</v>
      </c>
      <c r="URA66" s="995">
        <f t="shared" ref="URA66" si="15517">URA60*$C$65*$C$66</f>
        <v>0</v>
      </c>
      <c r="URC66" s="995">
        <f t="shared" ref="URC66" si="15518">URC60*$C$65*$C$66</f>
        <v>0</v>
      </c>
      <c r="URE66" s="995">
        <f t="shared" ref="URE66" si="15519">URE60*$C$65*$C$66</f>
        <v>0</v>
      </c>
      <c r="URG66" s="995">
        <f t="shared" ref="URG66" si="15520">URG60*$C$65*$C$66</f>
        <v>0</v>
      </c>
      <c r="URI66" s="995">
        <f t="shared" ref="URI66" si="15521">URI60*$C$65*$C$66</f>
        <v>0</v>
      </c>
      <c r="URK66" s="995">
        <f t="shared" ref="URK66" si="15522">URK60*$C$65*$C$66</f>
        <v>0</v>
      </c>
      <c r="URM66" s="995">
        <f t="shared" ref="URM66" si="15523">URM60*$C$65*$C$66</f>
        <v>0</v>
      </c>
      <c r="URO66" s="995">
        <f t="shared" ref="URO66" si="15524">URO60*$C$65*$C$66</f>
        <v>0</v>
      </c>
      <c r="URQ66" s="995">
        <f t="shared" ref="URQ66" si="15525">URQ60*$C$65*$C$66</f>
        <v>0</v>
      </c>
      <c r="URS66" s="995">
        <f t="shared" ref="URS66" si="15526">URS60*$C$65*$C$66</f>
        <v>0</v>
      </c>
      <c r="URU66" s="995">
        <f t="shared" ref="URU66" si="15527">URU60*$C$65*$C$66</f>
        <v>0</v>
      </c>
      <c r="URW66" s="995">
        <f t="shared" ref="URW66" si="15528">URW60*$C$65*$C$66</f>
        <v>0</v>
      </c>
      <c r="URY66" s="995">
        <f t="shared" ref="URY66" si="15529">URY60*$C$65*$C$66</f>
        <v>0</v>
      </c>
      <c r="USA66" s="995">
        <f t="shared" ref="USA66" si="15530">USA60*$C$65*$C$66</f>
        <v>0</v>
      </c>
      <c r="USC66" s="995">
        <f t="shared" ref="USC66" si="15531">USC60*$C$65*$C$66</f>
        <v>0</v>
      </c>
      <c r="USE66" s="995">
        <f t="shared" ref="USE66" si="15532">USE60*$C$65*$C$66</f>
        <v>0</v>
      </c>
      <c r="USG66" s="995">
        <f t="shared" ref="USG66" si="15533">USG60*$C$65*$C$66</f>
        <v>0</v>
      </c>
      <c r="USI66" s="995">
        <f t="shared" ref="USI66" si="15534">USI60*$C$65*$C$66</f>
        <v>0</v>
      </c>
      <c r="USK66" s="995">
        <f t="shared" ref="USK66" si="15535">USK60*$C$65*$C$66</f>
        <v>0</v>
      </c>
      <c r="USM66" s="995">
        <f t="shared" ref="USM66" si="15536">USM60*$C$65*$C$66</f>
        <v>0</v>
      </c>
      <c r="USO66" s="995">
        <f t="shared" ref="USO66" si="15537">USO60*$C$65*$C$66</f>
        <v>0</v>
      </c>
      <c r="USQ66" s="995">
        <f t="shared" ref="USQ66" si="15538">USQ60*$C$65*$C$66</f>
        <v>0</v>
      </c>
      <c r="USS66" s="995">
        <f t="shared" ref="USS66" si="15539">USS60*$C$65*$C$66</f>
        <v>0</v>
      </c>
      <c r="USU66" s="995">
        <f t="shared" ref="USU66" si="15540">USU60*$C$65*$C$66</f>
        <v>0</v>
      </c>
      <c r="USW66" s="995">
        <f t="shared" ref="USW66" si="15541">USW60*$C$65*$C$66</f>
        <v>0</v>
      </c>
      <c r="USY66" s="995">
        <f t="shared" ref="USY66" si="15542">USY60*$C$65*$C$66</f>
        <v>0</v>
      </c>
      <c r="UTA66" s="995">
        <f t="shared" ref="UTA66" si="15543">UTA60*$C$65*$C$66</f>
        <v>0</v>
      </c>
      <c r="UTC66" s="995">
        <f t="shared" ref="UTC66" si="15544">UTC60*$C$65*$C$66</f>
        <v>0</v>
      </c>
      <c r="UTE66" s="995">
        <f t="shared" ref="UTE66" si="15545">UTE60*$C$65*$C$66</f>
        <v>0</v>
      </c>
      <c r="UTG66" s="995">
        <f t="shared" ref="UTG66" si="15546">UTG60*$C$65*$C$66</f>
        <v>0</v>
      </c>
      <c r="UTI66" s="995">
        <f t="shared" ref="UTI66" si="15547">UTI60*$C$65*$C$66</f>
        <v>0</v>
      </c>
      <c r="UTK66" s="995">
        <f t="shared" ref="UTK66" si="15548">UTK60*$C$65*$C$66</f>
        <v>0</v>
      </c>
      <c r="UTM66" s="995">
        <f t="shared" ref="UTM66" si="15549">UTM60*$C$65*$C$66</f>
        <v>0</v>
      </c>
      <c r="UTO66" s="995">
        <f t="shared" ref="UTO66" si="15550">UTO60*$C$65*$C$66</f>
        <v>0</v>
      </c>
      <c r="UTQ66" s="995">
        <f t="shared" ref="UTQ66" si="15551">UTQ60*$C$65*$C$66</f>
        <v>0</v>
      </c>
      <c r="UTS66" s="995">
        <f t="shared" ref="UTS66" si="15552">UTS60*$C$65*$C$66</f>
        <v>0</v>
      </c>
      <c r="UTU66" s="995">
        <f t="shared" ref="UTU66" si="15553">UTU60*$C$65*$C$66</f>
        <v>0</v>
      </c>
      <c r="UTW66" s="995">
        <f t="shared" ref="UTW66" si="15554">UTW60*$C$65*$C$66</f>
        <v>0</v>
      </c>
      <c r="UTY66" s="995">
        <f t="shared" ref="UTY66" si="15555">UTY60*$C$65*$C$66</f>
        <v>0</v>
      </c>
      <c r="UUA66" s="995">
        <f t="shared" ref="UUA66" si="15556">UUA60*$C$65*$C$66</f>
        <v>0</v>
      </c>
      <c r="UUC66" s="995">
        <f t="shared" ref="UUC66" si="15557">UUC60*$C$65*$C$66</f>
        <v>0</v>
      </c>
      <c r="UUE66" s="995">
        <f t="shared" ref="UUE66" si="15558">UUE60*$C$65*$C$66</f>
        <v>0</v>
      </c>
      <c r="UUG66" s="995">
        <f t="shared" ref="UUG66" si="15559">UUG60*$C$65*$C$66</f>
        <v>0</v>
      </c>
      <c r="UUI66" s="995">
        <f t="shared" ref="UUI66" si="15560">UUI60*$C$65*$C$66</f>
        <v>0</v>
      </c>
      <c r="UUK66" s="995">
        <f t="shared" ref="UUK66" si="15561">UUK60*$C$65*$C$66</f>
        <v>0</v>
      </c>
      <c r="UUM66" s="995">
        <f t="shared" ref="UUM66" si="15562">UUM60*$C$65*$C$66</f>
        <v>0</v>
      </c>
      <c r="UUO66" s="995">
        <f t="shared" ref="UUO66" si="15563">UUO60*$C$65*$C$66</f>
        <v>0</v>
      </c>
      <c r="UUQ66" s="995">
        <f t="shared" ref="UUQ66" si="15564">UUQ60*$C$65*$C$66</f>
        <v>0</v>
      </c>
      <c r="UUS66" s="995">
        <f t="shared" ref="UUS66" si="15565">UUS60*$C$65*$C$66</f>
        <v>0</v>
      </c>
      <c r="UUU66" s="995">
        <f t="shared" ref="UUU66" si="15566">UUU60*$C$65*$C$66</f>
        <v>0</v>
      </c>
      <c r="UUW66" s="995">
        <f t="shared" ref="UUW66" si="15567">UUW60*$C$65*$C$66</f>
        <v>0</v>
      </c>
      <c r="UUY66" s="995">
        <f t="shared" ref="UUY66" si="15568">UUY60*$C$65*$C$66</f>
        <v>0</v>
      </c>
      <c r="UVA66" s="995">
        <f t="shared" ref="UVA66" si="15569">UVA60*$C$65*$C$66</f>
        <v>0</v>
      </c>
      <c r="UVC66" s="995">
        <f t="shared" ref="UVC66" si="15570">UVC60*$C$65*$C$66</f>
        <v>0</v>
      </c>
      <c r="UVE66" s="995">
        <f t="shared" ref="UVE66" si="15571">UVE60*$C$65*$C$66</f>
        <v>0</v>
      </c>
      <c r="UVG66" s="995">
        <f t="shared" ref="UVG66" si="15572">UVG60*$C$65*$C$66</f>
        <v>0</v>
      </c>
      <c r="UVI66" s="995">
        <f t="shared" ref="UVI66" si="15573">UVI60*$C$65*$C$66</f>
        <v>0</v>
      </c>
      <c r="UVK66" s="995">
        <f t="shared" ref="UVK66" si="15574">UVK60*$C$65*$C$66</f>
        <v>0</v>
      </c>
      <c r="UVM66" s="995">
        <f t="shared" ref="UVM66" si="15575">UVM60*$C$65*$C$66</f>
        <v>0</v>
      </c>
      <c r="UVO66" s="995">
        <f t="shared" ref="UVO66" si="15576">UVO60*$C$65*$C$66</f>
        <v>0</v>
      </c>
      <c r="UVQ66" s="995">
        <f t="shared" ref="UVQ66" si="15577">UVQ60*$C$65*$C$66</f>
        <v>0</v>
      </c>
      <c r="UVS66" s="995">
        <f t="shared" ref="UVS66" si="15578">UVS60*$C$65*$C$66</f>
        <v>0</v>
      </c>
      <c r="UVU66" s="995">
        <f t="shared" ref="UVU66" si="15579">UVU60*$C$65*$C$66</f>
        <v>0</v>
      </c>
      <c r="UVW66" s="995">
        <f t="shared" ref="UVW66" si="15580">UVW60*$C$65*$C$66</f>
        <v>0</v>
      </c>
      <c r="UVY66" s="995">
        <f t="shared" ref="UVY66" si="15581">UVY60*$C$65*$C$66</f>
        <v>0</v>
      </c>
      <c r="UWA66" s="995">
        <f t="shared" ref="UWA66" si="15582">UWA60*$C$65*$C$66</f>
        <v>0</v>
      </c>
      <c r="UWC66" s="995">
        <f t="shared" ref="UWC66" si="15583">UWC60*$C$65*$C$66</f>
        <v>0</v>
      </c>
      <c r="UWE66" s="995">
        <f t="shared" ref="UWE66" si="15584">UWE60*$C$65*$C$66</f>
        <v>0</v>
      </c>
      <c r="UWG66" s="995">
        <f t="shared" ref="UWG66" si="15585">UWG60*$C$65*$C$66</f>
        <v>0</v>
      </c>
      <c r="UWI66" s="995">
        <f t="shared" ref="UWI66" si="15586">UWI60*$C$65*$C$66</f>
        <v>0</v>
      </c>
      <c r="UWK66" s="995">
        <f t="shared" ref="UWK66" si="15587">UWK60*$C$65*$C$66</f>
        <v>0</v>
      </c>
      <c r="UWM66" s="995">
        <f t="shared" ref="UWM66" si="15588">UWM60*$C$65*$C$66</f>
        <v>0</v>
      </c>
      <c r="UWO66" s="995">
        <f t="shared" ref="UWO66" si="15589">UWO60*$C$65*$C$66</f>
        <v>0</v>
      </c>
      <c r="UWQ66" s="995">
        <f t="shared" ref="UWQ66" si="15590">UWQ60*$C$65*$C$66</f>
        <v>0</v>
      </c>
      <c r="UWS66" s="995">
        <f t="shared" ref="UWS66" si="15591">UWS60*$C$65*$C$66</f>
        <v>0</v>
      </c>
      <c r="UWU66" s="995">
        <f t="shared" ref="UWU66" si="15592">UWU60*$C$65*$C$66</f>
        <v>0</v>
      </c>
      <c r="UWW66" s="995">
        <f t="shared" ref="UWW66" si="15593">UWW60*$C$65*$C$66</f>
        <v>0</v>
      </c>
      <c r="UWY66" s="995">
        <f t="shared" ref="UWY66" si="15594">UWY60*$C$65*$C$66</f>
        <v>0</v>
      </c>
      <c r="UXA66" s="995">
        <f t="shared" ref="UXA66" si="15595">UXA60*$C$65*$C$66</f>
        <v>0</v>
      </c>
      <c r="UXC66" s="995">
        <f t="shared" ref="UXC66" si="15596">UXC60*$C$65*$C$66</f>
        <v>0</v>
      </c>
      <c r="UXE66" s="995">
        <f t="shared" ref="UXE66" si="15597">UXE60*$C$65*$C$66</f>
        <v>0</v>
      </c>
      <c r="UXG66" s="995">
        <f t="shared" ref="UXG66" si="15598">UXG60*$C$65*$C$66</f>
        <v>0</v>
      </c>
      <c r="UXI66" s="995">
        <f t="shared" ref="UXI66" si="15599">UXI60*$C$65*$C$66</f>
        <v>0</v>
      </c>
      <c r="UXK66" s="995">
        <f t="shared" ref="UXK66" si="15600">UXK60*$C$65*$C$66</f>
        <v>0</v>
      </c>
      <c r="UXM66" s="995">
        <f t="shared" ref="UXM66" si="15601">UXM60*$C$65*$C$66</f>
        <v>0</v>
      </c>
      <c r="UXO66" s="995">
        <f t="shared" ref="UXO66" si="15602">UXO60*$C$65*$C$66</f>
        <v>0</v>
      </c>
      <c r="UXQ66" s="995">
        <f t="shared" ref="UXQ66" si="15603">UXQ60*$C$65*$C$66</f>
        <v>0</v>
      </c>
      <c r="UXS66" s="995">
        <f t="shared" ref="UXS66" si="15604">UXS60*$C$65*$C$66</f>
        <v>0</v>
      </c>
      <c r="UXU66" s="995">
        <f t="shared" ref="UXU66" si="15605">UXU60*$C$65*$C$66</f>
        <v>0</v>
      </c>
      <c r="UXW66" s="995">
        <f t="shared" ref="UXW66" si="15606">UXW60*$C$65*$C$66</f>
        <v>0</v>
      </c>
      <c r="UXY66" s="995">
        <f t="shared" ref="UXY66" si="15607">UXY60*$C$65*$C$66</f>
        <v>0</v>
      </c>
      <c r="UYA66" s="995">
        <f t="shared" ref="UYA66" si="15608">UYA60*$C$65*$C$66</f>
        <v>0</v>
      </c>
      <c r="UYC66" s="995">
        <f t="shared" ref="UYC66" si="15609">UYC60*$C$65*$C$66</f>
        <v>0</v>
      </c>
      <c r="UYE66" s="995">
        <f t="shared" ref="UYE66" si="15610">UYE60*$C$65*$C$66</f>
        <v>0</v>
      </c>
      <c r="UYG66" s="995">
        <f t="shared" ref="UYG66" si="15611">UYG60*$C$65*$C$66</f>
        <v>0</v>
      </c>
      <c r="UYI66" s="995">
        <f t="shared" ref="UYI66" si="15612">UYI60*$C$65*$C$66</f>
        <v>0</v>
      </c>
      <c r="UYK66" s="995">
        <f t="shared" ref="UYK66" si="15613">UYK60*$C$65*$C$66</f>
        <v>0</v>
      </c>
      <c r="UYM66" s="995">
        <f t="shared" ref="UYM66" si="15614">UYM60*$C$65*$C$66</f>
        <v>0</v>
      </c>
      <c r="UYO66" s="995">
        <f t="shared" ref="UYO66" si="15615">UYO60*$C$65*$C$66</f>
        <v>0</v>
      </c>
      <c r="UYQ66" s="995">
        <f t="shared" ref="UYQ66" si="15616">UYQ60*$C$65*$C$66</f>
        <v>0</v>
      </c>
      <c r="UYS66" s="995">
        <f t="shared" ref="UYS66" si="15617">UYS60*$C$65*$C$66</f>
        <v>0</v>
      </c>
      <c r="UYU66" s="995">
        <f t="shared" ref="UYU66" si="15618">UYU60*$C$65*$C$66</f>
        <v>0</v>
      </c>
      <c r="UYW66" s="995">
        <f t="shared" ref="UYW66" si="15619">UYW60*$C$65*$C$66</f>
        <v>0</v>
      </c>
      <c r="UYY66" s="995">
        <f t="shared" ref="UYY66" si="15620">UYY60*$C$65*$C$66</f>
        <v>0</v>
      </c>
      <c r="UZA66" s="995">
        <f t="shared" ref="UZA66" si="15621">UZA60*$C$65*$C$66</f>
        <v>0</v>
      </c>
      <c r="UZC66" s="995">
        <f t="shared" ref="UZC66" si="15622">UZC60*$C$65*$C$66</f>
        <v>0</v>
      </c>
      <c r="UZE66" s="995">
        <f t="shared" ref="UZE66" si="15623">UZE60*$C$65*$C$66</f>
        <v>0</v>
      </c>
      <c r="UZG66" s="995">
        <f t="shared" ref="UZG66" si="15624">UZG60*$C$65*$C$66</f>
        <v>0</v>
      </c>
      <c r="UZI66" s="995">
        <f t="shared" ref="UZI66" si="15625">UZI60*$C$65*$C$66</f>
        <v>0</v>
      </c>
      <c r="UZK66" s="995">
        <f t="shared" ref="UZK66" si="15626">UZK60*$C$65*$C$66</f>
        <v>0</v>
      </c>
      <c r="UZM66" s="995">
        <f t="shared" ref="UZM66" si="15627">UZM60*$C$65*$C$66</f>
        <v>0</v>
      </c>
      <c r="UZO66" s="995">
        <f t="shared" ref="UZO66" si="15628">UZO60*$C$65*$C$66</f>
        <v>0</v>
      </c>
      <c r="UZQ66" s="995">
        <f t="shared" ref="UZQ66" si="15629">UZQ60*$C$65*$C$66</f>
        <v>0</v>
      </c>
      <c r="UZS66" s="995">
        <f t="shared" ref="UZS66" si="15630">UZS60*$C$65*$C$66</f>
        <v>0</v>
      </c>
      <c r="UZU66" s="995">
        <f t="shared" ref="UZU66" si="15631">UZU60*$C$65*$C$66</f>
        <v>0</v>
      </c>
      <c r="UZW66" s="995">
        <f t="shared" ref="UZW66" si="15632">UZW60*$C$65*$C$66</f>
        <v>0</v>
      </c>
      <c r="UZY66" s="995">
        <f t="shared" ref="UZY66" si="15633">UZY60*$C$65*$C$66</f>
        <v>0</v>
      </c>
      <c r="VAA66" s="995">
        <f t="shared" ref="VAA66" si="15634">VAA60*$C$65*$C$66</f>
        <v>0</v>
      </c>
      <c r="VAC66" s="995">
        <f t="shared" ref="VAC66" si="15635">VAC60*$C$65*$C$66</f>
        <v>0</v>
      </c>
      <c r="VAE66" s="995">
        <f t="shared" ref="VAE66" si="15636">VAE60*$C$65*$C$66</f>
        <v>0</v>
      </c>
      <c r="VAG66" s="995">
        <f t="shared" ref="VAG66" si="15637">VAG60*$C$65*$C$66</f>
        <v>0</v>
      </c>
      <c r="VAI66" s="995">
        <f t="shared" ref="VAI66" si="15638">VAI60*$C$65*$C$66</f>
        <v>0</v>
      </c>
      <c r="VAK66" s="995">
        <f t="shared" ref="VAK66" si="15639">VAK60*$C$65*$C$66</f>
        <v>0</v>
      </c>
      <c r="VAM66" s="995">
        <f t="shared" ref="VAM66" si="15640">VAM60*$C$65*$C$66</f>
        <v>0</v>
      </c>
      <c r="VAO66" s="995">
        <f t="shared" ref="VAO66" si="15641">VAO60*$C$65*$C$66</f>
        <v>0</v>
      </c>
      <c r="VAQ66" s="995">
        <f t="shared" ref="VAQ66" si="15642">VAQ60*$C$65*$C$66</f>
        <v>0</v>
      </c>
      <c r="VAS66" s="995">
        <f t="shared" ref="VAS66" si="15643">VAS60*$C$65*$C$66</f>
        <v>0</v>
      </c>
      <c r="VAU66" s="995">
        <f t="shared" ref="VAU66" si="15644">VAU60*$C$65*$C$66</f>
        <v>0</v>
      </c>
      <c r="VAW66" s="995">
        <f t="shared" ref="VAW66" si="15645">VAW60*$C$65*$C$66</f>
        <v>0</v>
      </c>
      <c r="VAY66" s="995">
        <f t="shared" ref="VAY66" si="15646">VAY60*$C$65*$C$66</f>
        <v>0</v>
      </c>
      <c r="VBA66" s="995">
        <f t="shared" ref="VBA66" si="15647">VBA60*$C$65*$C$66</f>
        <v>0</v>
      </c>
      <c r="VBC66" s="995">
        <f t="shared" ref="VBC66" si="15648">VBC60*$C$65*$C$66</f>
        <v>0</v>
      </c>
      <c r="VBE66" s="995">
        <f t="shared" ref="VBE66" si="15649">VBE60*$C$65*$C$66</f>
        <v>0</v>
      </c>
      <c r="VBG66" s="995">
        <f t="shared" ref="VBG66" si="15650">VBG60*$C$65*$C$66</f>
        <v>0</v>
      </c>
      <c r="VBI66" s="995">
        <f t="shared" ref="VBI66" si="15651">VBI60*$C$65*$C$66</f>
        <v>0</v>
      </c>
      <c r="VBK66" s="995">
        <f t="shared" ref="VBK66" si="15652">VBK60*$C$65*$C$66</f>
        <v>0</v>
      </c>
      <c r="VBM66" s="995">
        <f t="shared" ref="VBM66" si="15653">VBM60*$C$65*$C$66</f>
        <v>0</v>
      </c>
      <c r="VBO66" s="995">
        <f t="shared" ref="VBO66" si="15654">VBO60*$C$65*$C$66</f>
        <v>0</v>
      </c>
      <c r="VBQ66" s="995">
        <f t="shared" ref="VBQ66" si="15655">VBQ60*$C$65*$C$66</f>
        <v>0</v>
      </c>
      <c r="VBS66" s="995">
        <f t="shared" ref="VBS66" si="15656">VBS60*$C$65*$C$66</f>
        <v>0</v>
      </c>
      <c r="VBU66" s="995">
        <f t="shared" ref="VBU66" si="15657">VBU60*$C$65*$C$66</f>
        <v>0</v>
      </c>
      <c r="VBW66" s="995">
        <f t="shared" ref="VBW66" si="15658">VBW60*$C$65*$C$66</f>
        <v>0</v>
      </c>
      <c r="VBY66" s="995">
        <f t="shared" ref="VBY66" si="15659">VBY60*$C$65*$C$66</f>
        <v>0</v>
      </c>
      <c r="VCA66" s="995">
        <f t="shared" ref="VCA66" si="15660">VCA60*$C$65*$C$66</f>
        <v>0</v>
      </c>
      <c r="VCC66" s="995">
        <f t="shared" ref="VCC66" si="15661">VCC60*$C$65*$C$66</f>
        <v>0</v>
      </c>
      <c r="VCE66" s="995">
        <f t="shared" ref="VCE66" si="15662">VCE60*$C$65*$C$66</f>
        <v>0</v>
      </c>
      <c r="VCG66" s="995">
        <f t="shared" ref="VCG66" si="15663">VCG60*$C$65*$C$66</f>
        <v>0</v>
      </c>
      <c r="VCI66" s="995">
        <f t="shared" ref="VCI66" si="15664">VCI60*$C$65*$C$66</f>
        <v>0</v>
      </c>
      <c r="VCK66" s="995">
        <f t="shared" ref="VCK66" si="15665">VCK60*$C$65*$C$66</f>
        <v>0</v>
      </c>
      <c r="VCM66" s="995">
        <f t="shared" ref="VCM66" si="15666">VCM60*$C$65*$C$66</f>
        <v>0</v>
      </c>
      <c r="VCO66" s="995">
        <f t="shared" ref="VCO66" si="15667">VCO60*$C$65*$C$66</f>
        <v>0</v>
      </c>
      <c r="VCQ66" s="995">
        <f t="shared" ref="VCQ66" si="15668">VCQ60*$C$65*$C$66</f>
        <v>0</v>
      </c>
      <c r="VCS66" s="995">
        <f t="shared" ref="VCS66" si="15669">VCS60*$C$65*$C$66</f>
        <v>0</v>
      </c>
      <c r="VCU66" s="995">
        <f t="shared" ref="VCU66" si="15670">VCU60*$C$65*$C$66</f>
        <v>0</v>
      </c>
      <c r="VCW66" s="995">
        <f t="shared" ref="VCW66" si="15671">VCW60*$C$65*$C$66</f>
        <v>0</v>
      </c>
      <c r="VCY66" s="995">
        <f t="shared" ref="VCY66" si="15672">VCY60*$C$65*$C$66</f>
        <v>0</v>
      </c>
      <c r="VDA66" s="995">
        <f t="shared" ref="VDA66" si="15673">VDA60*$C$65*$C$66</f>
        <v>0</v>
      </c>
      <c r="VDC66" s="995">
        <f t="shared" ref="VDC66" si="15674">VDC60*$C$65*$C$66</f>
        <v>0</v>
      </c>
      <c r="VDE66" s="995">
        <f t="shared" ref="VDE66" si="15675">VDE60*$C$65*$C$66</f>
        <v>0</v>
      </c>
      <c r="VDG66" s="995">
        <f t="shared" ref="VDG66" si="15676">VDG60*$C$65*$C$66</f>
        <v>0</v>
      </c>
      <c r="VDI66" s="995">
        <f t="shared" ref="VDI66" si="15677">VDI60*$C$65*$C$66</f>
        <v>0</v>
      </c>
      <c r="VDK66" s="995">
        <f t="shared" ref="VDK66" si="15678">VDK60*$C$65*$C$66</f>
        <v>0</v>
      </c>
      <c r="VDM66" s="995">
        <f t="shared" ref="VDM66" si="15679">VDM60*$C$65*$C$66</f>
        <v>0</v>
      </c>
      <c r="VDO66" s="995">
        <f t="shared" ref="VDO66" si="15680">VDO60*$C$65*$C$66</f>
        <v>0</v>
      </c>
      <c r="VDQ66" s="995">
        <f t="shared" ref="VDQ66" si="15681">VDQ60*$C$65*$C$66</f>
        <v>0</v>
      </c>
      <c r="VDS66" s="995">
        <f t="shared" ref="VDS66" si="15682">VDS60*$C$65*$C$66</f>
        <v>0</v>
      </c>
      <c r="VDU66" s="995">
        <f t="shared" ref="VDU66" si="15683">VDU60*$C$65*$C$66</f>
        <v>0</v>
      </c>
      <c r="VDW66" s="995">
        <f t="shared" ref="VDW66" si="15684">VDW60*$C$65*$C$66</f>
        <v>0</v>
      </c>
      <c r="VDY66" s="995">
        <f t="shared" ref="VDY66" si="15685">VDY60*$C$65*$C$66</f>
        <v>0</v>
      </c>
      <c r="VEA66" s="995">
        <f t="shared" ref="VEA66" si="15686">VEA60*$C$65*$C$66</f>
        <v>0</v>
      </c>
      <c r="VEC66" s="995">
        <f t="shared" ref="VEC66" si="15687">VEC60*$C$65*$C$66</f>
        <v>0</v>
      </c>
      <c r="VEE66" s="995">
        <f t="shared" ref="VEE66" si="15688">VEE60*$C$65*$C$66</f>
        <v>0</v>
      </c>
      <c r="VEG66" s="995">
        <f t="shared" ref="VEG66" si="15689">VEG60*$C$65*$C$66</f>
        <v>0</v>
      </c>
      <c r="VEI66" s="995">
        <f t="shared" ref="VEI66" si="15690">VEI60*$C$65*$C$66</f>
        <v>0</v>
      </c>
      <c r="VEK66" s="995">
        <f t="shared" ref="VEK66" si="15691">VEK60*$C$65*$C$66</f>
        <v>0</v>
      </c>
      <c r="VEM66" s="995">
        <f t="shared" ref="VEM66" si="15692">VEM60*$C$65*$C$66</f>
        <v>0</v>
      </c>
      <c r="VEO66" s="995">
        <f t="shared" ref="VEO66" si="15693">VEO60*$C$65*$C$66</f>
        <v>0</v>
      </c>
      <c r="VEQ66" s="995">
        <f t="shared" ref="VEQ66" si="15694">VEQ60*$C$65*$C$66</f>
        <v>0</v>
      </c>
      <c r="VES66" s="995">
        <f t="shared" ref="VES66" si="15695">VES60*$C$65*$C$66</f>
        <v>0</v>
      </c>
      <c r="VEU66" s="995">
        <f t="shared" ref="VEU66" si="15696">VEU60*$C$65*$C$66</f>
        <v>0</v>
      </c>
      <c r="VEW66" s="995">
        <f t="shared" ref="VEW66" si="15697">VEW60*$C$65*$C$66</f>
        <v>0</v>
      </c>
      <c r="VEY66" s="995">
        <f t="shared" ref="VEY66" si="15698">VEY60*$C$65*$C$66</f>
        <v>0</v>
      </c>
      <c r="VFA66" s="995">
        <f t="shared" ref="VFA66" si="15699">VFA60*$C$65*$C$66</f>
        <v>0</v>
      </c>
      <c r="VFC66" s="995">
        <f t="shared" ref="VFC66" si="15700">VFC60*$C$65*$C$66</f>
        <v>0</v>
      </c>
      <c r="VFE66" s="995">
        <f t="shared" ref="VFE66" si="15701">VFE60*$C$65*$C$66</f>
        <v>0</v>
      </c>
      <c r="VFG66" s="995">
        <f t="shared" ref="VFG66" si="15702">VFG60*$C$65*$C$66</f>
        <v>0</v>
      </c>
      <c r="VFI66" s="995">
        <f t="shared" ref="VFI66" si="15703">VFI60*$C$65*$C$66</f>
        <v>0</v>
      </c>
      <c r="VFK66" s="995">
        <f t="shared" ref="VFK66" si="15704">VFK60*$C$65*$C$66</f>
        <v>0</v>
      </c>
      <c r="VFM66" s="995">
        <f t="shared" ref="VFM66" si="15705">VFM60*$C$65*$C$66</f>
        <v>0</v>
      </c>
      <c r="VFO66" s="995">
        <f t="shared" ref="VFO66" si="15706">VFO60*$C$65*$C$66</f>
        <v>0</v>
      </c>
      <c r="VFQ66" s="995">
        <f t="shared" ref="VFQ66" si="15707">VFQ60*$C$65*$C$66</f>
        <v>0</v>
      </c>
      <c r="VFS66" s="995">
        <f t="shared" ref="VFS66" si="15708">VFS60*$C$65*$C$66</f>
        <v>0</v>
      </c>
      <c r="VFU66" s="995">
        <f t="shared" ref="VFU66" si="15709">VFU60*$C$65*$C$66</f>
        <v>0</v>
      </c>
      <c r="VFW66" s="995">
        <f t="shared" ref="VFW66" si="15710">VFW60*$C$65*$C$66</f>
        <v>0</v>
      </c>
      <c r="VFY66" s="995">
        <f t="shared" ref="VFY66" si="15711">VFY60*$C$65*$C$66</f>
        <v>0</v>
      </c>
      <c r="VGA66" s="995">
        <f t="shared" ref="VGA66" si="15712">VGA60*$C$65*$C$66</f>
        <v>0</v>
      </c>
      <c r="VGC66" s="995">
        <f t="shared" ref="VGC66" si="15713">VGC60*$C$65*$C$66</f>
        <v>0</v>
      </c>
      <c r="VGE66" s="995">
        <f t="shared" ref="VGE66" si="15714">VGE60*$C$65*$C$66</f>
        <v>0</v>
      </c>
      <c r="VGG66" s="995">
        <f t="shared" ref="VGG66" si="15715">VGG60*$C$65*$C$66</f>
        <v>0</v>
      </c>
      <c r="VGI66" s="995">
        <f t="shared" ref="VGI66" si="15716">VGI60*$C$65*$C$66</f>
        <v>0</v>
      </c>
      <c r="VGK66" s="995">
        <f t="shared" ref="VGK66" si="15717">VGK60*$C$65*$C$66</f>
        <v>0</v>
      </c>
      <c r="VGM66" s="995">
        <f t="shared" ref="VGM66" si="15718">VGM60*$C$65*$C$66</f>
        <v>0</v>
      </c>
      <c r="VGO66" s="995">
        <f t="shared" ref="VGO66" si="15719">VGO60*$C$65*$C$66</f>
        <v>0</v>
      </c>
      <c r="VGQ66" s="995">
        <f t="shared" ref="VGQ66" si="15720">VGQ60*$C$65*$C$66</f>
        <v>0</v>
      </c>
      <c r="VGS66" s="995">
        <f t="shared" ref="VGS66" si="15721">VGS60*$C$65*$C$66</f>
        <v>0</v>
      </c>
      <c r="VGU66" s="995">
        <f t="shared" ref="VGU66" si="15722">VGU60*$C$65*$C$66</f>
        <v>0</v>
      </c>
      <c r="VGW66" s="995">
        <f t="shared" ref="VGW66" si="15723">VGW60*$C$65*$C$66</f>
        <v>0</v>
      </c>
      <c r="VGY66" s="995">
        <f t="shared" ref="VGY66" si="15724">VGY60*$C$65*$C$66</f>
        <v>0</v>
      </c>
      <c r="VHA66" s="995">
        <f t="shared" ref="VHA66" si="15725">VHA60*$C$65*$C$66</f>
        <v>0</v>
      </c>
      <c r="VHC66" s="995">
        <f t="shared" ref="VHC66" si="15726">VHC60*$C$65*$C$66</f>
        <v>0</v>
      </c>
      <c r="VHE66" s="995">
        <f t="shared" ref="VHE66" si="15727">VHE60*$C$65*$C$66</f>
        <v>0</v>
      </c>
      <c r="VHG66" s="995">
        <f t="shared" ref="VHG66" si="15728">VHG60*$C$65*$C$66</f>
        <v>0</v>
      </c>
      <c r="VHI66" s="995">
        <f t="shared" ref="VHI66" si="15729">VHI60*$C$65*$C$66</f>
        <v>0</v>
      </c>
      <c r="VHK66" s="995">
        <f t="shared" ref="VHK66" si="15730">VHK60*$C$65*$C$66</f>
        <v>0</v>
      </c>
      <c r="VHM66" s="995">
        <f t="shared" ref="VHM66" si="15731">VHM60*$C$65*$C$66</f>
        <v>0</v>
      </c>
      <c r="VHO66" s="995">
        <f t="shared" ref="VHO66" si="15732">VHO60*$C$65*$C$66</f>
        <v>0</v>
      </c>
      <c r="VHQ66" s="995">
        <f t="shared" ref="VHQ66" si="15733">VHQ60*$C$65*$C$66</f>
        <v>0</v>
      </c>
      <c r="VHS66" s="995">
        <f t="shared" ref="VHS66" si="15734">VHS60*$C$65*$C$66</f>
        <v>0</v>
      </c>
      <c r="VHU66" s="995">
        <f t="shared" ref="VHU66" si="15735">VHU60*$C$65*$C$66</f>
        <v>0</v>
      </c>
      <c r="VHW66" s="995">
        <f t="shared" ref="VHW66" si="15736">VHW60*$C$65*$C$66</f>
        <v>0</v>
      </c>
      <c r="VHY66" s="995">
        <f t="shared" ref="VHY66" si="15737">VHY60*$C$65*$C$66</f>
        <v>0</v>
      </c>
      <c r="VIA66" s="995">
        <f t="shared" ref="VIA66" si="15738">VIA60*$C$65*$C$66</f>
        <v>0</v>
      </c>
      <c r="VIC66" s="995">
        <f t="shared" ref="VIC66" si="15739">VIC60*$C$65*$C$66</f>
        <v>0</v>
      </c>
      <c r="VIE66" s="995">
        <f t="shared" ref="VIE66" si="15740">VIE60*$C$65*$C$66</f>
        <v>0</v>
      </c>
      <c r="VIG66" s="995">
        <f t="shared" ref="VIG66" si="15741">VIG60*$C$65*$C$66</f>
        <v>0</v>
      </c>
      <c r="VII66" s="995">
        <f t="shared" ref="VII66" si="15742">VII60*$C$65*$C$66</f>
        <v>0</v>
      </c>
      <c r="VIK66" s="995">
        <f t="shared" ref="VIK66" si="15743">VIK60*$C$65*$C$66</f>
        <v>0</v>
      </c>
      <c r="VIM66" s="995">
        <f t="shared" ref="VIM66" si="15744">VIM60*$C$65*$C$66</f>
        <v>0</v>
      </c>
      <c r="VIO66" s="995">
        <f t="shared" ref="VIO66" si="15745">VIO60*$C$65*$C$66</f>
        <v>0</v>
      </c>
      <c r="VIQ66" s="995">
        <f t="shared" ref="VIQ66" si="15746">VIQ60*$C$65*$C$66</f>
        <v>0</v>
      </c>
      <c r="VIS66" s="995">
        <f t="shared" ref="VIS66" si="15747">VIS60*$C$65*$C$66</f>
        <v>0</v>
      </c>
      <c r="VIU66" s="995">
        <f t="shared" ref="VIU66" si="15748">VIU60*$C$65*$C$66</f>
        <v>0</v>
      </c>
      <c r="VIW66" s="995">
        <f t="shared" ref="VIW66" si="15749">VIW60*$C$65*$C$66</f>
        <v>0</v>
      </c>
      <c r="VIY66" s="995">
        <f t="shared" ref="VIY66" si="15750">VIY60*$C$65*$C$66</f>
        <v>0</v>
      </c>
      <c r="VJA66" s="995">
        <f t="shared" ref="VJA66" si="15751">VJA60*$C$65*$C$66</f>
        <v>0</v>
      </c>
      <c r="VJC66" s="995">
        <f t="shared" ref="VJC66" si="15752">VJC60*$C$65*$C$66</f>
        <v>0</v>
      </c>
      <c r="VJE66" s="995">
        <f t="shared" ref="VJE66" si="15753">VJE60*$C$65*$C$66</f>
        <v>0</v>
      </c>
      <c r="VJG66" s="995">
        <f t="shared" ref="VJG66" si="15754">VJG60*$C$65*$C$66</f>
        <v>0</v>
      </c>
      <c r="VJI66" s="995">
        <f t="shared" ref="VJI66" si="15755">VJI60*$C$65*$C$66</f>
        <v>0</v>
      </c>
      <c r="VJK66" s="995">
        <f t="shared" ref="VJK66" si="15756">VJK60*$C$65*$C$66</f>
        <v>0</v>
      </c>
      <c r="VJM66" s="995">
        <f t="shared" ref="VJM66" si="15757">VJM60*$C$65*$C$66</f>
        <v>0</v>
      </c>
      <c r="VJO66" s="995">
        <f t="shared" ref="VJO66" si="15758">VJO60*$C$65*$C$66</f>
        <v>0</v>
      </c>
      <c r="VJQ66" s="995">
        <f t="shared" ref="VJQ66" si="15759">VJQ60*$C$65*$C$66</f>
        <v>0</v>
      </c>
      <c r="VJS66" s="995">
        <f t="shared" ref="VJS66" si="15760">VJS60*$C$65*$C$66</f>
        <v>0</v>
      </c>
      <c r="VJU66" s="995">
        <f t="shared" ref="VJU66" si="15761">VJU60*$C$65*$C$66</f>
        <v>0</v>
      </c>
      <c r="VJW66" s="995">
        <f t="shared" ref="VJW66" si="15762">VJW60*$C$65*$C$66</f>
        <v>0</v>
      </c>
      <c r="VJY66" s="995">
        <f t="shared" ref="VJY66" si="15763">VJY60*$C$65*$C$66</f>
        <v>0</v>
      </c>
      <c r="VKA66" s="995">
        <f t="shared" ref="VKA66" si="15764">VKA60*$C$65*$C$66</f>
        <v>0</v>
      </c>
      <c r="VKC66" s="995">
        <f t="shared" ref="VKC66" si="15765">VKC60*$C$65*$C$66</f>
        <v>0</v>
      </c>
      <c r="VKE66" s="995">
        <f t="shared" ref="VKE66" si="15766">VKE60*$C$65*$C$66</f>
        <v>0</v>
      </c>
      <c r="VKG66" s="995">
        <f t="shared" ref="VKG66" si="15767">VKG60*$C$65*$C$66</f>
        <v>0</v>
      </c>
      <c r="VKI66" s="995">
        <f t="shared" ref="VKI66" si="15768">VKI60*$C$65*$C$66</f>
        <v>0</v>
      </c>
      <c r="VKK66" s="995">
        <f t="shared" ref="VKK66" si="15769">VKK60*$C$65*$C$66</f>
        <v>0</v>
      </c>
      <c r="VKM66" s="995">
        <f t="shared" ref="VKM66" si="15770">VKM60*$C$65*$C$66</f>
        <v>0</v>
      </c>
      <c r="VKO66" s="995">
        <f t="shared" ref="VKO66" si="15771">VKO60*$C$65*$C$66</f>
        <v>0</v>
      </c>
      <c r="VKQ66" s="995">
        <f t="shared" ref="VKQ66" si="15772">VKQ60*$C$65*$C$66</f>
        <v>0</v>
      </c>
      <c r="VKS66" s="995">
        <f t="shared" ref="VKS66" si="15773">VKS60*$C$65*$C$66</f>
        <v>0</v>
      </c>
      <c r="VKU66" s="995">
        <f t="shared" ref="VKU66" si="15774">VKU60*$C$65*$C$66</f>
        <v>0</v>
      </c>
      <c r="VKW66" s="995">
        <f t="shared" ref="VKW66" si="15775">VKW60*$C$65*$C$66</f>
        <v>0</v>
      </c>
      <c r="VKY66" s="995">
        <f t="shared" ref="VKY66" si="15776">VKY60*$C$65*$C$66</f>
        <v>0</v>
      </c>
      <c r="VLA66" s="995">
        <f t="shared" ref="VLA66" si="15777">VLA60*$C$65*$C$66</f>
        <v>0</v>
      </c>
      <c r="VLC66" s="995">
        <f t="shared" ref="VLC66" si="15778">VLC60*$C$65*$C$66</f>
        <v>0</v>
      </c>
      <c r="VLE66" s="995">
        <f t="shared" ref="VLE66" si="15779">VLE60*$C$65*$C$66</f>
        <v>0</v>
      </c>
      <c r="VLG66" s="995">
        <f t="shared" ref="VLG66" si="15780">VLG60*$C$65*$C$66</f>
        <v>0</v>
      </c>
      <c r="VLI66" s="995">
        <f t="shared" ref="VLI66" si="15781">VLI60*$C$65*$C$66</f>
        <v>0</v>
      </c>
      <c r="VLK66" s="995">
        <f t="shared" ref="VLK66" si="15782">VLK60*$C$65*$C$66</f>
        <v>0</v>
      </c>
      <c r="VLM66" s="995">
        <f t="shared" ref="VLM66" si="15783">VLM60*$C$65*$C$66</f>
        <v>0</v>
      </c>
      <c r="VLO66" s="995">
        <f t="shared" ref="VLO66" si="15784">VLO60*$C$65*$C$66</f>
        <v>0</v>
      </c>
      <c r="VLQ66" s="995">
        <f t="shared" ref="VLQ66" si="15785">VLQ60*$C$65*$C$66</f>
        <v>0</v>
      </c>
      <c r="VLS66" s="995">
        <f t="shared" ref="VLS66" si="15786">VLS60*$C$65*$C$66</f>
        <v>0</v>
      </c>
      <c r="VLU66" s="995">
        <f t="shared" ref="VLU66" si="15787">VLU60*$C$65*$C$66</f>
        <v>0</v>
      </c>
      <c r="VLW66" s="995">
        <f t="shared" ref="VLW66" si="15788">VLW60*$C$65*$C$66</f>
        <v>0</v>
      </c>
      <c r="VLY66" s="995">
        <f t="shared" ref="VLY66" si="15789">VLY60*$C$65*$C$66</f>
        <v>0</v>
      </c>
      <c r="VMA66" s="995">
        <f t="shared" ref="VMA66" si="15790">VMA60*$C$65*$C$66</f>
        <v>0</v>
      </c>
      <c r="VMC66" s="995">
        <f t="shared" ref="VMC66" si="15791">VMC60*$C$65*$C$66</f>
        <v>0</v>
      </c>
      <c r="VME66" s="995">
        <f t="shared" ref="VME66" si="15792">VME60*$C$65*$C$66</f>
        <v>0</v>
      </c>
      <c r="VMG66" s="995">
        <f t="shared" ref="VMG66" si="15793">VMG60*$C$65*$C$66</f>
        <v>0</v>
      </c>
      <c r="VMI66" s="995">
        <f t="shared" ref="VMI66" si="15794">VMI60*$C$65*$C$66</f>
        <v>0</v>
      </c>
      <c r="VMK66" s="995">
        <f t="shared" ref="VMK66" si="15795">VMK60*$C$65*$C$66</f>
        <v>0</v>
      </c>
      <c r="VMM66" s="995">
        <f t="shared" ref="VMM66" si="15796">VMM60*$C$65*$C$66</f>
        <v>0</v>
      </c>
      <c r="VMO66" s="995">
        <f t="shared" ref="VMO66" si="15797">VMO60*$C$65*$C$66</f>
        <v>0</v>
      </c>
      <c r="VMQ66" s="995">
        <f t="shared" ref="VMQ66" si="15798">VMQ60*$C$65*$C$66</f>
        <v>0</v>
      </c>
      <c r="VMS66" s="995">
        <f t="shared" ref="VMS66" si="15799">VMS60*$C$65*$C$66</f>
        <v>0</v>
      </c>
      <c r="VMU66" s="995">
        <f t="shared" ref="VMU66" si="15800">VMU60*$C$65*$C$66</f>
        <v>0</v>
      </c>
      <c r="VMW66" s="995">
        <f t="shared" ref="VMW66" si="15801">VMW60*$C$65*$C$66</f>
        <v>0</v>
      </c>
      <c r="VMY66" s="995">
        <f t="shared" ref="VMY66" si="15802">VMY60*$C$65*$C$66</f>
        <v>0</v>
      </c>
      <c r="VNA66" s="995">
        <f t="shared" ref="VNA66" si="15803">VNA60*$C$65*$C$66</f>
        <v>0</v>
      </c>
      <c r="VNC66" s="995">
        <f t="shared" ref="VNC66" si="15804">VNC60*$C$65*$C$66</f>
        <v>0</v>
      </c>
      <c r="VNE66" s="995">
        <f t="shared" ref="VNE66" si="15805">VNE60*$C$65*$C$66</f>
        <v>0</v>
      </c>
      <c r="VNG66" s="995">
        <f t="shared" ref="VNG66" si="15806">VNG60*$C$65*$C$66</f>
        <v>0</v>
      </c>
      <c r="VNI66" s="995">
        <f t="shared" ref="VNI66" si="15807">VNI60*$C$65*$C$66</f>
        <v>0</v>
      </c>
      <c r="VNK66" s="995">
        <f t="shared" ref="VNK66" si="15808">VNK60*$C$65*$C$66</f>
        <v>0</v>
      </c>
      <c r="VNM66" s="995">
        <f t="shared" ref="VNM66" si="15809">VNM60*$C$65*$C$66</f>
        <v>0</v>
      </c>
      <c r="VNO66" s="995">
        <f t="shared" ref="VNO66" si="15810">VNO60*$C$65*$C$66</f>
        <v>0</v>
      </c>
      <c r="VNQ66" s="995">
        <f t="shared" ref="VNQ66" si="15811">VNQ60*$C$65*$C$66</f>
        <v>0</v>
      </c>
      <c r="VNS66" s="995">
        <f t="shared" ref="VNS66" si="15812">VNS60*$C$65*$C$66</f>
        <v>0</v>
      </c>
      <c r="VNU66" s="995">
        <f t="shared" ref="VNU66" si="15813">VNU60*$C$65*$C$66</f>
        <v>0</v>
      </c>
      <c r="VNW66" s="995">
        <f t="shared" ref="VNW66" si="15814">VNW60*$C$65*$C$66</f>
        <v>0</v>
      </c>
      <c r="VNY66" s="995">
        <f t="shared" ref="VNY66" si="15815">VNY60*$C$65*$C$66</f>
        <v>0</v>
      </c>
      <c r="VOA66" s="995">
        <f t="shared" ref="VOA66" si="15816">VOA60*$C$65*$C$66</f>
        <v>0</v>
      </c>
      <c r="VOC66" s="995">
        <f t="shared" ref="VOC66" si="15817">VOC60*$C$65*$C$66</f>
        <v>0</v>
      </c>
      <c r="VOE66" s="995">
        <f t="shared" ref="VOE66" si="15818">VOE60*$C$65*$C$66</f>
        <v>0</v>
      </c>
      <c r="VOG66" s="995">
        <f t="shared" ref="VOG66" si="15819">VOG60*$C$65*$C$66</f>
        <v>0</v>
      </c>
      <c r="VOI66" s="995">
        <f t="shared" ref="VOI66" si="15820">VOI60*$C$65*$C$66</f>
        <v>0</v>
      </c>
      <c r="VOK66" s="995">
        <f t="shared" ref="VOK66" si="15821">VOK60*$C$65*$C$66</f>
        <v>0</v>
      </c>
      <c r="VOM66" s="995">
        <f t="shared" ref="VOM66" si="15822">VOM60*$C$65*$C$66</f>
        <v>0</v>
      </c>
      <c r="VOO66" s="995">
        <f t="shared" ref="VOO66" si="15823">VOO60*$C$65*$C$66</f>
        <v>0</v>
      </c>
      <c r="VOQ66" s="995">
        <f t="shared" ref="VOQ66" si="15824">VOQ60*$C$65*$C$66</f>
        <v>0</v>
      </c>
      <c r="VOS66" s="995">
        <f t="shared" ref="VOS66" si="15825">VOS60*$C$65*$C$66</f>
        <v>0</v>
      </c>
      <c r="VOU66" s="995">
        <f t="shared" ref="VOU66" si="15826">VOU60*$C$65*$C$66</f>
        <v>0</v>
      </c>
      <c r="VOW66" s="995">
        <f t="shared" ref="VOW66" si="15827">VOW60*$C$65*$C$66</f>
        <v>0</v>
      </c>
      <c r="VOY66" s="995">
        <f t="shared" ref="VOY66" si="15828">VOY60*$C$65*$C$66</f>
        <v>0</v>
      </c>
      <c r="VPA66" s="995">
        <f t="shared" ref="VPA66" si="15829">VPA60*$C$65*$C$66</f>
        <v>0</v>
      </c>
      <c r="VPC66" s="995">
        <f t="shared" ref="VPC66" si="15830">VPC60*$C$65*$C$66</f>
        <v>0</v>
      </c>
      <c r="VPE66" s="995">
        <f t="shared" ref="VPE66" si="15831">VPE60*$C$65*$C$66</f>
        <v>0</v>
      </c>
      <c r="VPG66" s="995">
        <f t="shared" ref="VPG66" si="15832">VPG60*$C$65*$C$66</f>
        <v>0</v>
      </c>
      <c r="VPI66" s="995">
        <f t="shared" ref="VPI66" si="15833">VPI60*$C$65*$C$66</f>
        <v>0</v>
      </c>
      <c r="VPK66" s="995">
        <f t="shared" ref="VPK66" si="15834">VPK60*$C$65*$C$66</f>
        <v>0</v>
      </c>
      <c r="VPM66" s="995">
        <f t="shared" ref="VPM66" si="15835">VPM60*$C$65*$C$66</f>
        <v>0</v>
      </c>
      <c r="VPO66" s="995">
        <f t="shared" ref="VPO66" si="15836">VPO60*$C$65*$C$66</f>
        <v>0</v>
      </c>
      <c r="VPQ66" s="995">
        <f t="shared" ref="VPQ66" si="15837">VPQ60*$C$65*$C$66</f>
        <v>0</v>
      </c>
      <c r="VPS66" s="995">
        <f t="shared" ref="VPS66" si="15838">VPS60*$C$65*$C$66</f>
        <v>0</v>
      </c>
      <c r="VPU66" s="995">
        <f t="shared" ref="VPU66" si="15839">VPU60*$C$65*$C$66</f>
        <v>0</v>
      </c>
      <c r="VPW66" s="995">
        <f t="shared" ref="VPW66" si="15840">VPW60*$C$65*$C$66</f>
        <v>0</v>
      </c>
      <c r="VPY66" s="995">
        <f t="shared" ref="VPY66" si="15841">VPY60*$C$65*$C$66</f>
        <v>0</v>
      </c>
      <c r="VQA66" s="995">
        <f t="shared" ref="VQA66" si="15842">VQA60*$C$65*$C$66</f>
        <v>0</v>
      </c>
      <c r="VQC66" s="995">
        <f t="shared" ref="VQC66" si="15843">VQC60*$C$65*$C$66</f>
        <v>0</v>
      </c>
      <c r="VQE66" s="995">
        <f t="shared" ref="VQE66" si="15844">VQE60*$C$65*$C$66</f>
        <v>0</v>
      </c>
      <c r="VQG66" s="995">
        <f t="shared" ref="VQG66" si="15845">VQG60*$C$65*$C$66</f>
        <v>0</v>
      </c>
      <c r="VQI66" s="995">
        <f t="shared" ref="VQI66" si="15846">VQI60*$C$65*$C$66</f>
        <v>0</v>
      </c>
      <c r="VQK66" s="995">
        <f t="shared" ref="VQK66" si="15847">VQK60*$C$65*$C$66</f>
        <v>0</v>
      </c>
      <c r="VQM66" s="995">
        <f t="shared" ref="VQM66" si="15848">VQM60*$C$65*$C$66</f>
        <v>0</v>
      </c>
      <c r="VQO66" s="995">
        <f t="shared" ref="VQO66" si="15849">VQO60*$C$65*$C$66</f>
        <v>0</v>
      </c>
      <c r="VQQ66" s="995">
        <f t="shared" ref="VQQ66" si="15850">VQQ60*$C$65*$C$66</f>
        <v>0</v>
      </c>
      <c r="VQS66" s="995">
        <f t="shared" ref="VQS66" si="15851">VQS60*$C$65*$C$66</f>
        <v>0</v>
      </c>
      <c r="VQU66" s="995">
        <f t="shared" ref="VQU66" si="15852">VQU60*$C$65*$C$66</f>
        <v>0</v>
      </c>
      <c r="VQW66" s="995">
        <f t="shared" ref="VQW66" si="15853">VQW60*$C$65*$C$66</f>
        <v>0</v>
      </c>
      <c r="VQY66" s="995">
        <f t="shared" ref="VQY66" si="15854">VQY60*$C$65*$C$66</f>
        <v>0</v>
      </c>
      <c r="VRA66" s="995">
        <f t="shared" ref="VRA66" si="15855">VRA60*$C$65*$C$66</f>
        <v>0</v>
      </c>
      <c r="VRC66" s="995">
        <f t="shared" ref="VRC66" si="15856">VRC60*$C$65*$C$66</f>
        <v>0</v>
      </c>
      <c r="VRE66" s="995">
        <f t="shared" ref="VRE66" si="15857">VRE60*$C$65*$C$66</f>
        <v>0</v>
      </c>
      <c r="VRG66" s="995">
        <f t="shared" ref="VRG66" si="15858">VRG60*$C$65*$C$66</f>
        <v>0</v>
      </c>
      <c r="VRI66" s="995">
        <f t="shared" ref="VRI66" si="15859">VRI60*$C$65*$C$66</f>
        <v>0</v>
      </c>
      <c r="VRK66" s="995">
        <f t="shared" ref="VRK66" si="15860">VRK60*$C$65*$C$66</f>
        <v>0</v>
      </c>
      <c r="VRM66" s="995">
        <f t="shared" ref="VRM66" si="15861">VRM60*$C$65*$C$66</f>
        <v>0</v>
      </c>
      <c r="VRO66" s="995">
        <f t="shared" ref="VRO66" si="15862">VRO60*$C$65*$C$66</f>
        <v>0</v>
      </c>
      <c r="VRQ66" s="995">
        <f t="shared" ref="VRQ66" si="15863">VRQ60*$C$65*$C$66</f>
        <v>0</v>
      </c>
      <c r="VRS66" s="995">
        <f t="shared" ref="VRS66" si="15864">VRS60*$C$65*$C$66</f>
        <v>0</v>
      </c>
      <c r="VRU66" s="995">
        <f t="shared" ref="VRU66" si="15865">VRU60*$C$65*$C$66</f>
        <v>0</v>
      </c>
      <c r="VRW66" s="995">
        <f t="shared" ref="VRW66" si="15866">VRW60*$C$65*$C$66</f>
        <v>0</v>
      </c>
      <c r="VRY66" s="995">
        <f t="shared" ref="VRY66" si="15867">VRY60*$C$65*$C$66</f>
        <v>0</v>
      </c>
      <c r="VSA66" s="995">
        <f t="shared" ref="VSA66" si="15868">VSA60*$C$65*$C$66</f>
        <v>0</v>
      </c>
      <c r="VSC66" s="995">
        <f t="shared" ref="VSC66" si="15869">VSC60*$C$65*$C$66</f>
        <v>0</v>
      </c>
      <c r="VSE66" s="995">
        <f t="shared" ref="VSE66" si="15870">VSE60*$C$65*$C$66</f>
        <v>0</v>
      </c>
      <c r="VSG66" s="995">
        <f t="shared" ref="VSG66" si="15871">VSG60*$C$65*$C$66</f>
        <v>0</v>
      </c>
      <c r="VSI66" s="995">
        <f t="shared" ref="VSI66" si="15872">VSI60*$C$65*$C$66</f>
        <v>0</v>
      </c>
      <c r="VSK66" s="995">
        <f t="shared" ref="VSK66" si="15873">VSK60*$C$65*$C$66</f>
        <v>0</v>
      </c>
      <c r="VSM66" s="995">
        <f t="shared" ref="VSM66" si="15874">VSM60*$C$65*$C$66</f>
        <v>0</v>
      </c>
      <c r="VSO66" s="995">
        <f t="shared" ref="VSO66" si="15875">VSO60*$C$65*$C$66</f>
        <v>0</v>
      </c>
      <c r="VSQ66" s="995">
        <f t="shared" ref="VSQ66" si="15876">VSQ60*$C$65*$C$66</f>
        <v>0</v>
      </c>
      <c r="VSS66" s="995">
        <f t="shared" ref="VSS66" si="15877">VSS60*$C$65*$C$66</f>
        <v>0</v>
      </c>
      <c r="VSU66" s="995">
        <f t="shared" ref="VSU66" si="15878">VSU60*$C$65*$C$66</f>
        <v>0</v>
      </c>
      <c r="VSW66" s="995">
        <f t="shared" ref="VSW66" si="15879">VSW60*$C$65*$C$66</f>
        <v>0</v>
      </c>
      <c r="VSY66" s="995">
        <f t="shared" ref="VSY66" si="15880">VSY60*$C$65*$C$66</f>
        <v>0</v>
      </c>
      <c r="VTA66" s="995">
        <f t="shared" ref="VTA66" si="15881">VTA60*$C$65*$C$66</f>
        <v>0</v>
      </c>
      <c r="VTC66" s="995">
        <f t="shared" ref="VTC66" si="15882">VTC60*$C$65*$C$66</f>
        <v>0</v>
      </c>
      <c r="VTE66" s="995">
        <f t="shared" ref="VTE66" si="15883">VTE60*$C$65*$C$66</f>
        <v>0</v>
      </c>
      <c r="VTG66" s="995">
        <f t="shared" ref="VTG66" si="15884">VTG60*$C$65*$C$66</f>
        <v>0</v>
      </c>
      <c r="VTI66" s="995">
        <f t="shared" ref="VTI66" si="15885">VTI60*$C$65*$C$66</f>
        <v>0</v>
      </c>
      <c r="VTK66" s="995">
        <f t="shared" ref="VTK66" si="15886">VTK60*$C$65*$C$66</f>
        <v>0</v>
      </c>
      <c r="VTM66" s="995">
        <f t="shared" ref="VTM66" si="15887">VTM60*$C$65*$C$66</f>
        <v>0</v>
      </c>
      <c r="VTO66" s="995">
        <f t="shared" ref="VTO66" si="15888">VTO60*$C$65*$C$66</f>
        <v>0</v>
      </c>
      <c r="VTQ66" s="995">
        <f t="shared" ref="VTQ66" si="15889">VTQ60*$C$65*$C$66</f>
        <v>0</v>
      </c>
      <c r="VTS66" s="995">
        <f t="shared" ref="VTS66" si="15890">VTS60*$C$65*$C$66</f>
        <v>0</v>
      </c>
      <c r="VTU66" s="995">
        <f t="shared" ref="VTU66" si="15891">VTU60*$C$65*$C$66</f>
        <v>0</v>
      </c>
      <c r="VTW66" s="995">
        <f t="shared" ref="VTW66" si="15892">VTW60*$C$65*$C$66</f>
        <v>0</v>
      </c>
      <c r="VTY66" s="995">
        <f t="shared" ref="VTY66" si="15893">VTY60*$C$65*$C$66</f>
        <v>0</v>
      </c>
      <c r="VUA66" s="995">
        <f t="shared" ref="VUA66" si="15894">VUA60*$C$65*$C$66</f>
        <v>0</v>
      </c>
      <c r="VUC66" s="995">
        <f t="shared" ref="VUC66" si="15895">VUC60*$C$65*$C$66</f>
        <v>0</v>
      </c>
      <c r="VUE66" s="995">
        <f t="shared" ref="VUE66" si="15896">VUE60*$C$65*$C$66</f>
        <v>0</v>
      </c>
      <c r="VUG66" s="995">
        <f t="shared" ref="VUG66" si="15897">VUG60*$C$65*$C$66</f>
        <v>0</v>
      </c>
      <c r="VUI66" s="995">
        <f t="shared" ref="VUI66" si="15898">VUI60*$C$65*$C$66</f>
        <v>0</v>
      </c>
      <c r="VUK66" s="995">
        <f t="shared" ref="VUK66" si="15899">VUK60*$C$65*$C$66</f>
        <v>0</v>
      </c>
      <c r="VUM66" s="995">
        <f t="shared" ref="VUM66" si="15900">VUM60*$C$65*$C$66</f>
        <v>0</v>
      </c>
      <c r="VUO66" s="995">
        <f t="shared" ref="VUO66" si="15901">VUO60*$C$65*$C$66</f>
        <v>0</v>
      </c>
      <c r="VUQ66" s="995">
        <f t="shared" ref="VUQ66" si="15902">VUQ60*$C$65*$C$66</f>
        <v>0</v>
      </c>
      <c r="VUS66" s="995">
        <f t="shared" ref="VUS66" si="15903">VUS60*$C$65*$C$66</f>
        <v>0</v>
      </c>
      <c r="VUU66" s="995">
        <f t="shared" ref="VUU66" si="15904">VUU60*$C$65*$C$66</f>
        <v>0</v>
      </c>
      <c r="VUW66" s="995">
        <f t="shared" ref="VUW66" si="15905">VUW60*$C$65*$C$66</f>
        <v>0</v>
      </c>
      <c r="VUY66" s="995">
        <f t="shared" ref="VUY66" si="15906">VUY60*$C$65*$C$66</f>
        <v>0</v>
      </c>
      <c r="VVA66" s="995">
        <f t="shared" ref="VVA66" si="15907">VVA60*$C$65*$C$66</f>
        <v>0</v>
      </c>
      <c r="VVC66" s="995">
        <f t="shared" ref="VVC66" si="15908">VVC60*$C$65*$C$66</f>
        <v>0</v>
      </c>
      <c r="VVE66" s="995">
        <f t="shared" ref="VVE66" si="15909">VVE60*$C$65*$C$66</f>
        <v>0</v>
      </c>
      <c r="VVG66" s="995">
        <f t="shared" ref="VVG66" si="15910">VVG60*$C$65*$C$66</f>
        <v>0</v>
      </c>
      <c r="VVI66" s="995">
        <f t="shared" ref="VVI66" si="15911">VVI60*$C$65*$C$66</f>
        <v>0</v>
      </c>
      <c r="VVK66" s="995">
        <f t="shared" ref="VVK66" si="15912">VVK60*$C$65*$C$66</f>
        <v>0</v>
      </c>
      <c r="VVM66" s="995">
        <f t="shared" ref="VVM66" si="15913">VVM60*$C$65*$C$66</f>
        <v>0</v>
      </c>
      <c r="VVO66" s="995">
        <f t="shared" ref="VVO66" si="15914">VVO60*$C$65*$C$66</f>
        <v>0</v>
      </c>
      <c r="VVQ66" s="995">
        <f t="shared" ref="VVQ66" si="15915">VVQ60*$C$65*$C$66</f>
        <v>0</v>
      </c>
      <c r="VVS66" s="995">
        <f t="shared" ref="VVS66" si="15916">VVS60*$C$65*$C$66</f>
        <v>0</v>
      </c>
      <c r="VVU66" s="995">
        <f t="shared" ref="VVU66" si="15917">VVU60*$C$65*$C$66</f>
        <v>0</v>
      </c>
      <c r="VVW66" s="995">
        <f t="shared" ref="VVW66" si="15918">VVW60*$C$65*$C$66</f>
        <v>0</v>
      </c>
      <c r="VVY66" s="995">
        <f t="shared" ref="VVY66" si="15919">VVY60*$C$65*$C$66</f>
        <v>0</v>
      </c>
      <c r="VWA66" s="995">
        <f t="shared" ref="VWA66" si="15920">VWA60*$C$65*$C$66</f>
        <v>0</v>
      </c>
      <c r="VWC66" s="995">
        <f t="shared" ref="VWC66" si="15921">VWC60*$C$65*$C$66</f>
        <v>0</v>
      </c>
      <c r="VWE66" s="995">
        <f t="shared" ref="VWE66" si="15922">VWE60*$C$65*$C$66</f>
        <v>0</v>
      </c>
      <c r="VWG66" s="995">
        <f t="shared" ref="VWG66" si="15923">VWG60*$C$65*$C$66</f>
        <v>0</v>
      </c>
      <c r="VWI66" s="995">
        <f t="shared" ref="VWI66" si="15924">VWI60*$C$65*$C$66</f>
        <v>0</v>
      </c>
      <c r="VWK66" s="995">
        <f t="shared" ref="VWK66" si="15925">VWK60*$C$65*$C$66</f>
        <v>0</v>
      </c>
      <c r="VWM66" s="995">
        <f t="shared" ref="VWM66" si="15926">VWM60*$C$65*$C$66</f>
        <v>0</v>
      </c>
      <c r="VWO66" s="995">
        <f t="shared" ref="VWO66" si="15927">VWO60*$C$65*$C$66</f>
        <v>0</v>
      </c>
      <c r="VWQ66" s="995">
        <f t="shared" ref="VWQ66" si="15928">VWQ60*$C$65*$C$66</f>
        <v>0</v>
      </c>
      <c r="VWS66" s="995">
        <f t="shared" ref="VWS66" si="15929">VWS60*$C$65*$C$66</f>
        <v>0</v>
      </c>
      <c r="VWU66" s="995">
        <f t="shared" ref="VWU66" si="15930">VWU60*$C$65*$C$66</f>
        <v>0</v>
      </c>
      <c r="VWW66" s="995">
        <f t="shared" ref="VWW66" si="15931">VWW60*$C$65*$C$66</f>
        <v>0</v>
      </c>
      <c r="VWY66" s="995">
        <f t="shared" ref="VWY66" si="15932">VWY60*$C$65*$C$66</f>
        <v>0</v>
      </c>
      <c r="VXA66" s="995">
        <f t="shared" ref="VXA66" si="15933">VXA60*$C$65*$C$66</f>
        <v>0</v>
      </c>
      <c r="VXC66" s="995">
        <f t="shared" ref="VXC66" si="15934">VXC60*$C$65*$C$66</f>
        <v>0</v>
      </c>
      <c r="VXE66" s="995">
        <f t="shared" ref="VXE66" si="15935">VXE60*$C$65*$C$66</f>
        <v>0</v>
      </c>
      <c r="VXG66" s="995">
        <f t="shared" ref="VXG66" si="15936">VXG60*$C$65*$C$66</f>
        <v>0</v>
      </c>
      <c r="VXI66" s="995">
        <f t="shared" ref="VXI66" si="15937">VXI60*$C$65*$C$66</f>
        <v>0</v>
      </c>
      <c r="VXK66" s="995">
        <f t="shared" ref="VXK66" si="15938">VXK60*$C$65*$C$66</f>
        <v>0</v>
      </c>
      <c r="VXM66" s="995">
        <f t="shared" ref="VXM66" si="15939">VXM60*$C$65*$C$66</f>
        <v>0</v>
      </c>
      <c r="VXO66" s="995">
        <f t="shared" ref="VXO66" si="15940">VXO60*$C$65*$C$66</f>
        <v>0</v>
      </c>
      <c r="VXQ66" s="995">
        <f t="shared" ref="VXQ66" si="15941">VXQ60*$C$65*$C$66</f>
        <v>0</v>
      </c>
      <c r="VXS66" s="995">
        <f t="shared" ref="VXS66" si="15942">VXS60*$C$65*$C$66</f>
        <v>0</v>
      </c>
      <c r="VXU66" s="995">
        <f t="shared" ref="VXU66" si="15943">VXU60*$C$65*$C$66</f>
        <v>0</v>
      </c>
      <c r="VXW66" s="995">
        <f t="shared" ref="VXW66" si="15944">VXW60*$C$65*$C$66</f>
        <v>0</v>
      </c>
      <c r="VXY66" s="995">
        <f t="shared" ref="VXY66" si="15945">VXY60*$C$65*$C$66</f>
        <v>0</v>
      </c>
      <c r="VYA66" s="995">
        <f t="shared" ref="VYA66" si="15946">VYA60*$C$65*$C$66</f>
        <v>0</v>
      </c>
      <c r="VYC66" s="995">
        <f t="shared" ref="VYC66" si="15947">VYC60*$C$65*$C$66</f>
        <v>0</v>
      </c>
      <c r="VYE66" s="995">
        <f t="shared" ref="VYE66" si="15948">VYE60*$C$65*$C$66</f>
        <v>0</v>
      </c>
      <c r="VYG66" s="995">
        <f t="shared" ref="VYG66" si="15949">VYG60*$C$65*$C$66</f>
        <v>0</v>
      </c>
      <c r="VYI66" s="995">
        <f t="shared" ref="VYI66" si="15950">VYI60*$C$65*$C$66</f>
        <v>0</v>
      </c>
      <c r="VYK66" s="995">
        <f t="shared" ref="VYK66" si="15951">VYK60*$C$65*$C$66</f>
        <v>0</v>
      </c>
      <c r="VYM66" s="995">
        <f t="shared" ref="VYM66" si="15952">VYM60*$C$65*$C$66</f>
        <v>0</v>
      </c>
      <c r="VYO66" s="995">
        <f t="shared" ref="VYO66" si="15953">VYO60*$C$65*$C$66</f>
        <v>0</v>
      </c>
      <c r="VYQ66" s="995">
        <f t="shared" ref="VYQ66" si="15954">VYQ60*$C$65*$C$66</f>
        <v>0</v>
      </c>
      <c r="VYS66" s="995">
        <f t="shared" ref="VYS66" si="15955">VYS60*$C$65*$C$66</f>
        <v>0</v>
      </c>
      <c r="VYU66" s="995">
        <f t="shared" ref="VYU66" si="15956">VYU60*$C$65*$C$66</f>
        <v>0</v>
      </c>
      <c r="VYW66" s="995">
        <f t="shared" ref="VYW66" si="15957">VYW60*$C$65*$C$66</f>
        <v>0</v>
      </c>
      <c r="VYY66" s="995">
        <f t="shared" ref="VYY66" si="15958">VYY60*$C$65*$C$66</f>
        <v>0</v>
      </c>
      <c r="VZA66" s="995">
        <f t="shared" ref="VZA66" si="15959">VZA60*$C$65*$C$66</f>
        <v>0</v>
      </c>
      <c r="VZC66" s="995">
        <f t="shared" ref="VZC66" si="15960">VZC60*$C$65*$C$66</f>
        <v>0</v>
      </c>
      <c r="VZE66" s="995">
        <f t="shared" ref="VZE66" si="15961">VZE60*$C$65*$C$66</f>
        <v>0</v>
      </c>
      <c r="VZG66" s="995">
        <f t="shared" ref="VZG66" si="15962">VZG60*$C$65*$C$66</f>
        <v>0</v>
      </c>
      <c r="VZI66" s="995">
        <f t="shared" ref="VZI66" si="15963">VZI60*$C$65*$C$66</f>
        <v>0</v>
      </c>
      <c r="VZK66" s="995">
        <f t="shared" ref="VZK66" si="15964">VZK60*$C$65*$C$66</f>
        <v>0</v>
      </c>
      <c r="VZM66" s="995">
        <f t="shared" ref="VZM66" si="15965">VZM60*$C$65*$C$66</f>
        <v>0</v>
      </c>
      <c r="VZO66" s="995">
        <f t="shared" ref="VZO66" si="15966">VZO60*$C$65*$C$66</f>
        <v>0</v>
      </c>
      <c r="VZQ66" s="995">
        <f t="shared" ref="VZQ66" si="15967">VZQ60*$C$65*$C$66</f>
        <v>0</v>
      </c>
      <c r="VZS66" s="995">
        <f t="shared" ref="VZS66" si="15968">VZS60*$C$65*$C$66</f>
        <v>0</v>
      </c>
      <c r="VZU66" s="995">
        <f t="shared" ref="VZU66" si="15969">VZU60*$C$65*$C$66</f>
        <v>0</v>
      </c>
      <c r="VZW66" s="995">
        <f t="shared" ref="VZW66" si="15970">VZW60*$C$65*$C$66</f>
        <v>0</v>
      </c>
      <c r="VZY66" s="995">
        <f t="shared" ref="VZY66" si="15971">VZY60*$C$65*$C$66</f>
        <v>0</v>
      </c>
      <c r="WAA66" s="995">
        <f t="shared" ref="WAA66" si="15972">WAA60*$C$65*$C$66</f>
        <v>0</v>
      </c>
      <c r="WAC66" s="995">
        <f t="shared" ref="WAC66" si="15973">WAC60*$C$65*$C$66</f>
        <v>0</v>
      </c>
      <c r="WAE66" s="995">
        <f t="shared" ref="WAE66" si="15974">WAE60*$C$65*$C$66</f>
        <v>0</v>
      </c>
      <c r="WAG66" s="995">
        <f t="shared" ref="WAG66" si="15975">WAG60*$C$65*$C$66</f>
        <v>0</v>
      </c>
      <c r="WAI66" s="995">
        <f t="shared" ref="WAI66" si="15976">WAI60*$C$65*$C$66</f>
        <v>0</v>
      </c>
      <c r="WAK66" s="995">
        <f t="shared" ref="WAK66" si="15977">WAK60*$C$65*$C$66</f>
        <v>0</v>
      </c>
      <c r="WAM66" s="995">
        <f t="shared" ref="WAM66" si="15978">WAM60*$C$65*$C$66</f>
        <v>0</v>
      </c>
      <c r="WAO66" s="995">
        <f t="shared" ref="WAO66" si="15979">WAO60*$C$65*$C$66</f>
        <v>0</v>
      </c>
      <c r="WAQ66" s="995">
        <f t="shared" ref="WAQ66" si="15980">WAQ60*$C$65*$C$66</f>
        <v>0</v>
      </c>
      <c r="WAS66" s="995">
        <f t="shared" ref="WAS66" si="15981">WAS60*$C$65*$C$66</f>
        <v>0</v>
      </c>
      <c r="WAU66" s="995">
        <f t="shared" ref="WAU66" si="15982">WAU60*$C$65*$C$66</f>
        <v>0</v>
      </c>
      <c r="WAW66" s="995">
        <f t="shared" ref="WAW66" si="15983">WAW60*$C$65*$C$66</f>
        <v>0</v>
      </c>
      <c r="WAY66" s="995">
        <f t="shared" ref="WAY66" si="15984">WAY60*$C$65*$C$66</f>
        <v>0</v>
      </c>
      <c r="WBA66" s="995">
        <f t="shared" ref="WBA66" si="15985">WBA60*$C$65*$C$66</f>
        <v>0</v>
      </c>
      <c r="WBC66" s="995">
        <f t="shared" ref="WBC66" si="15986">WBC60*$C$65*$C$66</f>
        <v>0</v>
      </c>
      <c r="WBE66" s="995">
        <f t="shared" ref="WBE66" si="15987">WBE60*$C$65*$C$66</f>
        <v>0</v>
      </c>
      <c r="WBG66" s="995">
        <f t="shared" ref="WBG66" si="15988">WBG60*$C$65*$C$66</f>
        <v>0</v>
      </c>
      <c r="WBI66" s="995">
        <f t="shared" ref="WBI66" si="15989">WBI60*$C$65*$C$66</f>
        <v>0</v>
      </c>
      <c r="WBK66" s="995">
        <f t="shared" ref="WBK66" si="15990">WBK60*$C$65*$C$66</f>
        <v>0</v>
      </c>
      <c r="WBM66" s="995">
        <f t="shared" ref="WBM66" si="15991">WBM60*$C$65*$C$66</f>
        <v>0</v>
      </c>
      <c r="WBO66" s="995">
        <f t="shared" ref="WBO66" si="15992">WBO60*$C$65*$C$66</f>
        <v>0</v>
      </c>
      <c r="WBQ66" s="995">
        <f t="shared" ref="WBQ66" si="15993">WBQ60*$C$65*$C$66</f>
        <v>0</v>
      </c>
      <c r="WBS66" s="995">
        <f t="shared" ref="WBS66" si="15994">WBS60*$C$65*$C$66</f>
        <v>0</v>
      </c>
      <c r="WBU66" s="995">
        <f t="shared" ref="WBU66" si="15995">WBU60*$C$65*$C$66</f>
        <v>0</v>
      </c>
      <c r="WBW66" s="995">
        <f t="shared" ref="WBW66" si="15996">WBW60*$C$65*$C$66</f>
        <v>0</v>
      </c>
      <c r="WBY66" s="995">
        <f t="shared" ref="WBY66" si="15997">WBY60*$C$65*$C$66</f>
        <v>0</v>
      </c>
      <c r="WCA66" s="995">
        <f t="shared" ref="WCA66" si="15998">WCA60*$C$65*$C$66</f>
        <v>0</v>
      </c>
      <c r="WCC66" s="995">
        <f t="shared" ref="WCC66" si="15999">WCC60*$C$65*$C$66</f>
        <v>0</v>
      </c>
      <c r="WCE66" s="995">
        <f t="shared" ref="WCE66" si="16000">WCE60*$C$65*$C$66</f>
        <v>0</v>
      </c>
      <c r="WCG66" s="995">
        <f t="shared" ref="WCG66" si="16001">WCG60*$C$65*$C$66</f>
        <v>0</v>
      </c>
      <c r="WCI66" s="995">
        <f t="shared" ref="WCI66" si="16002">WCI60*$C$65*$C$66</f>
        <v>0</v>
      </c>
      <c r="WCK66" s="995">
        <f t="shared" ref="WCK66" si="16003">WCK60*$C$65*$C$66</f>
        <v>0</v>
      </c>
      <c r="WCM66" s="995">
        <f t="shared" ref="WCM66" si="16004">WCM60*$C$65*$C$66</f>
        <v>0</v>
      </c>
      <c r="WCO66" s="995">
        <f t="shared" ref="WCO66" si="16005">WCO60*$C$65*$C$66</f>
        <v>0</v>
      </c>
      <c r="WCQ66" s="995">
        <f t="shared" ref="WCQ66" si="16006">WCQ60*$C$65*$C$66</f>
        <v>0</v>
      </c>
      <c r="WCS66" s="995">
        <f t="shared" ref="WCS66" si="16007">WCS60*$C$65*$C$66</f>
        <v>0</v>
      </c>
      <c r="WCU66" s="995">
        <f t="shared" ref="WCU66" si="16008">WCU60*$C$65*$C$66</f>
        <v>0</v>
      </c>
      <c r="WCW66" s="995">
        <f t="shared" ref="WCW66" si="16009">WCW60*$C$65*$C$66</f>
        <v>0</v>
      </c>
      <c r="WCY66" s="995">
        <f t="shared" ref="WCY66" si="16010">WCY60*$C$65*$C$66</f>
        <v>0</v>
      </c>
      <c r="WDA66" s="995">
        <f t="shared" ref="WDA66" si="16011">WDA60*$C$65*$C$66</f>
        <v>0</v>
      </c>
      <c r="WDC66" s="995">
        <f t="shared" ref="WDC66" si="16012">WDC60*$C$65*$C$66</f>
        <v>0</v>
      </c>
      <c r="WDE66" s="995">
        <f t="shared" ref="WDE66" si="16013">WDE60*$C$65*$C$66</f>
        <v>0</v>
      </c>
      <c r="WDG66" s="995">
        <f t="shared" ref="WDG66" si="16014">WDG60*$C$65*$C$66</f>
        <v>0</v>
      </c>
      <c r="WDI66" s="995">
        <f t="shared" ref="WDI66" si="16015">WDI60*$C$65*$C$66</f>
        <v>0</v>
      </c>
      <c r="WDK66" s="995">
        <f t="shared" ref="WDK66" si="16016">WDK60*$C$65*$C$66</f>
        <v>0</v>
      </c>
      <c r="WDM66" s="995">
        <f t="shared" ref="WDM66" si="16017">WDM60*$C$65*$C$66</f>
        <v>0</v>
      </c>
      <c r="WDO66" s="995">
        <f t="shared" ref="WDO66" si="16018">WDO60*$C$65*$C$66</f>
        <v>0</v>
      </c>
      <c r="WDQ66" s="995">
        <f t="shared" ref="WDQ66" si="16019">WDQ60*$C$65*$C$66</f>
        <v>0</v>
      </c>
      <c r="WDS66" s="995">
        <f t="shared" ref="WDS66" si="16020">WDS60*$C$65*$C$66</f>
        <v>0</v>
      </c>
      <c r="WDU66" s="995">
        <f t="shared" ref="WDU66" si="16021">WDU60*$C$65*$C$66</f>
        <v>0</v>
      </c>
      <c r="WDW66" s="995">
        <f t="shared" ref="WDW66" si="16022">WDW60*$C$65*$C$66</f>
        <v>0</v>
      </c>
      <c r="WDY66" s="995">
        <f t="shared" ref="WDY66" si="16023">WDY60*$C$65*$C$66</f>
        <v>0</v>
      </c>
      <c r="WEA66" s="995">
        <f t="shared" ref="WEA66" si="16024">WEA60*$C$65*$C$66</f>
        <v>0</v>
      </c>
      <c r="WEC66" s="995">
        <f t="shared" ref="WEC66" si="16025">WEC60*$C$65*$C$66</f>
        <v>0</v>
      </c>
      <c r="WEE66" s="995">
        <f t="shared" ref="WEE66" si="16026">WEE60*$C$65*$C$66</f>
        <v>0</v>
      </c>
      <c r="WEG66" s="995">
        <f t="shared" ref="WEG66" si="16027">WEG60*$C$65*$C$66</f>
        <v>0</v>
      </c>
      <c r="WEI66" s="995">
        <f t="shared" ref="WEI66" si="16028">WEI60*$C$65*$C$66</f>
        <v>0</v>
      </c>
      <c r="WEK66" s="995">
        <f t="shared" ref="WEK66" si="16029">WEK60*$C$65*$C$66</f>
        <v>0</v>
      </c>
      <c r="WEM66" s="995">
        <f t="shared" ref="WEM66" si="16030">WEM60*$C$65*$C$66</f>
        <v>0</v>
      </c>
      <c r="WEO66" s="995">
        <f t="shared" ref="WEO66" si="16031">WEO60*$C$65*$C$66</f>
        <v>0</v>
      </c>
      <c r="WEQ66" s="995">
        <f t="shared" ref="WEQ66" si="16032">WEQ60*$C$65*$C$66</f>
        <v>0</v>
      </c>
      <c r="WES66" s="995">
        <f t="shared" ref="WES66" si="16033">WES60*$C$65*$C$66</f>
        <v>0</v>
      </c>
      <c r="WEU66" s="995">
        <f t="shared" ref="WEU66" si="16034">WEU60*$C$65*$C$66</f>
        <v>0</v>
      </c>
      <c r="WEW66" s="995">
        <f t="shared" ref="WEW66" si="16035">WEW60*$C$65*$C$66</f>
        <v>0</v>
      </c>
      <c r="WEY66" s="995">
        <f t="shared" ref="WEY66" si="16036">WEY60*$C$65*$C$66</f>
        <v>0</v>
      </c>
      <c r="WFA66" s="995">
        <f t="shared" ref="WFA66" si="16037">WFA60*$C$65*$C$66</f>
        <v>0</v>
      </c>
      <c r="WFC66" s="995">
        <f t="shared" ref="WFC66" si="16038">WFC60*$C$65*$C$66</f>
        <v>0</v>
      </c>
      <c r="WFE66" s="995">
        <f t="shared" ref="WFE66" si="16039">WFE60*$C$65*$C$66</f>
        <v>0</v>
      </c>
      <c r="WFG66" s="995">
        <f t="shared" ref="WFG66" si="16040">WFG60*$C$65*$C$66</f>
        <v>0</v>
      </c>
      <c r="WFI66" s="995">
        <f t="shared" ref="WFI66" si="16041">WFI60*$C$65*$C$66</f>
        <v>0</v>
      </c>
      <c r="WFK66" s="995">
        <f t="shared" ref="WFK66" si="16042">WFK60*$C$65*$C$66</f>
        <v>0</v>
      </c>
      <c r="WFM66" s="995">
        <f t="shared" ref="WFM66" si="16043">WFM60*$C$65*$C$66</f>
        <v>0</v>
      </c>
      <c r="WFO66" s="995">
        <f t="shared" ref="WFO66" si="16044">WFO60*$C$65*$C$66</f>
        <v>0</v>
      </c>
      <c r="WFQ66" s="995">
        <f t="shared" ref="WFQ66" si="16045">WFQ60*$C$65*$C$66</f>
        <v>0</v>
      </c>
      <c r="WFS66" s="995">
        <f t="shared" ref="WFS66" si="16046">WFS60*$C$65*$C$66</f>
        <v>0</v>
      </c>
      <c r="WFU66" s="995">
        <f t="shared" ref="WFU66" si="16047">WFU60*$C$65*$C$66</f>
        <v>0</v>
      </c>
      <c r="WFW66" s="995">
        <f t="shared" ref="WFW66" si="16048">WFW60*$C$65*$C$66</f>
        <v>0</v>
      </c>
      <c r="WFY66" s="995">
        <f t="shared" ref="WFY66" si="16049">WFY60*$C$65*$C$66</f>
        <v>0</v>
      </c>
      <c r="WGA66" s="995">
        <f t="shared" ref="WGA66" si="16050">WGA60*$C$65*$C$66</f>
        <v>0</v>
      </c>
      <c r="WGC66" s="995">
        <f t="shared" ref="WGC66" si="16051">WGC60*$C$65*$C$66</f>
        <v>0</v>
      </c>
      <c r="WGE66" s="995">
        <f t="shared" ref="WGE66" si="16052">WGE60*$C$65*$C$66</f>
        <v>0</v>
      </c>
      <c r="WGG66" s="995">
        <f t="shared" ref="WGG66" si="16053">WGG60*$C$65*$C$66</f>
        <v>0</v>
      </c>
      <c r="WGI66" s="995">
        <f t="shared" ref="WGI66" si="16054">WGI60*$C$65*$C$66</f>
        <v>0</v>
      </c>
      <c r="WGK66" s="995">
        <f t="shared" ref="WGK66" si="16055">WGK60*$C$65*$C$66</f>
        <v>0</v>
      </c>
      <c r="WGM66" s="995">
        <f t="shared" ref="WGM66" si="16056">WGM60*$C$65*$C$66</f>
        <v>0</v>
      </c>
      <c r="WGO66" s="995">
        <f t="shared" ref="WGO66" si="16057">WGO60*$C$65*$C$66</f>
        <v>0</v>
      </c>
      <c r="WGQ66" s="995">
        <f t="shared" ref="WGQ66" si="16058">WGQ60*$C$65*$C$66</f>
        <v>0</v>
      </c>
      <c r="WGS66" s="995">
        <f t="shared" ref="WGS66" si="16059">WGS60*$C$65*$C$66</f>
        <v>0</v>
      </c>
      <c r="WGU66" s="995">
        <f t="shared" ref="WGU66" si="16060">WGU60*$C$65*$C$66</f>
        <v>0</v>
      </c>
      <c r="WGW66" s="995">
        <f t="shared" ref="WGW66" si="16061">WGW60*$C$65*$C$66</f>
        <v>0</v>
      </c>
      <c r="WGY66" s="995">
        <f t="shared" ref="WGY66" si="16062">WGY60*$C$65*$C$66</f>
        <v>0</v>
      </c>
      <c r="WHA66" s="995">
        <f t="shared" ref="WHA66" si="16063">WHA60*$C$65*$C$66</f>
        <v>0</v>
      </c>
      <c r="WHC66" s="995">
        <f t="shared" ref="WHC66" si="16064">WHC60*$C$65*$C$66</f>
        <v>0</v>
      </c>
      <c r="WHE66" s="995">
        <f t="shared" ref="WHE66" si="16065">WHE60*$C$65*$C$66</f>
        <v>0</v>
      </c>
      <c r="WHG66" s="995">
        <f t="shared" ref="WHG66" si="16066">WHG60*$C$65*$C$66</f>
        <v>0</v>
      </c>
      <c r="WHI66" s="995">
        <f t="shared" ref="WHI66" si="16067">WHI60*$C$65*$C$66</f>
        <v>0</v>
      </c>
      <c r="WHK66" s="995">
        <f t="shared" ref="WHK66" si="16068">WHK60*$C$65*$C$66</f>
        <v>0</v>
      </c>
      <c r="WHM66" s="995">
        <f t="shared" ref="WHM66" si="16069">WHM60*$C$65*$C$66</f>
        <v>0</v>
      </c>
      <c r="WHO66" s="995">
        <f t="shared" ref="WHO66" si="16070">WHO60*$C$65*$C$66</f>
        <v>0</v>
      </c>
      <c r="WHQ66" s="995">
        <f t="shared" ref="WHQ66" si="16071">WHQ60*$C$65*$C$66</f>
        <v>0</v>
      </c>
      <c r="WHS66" s="995">
        <f t="shared" ref="WHS66" si="16072">WHS60*$C$65*$C$66</f>
        <v>0</v>
      </c>
      <c r="WHU66" s="995">
        <f t="shared" ref="WHU66" si="16073">WHU60*$C$65*$C$66</f>
        <v>0</v>
      </c>
      <c r="WHW66" s="995">
        <f t="shared" ref="WHW66" si="16074">WHW60*$C$65*$C$66</f>
        <v>0</v>
      </c>
      <c r="WHY66" s="995">
        <f t="shared" ref="WHY66" si="16075">WHY60*$C$65*$C$66</f>
        <v>0</v>
      </c>
      <c r="WIA66" s="995">
        <f t="shared" ref="WIA66" si="16076">WIA60*$C$65*$C$66</f>
        <v>0</v>
      </c>
      <c r="WIC66" s="995">
        <f t="shared" ref="WIC66" si="16077">WIC60*$C$65*$C$66</f>
        <v>0</v>
      </c>
      <c r="WIE66" s="995">
        <f t="shared" ref="WIE66" si="16078">WIE60*$C$65*$C$66</f>
        <v>0</v>
      </c>
      <c r="WIG66" s="995">
        <f t="shared" ref="WIG66" si="16079">WIG60*$C$65*$C$66</f>
        <v>0</v>
      </c>
      <c r="WII66" s="995">
        <f t="shared" ref="WII66" si="16080">WII60*$C$65*$C$66</f>
        <v>0</v>
      </c>
      <c r="WIK66" s="995">
        <f t="shared" ref="WIK66" si="16081">WIK60*$C$65*$C$66</f>
        <v>0</v>
      </c>
      <c r="WIM66" s="995">
        <f t="shared" ref="WIM66" si="16082">WIM60*$C$65*$C$66</f>
        <v>0</v>
      </c>
      <c r="WIO66" s="995">
        <f t="shared" ref="WIO66" si="16083">WIO60*$C$65*$C$66</f>
        <v>0</v>
      </c>
      <c r="WIQ66" s="995">
        <f t="shared" ref="WIQ66" si="16084">WIQ60*$C$65*$C$66</f>
        <v>0</v>
      </c>
      <c r="WIS66" s="995">
        <f t="shared" ref="WIS66" si="16085">WIS60*$C$65*$C$66</f>
        <v>0</v>
      </c>
      <c r="WIU66" s="995">
        <f t="shared" ref="WIU66" si="16086">WIU60*$C$65*$C$66</f>
        <v>0</v>
      </c>
      <c r="WIW66" s="995">
        <f t="shared" ref="WIW66" si="16087">WIW60*$C$65*$C$66</f>
        <v>0</v>
      </c>
      <c r="WIY66" s="995">
        <f t="shared" ref="WIY66" si="16088">WIY60*$C$65*$C$66</f>
        <v>0</v>
      </c>
      <c r="WJA66" s="995">
        <f t="shared" ref="WJA66" si="16089">WJA60*$C$65*$C$66</f>
        <v>0</v>
      </c>
      <c r="WJC66" s="995">
        <f t="shared" ref="WJC66" si="16090">WJC60*$C$65*$C$66</f>
        <v>0</v>
      </c>
      <c r="WJE66" s="995">
        <f t="shared" ref="WJE66" si="16091">WJE60*$C$65*$C$66</f>
        <v>0</v>
      </c>
      <c r="WJG66" s="995">
        <f t="shared" ref="WJG66" si="16092">WJG60*$C$65*$C$66</f>
        <v>0</v>
      </c>
      <c r="WJI66" s="995">
        <f t="shared" ref="WJI66" si="16093">WJI60*$C$65*$C$66</f>
        <v>0</v>
      </c>
      <c r="WJK66" s="995">
        <f t="shared" ref="WJK66" si="16094">WJK60*$C$65*$C$66</f>
        <v>0</v>
      </c>
      <c r="WJM66" s="995">
        <f t="shared" ref="WJM66" si="16095">WJM60*$C$65*$C$66</f>
        <v>0</v>
      </c>
      <c r="WJO66" s="995">
        <f t="shared" ref="WJO66" si="16096">WJO60*$C$65*$C$66</f>
        <v>0</v>
      </c>
      <c r="WJQ66" s="995">
        <f t="shared" ref="WJQ66" si="16097">WJQ60*$C$65*$C$66</f>
        <v>0</v>
      </c>
      <c r="WJS66" s="995">
        <f t="shared" ref="WJS66" si="16098">WJS60*$C$65*$C$66</f>
        <v>0</v>
      </c>
      <c r="WJU66" s="995">
        <f t="shared" ref="WJU66" si="16099">WJU60*$C$65*$C$66</f>
        <v>0</v>
      </c>
      <c r="WJW66" s="995">
        <f t="shared" ref="WJW66" si="16100">WJW60*$C$65*$C$66</f>
        <v>0</v>
      </c>
      <c r="WJY66" s="995">
        <f t="shared" ref="WJY66" si="16101">WJY60*$C$65*$C$66</f>
        <v>0</v>
      </c>
      <c r="WKA66" s="995">
        <f t="shared" ref="WKA66" si="16102">WKA60*$C$65*$C$66</f>
        <v>0</v>
      </c>
      <c r="WKC66" s="995">
        <f t="shared" ref="WKC66" si="16103">WKC60*$C$65*$C$66</f>
        <v>0</v>
      </c>
      <c r="WKE66" s="995">
        <f t="shared" ref="WKE66" si="16104">WKE60*$C$65*$C$66</f>
        <v>0</v>
      </c>
      <c r="WKG66" s="995">
        <f t="shared" ref="WKG66" si="16105">WKG60*$C$65*$C$66</f>
        <v>0</v>
      </c>
      <c r="WKI66" s="995">
        <f t="shared" ref="WKI66" si="16106">WKI60*$C$65*$C$66</f>
        <v>0</v>
      </c>
      <c r="WKK66" s="995">
        <f t="shared" ref="WKK66" si="16107">WKK60*$C$65*$C$66</f>
        <v>0</v>
      </c>
      <c r="WKM66" s="995">
        <f t="shared" ref="WKM66" si="16108">WKM60*$C$65*$C$66</f>
        <v>0</v>
      </c>
      <c r="WKO66" s="995">
        <f t="shared" ref="WKO66" si="16109">WKO60*$C$65*$C$66</f>
        <v>0</v>
      </c>
      <c r="WKQ66" s="995">
        <f t="shared" ref="WKQ66" si="16110">WKQ60*$C$65*$C$66</f>
        <v>0</v>
      </c>
      <c r="WKS66" s="995">
        <f t="shared" ref="WKS66" si="16111">WKS60*$C$65*$C$66</f>
        <v>0</v>
      </c>
      <c r="WKU66" s="995">
        <f t="shared" ref="WKU66" si="16112">WKU60*$C$65*$C$66</f>
        <v>0</v>
      </c>
      <c r="WKW66" s="995">
        <f t="shared" ref="WKW66" si="16113">WKW60*$C$65*$C$66</f>
        <v>0</v>
      </c>
      <c r="WKY66" s="995">
        <f t="shared" ref="WKY66" si="16114">WKY60*$C$65*$C$66</f>
        <v>0</v>
      </c>
      <c r="WLA66" s="995">
        <f t="shared" ref="WLA66" si="16115">WLA60*$C$65*$C$66</f>
        <v>0</v>
      </c>
      <c r="WLC66" s="995">
        <f t="shared" ref="WLC66" si="16116">WLC60*$C$65*$C$66</f>
        <v>0</v>
      </c>
      <c r="WLE66" s="995">
        <f t="shared" ref="WLE66" si="16117">WLE60*$C$65*$C$66</f>
        <v>0</v>
      </c>
      <c r="WLG66" s="995">
        <f t="shared" ref="WLG66" si="16118">WLG60*$C$65*$C$66</f>
        <v>0</v>
      </c>
      <c r="WLI66" s="995">
        <f t="shared" ref="WLI66" si="16119">WLI60*$C$65*$C$66</f>
        <v>0</v>
      </c>
      <c r="WLK66" s="995">
        <f t="shared" ref="WLK66" si="16120">WLK60*$C$65*$C$66</f>
        <v>0</v>
      </c>
      <c r="WLM66" s="995">
        <f t="shared" ref="WLM66" si="16121">WLM60*$C$65*$C$66</f>
        <v>0</v>
      </c>
      <c r="WLO66" s="995">
        <f t="shared" ref="WLO66" si="16122">WLO60*$C$65*$C$66</f>
        <v>0</v>
      </c>
      <c r="WLQ66" s="995">
        <f t="shared" ref="WLQ66" si="16123">WLQ60*$C$65*$C$66</f>
        <v>0</v>
      </c>
      <c r="WLS66" s="995">
        <f t="shared" ref="WLS66" si="16124">WLS60*$C$65*$C$66</f>
        <v>0</v>
      </c>
      <c r="WLU66" s="995">
        <f t="shared" ref="WLU66" si="16125">WLU60*$C$65*$C$66</f>
        <v>0</v>
      </c>
      <c r="WLW66" s="995">
        <f t="shared" ref="WLW66" si="16126">WLW60*$C$65*$C$66</f>
        <v>0</v>
      </c>
      <c r="WLY66" s="995">
        <f t="shared" ref="WLY66" si="16127">WLY60*$C$65*$C$66</f>
        <v>0</v>
      </c>
      <c r="WMA66" s="995">
        <f t="shared" ref="WMA66" si="16128">WMA60*$C$65*$C$66</f>
        <v>0</v>
      </c>
      <c r="WMC66" s="995">
        <f t="shared" ref="WMC66" si="16129">WMC60*$C$65*$C$66</f>
        <v>0</v>
      </c>
      <c r="WME66" s="995">
        <f t="shared" ref="WME66" si="16130">WME60*$C$65*$C$66</f>
        <v>0</v>
      </c>
      <c r="WMG66" s="995">
        <f t="shared" ref="WMG66" si="16131">WMG60*$C$65*$C$66</f>
        <v>0</v>
      </c>
      <c r="WMI66" s="995">
        <f t="shared" ref="WMI66" si="16132">WMI60*$C$65*$C$66</f>
        <v>0</v>
      </c>
      <c r="WMK66" s="995">
        <f t="shared" ref="WMK66" si="16133">WMK60*$C$65*$C$66</f>
        <v>0</v>
      </c>
      <c r="WMM66" s="995">
        <f t="shared" ref="WMM66" si="16134">WMM60*$C$65*$C$66</f>
        <v>0</v>
      </c>
      <c r="WMO66" s="995">
        <f t="shared" ref="WMO66" si="16135">WMO60*$C$65*$C$66</f>
        <v>0</v>
      </c>
      <c r="WMQ66" s="995">
        <f t="shared" ref="WMQ66" si="16136">WMQ60*$C$65*$C$66</f>
        <v>0</v>
      </c>
      <c r="WMS66" s="995">
        <f t="shared" ref="WMS66" si="16137">WMS60*$C$65*$C$66</f>
        <v>0</v>
      </c>
      <c r="WMU66" s="995">
        <f t="shared" ref="WMU66" si="16138">WMU60*$C$65*$C$66</f>
        <v>0</v>
      </c>
      <c r="WMW66" s="995">
        <f t="shared" ref="WMW66" si="16139">WMW60*$C$65*$C$66</f>
        <v>0</v>
      </c>
      <c r="WMY66" s="995">
        <f t="shared" ref="WMY66" si="16140">WMY60*$C$65*$C$66</f>
        <v>0</v>
      </c>
      <c r="WNA66" s="995">
        <f t="shared" ref="WNA66" si="16141">WNA60*$C$65*$C$66</f>
        <v>0</v>
      </c>
      <c r="WNC66" s="995">
        <f t="shared" ref="WNC66" si="16142">WNC60*$C$65*$C$66</f>
        <v>0</v>
      </c>
      <c r="WNE66" s="995">
        <f t="shared" ref="WNE66" si="16143">WNE60*$C$65*$C$66</f>
        <v>0</v>
      </c>
      <c r="WNG66" s="995">
        <f t="shared" ref="WNG66" si="16144">WNG60*$C$65*$C$66</f>
        <v>0</v>
      </c>
      <c r="WNI66" s="995">
        <f t="shared" ref="WNI66" si="16145">WNI60*$C$65*$C$66</f>
        <v>0</v>
      </c>
      <c r="WNK66" s="995">
        <f t="shared" ref="WNK66" si="16146">WNK60*$C$65*$C$66</f>
        <v>0</v>
      </c>
      <c r="WNM66" s="995">
        <f t="shared" ref="WNM66" si="16147">WNM60*$C$65*$C$66</f>
        <v>0</v>
      </c>
      <c r="WNO66" s="995">
        <f t="shared" ref="WNO66" si="16148">WNO60*$C$65*$C$66</f>
        <v>0</v>
      </c>
      <c r="WNQ66" s="995">
        <f t="shared" ref="WNQ66" si="16149">WNQ60*$C$65*$C$66</f>
        <v>0</v>
      </c>
      <c r="WNS66" s="995">
        <f t="shared" ref="WNS66" si="16150">WNS60*$C$65*$C$66</f>
        <v>0</v>
      </c>
      <c r="WNU66" s="995">
        <f t="shared" ref="WNU66" si="16151">WNU60*$C$65*$C$66</f>
        <v>0</v>
      </c>
      <c r="WNW66" s="995">
        <f t="shared" ref="WNW66" si="16152">WNW60*$C$65*$C$66</f>
        <v>0</v>
      </c>
      <c r="WNY66" s="995">
        <f t="shared" ref="WNY66" si="16153">WNY60*$C$65*$C$66</f>
        <v>0</v>
      </c>
      <c r="WOA66" s="995">
        <f t="shared" ref="WOA66" si="16154">WOA60*$C$65*$C$66</f>
        <v>0</v>
      </c>
      <c r="WOC66" s="995">
        <f t="shared" ref="WOC66" si="16155">WOC60*$C$65*$C$66</f>
        <v>0</v>
      </c>
      <c r="WOE66" s="995">
        <f t="shared" ref="WOE66" si="16156">WOE60*$C$65*$C$66</f>
        <v>0</v>
      </c>
      <c r="WOG66" s="995">
        <f t="shared" ref="WOG66" si="16157">WOG60*$C$65*$C$66</f>
        <v>0</v>
      </c>
      <c r="WOI66" s="995">
        <f t="shared" ref="WOI66" si="16158">WOI60*$C$65*$C$66</f>
        <v>0</v>
      </c>
      <c r="WOK66" s="995">
        <f t="shared" ref="WOK66" si="16159">WOK60*$C$65*$C$66</f>
        <v>0</v>
      </c>
      <c r="WOM66" s="995">
        <f t="shared" ref="WOM66" si="16160">WOM60*$C$65*$C$66</f>
        <v>0</v>
      </c>
      <c r="WOO66" s="995">
        <f t="shared" ref="WOO66" si="16161">WOO60*$C$65*$C$66</f>
        <v>0</v>
      </c>
      <c r="WOQ66" s="995">
        <f t="shared" ref="WOQ66" si="16162">WOQ60*$C$65*$C$66</f>
        <v>0</v>
      </c>
      <c r="WOS66" s="995">
        <f t="shared" ref="WOS66" si="16163">WOS60*$C$65*$C$66</f>
        <v>0</v>
      </c>
      <c r="WOU66" s="995">
        <f t="shared" ref="WOU66" si="16164">WOU60*$C$65*$C$66</f>
        <v>0</v>
      </c>
      <c r="WOW66" s="995">
        <f t="shared" ref="WOW66" si="16165">WOW60*$C$65*$C$66</f>
        <v>0</v>
      </c>
      <c r="WOY66" s="995">
        <f t="shared" ref="WOY66" si="16166">WOY60*$C$65*$C$66</f>
        <v>0</v>
      </c>
      <c r="WPA66" s="995">
        <f t="shared" ref="WPA66" si="16167">WPA60*$C$65*$C$66</f>
        <v>0</v>
      </c>
      <c r="WPC66" s="995">
        <f t="shared" ref="WPC66" si="16168">WPC60*$C$65*$C$66</f>
        <v>0</v>
      </c>
      <c r="WPE66" s="995">
        <f t="shared" ref="WPE66" si="16169">WPE60*$C$65*$C$66</f>
        <v>0</v>
      </c>
      <c r="WPG66" s="995">
        <f t="shared" ref="WPG66" si="16170">WPG60*$C$65*$C$66</f>
        <v>0</v>
      </c>
      <c r="WPI66" s="995">
        <f t="shared" ref="WPI66" si="16171">WPI60*$C$65*$C$66</f>
        <v>0</v>
      </c>
      <c r="WPK66" s="995">
        <f t="shared" ref="WPK66" si="16172">WPK60*$C$65*$C$66</f>
        <v>0</v>
      </c>
      <c r="WPM66" s="995">
        <f t="shared" ref="WPM66" si="16173">WPM60*$C$65*$C$66</f>
        <v>0</v>
      </c>
      <c r="WPO66" s="995">
        <f t="shared" ref="WPO66" si="16174">WPO60*$C$65*$C$66</f>
        <v>0</v>
      </c>
      <c r="WPQ66" s="995">
        <f t="shared" ref="WPQ66" si="16175">WPQ60*$C$65*$C$66</f>
        <v>0</v>
      </c>
      <c r="WPS66" s="995">
        <f t="shared" ref="WPS66" si="16176">WPS60*$C$65*$C$66</f>
        <v>0</v>
      </c>
      <c r="WPU66" s="995">
        <f t="shared" ref="WPU66" si="16177">WPU60*$C$65*$C$66</f>
        <v>0</v>
      </c>
      <c r="WPW66" s="995">
        <f t="shared" ref="WPW66" si="16178">WPW60*$C$65*$C$66</f>
        <v>0</v>
      </c>
      <c r="WPY66" s="995">
        <f t="shared" ref="WPY66" si="16179">WPY60*$C$65*$C$66</f>
        <v>0</v>
      </c>
      <c r="WQA66" s="995">
        <f t="shared" ref="WQA66" si="16180">WQA60*$C$65*$C$66</f>
        <v>0</v>
      </c>
      <c r="WQC66" s="995">
        <f t="shared" ref="WQC66" si="16181">WQC60*$C$65*$C$66</f>
        <v>0</v>
      </c>
      <c r="WQE66" s="995">
        <f t="shared" ref="WQE66" si="16182">WQE60*$C$65*$C$66</f>
        <v>0</v>
      </c>
      <c r="WQG66" s="995">
        <f t="shared" ref="WQG66" si="16183">WQG60*$C$65*$C$66</f>
        <v>0</v>
      </c>
      <c r="WQI66" s="995">
        <f t="shared" ref="WQI66" si="16184">WQI60*$C$65*$C$66</f>
        <v>0</v>
      </c>
      <c r="WQK66" s="995">
        <f t="shared" ref="WQK66" si="16185">WQK60*$C$65*$C$66</f>
        <v>0</v>
      </c>
      <c r="WQM66" s="995">
        <f t="shared" ref="WQM66" si="16186">WQM60*$C$65*$C$66</f>
        <v>0</v>
      </c>
      <c r="WQO66" s="995">
        <f t="shared" ref="WQO66" si="16187">WQO60*$C$65*$C$66</f>
        <v>0</v>
      </c>
      <c r="WQQ66" s="995">
        <f t="shared" ref="WQQ66" si="16188">WQQ60*$C$65*$C$66</f>
        <v>0</v>
      </c>
      <c r="WQS66" s="995">
        <f t="shared" ref="WQS66" si="16189">WQS60*$C$65*$C$66</f>
        <v>0</v>
      </c>
      <c r="WQU66" s="995">
        <f t="shared" ref="WQU66" si="16190">WQU60*$C$65*$C$66</f>
        <v>0</v>
      </c>
      <c r="WQW66" s="995">
        <f t="shared" ref="WQW66" si="16191">WQW60*$C$65*$C$66</f>
        <v>0</v>
      </c>
      <c r="WQY66" s="995">
        <f t="shared" ref="WQY66" si="16192">WQY60*$C$65*$C$66</f>
        <v>0</v>
      </c>
      <c r="WRA66" s="995">
        <f t="shared" ref="WRA66" si="16193">WRA60*$C$65*$C$66</f>
        <v>0</v>
      </c>
      <c r="WRC66" s="995">
        <f t="shared" ref="WRC66" si="16194">WRC60*$C$65*$C$66</f>
        <v>0</v>
      </c>
      <c r="WRE66" s="995">
        <f t="shared" ref="WRE66" si="16195">WRE60*$C$65*$C$66</f>
        <v>0</v>
      </c>
      <c r="WRG66" s="995">
        <f t="shared" ref="WRG66" si="16196">WRG60*$C$65*$C$66</f>
        <v>0</v>
      </c>
      <c r="WRI66" s="995">
        <f t="shared" ref="WRI66" si="16197">WRI60*$C$65*$C$66</f>
        <v>0</v>
      </c>
      <c r="WRK66" s="995">
        <f t="shared" ref="WRK66" si="16198">WRK60*$C$65*$C$66</f>
        <v>0</v>
      </c>
      <c r="WRM66" s="995">
        <f t="shared" ref="WRM66" si="16199">WRM60*$C$65*$C$66</f>
        <v>0</v>
      </c>
      <c r="WRO66" s="995">
        <f t="shared" ref="WRO66" si="16200">WRO60*$C$65*$C$66</f>
        <v>0</v>
      </c>
      <c r="WRQ66" s="995">
        <f t="shared" ref="WRQ66" si="16201">WRQ60*$C$65*$C$66</f>
        <v>0</v>
      </c>
      <c r="WRS66" s="995">
        <f t="shared" ref="WRS66" si="16202">WRS60*$C$65*$C$66</f>
        <v>0</v>
      </c>
      <c r="WRU66" s="995">
        <f t="shared" ref="WRU66" si="16203">WRU60*$C$65*$C$66</f>
        <v>0</v>
      </c>
      <c r="WRW66" s="995">
        <f t="shared" ref="WRW66" si="16204">WRW60*$C$65*$C$66</f>
        <v>0</v>
      </c>
      <c r="WRY66" s="995">
        <f t="shared" ref="WRY66" si="16205">WRY60*$C$65*$C$66</f>
        <v>0</v>
      </c>
      <c r="WSA66" s="995">
        <f t="shared" ref="WSA66" si="16206">WSA60*$C$65*$C$66</f>
        <v>0</v>
      </c>
      <c r="WSC66" s="995">
        <f t="shared" ref="WSC66" si="16207">WSC60*$C$65*$C$66</f>
        <v>0</v>
      </c>
      <c r="WSE66" s="995">
        <f t="shared" ref="WSE66" si="16208">WSE60*$C$65*$C$66</f>
        <v>0</v>
      </c>
      <c r="WSG66" s="995">
        <f t="shared" ref="WSG66" si="16209">WSG60*$C$65*$C$66</f>
        <v>0</v>
      </c>
      <c r="WSI66" s="995">
        <f t="shared" ref="WSI66" si="16210">WSI60*$C$65*$C$66</f>
        <v>0</v>
      </c>
      <c r="WSK66" s="995">
        <f t="shared" ref="WSK66" si="16211">WSK60*$C$65*$C$66</f>
        <v>0</v>
      </c>
      <c r="WSM66" s="995">
        <f t="shared" ref="WSM66" si="16212">WSM60*$C$65*$C$66</f>
        <v>0</v>
      </c>
      <c r="WSO66" s="995">
        <f t="shared" ref="WSO66" si="16213">WSO60*$C$65*$C$66</f>
        <v>0</v>
      </c>
      <c r="WSQ66" s="995">
        <f t="shared" ref="WSQ66" si="16214">WSQ60*$C$65*$C$66</f>
        <v>0</v>
      </c>
      <c r="WSS66" s="995">
        <f t="shared" ref="WSS66" si="16215">WSS60*$C$65*$C$66</f>
        <v>0</v>
      </c>
      <c r="WSU66" s="995">
        <f t="shared" ref="WSU66" si="16216">WSU60*$C$65*$C$66</f>
        <v>0</v>
      </c>
      <c r="WSW66" s="995">
        <f t="shared" ref="WSW66" si="16217">WSW60*$C$65*$C$66</f>
        <v>0</v>
      </c>
      <c r="WSY66" s="995">
        <f t="shared" ref="WSY66" si="16218">WSY60*$C$65*$C$66</f>
        <v>0</v>
      </c>
      <c r="WTA66" s="995">
        <f t="shared" ref="WTA66" si="16219">WTA60*$C$65*$C$66</f>
        <v>0</v>
      </c>
      <c r="WTC66" s="995">
        <f t="shared" ref="WTC66" si="16220">WTC60*$C$65*$C$66</f>
        <v>0</v>
      </c>
      <c r="WTE66" s="995">
        <f t="shared" ref="WTE66" si="16221">WTE60*$C$65*$C$66</f>
        <v>0</v>
      </c>
      <c r="WTG66" s="995">
        <f t="shared" ref="WTG66" si="16222">WTG60*$C$65*$C$66</f>
        <v>0</v>
      </c>
      <c r="WTI66" s="995">
        <f t="shared" ref="WTI66" si="16223">WTI60*$C$65*$C$66</f>
        <v>0</v>
      </c>
      <c r="WTK66" s="995">
        <f t="shared" ref="WTK66" si="16224">WTK60*$C$65*$C$66</f>
        <v>0</v>
      </c>
      <c r="WTM66" s="995">
        <f t="shared" ref="WTM66" si="16225">WTM60*$C$65*$C$66</f>
        <v>0</v>
      </c>
      <c r="WTO66" s="995">
        <f t="shared" ref="WTO66" si="16226">WTO60*$C$65*$C$66</f>
        <v>0</v>
      </c>
      <c r="WTQ66" s="995">
        <f t="shared" ref="WTQ66" si="16227">WTQ60*$C$65*$C$66</f>
        <v>0</v>
      </c>
      <c r="WTS66" s="995">
        <f t="shared" ref="WTS66" si="16228">WTS60*$C$65*$C$66</f>
        <v>0</v>
      </c>
      <c r="WTU66" s="995">
        <f t="shared" ref="WTU66" si="16229">WTU60*$C$65*$C$66</f>
        <v>0</v>
      </c>
      <c r="WTW66" s="995">
        <f t="shared" ref="WTW66" si="16230">WTW60*$C$65*$C$66</f>
        <v>0</v>
      </c>
      <c r="WTY66" s="995">
        <f t="shared" ref="WTY66" si="16231">WTY60*$C$65*$C$66</f>
        <v>0</v>
      </c>
      <c r="WUA66" s="995">
        <f t="shared" ref="WUA66" si="16232">WUA60*$C$65*$C$66</f>
        <v>0</v>
      </c>
      <c r="WUC66" s="995">
        <f t="shared" ref="WUC66" si="16233">WUC60*$C$65*$C$66</f>
        <v>0</v>
      </c>
      <c r="WUE66" s="995">
        <f t="shared" ref="WUE66" si="16234">WUE60*$C$65*$C$66</f>
        <v>0</v>
      </c>
      <c r="WUG66" s="995">
        <f t="shared" ref="WUG66" si="16235">WUG60*$C$65*$C$66</f>
        <v>0</v>
      </c>
      <c r="WUI66" s="995">
        <f t="shared" ref="WUI66" si="16236">WUI60*$C$65*$C$66</f>
        <v>0</v>
      </c>
      <c r="WUK66" s="995">
        <f t="shared" ref="WUK66" si="16237">WUK60*$C$65*$C$66</f>
        <v>0</v>
      </c>
      <c r="WUM66" s="995">
        <f t="shared" ref="WUM66" si="16238">WUM60*$C$65*$C$66</f>
        <v>0</v>
      </c>
      <c r="WUO66" s="995">
        <f t="shared" ref="WUO66" si="16239">WUO60*$C$65*$C$66</f>
        <v>0</v>
      </c>
      <c r="WUQ66" s="995">
        <f t="shared" ref="WUQ66" si="16240">WUQ60*$C$65*$C$66</f>
        <v>0</v>
      </c>
      <c r="WUS66" s="995">
        <f t="shared" ref="WUS66" si="16241">WUS60*$C$65*$C$66</f>
        <v>0</v>
      </c>
      <c r="WUU66" s="995">
        <f t="shared" ref="WUU66" si="16242">WUU60*$C$65*$C$66</f>
        <v>0</v>
      </c>
      <c r="WUW66" s="995">
        <f t="shared" ref="WUW66" si="16243">WUW60*$C$65*$C$66</f>
        <v>0</v>
      </c>
      <c r="WUY66" s="995">
        <f t="shared" ref="WUY66" si="16244">WUY60*$C$65*$C$66</f>
        <v>0</v>
      </c>
      <c r="WVA66" s="995">
        <f t="shared" ref="WVA66" si="16245">WVA60*$C$65*$C$66</f>
        <v>0</v>
      </c>
      <c r="WVC66" s="995">
        <f t="shared" ref="WVC66" si="16246">WVC60*$C$65*$C$66</f>
        <v>0</v>
      </c>
      <c r="WVE66" s="995">
        <f t="shared" ref="WVE66" si="16247">WVE60*$C$65*$C$66</f>
        <v>0</v>
      </c>
      <c r="WVG66" s="995">
        <f t="shared" ref="WVG66" si="16248">WVG60*$C$65*$C$66</f>
        <v>0</v>
      </c>
      <c r="WVI66" s="995">
        <f t="shared" ref="WVI66" si="16249">WVI60*$C$65*$C$66</f>
        <v>0</v>
      </c>
      <c r="WVK66" s="995">
        <f t="shared" ref="WVK66" si="16250">WVK60*$C$65*$C$66</f>
        <v>0</v>
      </c>
      <c r="WVM66" s="995">
        <f t="shared" ref="WVM66" si="16251">WVM60*$C$65*$C$66</f>
        <v>0</v>
      </c>
      <c r="WVO66" s="995">
        <f t="shared" ref="WVO66" si="16252">WVO60*$C$65*$C$66</f>
        <v>0</v>
      </c>
      <c r="WVQ66" s="995">
        <f t="shared" ref="WVQ66" si="16253">WVQ60*$C$65*$C$66</f>
        <v>0</v>
      </c>
      <c r="WVS66" s="995">
        <f t="shared" ref="WVS66" si="16254">WVS60*$C$65*$C$66</f>
        <v>0</v>
      </c>
      <c r="WVU66" s="995">
        <f t="shared" ref="WVU66" si="16255">WVU60*$C$65*$C$66</f>
        <v>0</v>
      </c>
      <c r="WVW66" s="995">
        <f t="shared" ref="WVW66" si="16256">WVW60*$C$65*$C$66</f>
        <v>0</v>
      </c>
      <c r="WVY66" s="995">
        <f t="shared" ref="WVY66" si="16257">WVY60*$C$65*$C$66</f>
        <v>0</v>
      </c>
      <c r="WWA66" s="995">
        <f t="shared" ref="WWA66" si="16258">WWA60*$C$65*$C$66</f>
        <v>0</v>
      </c>
      <c r="WWC66" s="995">
        <f t="shared" ref="WWC66" si="16259">WWC60*$C$65*$C$66</f>
        <v>0</v>
      </c>
      <c r="WWE66" s="995">
        <f t="shared" ref="WWE66" si="16260">WWE60*$C$65*$C$66</f>
        <v>0</v>
      </c>
      <c r="WWG66" s="995">
        <f t="shared" ref="WWG66" si="16261">WWG60*$C$65*$C$66</f>
        <v>0</v>
      </c>
      <c r="WWI66" s="995">
        <f t="shared" ref="WWI66" si="16262">WWI60*$C$65*$C$66</f>
        <v>0</v>
      </c>
      <c r="WWK66" s="995">
        <f t="shared" ref="WWK66" si="16263">WWK60*$C$65*$C$66</f>
        <v>0</v>
      </c>
      <c r="WWM66" s="995">
        <f t="shared" ref="WWM66" si="16264">WWM60*$C$65*$C$66</f>
        <v>0</v>
      </c>
      <c r="WWO66" s="995">
        <f t="shared" ref="WWO66" si="16265">WWO60*$C$65*$C$66</f>
        <v>0</v>
      </c>
      <c r="WWQ66" s="995">
        <f t="shared" ref="WWQ66" si="16266">WWQ60*$C$65*$C$66</f>
        <v>0</v>
      </c>
      <c r="WWS66" s="995">
        <f t="shared" ref="WWS66" si="16267">WWS60*$C$65*$C$66</f>
        <v>0</v>
      </c>
      <c r="WWU66" s="995">
        <f t="shared" ref="WWU66" si="16268">WWU60*$C$65*$C$66</f>
        <v>0</v>
      </c>
      <c r="WWW66" s="995">
        <f t="shared" ref="WWW66" si="16269">WWW60*$C$65*$C$66</f>
        <v>0</v>
      </c>
      <c r="WWY66" s="995">
        <f t="shared" ref="WWY66" si="16270">WWY60*$C$65*$C$66</f>
        <v>0</v>
      </c>
      <c r="WXA66" s="995">
        <f t="shared" ref="WXA66" si="16271">WXA60*$C$65*$C$66</f>
        <v>0</v>
      </c>
      <c r="WXC66" s="995">
        <f t="shared" ref="WXC66" si="16272">WXC60*$C$65*$C$66</f>
        <v>0</v>
      </c>
      <c r="WXE66" s="995">
        <f t="shared" ref="WXE66" si="16273">WXE60*$C$65*$C$66</f>
        <v>0</v>
      </c>
      <c r="WXG66" s="995">
        <f t="shared" ref="WXG66" si="16274">WXG60*$C$65*$C$66</f>
        <v>0</v>
      </c>
      <c r="WXI66" s="995">
        <f t="shared" ref="WXI66" si="16275">WXI60*$C$65*$C$66</f>
        <v>0</v>
      </c>
      <c r="WXK66" s="995">
        <f t="shared" ref="WXK66" si="16276">WXK60*$C$65*$C$66</f>
        <v>0</v>
      </c>
      <c r="WXM66" s="995">
        <f t="shared" ref="WXM66" si="16277">WXM60*$C$65*$C$66</f>
        <v>0</v>
      </c>
      <c r="WXO66" s="995">
        <f t="shared" ref="WXO66" si="16278">WXO60*$C$65*$C$66</f>
        <v>0</v>
      </c>
      <c r="WXQ66" s="995">
        <f t="shared" ref="WXQ66" si="16279">WXQ60*$C$65*$C$66</f>
        <v>0</v>
      </c>
      <c r="WXS66" s="995">
        <f t="shared" ref="WXS66" si="16280">WXS60*$C$65*$C$66</f>
        <v>0</v>
      </c>
      <c r="WXU66" s="995">
        <f t="shared" ref="WXU66" si="16281">WXU60*$C$65*$C$66</f>
        <v>0</v>
      </c>
      <c r="WXW66" s="995">
        <f t="shared" ref="WXW66" si="16282">WXW60*$C$65*$C$66</f>
        <v>0</v>
      </c>
      <c r="WXY66" s="995">
        <f t="shared" ref="WXY66" si="16283">WXY60*$C$65*$C$66</f>
        <v>0</v>
      </c>
      <c r="WYA66" s="995">
        <f t="shared" ref="WYA66" si="16284">WYA60*$C$65*$C$66</f>
        <v>0</v>
      </c>
      <c r="WYC66" s="995">
        <f t="shared" ref="WYC66" si="16285">WYC60*$C$65*$C$66</f>
        <v>0</v>
      </c>
      <c r="WYE66" s="995">
        <f t="shared" ref="WYE66" si="16286">WYE60*$C$65*$C$66</f>
        <v>0</v>
      </c>
      <c r="WYG66" s="995">
        <f t="shared" ref="WYG66" si="16287">WYG60*$C$65*$C$66</f>
        <v>0</v>
      </c>
      <c r="WYI66" s="995">
        <f t="shared" ref="WYI66" si="16288">WYI60*$C$65*$C$66</f>
        <v>0</v>
      </c>
      <c r="WYK66" s="995">
        <f t="shared" ref="WYK66" si="16289">WYK60*$C$65*$C$66</f>
        <v>0</v>
      </c>
      <c r="WYM66" s="995">
        <f t="shared" ref="WYM66" si="16290">WYM60*$C$65*$C$66</f>
        <v>0</v>
      </c>
      <c r="WYO66" s="995">
        <f t="shared" ref="WYO66" si="16291">WYO60*$C$65*$C$66</f>
        <v>0</v>
      </c>
      <c r="WYQ66" s="995">
        <f t="shared" ref="WYQ66" si="16292">WYQ60*$C$65*$C$66</f>
        <v>0</v>
      </c>
      <c r="WYS66" s="995">
        <f t="shared" ref="WYS66" si="16293">WYS60*$C$65*$C$66</f>
        <v>0</v>
      </c>
      <c r="WYU66" s="995">
        <f t="shared" ref="WYU66" si="16294">WYU60*$C$65*$C$66</f>
        <v>0</v>
      </c>
      <c r="WYW66" s="995">
        <f t="shared" ref="WYW66" si="16295">WYW60*$C$65*$C$66</f>
        <v>0</v>
      </c>
      <c r="WYY66" s="995">
        <f t="shared" ref="WYY66" si="16296">WYY60*$C$65*$C$66</f>
        <v>0</v>
      </c>
      <c r="WZA66" s="995">
        <f t="shared" ref="WZA66" si="16297">WZA60*$C$65*$C$66</f>
        <v>0</v>
      </c>
      <c r="WZC66" s="995">
        <f t="shared" ref="WZC66" si="16298">WZC60*$C$65*$C$66</f>
        <v>0</v>
      </c>
      <c r="WZE66" s="995">
        <f t="shared" ref="WZE66" si="16299">WZE60*$C$65*$C$66</f>
        <v>0</v>
      </c>
      <c r="WZG66" s="995">
        <f t="shared" ref="WZG66" si="16300">WZG60*$C$65*$C$66</f>
        <v>0</v>
      </c>
      <c r="WZI66" s="995">
        <f t="shared" ref="WZI66" si="16301">WZI60*$C$65*$C$66</f>
        <v>0</v>
      </c>
      <c r="WZK66" s="995">
        <f t="shared" ref="WZK66" si="16302">WZK60*$C$65*$C$66</f>
        <v>0</v>
      </c>
      <c r="WZM66" s="995">
        <f t="shared" ref="WZM66" si="16303">WZM60*$C$65*$C$66</f>
        <v>0</v>
      </c>
      <c r="WZO66" s="995">
        <f t="shared" ref="WZO66" si="16304">WZO60*$C$65*$C$66</f>
        <v>0</v>
      </c>
      <c r="WZQ66" s="995">
        <f t="shared" ref="WZQ66" si="16305">WZQ60*$C$65*$C$66</f>
        <v>0</v>
      </c>
      <c r="WZS66" s="995">
        <f t="shared" ref="WZS66" si="16306">WZS60*$C$65*$C$66</f>
        <v>0</v>
      </c>
      <c r="WZU66" s="995">
        <f t="shared" ref="WZU66" si="16307">WZU60*$C$65*$C$66</f>
        <v>0</v>
      </c>
      <c r="WZW66" s="995">
        <f t="shared" ref="WZW66" si="16308">WZW60*$C$65*$C$66</f>
        <v>0</v>
      </c>
      <c r="WZY66" s="995">
        <f t="shared" ref="WZY66" si="16309">WZY60*$C$65*$C$66</f>
        <v>0</v>
      </c>
      <c r="XAA66" s="995">
        <f t="shared" ref="XAA66" si="16310">XAA60*$C$65*$C$66</f>
        <v>0</v>
      </c>
      <c r="XAC66" s="995">
        <f t="shared" ref="XAC66" si="16311">XAC60*$C$65*$C$66</f>
        <v>0</v>
      </c>
      <c r="XAE66" s="995">
        <f t="shared" ref="XAE66" si="16312">XAE60*$C$65*$C$66</f>
        <v>0</v>
      </c>
      <c r="XAG66" s="995">
        <f t="shared" ref="XAG66" si="16313">XAG60*$C$65*$C$66</f>
        <v>0</v>
      </c>
      <c r="XAI66" s="995">
        <f t="shared" ref="XAI66" si="16314">XAI60*$C$65*$C$66</f>
        <v>0</v>
      </c>
      <c r="XAK66" s="995">
        <f t="shared" ref="XAK66" si="16315">XAK60*$C$65*$C$66</f>
        <v>0</v>
      </c>
      <c r="XAM66" s="995">
        <f t="shared" ref="XAM66" si="16316">XAM60*$C$65*$C$66</f>
        <v>0</v>
      </c>
      <c r="XAO66" s="995">
        <f t="shared" ref="XAO66" si="16317">XAO60*$C$65*$C$66</f>
        <v>0</v>
      </c>
      <c r="XAQ66" s="995">
        <f t="shared" ref="XAQ66" si="16318">XAQ60*$C$65*$C$66</f>
        <v>0</v>
      </c>
      <c r="XAS66" s="995">
        <f t="shared" ref="XAS66" si="16319">XAS60*$C$65*$C$66</f>
        <v>0</v>
      </c>
      <c r="XAU66" s="995">
        <f t="shared" ref="XAU66" si="16320">XAU60*$C$65*$C$66</f>
        <v>0</v>
      </c>
      <c r="XAW66" s="995">
        <f t="shared" ref="XAW66" si="16321">XAW60*$C$65*$C$66</f>
        <v>0</v>
      </c>
      <c r="XAY66" s="995">
        <f t="shared" ref="XAY66" si="16322">XAY60*$C$65*$C$66</f>
        <v>0</v>
      </c>
      <c r="XBA66" s="995">
        <f t="shared" ref="XBA66" si="16323">XBA60*$C$65*$C$66</f>
        <v>0</v>
      </c>
      <c r="XBC66" s="995">
        <f t="shared" ref="XBC66" si="16324">XBC60*$C$65*$C$66</f>
        <v>0</v>
      </c>
      <c r="XBE66" s="995">
        <f t="shared" ref="XBE66" si="16325">XBE60*$C$65*$C$66</f>
        <v>0</v>
      </c>
      <c r="XBG66" s="995">
        <f t="shared" ref="XBG66" si="16326">XBG60*$C$65*$C$66</f>
        <v>0</v>
      </c>
      <c r="XBI66" s="995">
        <f t="shared" ref="XBI66" si="16327">XBI60*$C$65*$C$66</f>
        <v>0</v>
      </c>
      <c r="XBK66" s="995">
        <f t="shared" ref="XBK66" si="16328">XBK60*$C$65*$C$66</f>
        <v>0</v>
      </c>
      <c r="XBM66" s="995">
        <f t="shared" ref="XBM66" si="16329">XBM60*$C$65*$C$66</f>
        <v>0</v>
      </c>
      <c r="XBO66" s="995">
        <f t="shared" ref="XBO66" si="16330">XBO60*$C$65*$C$66</f>
        <v>0</v>
      </c>
      <c r="XBQ66" s="995">
        <f t="shared" ref="XBQ66" si="16331">XBQ60*$C$65*$C$66</f>
        <v>0</v>
      </c>
      <c r="XBS66" s="995">
        <f t="shared" ref="XBS66" si="16332">XBS60*$C$65*$C$66</f>
        <v>0</v>
      </c>
      <c r="XBU66" s="995">
        <f t="shared" ref="XBU66" si="16333">XBU60*$C$65*$C$66</f>
        <v>0</v>
      </c>
      <c r="XBW66" s="995">
        <f t="shared" ref="XBW66" si="16334">XBW60*$C$65*$C$66</f>
        <v>0</v>
      </c>
      <c r="XBY66" s="995">
        <f t="shared" ref="XBY66" si="16335">XBY60*$C$65*$C$66</f>
        <v>0</v>
      </c>
      <c r="XCA66" s="995">
        <f t="shared" ref="XCA66" si="16336">XCA60*$C$65*$C$66</f>
        <v>0</v>
      </c>
      <c r="XCC66" s="995">
        <f t="shared" ref="XCC66" si="16337">XCC60*$C$65*$C$66</f>
        <v>0</v>
      </c>
      <c r="XCE66" s="995">
        <f t="shared" ref="XCE66" si="16338">XCE60*$C$65*$C$66</f>
        <v>0</v>
      </c>
      <c r="XCG66" s="995">
        <f t="shared" ref="XCG66" si="16339">XCG60*$C$65*$C$66</f>
        <v>0</v>
      </c>
      <c r="XCI66" s="995">
        <f t="shared" ref="XCI66" si="16340">XCI60*$C$65*$C$66</f>
        <v>0</v>
      </c>
      <c r="XCK66" s="995">
        <f t="shared" ref="XCK66" si="16341">XCK60*$C$65*$C$66</f>
        <v>0</v>
      </c>
      <c r="XCM66" s="995">
        <f t="shared" ref="XCM66" si="16342">XCM60*$C$65*$C$66</f>
        <v>0</v>
      </c>
      <c r="XCO66" s="995">
        <f t="shared" ref="XCO66" si="16343">XCO60*$C$65*$C$66</f>
        <v>0</v>
      </c>
      <c r="XCQ66" s="995">
        <f t="shared" ref="XCQ66" si="16344">XCQ60*$C$65*$C$66</f>
        <v>0</v>
      </c>
      <c r="XCS66" s="995">
        <f t="shared" ref="XCS66" si="16345">XCS60*$C$65*$C$66</f>
        <v>0</v>
      </c>
      <c r="XCU66" s="995">
        <f t="shared" ref="XCU66" si="16346">XCU60*$C$65*$C$66</f>
        <v>0</v>
      </c>
      <c r="XCW66" s="995">
        <f t="shared" ref="XCW66" si="16347">XCW60*$C$65*$C$66</f>
        <v>0</v>
      </c>
      <c r="XCY66" s="995">
        <f t="shared" ref="XCY66" si="16348">XCY60*$C$65*$C$66</f>
        <v>0</v>
      </c>
      <c r="XDA66" s="995">
        <f t="shared" ref="XDA66" si="16349">XDA60*$C$65*$C$66</f>
        <v>0</v>
      </c>
      <c r="XDC66" s="995">
        <f t="shared" ref="XDC66" si="16350">XDC60*$C$65*$C$66</f>
        <v>0</v>
      </c>
      <c r="XDE66" s="995">
        <f t="shared" ref="XDE66" si="16351">XDE60*$C$65*$C$66</f>
        <v>0</v>
      </c>
      <c r="XDG66" s="995">
        <f t="shared" ref="XDG66" si="16352">XDG60*$C$65*$C$66</f>
        <v>0</v>
      </c>
      <c r="XDI66" s="995">
        <f t="shared" ref="XDI66" si="16353">XDI60*$C$65*$C$66</f>
        <v>0</v>
      </c>
      <c r="XDK66" s="995">
        <f t="shared" ref="XDK66" si="16354">XDK60*$C$65*$C$66</f>
        <v>0</v>
      </c>
      <c r="XDM66" s="995">
        <f t="shared" ref="XDM66" si="16355">XDM60*$C$65*$C$66</f>
        <v>0</v>
      </c>
      <c r="XDO66" s="995">
        <f t="shared" ref="XDO66" si="16356">XDO60*$C$65*$C$66</f>
        <v>0</v>
      </c>
      <c r="XDQ66" s="995">
        <f t="shared" ref="XDQ66" si="16357">XDQ60*$C$65*$C$66</f>
        <v>0</v>
      </c>
      <c r="XDS66" s="995">
        <f t="shared" ref="XDS66" si="16358">XDS60*$C$65*$C$66</f>
        <v>0</v>
      </c>
      <c r="XDU66" s="995">
        <f t="shared" ref="XDU66" si="16359">XDU60*$C$65*$C$66</f>
        <v>0</v>
      </c>
      <c r="XDW66" s="995">
        <f t="shared" ref="XDW66" si="16360">XDW60*$C$65*$C$66</f>
        <v>0</v>
      </c>
      <c r="XDY66" s="995">
        <f t="shared" ref="XDY66" si="16361">XDY60*$C$65*$C$66</f>
        <v>0</v>
      </c>
      <c r="XEA66" s="995">
        <f t="shared" ref="XEA66" si="16362">XEA60*$C$65*$C$66</f>
        <v>0</v>
      </c>
      <c r="XEC66" s="995">
        <f t="shared" ref="XEC66" si="16363">XEC60*$C$65*$C$66</f>
        <v>0</v>
      </c>
      <c r="XEE66" s="995">
        <f t="shared" ref="XEE66" si="16364">XEE60*$C$65*$C$66</f>
        <v>0</v>
      </c>
      <c r="XEG66" s="995">
        <f t="shared" ref="XEG66" si="16365">XEG60*$C$65*$C$66</f>
        <v>0</v>
      </c>
      <c r="XEI66" s="995">
        <f t="shared" ref="XEI66" si="16366">XEI60*$C$65*$C$66</f>
        <v>0</v>
      </c>
      <c r="XEK66" s="995">
        <f t="shared" ref="XEK66" si="16367">XEK60*$C$65*$C$66</f>
        <v>0</v>
      </c>
      <c r="XEM66" s="995">
        <f t="shared" ref="XEM66" si="16368">XEM60*$C$65*$C$66</f>
        <v>0</v>
      </c>
      <c r="XEO66" s="995">
        <f t="shared" ref="XEO66" si="16369">XEO60*$C$65*$C$66</f>
        <v>0</v>
      </c>
      <c r="XEQ66" s="995">
        <f t="shared" ref="XEQ66" si="16370">XEQ60*$C$65*$C$66</f>
        <v>0</v>
      </c>
      <c r="XES66" s="995">
        <f t="shared" ref="XES66" si="16371">XES60*$C$65*$C$66</f>
        <v>0</v>
      </c>
      <c r="XEU66" s="995">
        <f t="shared" ref="XEU66" si="16372">XEU60*$C$65*$C$66</f>
        <v>0</v>
      </c>
      <c r="XEW66" s="995">
        <f t="shared" ref="XEW66" si="16373">XEW60*$C$65*$C$66</f>
        <v>0</v>
      </c>
      <c r="XEY66" s="995">
        <f t="shared" ref="XEY66" si="16374">XEY60*$C$65*$C$66</f>
        <v>0</v>
      </c>
      <c r="XFA66" s="995">
        <f t="shared" ref="XFA66" si="16375">XFA60*$C$65*$C$66</f>
        <v>0</v>
      </c>
      <c r="XFC66" s="995">
        <f t="shared" ref="XFC66" si="16376">XFC60*$C$65*$C$66</f>
        <v>0</v>
      </c>
    </row>
    <row r="67" spans="1:1023 1025:2047 2049:3071 3073:4095 4097:5119 5121:6143 6145:7167 7169:8191 8193:9215 9217:10239 10241:11263 11265:12287 12289:13311 13313:14335 14337:15359 15361:16383" s="995" customFormat="1">
      <c r="A67" s="999" t="str">
        <f>Application!C630</f>
        <v>HCD Joe Serna</v>
      </c>
      <c r="B67" s="1000"/>
      <c r="C67" s="994">
        <f>(Application!AO630)/SUM(Application!AO$628:AS$632)</f>
        <v>0.45999433302064352</v>
      </c>
      <c r="E67" s="999">
        <f>$E60*$C$65*$C$67</f>
        <v>0</v>
      </c>
      <c r="G67" s="995">
        <f>G60*$C$65*$C$67</f>
        <v>0</v>
      </c>
      <c r="I67" s="995">
        <f t="shared" ref="I67" si="16377">I60*$C$65*$C$67</f>
        <v>0</v>
      </c>
      <c r="K67" s="995">
        <f t="shared" ref="K67" si="16378">K60*$C$65*$C$67</f>
        <v>0</v>
      </c>
      <c r="M67" s="995">
        <f t="shared" ref="M67" si="16379">M60*$C$65*$C$67</f>
        <v>0</v>
      </c>
      <c r="O67" s="995">
        <f t="shared" ref="O67" si="16380">O60*$C$65*$C$67</f>
        <v>0</v>
      </c>
      <c r="Q67" s="995">
        <f t="shared" ref="Q67" si="16381">Q60*$C$65*$C$67</f>
        <v>0</v>
      </c>
      <c r="S67" s="995">
        <f t="shared" ref="S67" si="16382">S60*$C$65*$C$67</f>
        <v>0</v>
      </c>
      <c r="U67" s="995">
        <f t="shared" ref="U67" si="16383">U60*$C$65*$C$67</f>
        <v>0</v>
      </c>
      <c r="W67" s="995">
        <f t="shared" ref="W67" si="16384">W60*$C$65*$C$67</f>
        <v>0</v>
      </c>
      <c r="Y67" s="995">
        <f t="shared" ref="Y67" si="16385">Y60*$C$65*$C$67</f>
        <v>0</v>
      </c>
      <c r="AA67" s="995">
        <f t="shared" ref="AA67" si="16386">AA60*$C$65*$C$67</f>
        <v>0</v>
      </c>
      <c r="AC67" s="995">
        <f t="shared" ref="AC67" si="16387">AC60*$C$65*$C$67</f>
        <v>0</v>
      </c>
      <c r="AE67" s="995">
        <f t="shared" ref="AE67" si="16388">AE60*$C$65*$C$67</f>
        <v>0</v>
      </c>
      <c r="AG67" s="995">
        <f t="shared" ref="AG67" si="16389">AG60*$C$65*$C$67</f>
        <v>0</v>
      </c>
      <c r="AI67" s="995">
        <f t="shared" ref="AI67" si="16390">AI60*$C$65*$C$67</f>
        <v>0</v>
      </c>
      <c r="AK67" s="995">
        <f t="shared" ref="AK67" si="16391">AK60*$C$65*$C$67</f>
        <v>0</v>
      </c>
      <c r="AM67" s="995">
        <f t="shared" ref="AM67" si="16392">AM60*$C$65*$C$67</f>
        <v>0</v>
      </c>
      <c r="AO67" s="995">
        <f t="shared" ref="AO67" si="16393">AO60*$C$65*$C$67</f>
        <v>0</v>
      </c>
      <c r="AQ67" s="995">
        <f t="shared" ref="AQ67" si="16394">AQ60*$C$65*$C$67</f>
        <v>0</v>
      </c>
      <c r="AS67" s="995">
        <f t="shared" ref="AS67" si="16395">AS60*$C$65*$C$67</f>
        <v>0</v>
      </c>
      <c r="AU67" s="995">
        <f t="shared" ref="AU67" si="16396">AU60*$C$65*$C$67</f>
        <v>0</v>
      </c>
      <c r="AW67" s="995">
        <f t="shared" ref="AW67" si="16397">AW60*$C$65*$C$67</f>
        <v>0</v>
      </c>
      <c r="AY67" s="995">
        <f t="shared" ref="AY67" si="16398">AY60*$C$65*$C$67</f>
        <v>0</v>
      </c>
      <c r="BA67" s="995">
        <f t="shared" ref="BA67" si="16399">BA60*$C$65*$C$67</f>
        <v>0</v>
      </c>
      <c r="BC67" s="995">
        <f t="shared" ref="BC67" si="16400">BC60*$C$65*$C$67</f>
        <v>0</v>
      </c>
      <c r="BE67" s="995">
        <f t="shared" ref="BE67" si="16401">BE60*$C$65*$C$67</f>
        <v>0</v>
      </c>
      <c r="BG67" s="995">
        <f t="shared" ref="BG67" si="16402">BG60*$C$65*$C$67</f>
        <v>0</v>
      </c>
      <c r="BI67" s="995">
        <f t="shared" ref="BI67" si="16403">BI60*$C$65*$C$67</f>
        <v>0</v>
      </c>
      <c r="BK67" s="995">
        <f t="shared" ref="BK67" si="16404">BK60*$C$65*$C$67</f>
        <v>0</v>
      </c>
      <c r="BM67" s="995">
        <f t="shared" ref="BM67" si="16405">BM60*$C$65*$C$67</f>
        <v>0</v>
      </c>
      <c r="BO67" s="995">
        <f t="shared" ref="BO67" si="16406">BO60*$C$65*$C$67</f>
        <v>0</v>
      </c>
      <c r="BQ67" s="995">
        <f t="shared" ref="BQ67" si="16407">BQ60*$C$65*$C$67</f>
        <v>0</v>
      </c>
      <c r="BS67" s="995">
        <f t="shared" ref="BS67" si="16408">BS60*$C$65*$C$67</f>
        <v>0</v>
      </c>
      <c r="BU67" s="995">
        <f t="shared" ref="BU67" si="16409">BU60*$C$65*$C$67</f>
        <v>0</v>
      </c>
      <c r="BW67" s="995">
        <f t="shared" ref="BW67" si="16410">BW60*$C$65*$C$67</f>
        <v>0</v>
      </c>
      <c r="BY67" s="995">
        <f t="shared" ref="BY67" si="16411">BY60*$C$65*$C$67</f>
        <v>0</v>
      </c>
      <c r="CA67" s="995">
        <f t="shared" ref="CA67" si="16412">CA60*$C$65*$C$67</f>
        <v>0</v>
      </c>
      <c r="CC67" s="995">
        <f t="shared" ref="CC67" si="16413">CC60*$C$65*$C$67</f>
        <v>0</v>
      </c>
      <c r="CE67" s="995">
        <f t="shared" ref="CE67" si="16414">CE60*$C$65*$C$67</f>
        <v>0</v>
      </c>
      <c r="CG67" s="995">
        <f t="shared" ref="CG67" si="16415">CG60*$C$65*$C$67</f>
        <v>0</v>
      </c>
      <c r="CI67" s="995">
        <f t="shared" ref="CI67" si="16416">CI60*$C$65*$C$67</f>
        <v>0</v>
      </c>
      <c r="CK67" s="995">
        <f t="shared" ref="CK67" si="16417">CK60*$C$65*$C$67</f>
        <v>0</v>
      </c>
      <c r="CM67" s="995">
        <f t="shared" ref="CM67" si="16418">CM60*$C$65*$C$67</f>
        <v>0</v>
      </c>
      <c r="CO67" s="995">
        <f t="shared" ref="CO67" si="16419">CO60*$C$65*$C$67</f>
        <v>0</v>
      </c>
      <c r="CQ67" s="995">
        <f t="shared" ref="CQ67" si="16420">CQ60*$C$65*$C$67</f>
        <v>0</v>
      </c>
      <c r="CS67" s="995">
        <f t="shared" ref="CS67" si="16421">CS60*$C$65*$C$67</f>
        <v>0</v>
      </c>
      <c r="CU67" s="995">
        <f t="shared" ref="CU67" si="16422">CU60*$C$65*$C$67</f>
        <v>0</v>
      </c>
      <c r="CW67" s="995">
        <f t="shared" ref="CW67" si="16423">CW60*$C$65*$C$67</f>
        <v>0</v>
      </c>
      <c r="CY67" s="995">
        <f t="shared" ref="CY67" si="16424">CY60*$C$65*$C$67</f>
        <v>0</v>
      </c>
      <c r="DA67" s="995">
        <f t="shared" ref="DA67" si="16425">DA60*$C$65*$C$67</f>
        <v>0</v>
      </c>
      <c r="DC67" s="995">
        <f t="shared" ref="DC67" si="16426">DC60*$C$65*$C$67</f>
        <v>0</v>
      </c>
      <c r="DE67" s="995">
        <f t="shared" ref="DE67" si="16427">DE60*$C$65*$C$67</f>
        <v>0</v>
      </c>
      <c r="DG67" s="995">
        <f t="shared" ref="DG67" si="16428">DG60*$C$65*$C$67</f>
        <v>0</v>
      </c>
      <c r="DI67" s="995">
        <f t="shared" ref="DI67" si="16429">DI60*$C$65*$C$67</f>
        <v>0</v>
      </c>
      <c r="DK67" s="995">
        <f t="shared" ref="DK67" si="16430">DK60*$C$65*$C$67</f>
        <v>0</v>
      </c>
      <c r="DM67" s="995">
        <f t="shared" ref="DM67" si="16431">DM60*$C$65*$C$67</f>
        <v>0</v>
      </c>
      <c r="DO67" s="995">
        <f t="shared" ref="DO67" si="16432">DO60*$C$65*$C$67</f>
        <v>0</v>
      </c>
      <c r="DQ67" s="995">
        <f t="shared" ref="DQ67" si="16433">DQ60*$C$65*$C$67</f>
        <v>0</v>
      </c>
      <c r="DS67" s="995">
        <f t="shared" ref="DS67" si="16434">DS60*$C$65*$C$67</f>
        <v>0</v>
      </c>
      <c r="DU67" s="995">
        <f t="shared" ref="DU67" si="16435">DU60*$C$65*$C$67</f>
        <v>0</v>
      </c>
      <c r="DW67" s="995">
        <f t="shared" ref="DW67" si="16436">DW60*$C$65*$C$67</f>
        <v>0</v>
      </c>
      <c r="DY67" s="995">
        <f t="shared" ref="DY67" si="16437">DY60*$C$65*$C$67</f>
        <v>0</v>
      </c>
      <c r="EA67" s="995">
        <f t="shared" ref="EA67" si="16438">EA60*$C$65*$C$67</f>
        <v>0</v>
      </c>
      <c r="EC67" s="995">
        <f t="shared" ref="EC67" si="16439">EC60*$C$65*$C$67</f>
        <v>0</v>
      </c>
      <c r="EE67" s="995">
        <f t="shared" ref="EE67" si="16440">EE60*$C$65*$C$67</f>
        <v>0</v>
      </c>
      <c r="EG67" s="995">
        <f t="shared" ref="EG67" si="16441">EG60*$C$65*$C$67</f>
        <v>0</v>
      </c>
      <c r="EI67" s="995">
        <f t="shared" ref="EI67" si="16442">EI60*$C$65*$C$67</f>
        <v>0</v>
      </c>
      <c r="EK67" s="995">
        <f t="shared" ref="EK67" si="16443">EK60*$C$65*$C$67</f>
        <v>0</v>
      </c>
      <c r="EM67" s="995">
        <f t="shared" ref="EM67" si="16444">EM60*$C$65*$C$67</f>
        <v>0</v>
      </c>
      <c r="EO67" s="995">
        <f t="shared" ref="EO67" si="16445">EO60*$C$65*$C$67</f>
        <v>0</v>
      </c>
      <c r="EQ67" s="995">
        <f t="shared" ref="EQ67" si="16446">EQ60*$C$65*$C$67</f>
        <v>0</v>
      </c>
      <c r="ES67" s="995">
        <f t="shared" ref="ES67" si="16447">ES60*$C$65*$C$67</f>
        <v>0</v>
      </c>
      <c r="EU67" s="995">
        <f t="shared" ref="EU67" si="16448">EU60*$C$65*$C$67</f>
        <v>0</v>
      </c>
      <c r="EW67" s="995">
        <f t="shared" ref="EW67" si="16449">EW60*$C$65*$C$67</f>
        <v>0</v>
      </c>
      <c r="EY67" s="995">
        <f t="shared" ref="EY67" si="16450">EY60*$C$65*$C$67</f>
        <v>0</v>
      </c>
      <c r="FA67" s="995">
        <f t="shared" ref="FA67" si="16451">FA60*$C$65*$C$67</f>
        <v>0</v>
      </c>
      <c r="FC67" s="995">
        <f t="shared" ref="FC67" si="16452">FC60*$C$65*$C$67</f>
        <v>0</v>
      </c>
      <c r="FE67" s="995">
        <f t="shared" ref="FE67" si="16453">FE60*$C$65*$C$67</f>
        <v>0</v>
      </c>
      <c r="FG67" s="995">
        <f t="shared" ref="FG67" si="16454">FG60*$C$65*$C$67</f>
        <v>0</v>
      </c>
      <c r="FI67" s="995">
        <f t="shared" ref="FI67" si="16455">FI60*$C$65*$C$67</f>
        <v>0</v>
      </c>
      <c r="FK67" s="995">
        <f t="shared" ref="FK67" si="16456">FK60*$C$65*$C$67</f>
        <v>0</v>
      </c>
      <c r="FM67" s="995">
        <f t="shared" ref="FM67" si="16457">FM60*$C$65*$C$67</f>
        <v>0</v>
      </c>
      <c r="FO67" s="995">
        <f t="shared" ref="FO67" si="16458">FO60*$C$65*$C$67</f>
        <v>0</v>
      </c>
      <c r="FQ67" s="995">
        <f t="shared" ref="FQ67" si="16459">FQ60*$C$65*$C$67</f>
        <v>0</v>
      </c>
      <c r="FS67" s="995">
        <f t="shared" ref="FS67" si="16460">FS60*$C$65*$C$67</f>
        <v>0</v>
      </c>
      <c r="FU67" s="995">
        <f t="shared" ref="FU67" si="16461">FU60*$C$65*$C$67</f>
        <v>0</v>
      </c>
      <c r="FW67" s="995">
        <f t="shared" ref="FW67" si="16462">FW60*$C$65*$C$67</f>
        <v>0</v>
      </c>
      <c r="FY67" s="995">
        <f t="shared" ref="FY67" si="16463">FY60*$C$65*$C$67</f>
        <v>0</v>
      </c>
      <c r="GA67" s="995">
        <f t="shared" ref="GA67" si="16464">GA60*$C$65*$C$67</f>
        <v>0</v>
      </c>
      <c r="GC67" s="995">
        <f t="shared" ref="GC67" si="16465">GC60*$C$65*$C$67</f>
        <v>0</v>
      </c>
      <c r="GE67" s="995">
        <f t="shared" ref="GE67" si="16466">GE60*$C$65*$C$67</f>
        <v>0</v>
      </c>
      <c r="GG67" s="995">
        <f t="shared" ref="GG67" si="16467">GG60*$C$65*$C$67</f>
        <v>0</v>
      </c>
      <c r="GI67" s="995">
        <f t="shared" ref="GI67" si="16468">GI60*$C$65*$C$67</f>
        <v>0</v>
      </c>
      <c r="GK67" s="995">
        <f t="shared" ref="GK67" si="16469">GK60*$C$65*$C$67</f>
        <v>0</v>
      </c>
      <c r="GM67" s="995">
        <f t="shared" ref="GM67" si="16470">GM60*$C$65*$C$67</f>
        <v>0</v>
      </c>
      <c r="GO67" s="995">
        <f t="shared" ref="GO67" si="16471">GO60*$C$65*$C$67</f>
        <v>0</v>
      </c>
      <c r="GQ67" s="995">
        <f t="shared" ref="GQ67" si="16472">GQ60*$C$65*$C$67</f>
        <v>0</v>
      </c>
      <c r="GS67" s="995">
        <f t="shared" ref="GS67" si="16473">GS60*$C$65*$C$67</f>
        <v>0</v>
      </c>
      <c r="GU67" s="995">
        <f t="shared" ref="GU67" si="16474">GU60*$C$65*$C$67</f>
        <v>0</v>
      </c>
      <c r="GW67" s="995">
        <f t="shared" ref="GW67" si="16475">GW60*$C$65*$C$67</f>
        <v>0</v>
      </c>
      <c r="GY67" s="995">
        <f t="shared" ref="GY67" si="16476">GY60*$C$65*$C$67</f>
        <v>0</v>
      </c>
      <c r="HA67" s="995">
        <f t="shared" ref="HA67" si="16477">HA60*$C$65*$C$67</f>
        <v>0</v>
      </c>
      <c r="HC67" s="995">
        <f t="shared" ref="HC67" si="16478">HC60*$C$65*$C$67</f>
        <v>0</v>
      </c>
      <c r="HE67" s="995">
        <f t="shared" ref="HE67" si="16479">HE60*$C$65*$C$67</f>
        <v>0</v>
      </c>
      <c r="HG67" s="995">
        <f t="shared" ref="HG67" si="16480">HG60*$C$65*$C$67</f>
        <v>0</v>
      </c>
      <c r="HI67" s="995">
        <f t="shared" ref="HI67" si="16481">HI60*$C$65*$C$67</f>
        <v>0</v>
      </c>
      <c r="HK67" s="995">
        <f t="shared" ref="HK67" si="16482">HK60*$C$65*$C$67</f>
        <v>0</v>
      </c>
      <c r="HM67" s="995">
        <f t="shared" ref="HM67" si="16483">HM60*$C$65*$C$67</f>
        <v>0</v>
      </c>
      <c r="HO67" s="995">
        <f t="shared" ref="HO67" si="16484">HO60*$C$65*$C$67</f>
        <v>0</v>
      </c>
      <c r="HQ67" s="995">
        <f t="shared" ref="HQ67" si="16485">HQ60*$C$65*$C$67</f>
        <v>0</v>
      </c>
      <c r="HS67" s="995">
        <f t="shared" ref="HS67" si="16486">HS60*$C$65*$C$67</f>
        <v>0</v>
      </c>
      <c r="HU67" s="995">
        <f t="shared" ref="HU67" si="16487">HU60*$C$65*$C$67</f>
        <v>0</v>
      </c>
      <c r="HW67" s="995">
        <f t="shared" ref="HW67" si="16488">HW60*$C$65*$C$67</f>
        <v>0</v>
      </c>
      <c r="HY67" s="995">
        <f t="shared" ref="HY67" si="16489">HY60*$C$65*$C$67</f>
        <v>0</v>
      </c>
      <c r="IA67" s="995">
        <f t="shared" ref="IA67" si="16490">IA60*$C$65*$C$67</f>
        <v>0</v>
      </c>
      <c r="IC67" s="995">
        <f t="shared" ref="IC67" si="16491">IC60*$C$65*$C$67</f>
        <v>0</v>
      </c>
      <c r="IE67" s="995">
        <f t="shared" ref="IE67" si="16492">IE60*$C$65*$C$67</f>
        <v>0</v>
      </c>
      <c r="IG67" s="995">
        <f t="shared" ref="IG67" si="16493">IG60*$C$65*$C$67</f>
        <v>0</v>
      </c>
      <c r="II67" s="995">
        <f t="shared" ref="II67" si="16494">II60*$C$65*$C$67</f>
        <v>0</v>
      </c>
      <c r="IK67" s="995">
        <f t="shared" ref="IK67" si="16495">IK60*$C$65*$C$67</f>
        <v>0</v>
      </c>
      <c r="IM67" s="995">
        <f t="shared" ref="IM67" si="16496">IM60*$C$65*$C$67</f>
        <v>0</v>
      </c>
      <c r="IO67" s="995">
        <f t="shared" ref="IO67" si="16497">IO60*$C$65*$C$67</f>
        <v>0</v>
      </c>
      <c r="IQ67" s="995">
        <f t="shared" ref="IQ67" si="16498">IQ60*$C$65*$C$67</f>
        <v>0</v>
      </c>
      <c r="IS67" s="995">
        <f t="shared" ref="IS67" si="16499">IS60*$C$65*$C$67</f>
        <v>0</v>
      </c>
      <c r="IU67" s="995">
        <f t="shared" ref="IU67" si="16500">IU60*$C$65*$C$67</f>
        <v>0</v>
      </c>
      <c r="IW67" s="995">
        <f t="shared" ref="IW67" si="16501">IW60*$C$65*$C$67</f>
        <v>0</v>
      </c>
      <c r="IY67" s="995">
        <f t="shared" ref="IY67" si="16502">IY60*$C$65*$C$67</f>
        <v>0</v>
      </c>
      <c r="JA67" s="995">
        <f t="shared" ref="JA67" si="16503">JA60*$C$65*$C$67</f>
        <v>0</v>
      </c>
      <c r="JC67" s="995">
        <f t="shared" ref="JC67" si="16504">JC60*$C$65*$C$67</f>
        <v>0</v>
      </c>
      <c r="JE67" s="995">
        <f t="shared" ref="JE67" si="16505">JE60*$C$65*$C$67</f>
        <v>0</v>
      </c>
      <c r="JG67" s="995">
        <f t="shared" ref="JG67" si="16506">JG60*$C$65*$C$67</f>
        <v>0</v>
      </c>
      <c r="JI67" s="995">
        <f t="shared" ref="JI67" si="16507">JI60*$C$65*$C$67</f>
        <v>0</v>
      </c>
      <c r="JK67" s="995">
        <f t="shared" ref="JK67" si="16508">JK60*$C$65*$C$67</f>
        <v>0</v>
      </c>
      <c r="JM67" s="995">
        <f t="shared" ref="JM67" si="16509">JM60*$C$65*$C$67</f>
        <v>0</v>
      </c>
      <c r="JO67" s="995">
        <f t="shared" ref="JO67" si="16510">JO60*$C$65*$C$67</f>
        <v>0</v>
      </c>
      <c r="JQ67" s="995">
        <f t="shared" ref="JQ67" si="16511">JQ60*$C$65*$C$67</f>
        <v>0</v>
      </c>
      <c r="JS67" s="995">
        <f t="shared" ref="JS67" si="16512">JS60*$C$65*$C$67</f>
        <v>0</v>
      </c>
      <c r="JU67" s="995">
        <f t="shared" ref="JU67" si="16513">JU60*$C$65*$C$67</f>
        <v>0</v>
      </c>
      <c r="JW67" s="995">
        <f t="shared" ref="JW67" si="16514">JW60*$C$65*$C$67</f>
        <v>0</v>
      </c>
      <c r="JY67" s="995">
        <f t="shared" ref="JY67" si="16515">JY60*$C$65*$C$67</f>
        <v>0</v>
      </c>
      <c r="KA67" s="995">
        <f t="shared" ref="KA67" si="16516">KA60*$C$65*$C$67</f>
        <v>0</v>
      </c>
      <c r="KC67" s="995">
        <f t="shared" ref="KC67" si="16517">KC60*$C$65*$C$67</f>
        <v>0</v>
      </c>
      <c r="KE67" s="995">
        <f t="shared" ref="KE67" si="16518">KE60*$C$65*$C$67</f>
        <v>0</v>
      </c>
      <c r="KG67" s="995">
        <f t="shared" ref="KG67" si="16519">KG60*$C$65*$C$67</f>
        <v>0</v>
      </c>
      <c r="KI67" s="995">
        <f t="shared" ref="KI67" si="16520">KI60*$C$65*$C$67</f>
        <v>0</v>
      </c>
      <c r="KK67" s="995">
        <f t="shared" ref="KK67" si="16521">KK60*$C$65*$C$67</f>
        <v>0</v>
      </c>
      <c r="KM67" s="995">
        <f t="shared" ref="KM67" si="16522">KM60*$C$65*$C$67</f>
        <v>0</v>
      </c>
      <c r="KO67" s="995">
        <f t="shared" ref="KO67" si="16523">KO60*$C$65*$C$67</f>
        <v>0</v>
      </c>
      <c r="KQ67" s="995">
        <f t="shared" ref="KQ67" si="16524">KQ60*$C$65*$C$67</f>
        <v>0</v>
      </c>
      <c r="KS67" s="995">
        <f t="shared" ref="KS67" si="16525">KS60*$C$65*$C$67</f>
        <v>0</v>
      </c>
      <c r="KU67" s="995">
        <f t="shared" ref="KU67" si="16526">KU60*$C$65*$C$67</f>
        <v>0</v>
      </c>
      <c r="KW67" s="995">
        <f t="shared" ref="KW67" si="16527">KW60*$C$65*$C$67</f>
        <v>0</v>
      </c>
      <c r="KY67" s="995">
        <f t="shared" ref="KY67" si="16528">KY60*$C$65*$C$67</f>
        <v>0</v>
      </c>
      <c r="LA67" s="995">
        <f t="shared" ref="LA67" si="16529">LA60*$C$65*$C$67</f>
        <v>0</v>
      </c>
      <c r="LC67" s="995">
        <f t="shared" ref="LC67" si="16530">LC60*$C$65*$C$67</f>
        <v>0</v>
      </c>
      <c r="LE67" s="995">
        <f t="shared" ref="LE67" si="16531">LE60*$C$65*$C$67</f>
        <v>0</v>
      </c>
      <c r="LG67" s="995">
        <f t="shared" ref="LG67" si="16532">LG60*$C$65*$C$67</f>
        <v>0</v>
      </c>
      <c r="LI67" s="995">
        <f t="shared" ref="LI67" si="16533">LI60*$C$65*$C$67</f>
        <v>0</v>
      </c>
      <c r="LK67" s="995">
        <f t="shared" ref="LK67" si="16534">LK60*$C$65*$C$67</f>
        <v>0</v>
      </c>
      <c r="LM67" s="995">
        <f t="shared" ref="LM67" si="16535">LM60*$C$65*$C$67</f>
        <v>0</v>
      </c>
      <c r="LO67" s="995">
        <f t="shared" ref="LO67" si="16536">LO60*$C$65*$C$67</f>
        <v>0</v>
      </c>
      <c r="LQ67" s="995">
        <f t="shared" ref="LQ67" si="16537">LQ60*$C$65*$C$67</f>
        <v>0</v>
      </c>
      <c r="LS67" s="995">
        <f t="shared" ref="LS67" si="16538">LS60*$C$65*$C$67</f>
        <v>0</v>
      </c>
      <c r="LU67" s="995">
        <f t="shared" ref="LU67" si="16539">LU60*$C$65*$C$67</f>
        <v>0</v>
      </c>
      <c r="LW67" s="995">
        <f t="shared" ref="LW67" si="16540">LW60*$C$65*$C$67</f>
        <v>0</v>
      </c>
      <c r="LY67" s="995">
        <f t="shared" ref="LY67" si="16541">LY60*$C$65*$C$67</f>
        <v>0</v>
      </c>
      <c r="MA67" s="995">
        <f t="shared" ref="MA67" si="16542">MA60*$C$65*$C$67</f>
        <v>0</v>
      </c>
      <c r="MC67" s="995">
        <f t="shared" ref="MC67" si="16543">MC60*$C$65*$C$67</f>
        <v>0</v>
      </c>
      <c r="ME67" s="995">
        <f t="shared" ref="ME67" si="16544">ME60*$C$65*$C$67</f>
        <v>0</v>
      </c>
      <c r="MG67" s="995">
        <f t="shared" ref="MG67" si="16545">MG60*$C$65*$C$67</f>
        <v>0</v>
      </c>
      <c r="MI67" s="995">
        <f t="shared" ref="MI67" si="16546">MI60*$C$65*$C$67</f>
        <v>0</v>
      </c>
      <c r="MK67" s="995">
        <f t="shared" ref="MK67" si="16547">MK60*$C$65*$C$67</f>
        <v>0</v>
      </c>
      <c r="MM67" s="995">
        <f t="shared" ref="MM67" si="16548">MM60*$C$65*$C$67</f>
        <v>0</v>
      </c>
      <c r="MO67" s="995">
        <f t="shared" ref="MO67" si="16549">MO60*$C$65*$C$67</f>
        <v>0</v>
      </c>
      <c r="MQ67" s="995">
        <f t="shared" ref="MQ67" si="16550">MQ60*$C$65*$C$67</f>
        <v>0</v>
      </c>
      <c r="MS67" s="995">
        <f t="shared" ref="MS67" si="16551">MS60*$C$65*$C$67</f>
        <v>0</v>
      </c>
      <c r="MU67" s="995">
        <f t="shared" ref="MU67" si="16552">MU60*$C$65*$C$67</f>
        <v>0</v>
      </c>
      <c r="MW67" s="995">
        <f t="shared" ref="MW67" si="16553">MW60*$C$65*$C$67</f>
        <v>0</v>
      </c>
      <c r="MY67" s="995">
        <f t="shared" ref="MY67" si="16554">MY60*$C$65*$C$67</f>
        <v>0</v>
      </c>
      <c r="NA67" s="995">
        <f t="shared" ref="NA67" si="16555">NA60*$C$65*$C$67</f>
        <v>0</v>
      </c>
      <c r="NC67" s="995">
        <f t="shared" ref="NC67" si="16556">NC60*$C$65*$C$67</f>
        <v>0</v>
      </c>
      <c r="NE67" s="995">
        <f t="shared" ref="NE67" si="16557">NE60*$C$65*$C$67</f>
        <v>0</v>
      </c>
      <c r="NG67" s="995">
        <f t="shared" ref="NG67" si="16558">NG60*$C$65*$C$67</f>
        <v>0</v>
      </c>
      <c r="NI67" s="995">
        <f t="shared" ref="NI67" si="16559">NI60*$C$65*$C$67</f>
        <v>0</v>
      </c>
      <c r="NK67" s="995">
        <f t="shared" ref="NK67" si="16560">NK60*$C$65*$C$67</f>
        <v>0</v>
      </c>
      <c r="NM67" s="995">
        <f t="shared" ref="NM67" si="16561">NM60*$C$65*$C$67</f>
        <v>0</v>
      </c>
      <c r="NO67" s="995">
        <f t="shared" ref="NO67" si="16562">NO60*$C$65*$C$67</f>
        <v>0</v>
      </c>
      <c r="NQ67" s="995">
        <f t="shared" ref="NQ67" si="16563">NQ60*$C$65*$C$67</f>
        <v>0</v>
      </c>
      <c r="NS67" s="995">
        <f t="shared" ref="NS67" si="16564">NS60*$C$65*$C$67</f>
        <v>0</v>
      </c>
      <c r="NU67" s="995">
        <f t="shared" ref="NU67" si="16565">NU60*$C$65*$C$67</f>
        <v>0</v>
      </c>
      <c r="NW67" s="995">
        <f t="shared" ref="NW67" si="16566">NW60*$C$65*$C$67</f>
        <v>0</v>
      </c>
      <c r="NY67" s="995">
        <f t="shared" ref="NY67" si="16567">NY60*$C$65*$C$67</f>
        <v>0</v>
      </c>
      <c r="OA67" s="995">
        <f t="shared" ref="OA67" si="16568">OA60*$C$65*$C$67</f>
        <v>0</v>
      </c>
      <c r="OC67" s="995">
        <f t="shared" ref="OC67" si="16569">OC60*$C$65*$C$67</f>
        <v>0</v>
      </c>
      <c r="OE67" s="995">
        <f t="shared" ref="OE67" si="16570">OE60*$C$65*$C$67</f>
        <v>0</v>
      </c>
      <c r="OG67" s="995">
        <f t="shared" ref="OG67" si="16571">OG60*$C$65*$C$67</f>
        <v>0</v>
      </c>
      <c r="OI67" s="995">
        <f t="shared" ref="OI67" si="16572">OI60*$C$65*$C$67</f>
        <v>0</v>
      </c>
      <c r="OK67" s="995">
        <f t="shared" ref="OK67" si="16573">OK60*$C$65*$C$67</f>
        <v>0</v>
      </c>
      <c r="OM67" s="995">
        <f t="shared" ref="OM67" si="16574">OM60*$C$65*$C$67</f>
        <v>0</v>
      </c>
      <c r="OO67" s="995">
        <f t="shared" ref="OO67" si="16575">OO60*$C$65*$C$67</f>
        <v>0</v>
      </c>
      <c r="OQ67" s="995">
        <f t="shared" ref="OQ67" si="16576">OQ60*$C$65*$C$67</f>
        <v>0</v>
      </c>
      <c r="OS67" s="995">
        <f t="shared" ref="OS67" si="16577">OS60*$C$65*$C$67</f>
        <v>0</v>
      </c>
      <c r="OU67" s="995">
        <f t="shared" ref="OU67" si="16578">OU60*$C$65*$C$67</f>
        <v>0</v>
      </c>
      <c r="OW67" s="995">
        <f t="shared" ref="OW67" si="16579">OW60*$C$65*$C$67</f>
        <v>0</v>
      </c>
      <c r="OY67" s="995">
        <f t="shared" ref="OY67" si="16580">OY60*$C$65*$C$67</f>
        <v>0</v>
      </c>
      <c r="PA67" s="995">
        <f t="shared" ref="PA67" si="16581">PA60*$C$65*$C$67</f>
        <v>0</v>
      </c>
      <c r="PC67" s="995">
        <f t="shared" ref="PC67" si="16582">PC60*$C$65*$C$67</f>
        <v>0</v>
      </c>
      <c r="PE67" s="995">
        <f t="shared" ref="PE67" si="16583">PE60*$C$65*$C$67</f>
        <v>0</v>
      </c>
      <c r="PG67" s="995">
        <f t="shared" ref="PG67" si="16584">PG60*$C$65*$C$67</f>
        <v>0</v>
      </c>
      <c r="PI67" s="995">
        <f t="shared" ref="PI67" si="16585">PI60*$C$65*$C$67</f>
        <v>0</v>
      </c>
      <c r="PK67" s="995">
        <f t="shared" ref="PK67" si="16586">PK60*$C$65*$C$67</f>
        <v>0</v>
      </c>
      <c r="PM67" s="995">
        <f t="shared" ref="PM67" si="16587">PM60*$C$65*$C$67</f>
        <v>0</v>
      </c>
      <c r="PO67" s="995">
        <f t="shared" ref="PO67" si="16588">PO60*$C$65*$C$67</f>
        <v>0</v>
      </c>
      <c r="PQ67" s="995">
        <f t="shared" ref="PQ67" si="16589">PQ60*$C$65*$C$67</f>
        <v>0</v>
      </c>
      <c r="PS67" s="995">
        <f t="shared" ref="PS67" si="16590">PS60*$C$65*$C$67</f>
        <v>0</v>
      </c>
      <c r="PU67" s="995">
        <f t="shared" ref="PU67" si="16591">PU60*$C$65*$C$67</f>
        <v>0</v>
      </c>
      <c r="PW67" s="995">
        <f t="shared" ref="PW67" si="16592">PW60*$C$65*$C$67</f>
        <v>0</v>
      </c>
      <c r="PY67" s="995">
        <f t="shared" ref="PY67" si="16593">PY60*$C$65*$C$67</f>
        <v>0</v>
      </c>
      <c r="QA67" s="995">
        <f t="shared" ref="QA67" si="16594">QA60*$C$65*$C$67</f>
        <v>0</v>
      </c>
      <c r="QC67" s="995">
        <f t="shared" ref="QC67" si="16595">QC60*$C$65*$C$67</f>
        <v>0</v>
      </c>
      <c r="QE67" s="995">
        <f t="shared" ref="QE67" si="16596">QE60*$C$65*$C$67</f>
        <v>0</v>
      </c>
      <c r="QG67" s="995">
        <f t="shared" ref="QG67" si="16597">QG60*$C$65*$C$67</f>
        <v>0</v>
      </c>
      <c r="QI67" s="995">
        <f t="shared" ref="QI67" si="16598">QI60*$C$65*$C$67</f>
        <v>0</v>
      </c>
      <c r="QK67" s="995">
        <f t="shared" ref="QK67" si="16599">QK60*$C$65*$C$67</f>
        <v>0</v>
      </c>
      <c r="QM67" s="995">
        <f t="shared" ref="QM67" si="16600">QM60*$C$65*$C$67</f>
        <v>0</v>
      </c>
      <c r="QO67" s="995">
        <f t="shared" ref="QO67" si="16601">QO60*$C$65*$C$67</f>
        <v>0</v>
      </c>
      <c r="QQ67" s="995">
        <f t="shared" ref="QQ67" si="16602">QQ60*$C$65*$C$67</f>
        <v>0</v>
      </c>
      <c r="QS67" s="995">
        <f t="shared" ref="QS67" si="16603">QS60*$C$65*$C$67</f>
        <v>0</v>
      </c>
      <c r="QU67" s="995">
        <f t="shared" ref="QU67" si="16604">QU60*$C$65*$C$67</f>
        <v>0</v>
      </c>
      <c r="QW67" s="995">
        <f t="shared" ref="QW67" si="16605">QW60*$C$65*$C$67</f>
        <v>0</v>
      </c>
      <c r="QY67" s="995">
        <f t="shared" ref="QY67" si="16606">QY60*$C$65*$C$67</f>
        <v>0</v>
      </c>
      <c r="RA67" s="995">
        <f t="shared" ref="RA67" si="16607">RA60*$C$65*$C$67</f>
        <v>0</v>
      </c>
      <c r="RC67" s="995">
        <f t="shared" ref="RC67" si="16608">RC60*$C$65*$C$67</f>
        <v>0</v>
      </c>
      <c r="RE67" s="995">
        <f t="shared" ref="RE67" si="16609">RE60*$C$65*$C$67</f>
        <v>0</v>
      </c>
      <c r="RG67" s="995">
        <f t="shared" ref="RG67" si="16610">RG60*$C$65*$C$67</f>
        <v>0</v>
      </c>
      <c r="RI67" s="995">
        <f t="shared" ref="RI67" si="16611">RI60*$C$65*$C$67</f>
        <v>0</v>
      </c>
      <c r="RK67" s="995">
        <f t="shared" ref="RK67" si="16612">RK60*$C$65*$C$67</f>
        <v>0</v>
      </c>
      <c r="RM67" s="995">
        <f t="shared" ref="RM67" si="16613">RM60*$C$65*$C$67</f>
        <v>0</v>
      </c>
      <c r="RO67" s="995">
        <f t="shared" ref="RO67" si="16614">RO60*$C$65*$C$67</f>
        <v>0</v>
      </c>
      <c r="RQ67" s="995">
        <f t="shared" ref="RQ67" si="16615">RQ60*$C$65*$C$67</f>
        <v>0</v>
      </c>
      <c r="RS67" s="995">
        <f t="shared" ref="RS67" si="16616">RS60*$C$65*$C$67</f>
        <v>0</v>
      </c>
      <c r="RU67" s="995">
        <f t="shared" ref="RU67" si="16617">RU60*$C$65*$C$67</f>
        <v>0</v>
      </c>
      <c r="RW67" s="995">
        <f t="shared" ref="RW67" si="16618">RW60*$C$65*$C$67</f>
        <v>0</v>
      </c>
      <c r="RY67" s="995">
        <f t="shared" ref="RY67" si="16619">RY60*$C$65*$C$67</f>
        <v>0</v>
      </c>
      <c r="SA67" s="995">
        <f t="shared" ref="SA67" si="16620">SA60*$C$65*$C$67</f>
        <v>0</v>
      </c>
      <c r="SC67" s="995">
        <f t="shared" ref="SC67" si="16621">SC60*$C$65*$C$67</f>
        <v>0</v>
      </c>
      <c r="SE67" s="995">
        <f t="shared" ref="SE67" si="16622">SE60*$C$65*$C$67</f>
        <v>0</v>
      </c>
      <c r="SG67" s="995">
        <f t="shared" ref="SG67" si="16623">SG60*$C$65*$C$67</f>
        <v>0</v>
      </c>
      <c r="SI67" s="995">
        <f t="shared" ref="SI67" si="16624">SI60*$C$65*$C$67</f>
        <v>0</v>
      </c>
      <c r="SK67" s="995">
        <f t="shared" ref="SK67" si="16625">SK60*$C$65*$C$67</f>
        <v>0</v>
      </c>
      <c r="SM67" s="995">
        <f t="shared" ref="SM67" si="16626">SM60*$C$65*$C$67</f>
        <v>0</v>
      </c>
      <c r="SO67" s="995">
        <f t="shared" ref="SO67" si="16627">SO60*$C$65*$C$67</f>
        <v>0</v>
      </c>
      <c r="SQ67" s="995">
        <f t="shared" ref="SQ67" si="16628">SQ60*$C$65*$C$67</f>
        <v>0</v>
      </c>
      <c r="SS67" s="995">
        <f t="shared" ref="SS67" si="16629">SS60*$C$65*$C$67</f>
        <v>0</v>
      </c>
      <c r="SU67" s="995">
        <f t="shared" ref="SU67" si="16630">SU60*$C$65*$C$67</f>
        <v>0</v>
      </c>
      <c r="SW67" s="995">
        <f t="shared" ref="SW67" si="16631">SW60*$C$65*$C$67</f>
        <v>0</v>
      </c>
      <c r="SY67" s="995">
        <f t="shared" ref="SY67" si="16632">SY60*$C$65*$C$67</f>
        <v>0</v>
      </c>
      <c r="TA67" s="995">
        <f t="shared" ref="TA67" si="16633">TA60*$C$65*$C$67</f>
        <v>0</v>
      </c>
      <c r="TC67" s="995">
        <f t="shared" ref="TC67" si="16634">TC60*$C$65*$C$67</f>
        <v>0</v>
      </c>
      <c r="TE67" s="995">
        <f t="shared" ref="TE67" si="16635">TE60*$C$65*$C$67</f>
        <v>0</v>
      </c>
      <c r="TG67" s="995">
        <f t="shared" ref="TG67" si="16636">TG60*$C$65*$C$67</f>
        <v>0</v>
      </c>
      <c r="TI67" s="995">
        <f t="shared" ref="TI67" si="16637">TI60*$C$65*$C$67</f>
        <v>0</v>
      </c>
      <c r="TK67" s="995">
        <f t="shared" ref="TK67" si="16638">TK60*$C$65*$C$67</f>
        <v>0</v>
      </c>
      <c r="TM67" s="995">
        <f t="shared" ref="TM67" si="16639">TM60*$C$65*$C$67</f>
        <v>0</v>
      </c>
      <c r="TO67" s="995">
        <f t="shared" ref="TO67" si="16640">TO60*$C$65*$C$67</f>
        <v>0</v>
      </c>
      <c r="TQ67" s="995">
        <f t="shared" ref="TQ67" si="16641">TQ60*$C$65*$C$67</f>
        <v>0</v>
      </c>
      <c r="TS67" s="995">
        <f t="shared" ref="TS67" si="16642">TS60*$C$65*$C$67</f>
        <v>0</v>
      </c>
      <c r="TU67" s="995">
        <f t="shared" ref="TU67" si="16643">TU60*$C$65*$C$67</f>
        <v>0</v>
      </c>
      <c r="TW67" s="995">
        <f t="shared" ref="TW67" si="16644">TW60*$C$65*$C$67</f>
        <v>0</v>
      </c>
      <c r="TY67" s="995">
        <f t="shared" ref="TY67" si="16645">TY60*$C$65*$C$67</f>
        <v>0</v>
      </c>
      <c r="UA67" s="995">
        <f t="shared" ref="UA67" si="16646">UA60*$C$65*$C$67</f>
        <v>0</v>
      </c>
      <c r="UC67" s="995">
        <f t="shared" ref="UC67" si="16647">UC60*$C$65*$C$67</f>
        <v>0</v>
      </c>
      <c r="UE67" s="995">
        <f t="shared" ref="UE67" si="16648">UE60*$C$65*$C$67</f>
        <v>0</v>
      </c>
      <c r="UG67" s="995">
        <f t="shared" ref="UG67" si="16649">UG60*$C$65*$C$67</f>
        <v>0</v>
      </c>
      <c r="UI67" s="995">
        <f t="shared" ref="UI67" si="16650">UI60*$C$65*$C$67</f>
        <v>0</v>
      </c>
      <c r="UK67" s="995">
        <f t="shared" ref="UK67" si="16651">UK60*$C$65*$C$67</f>
        <v>0</v>
      </c>
      <c r="UM67" s="995">
        <f t="shared" ref="UM67" si="16652">UM60*$C$65*$C$67</f>
        <v>0</v>
      </c>
      <c r="UO67" s="995">
        <f t="shared" ref="UO67" si="16653">UO60*$C$65*$C$67</f>
        <v>0</v>
      </c>
      <c r="UQ67" s="995">
        <f t="shared" ref="UQ67" si="16654">UQ60*$C$65*$C$67</f>
        <v>0</v>
      </c>
      <c r="US67" s="995">
        <f t="shared" ref="US67" si="16655">US60*$C$65*$C$67</f>
        <v>0</v>
      </c>
      <c r="UU67" s="995">
        <f t="shared" ref="UU67" si="16656">UU60*$C$65*$C$67</f>
        <v>0</v>
      </c>
      <c r="UW67" s="995">
        <f t="shared" ref="UW67" si="16657">UW60*$C$65*$C$67</f>
        <v>0</v>
      </c>
      <c r="UY67" s="995">
        <f t="shared" ref="UY67" si="16658">UY60*$C$65*$C$67</f>
        <v>0</v>
      </c>
      <c r="VA67" s="995">
        <f t="shared" ref="VA67" si="16659">VA60*$C$65*$C$67</f>
        <v>0</v>
      </c>
      <c r="VC67" s="995">
        <f t="shared" ref="VC67" si="16660">VC60*$C$65*$C$67</f>
        <v>0</v>
      </c>
      <c r="VE67" s="995">
        <f t="shared" ref="VE67" si="16661">VE60*$C$65*$C$67</f>
        <v>0</v>
      </c>
      <c r="VG67" s="995">
        <f t="shared" ref="VG67" si="16662">VG60*$C$65*$C$67</f>
        <v>0</v>
      </c>
      <c r="VI67" s="995">
        <f t="shared" ref="VI67" si="16663">VI60*$C$65*$C$67</f>
        <v>0</v>
      </c>
      <c r="VK67" s="995">
        <f t="shared" ref="VK67" si="16664">VK60*$C$65*$C$67</f>
        <v>0</v>
      </c>
      <c r="VM67" s="995">
        <f t="shared" ref="VM67" si="16665">VM60*$C$65*$C$67</f>
        <v>0</v>
      </c>
      <c r="VO67" s="995">
        <f t="shared" ref="VO67" si="16666">VO60*$C$65*$C$67</f>
        <v>0</v>
      </c>
      <c r="VQ67" s="995">
        <f t="shared" ref="VQ67" si="16667">VQ60*$C$65*$C$67</f>
        <v>0</v>
      </c>
      <c r="VS67" s="995">
        <f t="shared" ref="VS67" si="16668">VS60*$C$65*$C$67</f>
        <v>0</v>
      </c>
      <c r="VU67" s="995">
        <f t="shared" ref="VU67" si="16669">VU60*$C$65*$C$67</f>
        <v>0</v>
      </c>
      <c r="VW67" s="995">
        <f t="shared" ref="VW67" si="16670">VW60*$C$65*$C$67</f>
        <v>0</v>
      </c>
      <c r="VY67" s="995">
        <f t="shared" ref="VY67" si="16671">VY60*$C$65*$C$67</f>
        <v>0</v>
      </c>
      <c r="WA67" s="995">
        <f t="shared" ref="WA67" si="16672">WA60*$C$65*$C$67</f>
        <v>0</v>
      </c>
      <c r="WC67" s="995">
        <f t="shared" ref="WC67" si="16673">WC60*$C$65*$C$67</f>
        <v>0</v>
      </c>
      <c r="WE67" s="995">
        <f t="shared" ref="WE67" si="16674">WE60*$C$65*$C$67</f>
        <v>0</v>
      </c>
      <c r="WG67" s="995">
        <f t="shared" ref="WG67" si="16675">WG60*$C$65*$C$67</f>
        <v>0</v>
      </c>
      <c r="WI67" s="995">
        <f t="shared" ref="WI67" si="16676">WI60*$C$65*$C$67</f>
        <v>0</v>
      </c>
      <c r="WK67" s="995">
        <f t="shared" ref="WK67" si="16677">WK60*$C$65*$C$67</f>
        <v>0</v>
      </c>
      <c r="WM67" s="995">
        <f t="shared" ref="WM67" si="16678">WM60*$C$65*$C$67</f>
        <v>0</v>
      </c>
      <c r="WO67" s="995">
        <f t="shared" ref="WO67" si="16679">WO60*$C$65*$C$67</f>
        <v>0</v>
      </c>
      <c r="WQ67" s="995">
        <f t="shared" ref="WQ67" si="16680">WQ60*$C$65*$C$67</f>
        <v>0</v>
      </c>
      <c r="WS67" s="995">
        <f t="shared" ref="WS67" si="16681">WS60*$C$65*$C$67</f>
        <v>0</v>
      </c>
      <c r="WU67" s="995">
        <f t="shared" ref="WU67" si="16682">WU60*$C$65*$C$67</f>
        <v>0</v>
      </c>
      <c r="WW67" s="995">
        <f t="shared" ref="WW67" si="16683">WW60*$C$65*$C$67</f>
        <v>0</v>
      </c>
      <c r="WY67" s="995">
        <f t="shared" ref="WY67" si="16684">WY60*$C$65*$C$67</f>
        <v>0</v>
      </c>
      <c r="XA67" s="995">
        <f t="shared" ref="XA67" si="16685">XA60*$C$65*$C$67</f>
        <v>0</v>
      </c>
      <c r="XC67" s="995">
        <f t="shared" ref="XC67" si="16686">XC60*$C$65*$C$67</f>
        <v>0</v>
      </c>
      <c r="XE67" s="995">
        <f t="shared" ref="XE67" si="16687">XE60*$C$65*$C$67</f>
        <v>0</v>
      </c>
      <c r="XG67" s="995">
        <f t="shared" ref="XG67" si="16688">XG60*$C$65*$C$67</f>
        <v>0</v>
      </c>
      <c r="XI67" s="995">
        <f t="shared" ref="XI67" si="16689">XI60*$C$65*$C$67</f>
        <v>0</v>
      </c>
      <c r="XK67" s="995">
        <f t="shared" ref="XK67" si="16690">XK60*$C$65*$C$67</f>
        <v>0</v>
      </c>
      <c r="XM67" s="995">
        <f t="shared" ref="XM67" si="16691">XM60*$C$65*$C$67</f>
        <v>0</v>
      </c>
      <c r="XO67" s="995">
        <f t="shared" ref="XO67" si="16692">XO60*$C$65*$C$67</f>
        <v>0</v>
      </c>
      <c r="XQ67" s="995">
        <f t="shared" ref="XQ67" si="16693">XQ60*$C$65*$C$67</f>
        <v>0</v>
      </c>
      <c r="XS67" s="995">
        <f t="shared" ref="XS67" si="16694">XS60*$C$65*$C$67</f>
        <v>0</v>
      </c>
      <c r="XU67" s="995">
        <f t="shared" ref="XU67" si="16695">XU60*$C$65*$C$67</f>
        <v>0</v>
      </c>
      <c r="XW67" s="995">
        <f t="shared" ref="XW67" si="16696">XW60*$C$65*$C$67</f>
        <v>0</v>
      </c>
      <c r="XY67" s="995">
        <f t="shared" ref="XY67" si="16697">XY60*$C$65*$C$67</f>
        <v>0</v>
      </c>
      <c r="YA67" s="995">
        <f t="shared" ref="YA67" si="16698">YA60*$C$65*$C$67</f>
        <v>0</v>
      </c>
      <c r="YC67" s="995">
        <f t="shared" ref="YC67" si="16699">YC60*$C$65*$C$67</f>
        <v>0</v>
      </c>
      <c r="YE67" s="995">
        <f t="shared" ref="YE67" si="16700">YE60*$C$65*$C$67</f>
        <v>0</v>
      </c>
      <c r="YG67" s="995">
        <f t="shared" ref="YG67" si="16701">YG60*$C$65*$C$67</f>
        <v>0</v>
      </c>
      <c r="YI67" s="995">
        <f t="shared" ref="YI67" si="16702">YI60*$C$65*$C$67</f>
        <v>0</v>
      </c>
      <c r="YK67" s="995">
        <f t="shared" ref="YK67" si="16703">YK60*$C$65*$C$67</f>
        <v>0</v>
      </c>
      <c r="YM67" s="995">
        <f t="shared" ref="YM67" si="16704">YM60*$C$65*$C$67</f>
        <v>0</v>
      </c>
      <c r="YO67" s="995">
        <f t="shared" ref="YO67" si="16705">YO60*$C$65*$C$67</f>
        <v>0</v>
      </c>
      <c r="YQ67" s="995">
        <f t="shared" ref="YQ67" si="16706">YQ60*$C$65*$C$67</f>
        <v>0</v>
      </c>
      <c r="YS67" s="995">
        <f t="shared" ref="YS67" si="16707">YS60*$C$65*$C$67</f>
        <v>0</v>
      </c>
      <c r="YU67" s="995">
        <f t="shared" ref="YU67" si="16708">YU60*$C$65*$C$67</f>
        <v>0</v>
      </c>
      <c r="YW67" s="995">
        <f t="shared" ref="YW67" si="16709">YW60*$C$65*$C$67</f>
        <v>0</v>
      </c>
      <c r="YY67" s="995">
        <f t="shared" ref="YY67" si="16710">YY60*$C$65*$C$67</f>
        <v>0</v>
      </c>
      <c r="ZA67" s="995">
        <f t="shared" ref="ZA67" si="16711">ZA60*$C$65*$C$67</f>
        <v>0</v>
      </c>
      <c r="ZC67" s="995">
        <f t="shared" ref="ZC67" si="16712">ZC60*$C$65*$C$67</f>
        <v>0</v>
      </c>
      <c r="ZE67" s="995">
        <f t="shared" ref="ZE67" si="16713">ZE60*$C$65*$C$67</f>
        <v>0</v>
      </c>
      <c r="ZG67" s="995">
        <f t="shared" ref="ZG67" si="16714">ZG60*$C$65*$C$67</f>
        <v>0</v>
      </c>
      <c r="ZI67" s="995">
        <f t="shared" ref="ZI67" si="16715">ZI60*$C$65*$C$67</f>
        <v>0</v>
      </c>
      <c r="ZK67" s="995">
        <f t="shared" ref="ZK67" si="16716">ZK60*$C$65*$C$67</f>
        <v>0</v>
      </c>
      <c r="ZM67" s="995">
        <f t="shared" ref="ZM67" si="16717">ZM60*$C$65*$C$67</f>
        <v>0</v>
      </c>
      <c r="ZO67" s="995">
        <f t="shared" ref="ZO67" si="16718">ZO60*$C$65*$C$67</f>
        <v>0</v>
      </c>
      <c r="ZQ67" s="995">
        <f t="shared" ref="ZQ67" si="16719">ZQ60*$C$65*$C$67</f>
        <v>0</v>
      </c>
      <c r="ZS67" s="995">
        <f t="shared" ref="ZS67" si="16720">ZS60*$C$65*$C$67</f>
        <v>0</v>
      </c>
      <c r="ZU67" s="995">
        <f t="shared" ref="ZU67" si="16721">ZU60*$C$65*$C$67</f>
        <v>0</v>
      </c>
      <c r="ZW67" s="995">
        <f t="shared" ref="ZW67" si="16722">ZW60*$C$65*$C$67</f>
        <v>0</v>
      </c>
      <c r="ZY67" s="995">
        <f t="shared" ref="ZY67" si="16723">ZY60*$C$65*$C$67</f>
        <v>0</v>
      </c>
      <c r="AAA67" s="995">
        <f t="shared" ref="AAA67" si="16724">AAA60*$C$65*$C$67</f>
        <v>0</v>
      </c>
      <c r="AAC67" s="995">
        <f t="shared" ref="AAC67" si="16725">AAC60*$C$65*$C$67</f>
        <v>0</v>
      </c>
      <c r="AAE67" s="995">
        <f t="shared" ref="AAE67" si="16726">AAE60*$C$65*$C$67</f>
        <v>0</v>
      </c>
      <c r="AAG67" s="995">
        <f t="shared" ref="AAG67" si="16727">AAG60*$C$65*$C$67</f>
        <v>0</v>
      </c>
      <c r="AAI67" s="995">
        <f t="shared" ref="AAI67" si="16728">AAI60*$C$65*$C$67</f>
        <v>0</v>
      </c>
      <c r="AAK67" s="995">
        <f t="shared" ref="AAK67" si="16729">AAK60*$C$65*$C$67</f>
        <v>0</v>
      </c>
      <c r="AAM67" s="995">
        <f t="shared" ref="AAM67" si="16730">AAM60*$C$65*$C$67</f>
        <v>0</v>
      </c>
      <c r="AAO67" s="995">
        <f t="shared" ref="AAO67" si="16731">AAO60*$C$65*$C$67</f>
        <v>0</v>
      </c>
      <c r="AAQ67" s="995">
        <f t="shared" ref="AAQ67" si="16732">AAQ60*$C$65*$C$67</f>
        <v>0</v>
      </c>
      <c r="AAS67" s="995">
        <f t="shared" ref="AAS67" si="16733">AAS60*$C$65*$C$67</f>
        <v>0</v>
      </c>
      <c r="AAU67" s="995">
        <f t="shared" ref="AAU67" si="16734">AAU60*$C$65*$C$67</f>
        <v>0</v>
      </c>
      <c r="AAW67" s="995">
        <f t="shared" ref="AAW67" si="16735">AAW60*$C$65*$C$67</f>
        <v>0</v>
      </c>
      <c r="AAY67" s="995">
        <f t="shared" ref="AAY67" si="16736">AAY60*$C$65*$C$67</f>
        <v>0</v>
      </c>
      <c r="ABA67" s="995">
        <f t="shared" ref="ABA67" si="16737">ABA60*$C$65*$C$67</f>
        <v>0</v>
      </c>
      <c r="ABC67" s="995">
        <f t="shared" ref="ABC67" si="16738">ABC60*$C$65*$C$67</f>
        <v>0</v>
      </c>
      <c r="ABE67" s="995">
        <f t="shared" ref="ABE67" si="16739">ABE60*$C$65*$C$67</f>
        <v>0</v>
      </c>
      <c r="ABG67" s="995">
        <f t="shared" ref="ABG67" si="16740">ABG60*$C$65*$C$67</f>
        <v>0</v>
      </c>
      <c r="ABI67" s="995">
        <f t="shared" ref="ABI67" si="16741">ABI60*$C$65*$C$67</f>
        <v>0</v>
      </c>
      <c r="ABK67" s="995">
        <f t="shared" ref="ABK67" si="16742">ABK60*$C$65*$C$67</f>
        <v>0</v>
      </c>
      <c r="ABM67" s="995">
        <f t="shared" ref="ABM67" si="16743">ABM60*$C$65*$C$67</f>
        <v>0</v>
      </c>
      <c r="ABO67" s="995">
        <f t="shared" ref="ABO67" si="16744">ABO60*$C$65*$C$67</f>
        <v>0</v>
      </c>
      <c r="ABQ67" s="995">
        <f t="shared" ref="ABQ67" si="16745">ABQ60*$C$65*$C$67</f>
        <v>0</v>
      </c>
      <c r="ABS67" s="995">
        <f t="shared" ref="ABS67" si="16746">ABS60*$C$65*$C$67</f>
        <v>0</v>
      </c>
      <c r="ABU67" s="995">
        <f t="shared" ref="ABU67" si="16747">ABU60*$C$65*$C$67</f>
        <v>0</v>
      </c>
      <c r="ABW67" s="995">
        <f t="shared" ref="ABW67" si="16748">ABW60*$C$65*$C$67</f>
        <v>0</v>
      </c>
      <c r="ABY67" s="995">
        <f t="shared" ref="ABY67" si="16749">ABY60*$C$65*$C$67</f>
        <v>0</v>
      </c>
      <c r="ACA67" s="995">
        <f t="shared" ref="ACA67" si="16750">ACA60*$C$65*$C$67</f>
        <v>0</v>
      </c>
      <c r="ACC67" s="995">
        <f t="shared" ref="ACC67" si="16751">ACC60*$C$65*$C$67</f>
        <v>0</v>
      </c>
      <c r="ACE67" s="995">
        <f t="shared" ref="ACE67" si="16752">ACE60*$C$65*$C$67</f>
        <v>0</v>
      </c>
      <c r="ACG67" s="995">
        <f t="shared" ref="ACG67" si="16753">ACG60*$C$65*$C$67</f>
        <v>0</v>
      </c>
      <c r="ACI67" s="995">
        <f t="shared" ref="ACI67" si="16754">ACI60*$C$65*$C$67</f>
        <v>0</v>
      </c>
      <c r="ACK67" s="995">
        <f t="shared" ref="ACK67" si="16755">ACK60*$C$65*$C$67</f>
        <v>0</v>
      </c>
      <c r="ACM67" s="995">
        <f t="shared" ref="ACM67" si="16756">ACM60*$C$65*$C$67</f>
        <v>0</v>
      </c>
      <c r="ACO67" s="995">
        <f t="shared" ref="ACO67" si="16757">ACO60*$C$65*$C$67</f>
        <v>0</v>
      </c>
      <c r="ACQ67" s="995">
        <f t="shared" ref="ACQ67" si="16758">ACQ60*$C$65*$C$67</f>
        <v>0</v>
      </c>
      <c r="ACS67" s="995">
        <f t="shared" ref="ACS67" si="16759">ACS60*$C$65*$C$67</f>
        <v>0</v>
      </c>
      <c r="ACU67" s="995">
        <f t="shared" ref="ACU67" si="16760">ACU60*$C$65*$C$67</f>
        <v>0</v>
      </c>
      <c r="ACW67" s="995">
        <f t="shared" ref="ACW67" si="16761">ACW60*$C$65*$C$67</f>
        <v>0</v>
      </c>
      <c r="ACY67" s="995">
        <f t="shared" ref="ACY67" si="16762">ACY60*$C$65*$C$67</f>
        <v>0</v>
      </c>
      <c r="ADA67" s="995">
        <f t="shared" ref="ADA67" si="16763">ADA60*$C$65*$C$67</f>
        <v>0</v>
      </c>
      <c r="ADC67" s="995">
        <f t="shared" ref="ADC67" si="16764">ADC60*$C$65*$C$67</f>
        <v>0</v>
      </c>
      <c r="ADE67" s="995">
        <f t="shared" ref="ADE67" si="16765">ADE60*$C$65*$C$67</f>
        <v>0</v>
      </c>
      <c r="ADG67" s="995">
        <f t="shared" ref="ADG67" si="16766">ADG60*$C$65*$C$67</f>
        <v>0</v>
      </c>
      <c r="ADI67" s="995">
        <f t="shared" ref="ADI67" si="16767">ADI60*$C$65*$C$67</f>
        <v>0</v>
      </c>
      <c r="ADK67" s="995">
        <f t="shared" ref="ADK67" si="16768">ADK60*$C$65*$C$67</f>
        <v>0</v>
      </c>
      <c r="ADM67" s="995">
        <f t="shared" ref="ADM67" si="16769">ADM60*$C$65*$C$67</f>
        <v>0</v>
      </c>
      <c r="ADO67" s="995">
        <f t="shared" ref="ADO67" si="16770">ADO60*$C$65*$C$67</f>
        <v>0</v>
      </c>
      <c r="ADQ67" s="995">
        <f t="shared" ref="ADQ67" si="16771">ADQ60*$C$65*$C$67</f>
        <v>0</v>
      </c>
      <c r="ADS67" s="995">
        <f t="shared" ref="ADS67" si="16772">ADS60*$C$65*$C$67</f>
        <v>0</v>
      </c>
      <c r="ADU67" s="995">
        <f t="shared" ref="ADU67" si="16773">ADU60*$C$65*$C$67</f>
        <v>0</v>
      </c>
      <c r="ADW67" s="995">
        <f t="shared" ref="ADW67" si="16774">ADW60*$C$65*$C$67</f>
        <v>0</v>
      </c>
      <c r="ADY67" s="995">
        <f t="shared" ref="ADY67" si="16775">ADY60*$C$65*$C$67</f>
        <v>0</v>
      </c>
      <c r="AEA67" s="995">
        <f t="shared" ref="AEA67" si="16776">AEA60*$C$65*$C$67</f>
        <v>0</v>
      </c>
      <c r="AEC67" s="995">
        <f t="shared" ref="AEC67" si="16777">AEC60*$C$65*$C$67</f>
        <v>0</v>
      </c>
      <c r="AEE67" s="995">
        <f t="shared" ref="AEE67" si="16778">AEE60*$C$65*$C$67</f>
        <v>0</v>
      </c>
      <c r="AEG67" s="995">
        <f t="shared" ref="AEG67" si="16779">AEG60*$C$65*$C$67</f>
        <v>0</v>
      </c>
      <c r="AEI67" s="995">
        <f t="shared" ref="AEI67" si="16780">AEI60*$C$65*$C$67</f>
        <v>0</v>
      </c>
      <c r="AEK67" s="995">
        <f t="shared" ref="AEK67" si="16781">AEK60*$C$65*$C$67</f>
        <v>0</v>
      </c>
      <c r="AEM67" s="995">
        <f t="shared" ref="AEM67" si="16782">AEM60*$C$65*$C$67</f>
        <v>0</v>
      </c>
      <c r="AEO67" s="995">
        <f t="shared" ref="AEO67" si="16783">AEO60*$C$65*$C$67</f>
        <v>0</v>
      </c>
      <c r="AEQ67" s="995">
        <f t="shared" ref="AEQ67" si="16784">AEQ60*$C$65*$C$67</f>
        <v>0</v>
      </c>
      <c r="AES67" s="995">
        <f t="shared" ref="AES67" si="16785">AES60*$C$65*$C$67</f>
        <v>0</v>
      </c>
      <c r="AEU67" s="995">
        <f t="shared" ref="AEU67" si="16786">AEU60*$C$65*$C$67</f>
        <v>0</v>
      </c>
      <c r="AEW67" s="995">
        <f t="shared" ref="AEW67" si="16787">AEW60*$C$65*$C$67</f>
        <v>0</v>
      </c>
      <c r="AEY67" s="995">
        <f t="shared" ref="AEY67" si="16788">AEY60*$C$65*$C$67</f>
        <v>0</v>
      </c>
      <c r="AFA67" s="995">
        <f t="shared" ref="AFA67" si="16789">AFA60*$C$65*$C$67</f>
        <v>0</v>
      </c>
      <c r="AFC67" s="995">
        <f t="shared" ref="AFC67" si="16790">AFC60*$C$65*$C$67</f>
        <v>0</v>
      </c>
      <c r="AFE67" s="995">
        <f t="shared" ref="AFE67" si="16791">AFE60*$C$65*$C$67</f>
        <v>0</v>
      </c>
      <c r="AFG67" s="995">
        <f t="shared" ref="AFG67" si="16792">AFG60*$C$65*$C$67</f>
        <v>0</v>
      </c>
      <c r="AFI67" s="995">
        <f t="shared" ref="AFI67" si="16793">AFI60*$C$65*$C$67</f>
        <v>0</v>
      </c>
      <c r="AFK67" s="995">
        <f t="shared" ref="AFK67" si="16794">AFK60*$C$65*$C$67</f>
        <v>0</v>
      </c>
      <c r="AFM67" s="995">
        <f t="shared" ref="AFM67" si="16795">AFM60*$C$65*$C$67</f>
        <v>0</v>
      </c>
      <c r="AFO67" s="995">
        <f t="shared" ref="AFO67" si="16796">AFO60*$C$65*$C$67</f>
        <v>0</v>
      </c>
      <c r="AFQ67" s="995">
        <f t="shared" ref="AFQ67" si="16797">AFQ60*$C$65*$C$67</f>
        <v>0</v>
      </c>
      <c r="AFS67" s="995">
        <f t="shared" ref="AFS67" si="16798">AFS60*$C$65*$C$67</f>
        <v>0</v>
      </c>
      <c r="AFU67" s="995">
        <f t="shared" ref="AFU67" si="16799">AFU60*$C$65*$C$67</f>
        <v>0</v>
      </c>
      <c r="AFW67" s="995">
        <f t="shared" ref="AFW67" si="16800">AFW60*$C$65*$C$67</f>
        <v>0</v>
      </c>
      <c r="AFY67" s="995">
        <f t="shared" ref="AFY67" si="16801">AFY60*$C$65*$C$67</f>
        <v>0</v>
      </c>
      <c r="AGA67" s="995">
        <f t="shared" ref="AGA67" si="16802">AGA60*$C$65*$C$67</f>
        <v>0</v>
      </c>
      <c r="AGC67" s="995">
        <f t="shared" ref="AGC67" si="16803">AGC60*$C$65*$C$67</f>
        <v>0</v>
      </c>
      <c r="AGE67" s="995">
        <f t="shared" ref="AGE67" si="16804">AGE60*$C$65*$C$67</f>
        <v>0</v>
      </c>
      <c r="AGG67" s="995">
        <f t="shared" ref="AGG67" si="16805">AGG60*$C$65*$C$67</f>
        <v>0</v>
      </c>
      <c r="AGI67" s="995">
        <f t="shared" ref="AGI67" si="16806">AGI60*$C$65*$C$67</f>
        <v>0</v>
      </c>
      <c r="AGK67" s="995">
        <f t="shared" ref="AGK67" si="16807">AGK60*$C$65*$C$67</f>
        <v>0</v>
      </c>
      <c r="AGM67" s="995">
        <f t="shared" ref="AGM67" si="16808">AGM60*$C$65*$C$67</f>
        <v>0</v>
      </c>
      <c r="AGO67" s="995">
        <f t="shared" ref="AGO67" si="16809">AGO60*$C$65*$C$67</f>
        <v>0</v>
      </c>
      <c r="AGQ67" s="995">
        <f t="shared" ref="AGQ67" si="16810">AGQ60*$C$65*$C$67</f>
        <v>0</v>
      </c>
      <c r="AGS67" s="995">
        <f t="shared" ref="AGS67" si="16811">AGS60*$C$65*$C$67</f>
        <v>0</v>
      </c>
      <c r="AGU67" s="995">
        <f t="shared" ref="AGU67" si="16812">AGU60*$C$65*$C$67</f>
        <v>0</v>
      </c>
      <c r="AGW67" s="995">
        <f t="shared" ref="AGW67" si="16813">AGW60*$C$65*$C$67</f>
        <v>0</v>
      </c>
      <c r="AGY67" s="995">
        <f t="shared" ref="AGY67" si="16814">AGY60*$C$65*$C$67</f>
        <v>0</v>
      </c>
      <c r="AHA67" s="995">
        <f t="shared" ref="AHA67" si="16815">AHA60*$C$65*$C$67</f>
        <v>0</v>
      </c>
      <c r="AHC67" s="995">
        <f t="shared" ref="AHC67" si="16816">AHC60*$C$65*$C$67</f>
        <v>0</v>
      </c>
      <c r="AHE67" s="995">
        <f t="shared" ref="AHE67" si="16817">AHE60*$C$65*$C$67</f>
        <v>0</v>
      </c>
      <c r="AHG67" s="995">
        <f t="shared" ref="AHG67" si="16818">AHG60*$C$65*$C$67</f>
        <v>0</v>
      </c>
      <c r="AHI67" s="995">
        <f t="shared" ref="AHI67" si="16819">AHI60*$C$65*$C$67</f>
        <v>0</v>
      </c>
      <c r="AHK67" s="995">
        <f t="shared" ref="AHK67" si="16820">AHK60*$C$65*$C$67</f>
        <v>0</v>
      </c>
      <c r="AHM67" s="995">
        <f t="shared" ref="AHM67" si="16821">AHM60*$C$65*$C$67</f>
        <v>0</v>
      </c>
      <c r="AHO67" s="995">
        <f t="shared" ref="AHO67" si="16822">AHO60*$C$65*$C$67</f>
        <v>0</v>
      </c>
      <c r="AHQ67" s="995">
        <f t="shared" ref="AHQ67" si="16823">AHQ60*$C$65*$C$67</f>
        <v>0</v>
      </c>
      <c r="AHS67" s="995">
        <f t="shared" ref="AHS67" si="16824">AHS60*$C$65*$C$67</f>
        <v>0</v>
      </c>
      <c r="AHU67" s="995">
        <f t="shared" ref="AHU67" si="16825">AHU60*$C$65*$C$67</f>
        <v>0</v>
      </c>
      <c r="AHW67" s="995">
        <f t="shared" ref="AHW67" si="16826">AHW60*$C$65*$C$67</f>
        <v>0</v>
      </c>
      <c r="AHY67" s="995">
        <f t="shared" ref="AHY67" si="16827">AHY60*$C$65*$C$67</f>
        <v>0</v>
      </c>
      <c r="AIA67" s="995">
        <f t="shared" ref="AIA67" si="16828">AIA60*$C$65*$C$67</f>
        <v>0</v>
      </c>
      <c r="AIC67" s="995">
        <f t="shared" ref="AIC67" si="16829">AIC60*$C$65*$C$67</f>
        <v>0</v>
      </c>
      <c r="AIE67" s="995">
        <f t="shared" ref="AIE67" si="16830">AIE60*$C$65*$C$67</f>
        <v>0</v>
      </c>
      <c r="AIG67" s="995">
        <f t="shared" ref="AIG67" si="16831">AIG60*$C$65*$C$67</f>
        <v>0</v>
      </c>
      <c r="AII67" s="995">
        <f t="shared" ref="AII67" si="16832">AII60*$C$65*$C$67</f>
        <v>0</v>
      </c>
      <c r="AIK67" s="995">
        <f t="shared" ref="AIK67" si="16833">AIK60*$C$65*$C$67</f>
        <v>0</v>
      </c>
      <c r="AIM67" s="995">
        <f t="shared" ref="AIM67" si="16834">AIM60*$C$65*$C$67</f>
        <v>0</v>
      </c>
      <c r="AIO67" s="995">
        <f t="shared" ref="AIO67" si="16835">AIO60*$C$65*$C$67</f>
        <v>0</v>
      </c>
      <c r="AIQ67" s="995">
        <f t="shared" ref="AIQ67" si="16836">AIQ60*$C$65*$C$67</f>
        <v>0</v>
      </c>
      <c r="AIS67" s="995">
        <f t="shared" ref="AIS67" si="16837">AIS60*$C$65*$C$67</f>
        <v>0</v>
      </c>
      <c r="AIU67" s="995">
        <f t="shared" ref="AIU67" si="16838">AIU60*$C$65*$C$67</f>
        <v>0</v>
      </c>
      <c r="AIW67" s="995">
        <f t="shared" ref="AIW67" si="16839">AIW60*$C$65*$C$67</f>
        <v>0</v>
      </c>
      <c r="AIY67" s="995">
        <f t="shared" ref="AIY67" si="16840">AIY60*$C$65*$C$67</f>
        <v>0</v>
      </c>
      <c r="AJA67" s="995">
        <f t="shared" ref="AJA67" si="16841">AJA60*$C$65*$C$67</f>
        <v>0</v>
      </c>
      <c r="AJC67" s="995">
        <f t="shared" ref="AJC67" si="16842">AJC60*$C$65*$C$67</f>
        <v>0</v>
      </c>
      <c r="AJE67" s="995">
        <f t="shared" ref="AJE67" si="16843">AJE60*$C$65*$C$67</f>
        <v>0</v>
      </c>
      <c r="AJG67" s="995">
        <f t="shared" ref="AJG67" si="16844">AJG60*$C$65*$C$67</f>
        <v>0</v>
      </c>
      <c r="AJI67" s="995">
        <f t="shared" ref="AJI67" si="16845">AJI60*$C$65*$C$67</f>
        <v>0</v>
      </c>
      <c r="AJK67" s="995">
        <f t="shared" ref="AJK67" si="16846">AJK60*$C$65*$C$67</f>
        <v>0</v>
      </c>
      <c r="AJM67" s="995">
        <f t="shared" ref="AJM67" si="16847">AJM60*$C$65*$C$67</f>
        <v>0</v>
      </c>
      <c r="AJO67" s="995">
        <f t="shared" ref="AJO67" si="16848">AJO60*$C$65*$C$67</f>
        <v>0</v>
      </c>
      <c r="AJQ67" s="995">
        <f t="shared" ref="AJQ67" si="16849">AJQ60*$C$65*$C$67</f>
        <v>0</v>
      </c>
      <c r="AJS67" s="995">
        <f t="shared" ref="AJS67" si="16850">AJS60*$C$65*$C$67</f>
        <v>0</v>
      </c>
      <c r="AJU67" s="995">
        <f t="shared" ref="AJU67" si="16851">AJU60*$C$65*$C$67</f>
        <v>0</v>
      </c>
      <c r="AJW67" s="995">
        <f t="shared" ref="AJW67" si="16852">AJW60*$C$65*$C$67</f>
        <v>0</v>
      </c>
      <c r="AJY67" s="995">
        <f t="shared" ref="AJY67" si="16853">AJY60*$C$65*$C$67</f>
        <v>0</v>
      </c>
      <c r="AKA67" s="995">
        <f t="shared" ref="AKA67" si="16854">AKA60*$C$65*$C$67</f>
        <v>0</v>
      </c>
      <c r="AKC67" s="995">
        <f t="shared" ref="AKC67" si="16855">AKC60*$C$65*$C$67</f>
        <v>0</v>
      </c>
      <c r="AKE67" s="995">
        <f t="shared" ref="AKE67" si="16856">AKE60*$C$65*$C$67</f>
        <v>0</v>
      </c>
      <c r="AKG67" s="995">
        <f t="shared" ref="AKG67" si="16857">AKG60*$C$65*$C$67</f>
        <v>0</v>
      </c>
      <c r="AKI67" s="995">
        <f t="shared" ref="AKI67" si="16858">AKI60*$C$65*$C$67</f>
        <v>0</v>
      </c>
      <c r="AKK67" s="995">
        <f t="shared" ref="AKK67" si="16859">AKK60*$C$65*$C$67</f>
        <v>0</v>
      </c>
      <c r="AKM67" s="995">
        <f t="shared" ref="AKM67" si="16860">AKM60*$C$65*$C$67</f>
        <v>0</v>
      </c>
      <c r="AKO67" s="995">
        <f t="shared" ref="AKO67" si="16861">AKO60*$C$65*$C$67</f>
        <v>0</v>
      </c>
      <c r="AKQ67" s="995">
        <f t="shared" ref="AKQ67" si="16862">AKQ60*$C$65*$C$67</f>
        <v>0</v>
      </c>
      <c r="AKS67" s="995">
        <f t="shared" ref="AKS67" si="16863">AKS60*$C$65*$C$67</f>
        <v>0</v>
      </c>
      <c r="AKU67" s="995">
        <f t="shared" ref="AKU67" si="16864">AKU60*$C$65*$C$67</f>
        <v>0</v>
      </c>
      <c r="AKW67" s="995">
        <f t="shared" ref="AKW67" si="16865">AKW60*$C$65*$C$67</f>
        <v>0</v>
      </c>
      <c r="AKY67" s="995">
        <f t="shared" ref="AKY67" si="16866">AKY60*$C$65*$C$67</f>
        <v>0</v>
      </c>
      <c r="ALA67" s="995">
        <f t="shared" ref="ALA67" si="16867">ALA60*$C$65*$C$67</f>
        <v>0</v>
      </c>
      <c r="ALC67" s="995">
        <f t="shared" ref="ALC67" si="16868">ALC60*$C$65*$C$67</f>
        <v>0</v>
      </c>
      <c r="ALE67" s="995">
        <f t="shared" ref="ALE67" si="16869">ALE60*$C$65*$C$67</f>
        <v>0</v>
      </c>
      <c r="ALG67" s="995">
        <f t="shared" ref="ALG67" si="16870">ALG60*$C$65*$C$67</f>
        <v>0</v>
      </c>
      <c r="ALI67" s="995">
        <f t="shared" ref="ALI67" si="16871">ALI60*$C$65*$C$67</f>
        <v>0</v>
      </c>
      <c r="ALK67" s="995">
        <f t="shared" ref="ALK67" si="16872">ALK60*$C$65*$C$67</f>
        <v>0</v>
      </c>
      <c r="ALM67" s="995">
        <f t="shared" ref="ALM67" si="16873">ALM60*$C$65*$C$67</f>
        <v>0</v>
      </c>
      <c r="ALO67" s="995">
        <f t="shared" ref="ALO67" si="16874">ALO60*$C$65*$C$67</f>
        <v>0</v>
      </c>
      <c r="ALQ67" s="995">
        <f t="shared" ref="ALQ67" si="16875">ALQ60*$C$65*$C$67</f>
        <v>0</v>
      </c>
      <c r="ALS67" s="995">
        <f t="shared" ref="ALS67" si="16876">ALS60*$C$65*$C$67</f>
        <v>0</v>
      </c>
      <c r="ALU67" s="995">
        <f t="shared" ref="ALU67" si="16877">ALU60*$C$65*$C$67</f>
        <v>0</v>
      </c>
      <c r="ALW67" s="995">
        <f t="shared" ref="ALW67" si="16878">ALW60*$C$65*$C$67</f>
        <v>0</v>
      </c>
      <c r="ALY67" s="995">
        <f t="shared" ref="ALY67" si="16879">ALY60*$C$65*$C$67</f>
        <v>0</v>
      </c>
      <c r="AMA67" s="995">
        <f t="shared" ref="AMA67" si="16880">AMA60*$C$65*$C$67</f>
        <v>0</v>
      </c>
      <c r="AMC67" s="995">
        <f t="shared" ref="AMC67" si="16881">AMC60*$C$65*$C$67</f>
        <v>0</v>
      </c>
      <c r="AME67" s="995">
        <f t="shared" ref="AME67" si="16882">AME60*$C$65*$C$67</f>
        <v>0</v>
      </c>
      <c r="AMG67" s="995">
        <f t="shared" ref="AMG67" si="16883">AMG60*$C$65*$C$67</f>
        <v>0</v>
      </c>
      <c r="AMI67" s="995">
        <f t="shared" ref="AMI67" si="16884">AMI60*$C$65*$C$67</f>
        <v>0</v>
      </c>
      <c r="AMK67" s="995">
        <f t="shared" ref="AMK67" si="16885">AMK60*$C$65*$C$67</f>
        <v>0</v>
      </c>
      <c r="AMM67" s="995">
        <f t="shared" ref="AMM67" si="16886">AMM60*$C$65*$C$67</f>
        <v>0</v>
      </c>
      <c r="AMO67" s="995">
        <f t="shared" ref="AMO67" si="16887">AMO60*$C$65*$C$67</f>
        <v>0</v>
      </c>
      <c r="AMQ67" s="995">
        <f t="shared" ref="AMQ67" si="16888">AMQ60*$C$65*$C$67</f>
        <v>0</v>
      </c>
      <c r="AMS67" s="995">
        <f t="shared" ref="AMS67" si="16889">AMS60*$C$65*$C$67</f>
        <v>0</v>
      </c>
      <c r="AMU67" s="995">
        <f t="shared" ref="AMU67" si="16890">AMU60*$C$65*$C$67</f>
        <v>0</v>
      </c>
      <c r="AMW67" s="995">
        <f t="shared" ref="AMW67" si="16891">AMW60*$C$65*$C$67</f>
        <v>0</v>
      </c>
      <c r="AMY67" s="995">
        <f t="shared" ref="AMY67" si="16892">AMY60*$C$65*$C$67</f>
        <v>0</v>
      </c>
      <c r="ANA67" s="995">
        <f t="shared" ref="ANA67" si="16893">ANA60*$C$65*$C$67</f>
        <v>0</v>
      </c>
      <c r="ANC67" s="995">
        <f t="shared" ref="ANC67" si="16894">ANC60*$C$65*$C$67</f>
        <v>0</v>
      </c>
      <c r="ANE67" s="995">
        <f t="shared" ref="ANE67" si="16895">ANE60*$C$65*$C$67</f>
        <v>0</v>
      </c>
      <c r="ANG67" s="995">
        <f t="shared" ref="ANG67" si="16896">ANG60*$C$65*$C$67</f>
        <v>0</v>
      </c>
      <c r="ANI67" s="995">
        <f t="shared" ref="ANI67" si="16897">ANI60*$C$65*$C$67</f>
        <v>0</v>
      </c>
      <c r="ANK67" s="995">
        <f t="shared" ref="ANK67" si="16898">ANK60*$C$65*$C$67</f>
        <v>0</v>
      </c>
      <c r="ANM67" s="995">
        <f t="shared" ref="ANM67" si="16899">ANM60*$C$65*$C$67</f>
        <v>0</v>
      </c>
      <c r="ANO67" s="995">
        <f t="shared" ref="ANO67" si="16900">ANO60*$C$65*$C$67</f>
        <v>0</v>
      </c>
      <c r="ANQ67" s="995">
        <f t="shared" ref="ANQ67" si="16901">ANQ60*$C$65*$C$67</f>
        <v>0</v>
      </c>
      <c r="ANS67" s="995">
        <f t="shared" ref="ANS67" si="16902">ANS60*$C$65*$C$67</f>
        <v>0</v>
      </c>
      <c r="ANU67" s="995">
        <f t="shared" ref="ANU67" si="16903">ANU60*$C$65*$C$67</f>
        <v>0</v>
      </c>
      <c r="ANW67" s="995">
        <f t="shared" ref="ANW67" si="16904">ANW60*$C$65*$C$67</f>
        <v>0</v>
      </c>
      <c r="ANY67" s="995">
        <f t="shared" ref="ANY67" si="16905">ANY60*$C$65*$C$67</f>
        <v>0</v>
      </c>
      <c r="AOA67" s="995">
        <f t="shared" ref="AOA67" si="16906">AOA60*$C$65*$C$67</f>
        <v>0</v>
      </c>
      <c r="AOC67" s="995">
        <f t="shared" ref="AOC67" si="16907">AOC60*$C$65*$C$67</f>
        <v>0</v>
      </c>
      <c r="AOE67" s="995">
        <f t="shared" ref="AOE67" si="16908">AOE60*$C$65*$C$67</f>
        <v>0</v>
      </c>
      <c r="AOG67" s="995">
        <f t="shared" ref="AOG67" si="16909">AOG60*$C$65*$C$67</f>
        <v>0</v>
      </c>
      <c r="AOI67" s="995">
        <f t="shared" ref="AOI67" si="16910">AOI60*$C$65*$C$67</f>
        <v>0</v>
      </c>
      <c r="AOK67" s="995">
        <f t="shared" ref="AOK67" si="16911">AOK60*$C$65*$C$67</f>
        <v>0</v>
      </c>
      <c r="AOM67" s="995">
        <f t="shared" ref="AOM67" si="16912">AOM60*$C$65*$C$67</f>
        <v>0</v>
      </c>
      <c r="AOO67" s="995">
        <f t="shared" ref="AOO67" si="16913">AOO60*$C$65*$C$67</f>
        <v>0</v>
      </c>
      <c r="AOQ67" s="995">
        <f t="shared" ref="AOQ67" si="16914">AOQ60*$C$65*$C$67</f>
        <v>0</v>
      </c>
      <c r="AOS67" s="995">
        <f t="shared" ref="AOS67" si="16915">AOS60*$C$65*$C$67</f>
        <v>0</v>
      </c>
      <c r="AOU67" s="995">
        <f t="shared" ref="AOU67" si="16916">AOU60*$C$65*$C$67</f>
        <v>0</v>
      </c>
      <c r="AOW67" s="995">
        <f t="shared" ref="AOW67" si="16917">AOW60*$C$65*$C$67</f>
        <v>0</v>
      </c>
      <c r="AOY67" s="995">
        <f t="shared" ref="AOY67" si="16918">AOY60*$C$65*$C$67</f>
        <v>0</v>
      </c>
      <c r="APA67" s="995">
        <f t="shared" ref="APA67" si="16919">APA60*$C$65*$C$67</f>
        <v>0</v>
      </c>
      <c r="APC67" s="995">
        <f t="shared" ref="APC67" si="16920">APC60*$C$65*$C$67</f>
        <v>0</v>
      </c>
      <c r="APE67" s="995">
        <f t="shared" ref="APE67" si="16921">APE60*$C$65*$C$67</f>
        <v>0</v>
      </c>
      <c r="APG67" s="995">
        <f t="shared" ref="APG67" si="16922">APG60*$C$65*$C$67</f>
        <v>0</v>
      </c>
      <c r="API67" s="995">
        <f t="shared" ref="API67" si="16923">API60*$C$65*$C$67</f>
        <v>0</v>
      </c>
      <c r="APK67" s="995">
        <f t="shared" ref="APK67" si="16924">APK60*$C$65*$C$67</f>
        <v>0</v>
      </c>
      <c r="APM67" s="995">
        <f t="shared" ref="APM67" si="16925">APM60*$C$65*$C$67</f>
        <v>0</v>
      </c>
      <c r="APO67" s="995">
        <f t="shared" ref="APO67" si="16926">APO60*$C$65*$C$67</f>
        <v>0</v>
      </c>
      <c r="APQ67" s="995">
        <f t="shared" ref="APQ67" si="16927">APQ60*$C$65*$C$67</f>
        <v>0</v>
      </c>
      <c r="APS67" s="995">
        <f t="shared" ref="APS67" si="16928">APS60*$C$65*$C$67</f>
        <v>0</v>
      </c>
      <c r="APU67" s="995">
        <f t="shared" ref="APU67" si="16929">APU60*$C$65*$C$67</f>
        <v>0</v>
      </c>
      <c r="APW67" s="995">
        <f t="shared" ref="APW67" si="16930">APW60*$C$65*$C$67</f>
        <v>0</v>
      </c>
      <c r="APY67" s="995">
        <f t="shared" ref="APY67" si="16931">APY60*$C$65*$C$67</f>
        <v>0</v>
      </c>
      <c r="AQA67" s="995">
        <f t="shared" ref="AQA67" si="16932">AQA60*$C$65*$C$67</f>
        <v>0</v>
      </c>
      <c r="AQC67" s="995">
        <f t="shared" ref="AQC67" si="16933">AQC60*$C$65*$C$67</f>
        <v>0</v>
      </c>
      <c r="AQE67" s="995">
        <f t="shared" ref="AQE67" si="16934">AQE60*$C$65*$C$67</f>
        <v>0</v>
      </c>
      <c r="AQG67" s="995">
        <f t="shared" ref="AQG67" si="16935">AQG60*$C$65*$C$67</f>
        <v>0</v>
      </c>
      <c r="AQI67" s="995">
        <f t="shared" ref="AQI67" si="16936">AQI60*$C$65*$C$67</f>
        <v>0</v>
      </c>
      <c r="AQK67" s="995">
        <f t="shared" ref="AQK67" si="16937">AQK60*$C$65*$C$67</f>
        <v>0</v>
      </c>
      <c r="AQM67" s="995">
        <f t="shared" ref="AQM67" si="16938">AQM60*$C$65*$C$67</f>
        <v>0</v>
      </c>
      <c r="AQO67" s="995">
        <f t="shared" ref="AQO67" si="16939">AQO60*$C$65*$C$67</f>
        <v>0</v>
      </c>
      <c r="AQQ67" s="995">
        <f t="shared" ref="AQQ67" si="16940">AQQ60*$C$65*$C$67</f>
        <v>0</v>
      </c>
      <c r="AQS67" s="995">
        <f t="shared" ref="AQS67" si="16941">AQS60*$C$65*$C$67</f>
        <v>0</v>
      </c>
      <c r="AQU67" s="995">
        <f t="shared" ref="AQU67" si="16942">AQU60*$C$65*$C$67</f>
        <v>0</v>
      </c>
      <c r="AQW67" s="995">
        <f t="shared" ref="AQW67" si="16943">AQW60*$C$65*$C$67</f>
        <v>0</v>
      </c>
      <c r="AQY67" s="995">
        <f t="shared" ref="AQY67" si="16944">AQY60*$C$65*$C$67</f>
        <v>0</v>
      </c>
      <c r="ARA67" s="995">
        <f t="shared" ref="ARA67" si="16945">ARA60*$C$65*$C$67</f>
        <v>0</v>
      </c>
      <c r="ARC67" s="995">
        <f t="shared" ref="ARC67" si="16946">ARC60*$C$65*$C$67</f>
        <v>0</v>
      </c>
      <c r="ARE67" s="995">
        <f t="shared" ref="ARE67" si="16947">ARE60*$C$65*$C$67</f>
        <v>0</v>
      </c>
      <c r="ARG67" s="995">
        <f t="shared" ref="ARG67" si="16948">ARG60*$C$65*$C$67</f>
        <v>0</v>
      </c>
      <c r="ARI67" s="995">
        <f t="shared" ref="ARI67" si="16949">ARI60*$C$65*$C$67</f>
        <v>0</v>
      </c>
      <c r="ARK67" s="995">
        <f t="shared" ref="ARK67" si="16950">ARK60*$C$65*$C$67</f>
        <v>0</v>
      </c>
      <c r="ARM67" s="995">
        <f t="shared" ref="ARM67" si="16951">ARM60*$C$65*$C$67</f>
        <v>0</v>
      </c>
      <c r="ARO67" s="995">
        <f t="shared" ref="ARO67" si="16952">ARO60*$C$65*$C$67</f>
        <v>0</v>
      </c>
      <c r="ARQ67" s="995">
        <f t="shared" ref="ARQ67" si="16953">ARQ60*$C$65*$C$67</f>
        <v>0</v>
      </c>
      <c r="ARS67" s="995">
        <f t="shared" ref="ARS67" si="16954">ARS60*$C$65*$C$67</f>
        <v>0</v>
      </c>
      <c r="ARU67" s="995">
        <f t="shared" ref="ARU67" si="16955">ARU60*$C$65*$C$67</f>
        <v>0</v>
      </c>
      <c r="ARW67" s="995">
        <f t="shared" ref="ARW67" si="16956">ARW60*$C$65*$C$67</f>
        <v>0</v>
      </c>
      <c r="ARY67" s="995">
        <f t="shared" ref="ARY67" si="16957">ARY60*$C$65*$C$67</f>
        <v>0</v>
      </c>
      <c r="ASA67" s="995">
        <f t="shared" ref="ASA67" si="16958">ASA60*$C$65*$C$67</f>
        <v>0</v>
      </c>
      <c r="ASC67" s="995">
        <f t="shared" ref="ASC67" si="16959">ASC60*$C$65*$C$67</f>
        <v>0</v>
      </c>
      <c r="ASE67" s="995">
        <f t="shared" ref="ASE67" si="16960">ASE60*$C$65*$C$67</f>
        <v>0</v>
      </c>
      <c r="ASG67" s="995">
        <f t="shared" ref="ASG67" si="16961">ASG60*$C$65*$C$67</f>
        <v>0</v>
      </c>
      <c r="ASI67" s="995">
        <f t="shared" ref="ASI67" si="16962">ASI60*$C$65*$C$67</f>
        <v>0</v>
      </c>
      <c r="ASK67" s="995">
        <f t="shared" ref="ASK67" si="16963">ASK60*$C$65*$C$67</f>
        <v>0</v>
      </c>
      <c r="ASM67" s="995">
        <f t="shared" ref="ASM67" si="16964">ASM60*$C$65*$C$67</f>
        <v>0</v>
      </c>
      <c r="ASO67" s="995">
        <f t="shared" ref="ASO67" si="16965">ASO60*$C$65*$C$67</f>
        <v>0</v>
      </c>
      <c r="ASQ67" s="995">
        <f t="shared" ref="ASQ67" si="16966">ASQ60*$C$65*$C$67</f>
        <v>0</v>
      </c>
      <c r="ASS67" s="995">
        <f t="shared" ref="ASS67" si="16967">ASS60*$C$65*$C$67</f>
        <v>0</v>
      </c>
      <c r="ASU67" s="995">
        <f t="shared" ref="ASU67" si="16968">ASU60*$C$65*$C$67</f>
        <v>0</v>
      </c>
      <c r="ASW67" s="995">
        <f t="shared" ref="ASW67" si="16969">ASW60*$C$65*$C$67</f>
        <v>0</v>
      </c>
      <c r="ASY67" s="995">
        <f t="shared" ref="ASY67" si="16970">ASY60*$C$65*$C$67</f>
        <v>0</v>
      </c>
      <c r="ATA67" s="995">
        <f t="shared" ref="ATA67" si="16971">ATA60*$C$65*$C$67</f>
        <v>0</v>
      </c>
      <c r="ATC67" s="995">
        <f t="shared" ref="ATC67" si="16972">ATC60*$C$65*$C$67</f>
        <v>0</v>
      </c>
      <c r="ATE67" s="995">
        <f t="shared" ref="ATE67" si="16973">ATE60*$C$65*$C$67</f>
        <v>0</v>
      </c>
      <c r="ATG67" s="995">
        <f t="shared" ref="ATG67" si="16974">ATG60*$C$65*$C$67</f>
        <v>0</v>
      </c>
      <c r="ATI67" s="995">
        <f t="shared" ref="ATI67" si="16975">ATI60*$C$65*$C$67</f>
        <v>0</v>
      </c>
      <c r="ATK67" s="995">
        <f t="shared" ref="ATK67" si="16976">ATK60*$C$65*$C$67</f>
        <v>0</v>
      </c>
      <c r="ATM67" s="995">
        <f t="shared" ref="ATM67" si="16977">ATM60*$C$65*$C$67</f>
        <v>0</v>
      </c>
      <c r="ATO67" s="995">
        <f t="shared" ref="ATO67" si="16978">ATO60*$C$65*$C$67</f>
        <v>0</v>
      </c>
      <c r="ATQ67" s="995">
        <f t="shared" ref="ATQ67" si="16979">ATQ60*$C$65*$C$67</f>
        <v>0</v>
      </c>
      <c r="ATS67" s="995">
        <f t="shared" ref="ATS67" si="16980">ATS60*$C$65*$C$67</f>
        <v>0</v>
      </c>
      <c r="ATU67" s="995">
        <f t="shared" ref="ATU67" si="16981">ATU60*$C$65*$C$67</f>
        <v>0</v>
      </c>
      <c r="ATW67" s="995">
        <f t="shared" ref="ATW67" si="16982">ATW60*$C$65*$C$67</f>
        <v>0</v>
      </c>
      <c r="ATY67" s="995">
        <f t="shared" ref="ATY67" si="16983">ATY60*$C$65*$C$67</f>
        <v>0</v>
      </c>
      <c r="AUA67" s="995">
        <f t="shared" ref="AUA67" si="16984">AUA60*$C$65*$C$67</f>
        <v>0</v>
      </c>
      <c r="AUC67" s="995">
        <f t="shared" ref="AUC67" si="16985">AUC60*$C$65*$C$67</f>
        <v>0</v>
      </c>
      <c r="AUE67" s="995">
        <f t="shared" ref="AUE67" si="16986">AUE60*$C$65*$C$67</f>
        <v>0</v>
      </c>
      <c r="AUG67" s="995">
        <f t="shared" ref="AUG67" si="16987">AUG60*$C$65*$C$67</f>
        <v>0</v>
      </c>
      <c r="AUI67" s="995">
        <f t="shared" ref="AUI67" si="16988">AUI60*$C$65*$C$67</f>
        <v>0</v>
      </c>
      <c r="AUK67" s="995">
        <f t="shared" ref="AUK67" si="16989">AUK60*$C$65*$C$67</f>
        <v>0</v>
      </c>
      <c r="AUM67" s="995">
        <f t="shared" ref="AUM67" si="16990">AUM60*$C$65*$C$67</f>
        <v>0</v>
      </c>
      <c r="AUO67" s="995">
        <f t="shared" ref="AUO67" si="16991">AUO60*$C$65*$C$67</f>
        <v>0</v>
      </c>
      <c r="AUQ67" s="995">
        <f t="shared" ref="AUQ67" si="16992">AUQ60*$C$65*$C$67</f>
        <v>0</v>
      </c>
      <c r="AUS67" s="995">
        <f t="shared" ref="AUS67" si="16993">AUS60*$C$65*$C$67</f>
        <v>0</v>
      </c>
      <c r="AUU67" s="995">
        <f t="shared" ref="AUU67" si="16994">AUU60*$C$65*$C$67</f>
        <v>0</v>
      </c>
      <c r="AUW67" s="995">
        <f t="shared" ref="AUW67" si="16995">AUW60*$C$65*$C$67</f>
        <v>0</v>
      </c>
      <c r="AUY67" s="995">
        <f t="shared" ref="AUY67" si="16996">AUY60*$C$65*$C$67</f>
        <v>0</v>
      </c>
      <c r="AVA67" s="995">
        <f t="shared" ref="AVA67" si="16997">AVA60*$C$65*$C$67</f>
        <v>0</v>
      </c>
      <c r="AVC67" s="995">
        <f t="shared" ref="AVC67" si="16998">AVC60*$C$65*$C$67</f>
        <v>0</v>
      </c>
      <c r="AVE67" s="995">
        <f t="shared" ref="AVE67" si="16999">AVE60*$C$65*$C$67</f>
        <v>0</v>
      </c>
      <c r="AVG67" s="995">
        <f t="shared" ref="AVG67" si="17000">AVG60*$C$65*$C$67</f>
        <v>0</v>
      </c>
      <c r="AVI67" s="995">
        <f t="shared" ref="AVI67" si="17001">AVI60*$C$65*$C$67</f>
        <v>0</v>
      </c>
      <c r="AVK67" s="995">
        <f t="shared" ref="AVK67" si="17002">AVK60*$C$65*$C$67</f>
        <v>0</v>
      </c>
      <c r="AVM67" s="995">
        <f t="shared" ref="AVM67" si="17003">AVM60*$C$65*$C$67</f>
        <v>0</v>
      </c>
      <c r="AVO67" s="995">
        <f t="shared" ref="AVO67" si="17004">AVO60*$C$65*$C$67</f>
        <v>0</v>
      </c>
      <c r="AVQ67" s="995">
        <f t="shared" ref="AVQ67" si="17005">AVQ60*$C$65*$C$67</f>
        <v>0</v>
      </c>
      <c r="AVS67" s="995">
        <f t="shared" ref="AVS67" si="17006">AVS60*$C$65*$C$67</f>
        <v>0</v>
      </c>
      <c r="AVU67" s="995">
        <f t="shared" ref="AVU67" si="17007">AVU60*$C$65*$C$67</f>
        <v>0</v>
      </c>
      <c r="AVW67" s="995">
        <f t="shared" ref="AVW67" si="17008">AVW60*$C$65*$C$67</f>
        <v>0</v>
      </c>
      <c r="AVY67" s="995">
        <f t="shared" ref="AVY67" si="17009">AVY60*$C$65*$C$67</f>
        <v>0</v>
      </c>
      <c r="AWA67" s="995">
        <f t="shared" ref="AWA67" si="17010">AWA60*$C$65*$C$67</f>
        <v>0</v>
      </c>
      <c r="AWC67" s="995">
        <f t="shared" ref="AWC67" si="17011">AWC60*$C$65*$C$67</f>
        <v>0</v>
      </c>
      <c r="AWE67" s="995">
        <f t="shared" ref="AWE67" si="17012">AWE60*$C$65*$C$67</f>
        <v>0</v>
      </c>
      <c r="AWG67" s="995">
        <f t="shared" ref="AWG67" si="17013">AWG60*$C$65*$C$67</f>
        <v>0</v>
      </c>
      <c r="AWI67" s="995">
        <f t="shared" ref="AWI67" si="17014">AWI60*$C$65*$C$67</f>
        <v>0</v>
      </c>
      <c r="AWK67" s="995">
        <f t="shared" ref="AWK67" si="17015">AWK60*$C$65*$C$67</f>
        <v>0</v>
      </c>
      <c r="AWM67" s="995">
        <f t="shared" ref="AWM67" si="17016">AWM60*$C$65*$C$67</f>
        <v>0</v>
      </c>
      <c r="AWO67" s="995">
        <f t="shared" ref="AWO67" si="17017">AWO60*$C$65*$C$67</f>
        <v>0</v>
      </c>
      <c r="AWQ67" s="995">
        <f t="shared" ref="AWQ67" si="17018">AWQ60*$C$65*$C$67</f>
        <v>0</v>
      </c>
      <c r="AWS67" s="995">
        <f t="shared" ref="AWS67" si="17019">AWS60*$C$65*$C$67</f>
        <v>0</v>
      </c>
      <c r="AWU67" s="995">
        <f t="shared" ref="AWU67" si="17020">AWU60*$C$65*$C$67</f>
        <v>0</v>
      </c>
      <c r="AWW67" s="995">
        <f t="shared" ref="AWW67" si="17021">AWW60*$C$65*$C$67</f>
        <v>0</v>
      </c>
      <c r="AWY67" s="995">
        <f t="shared" ref="AWY67" si="17022">AWY60*$C$65*$C$67</f>
        <v>0</v>
      </c>
      <c r="AXA67" s="995">
        <f t="shared" ref="AXA67" si="17023">AXA60*$C$65*$C$67</f>
        <v>0</v>
      </c>
      <c r="AXC67" s="995">
        <f t="shared" ref="AXC67" si="17024">AXC60*$C$65*$C$67</f>
        <v>0</v>
      </c>
      <c r="AXE67" s="995">
        <f t="shared" ref="AXE67" si="17025">AXE60*$C$65*$C$67</f>
        <v>0</v>
      </c>
      <c r="AXG67" s="995">
        <f t="shared" ref="AXG67" si="17026">AXG60*$C$65*$C$67</f>
        <v>0</v>
      </c>
      <c r="AXI67" s="995">
        <f t="shared" ref="AXI67" si="17027">AXI60*$C$65*$C$67</f>
        <v>0</v>
      </c>
      <c r="AXK67" s="995">
        <f t="shared" ref="AXK67" si="17028">AXK60*$C$65*$C$67</f>
        <v>0</v>
      </c>
      <c r="AXM67" s="995">
        <f t="shared" ref="AXM67" si="17029">AXM60*$C$65*$C$67</f>
        <v>0</v>
      </c>
      <c r="AXO67" s="995">
        <f t="shared" ref="AXO67" si="17030">AXO60*$C$65*$C$67</f>
        <v>0</v>
      </c>
      <c r="AXQ67" s="995">
        <f t="shared" ref="AXQ67" si="17031">AXQ60*$C$65*$C$67</f>
        <v>0</v>
      </c>
      <c r="AXS67" s="995">
        <f t="shared" ref="AXS67" si="17032">AXS60*$C$65*$C$67</f>
        <v>0</v>
      </c>
      <c r="AXU67" s="995">
        <f t="shared" ref="AXU67" si="17033">AXU60*$C$65*$C$67</f>
        <v>0</v>
      </c>
      <c r="AXW67" s="995">
        <f t="shared" ref="AXW67" si="17034">AXW60*$C$65*$C$67</f>
        <v>0</v>
      </c>
      <c r="AXY67" s="995">
        <f t="shared" ref="AXY67" si="17035">AXY60*$C$65*$C$67</f>
        <v>0</v>
      </c>
      <c r="AYA67" s="995">
        <f t="shared" ref="AYA67" si="17036">AYA60*$C$65*$C$67</f>
        <v>0</v>
      </c>
      <c r="AYC67" s="995">
        <f t="shared" ref="AYC67" si="17037">AYC60*$C$65*$C$67</f>
        <v>0</v>
      </c>
      <c r="AYE67" s="995">
        <f t="shared" ref="AYE67" si="17038">AYE60*$C$65*$C$67</f>
        <v>0</v>
      </c>
      <c r="AYG67" s="995">
        <f t="shared" ref="AYG67" si="17039">AYG60*$C$65*$C$67</f>
        <v>0</v>
      </c>
      <c r="AYI67" s="995">
        <f t="shared" ref="AYI67" si="17040">AYI60*$C$65*$C$67</f>
        <v>0</v>
      </c>
      <c r="AYK67" s="995">
        <f t="shared" ref="AYK67" si="17041">AYK60*$C$65*$C$67</f>
        <v>0</v>
      </c>
      <c r="AYM67" s="995">
        <f t="shared" ref="AYM67" si="17042">AYM60*$C$65*$C$67</f>
        <v>0</v>
      </c>
      <c r="AYO67" s="995">
        <f t="shared" ref="AYO67" si="17043">AYO60*$C$65*$C$67</f>
        <v>0</v>
      </c>
      <c r="AYQ67" s="995">
        <f t="shared" ref="AYQ67" si="17044">AYQ60*$C$65*$C$67</f>
        <v>0</v>
      </c>
      <c r="AYS67" s="995">
        <f t="shared" ref="AYS67" si="17045">AYS60*$C$65*$C$67</f>
        <v>0</v>
      </c>
      <c r="AYU67" s="995">
        <f t="shared" ref="AYU67" si="17046">AYU60*$C$65*$C$67</f>
        <v>0</v>
      </c>
      <c r="AYW67" s="995">
        <f t="shared" ref="AYW67" si="17047">AYW60*$C$65*$C$67</f>
        <v>0</v>
      </c>
      <c r="AYY67" s="995">
        <f t="shared" ref="AYY67" si="17048">AYY60*$C$65*$C$67</f>
        <v>0</v>
      </c>
      <c r="AZA67" s="995">
        <f t="shared" ref="AZA67" si="17049">AZA60*$C$65*$C$67</f>
        <v>0</v>
      </c>
      <c r="AZC67" s="995">
        <f t="shared" ref="AZC67" si="17050">AZC60*$C$65*$C$67</f>
        <v>0</v>
      </c>
      <c r="AZE67" s="995">
        <f t="shared" ref="AZE67" si="17051">AZE60*$C$65*$C$67</f>
        <v>0</v>
      </c>
      <c r="AZG67" s="995">
        <f t="shared" ref="AZG67" si="17052">AZG60*$C$65*$C$67</f>
        <v>0</v>
      </c>
      <c r="AZI67" s="995">
        <f t="shared" ref="AZI67" si="17053">AZI60*$C$65*$C$67</f>
        <v>0</v>
      </c>
      <c r="AZK67" s="995">
        <f t="shared" ref="AZK67" si="17054">AZK60*$C$65*$C$67</f>
        <v>0</v>
      </c>
      <c r="AZM67" s="995">
        <f t="shared" ref="AZM67" si="17055">AZM60*$C$65*$C$67</f>
        <v>0</v>
      </c>
      <c r="AZO67" s="995">
        <f t="shared" ref="AZO67" si="17056">AZO60*$C$65*$C$67</f>
        <v>0</v>
      </c>
      <c r="AZQ67" s="995">
        <f t="shared" ref="AZQ67" si="17057">AZQ60*$C$65*$C$67</f>
        <v>0</v>
      </c>
      <c r="AZS67" s="995">
        <f t="shared" ref="AZS67" si="17058">AZS60*$C$65*$C$67</f>
        <v>0</v>
      </c>
      <c r="AZU67" s="995">
        <f t="shared" ref="AZU67" si="17059">AZU60*$C$65*$C$67</f>
        <v>0</v>
      </c>
      <c r="AZW67" s="995">
        <f t="shared" ref="AZW67" si="17060">AZW60*$C$65*$C$67</f>
        <v>0</v>
      </c>
      <c r="AZY67" s="995">
        <f t="shared" ref="AZY67" si="17061">AZY60*$C$65*$C$67</f>
        <v>0</v>
      </c>
      <c r="BAA67" s="995">
        <f t="shared" ref="BAA67" si="17062">BAA60*$C$65*$C$67</f>
        <v>0</v>
      </c>
      <c r="BAC67" s="995">
        <f t="shared" ref="BAC67" si="17063">BAC60*$C$65*$C$67</f>
        <v>0</v>
      </c>
      <c r="BAE67" s="995">
        <f t="shared" ref="BAE67" si="17064">BAE60*$C$65*$C$67</f>
        <v>0</v>
      </c>
      <c r="BAG67" s="995">
        <f t="shared" ref="BAG67" si="17065">BAG60*$C$65*$C$67</f>
        <v>0</v>
      </c>
      <c r="BAI67" s="995">
        <f t="shared" ref="BAI67" si="17066">BAI60*$C$65*$C$67</f>
        <v>0</v>
      </c>
      <c r="BAK67" s="995">
        <f t="shared" ref="BAK67" si="17067">BAK60*$C$65*$C$67</f>
        <v>0</v>
      </c>
      <c r="BAM67" s="995">
        <f t="shared" ref="BAM67" si="17068">BAM60*$C$65*$C$67</f>
        <v>0</v>
      </c>
      <c r="BAO67" s="995">
        <f t="shared" ref="BAO67" si="17069">BAO60*$C$65*$C$67</f>
        <v>0</v>
      </c>
      <c r="BAQ67" s="995">
        <f t="shared" ref="BAQ67" si="17070">BAQ60*$C$65*$C$67</f>
        <v>0</v>
      </c>
      <c r="BAS67" s="995">
        <f t="shared" ref="BAS67" si="17071">BAS60*$C$65*$C$67</f>
        <v>0</v>
      </c>
      <c r="BAU67" s="995">
        <f t="shared" ref="BAU67" si="17072">BAU60*$C$65*$C$67</f>
        <v>0</v>
      </c>
      <c r="BAW67" s="995">
        <f t="shared" ref="BAW67" si="17073">BAW60*$C$65*$C$67</f>
        <v>0</v>
      </c>
      <c r="BAY67" s="995">
        <f t="shared" ref="BAY67" si="17074">BAY60*$C$65*$C$67</f>
        <v>0</v>
      </c>
      <c r="BBA67" s="995">
        <f t="shared" ref="BBA67" si="17075">BBA60*$C$65*$C$67</f>
        <v>0</v>
      </c>
      <c r="BBC67" s="995">
        <f t="shared" ref="BBC67" si="17076">BBC60*$C$65*$C$67</f>
        <v>0</v>
      </c>
      <c r="BBE67" s="995">
        <f t="shared" ref="BBE67" si="17077">BBE60*$C$65*$C$67</f>
        <v>0</v>
      </c>
      <c r="BBG67" s="995">
        <f t="shared" ref="BBG67" si="17078">BBG60*$C$65*$C$67</f>
        <v>0</v>
      </c>
      <c r="BBI67" s="995">
        <f t="shared" ref="BBI67" si="17079">BBI60*$C$65*$C$67</f>
        <v>0</v>
      </c>
      <c r="BBK67" s="995">
        <f t="shared" ref="BBK67" si="17080">BBK60*$C$65*$C$67</f>
        <v>0</v>
      </c>
      <c r="BBM67" s="995">
        <f t="shared" ref="BBM67" si="17081">BBM60*$C$65*$C$67</f>
        <v>0</v>
      </c>
      <c r="BBO67" s="995">
        <f t="shared" ref="BBO67" si="17082">BBO60*$C$65*$C$67</f>
        <v>0</v>
      </c>
      <c r="BBQ67" s="995">
        <f t="shared" ref="BBQ67" si="17083">BBQ60*$C$65*$C$67</f>
        <v>0</v>
      </c>
      <c r="BBS67" s="995">
        <f t="shared" ref="BBS67" si="17084">BBS60*$C$65*$C$67</f>
        <v>0</v>
      </c>
      <c r="BBU67" s="995">
        <f t="shared" ref="BBU67" si="17085">BBU60*$C$65*$C$67</f>
        <v>0</v>
      </c>
      <c r="BBW67" s="995">
        <f t="shared" ref="BBW67" si="17086">BBW60*$C$65*$C$67</f>
        <v>0</v>
      </c>
      <c r="BBY67" s="995">
        <f t="shared" ref="BBY67" si="17087">BBY60*$C$65*$C$67</f>
        <v>0</v>
      </c>
      <c r="BCA67" s="995">
        <f t="shared" ref="BCA67" si="17088">BCA60*$C$65*$C$67</f>
        <v>0</v>
      </c>
      <c r="BCC67" s="995">
        <f t="shared" ref="BCC67" si="17089">BCC60*$C$65*$C$67</f>
        <v>0</v>
      </c>
      <c r="BCE67" s="995">
        <f t="shared" ref="BCE67" si="17090">BCE60*$C$65*$C$67</f>
        <v>0</v>
      </c>
      <c r="BCG67" s="995">
        <f t="shared" ref="BCG67" si="17091">BCG60*$C$65*$C$67</f>
        <v>0</v>
      </c>
      <c r="BCI67" s="995">
        <f t="shared" ref="BCI67" si="17092">BCI60*$C$65*$C$67</f>
        <v>0</v>
      </c>
      <c r="BCK67" s="995">
        <f t="shared" ref="BCK67" si="17093">BCK60*$C$65*$C$67</f>
        <v>0</v>
      </c>
      <c r="BCM67" s="995">
        <f t="shared" ref="BCM67" si="17094">BCM60*$C$65*$C$67</f>
        <v>0</v>
      </c>
      <c r="BCO67" s="995">
        <f t="shared" ref="BCO67" si="17095">BCO60*$C$65*$C$67</f>
        <v>0</v>
      </c>
      <c r="BCQ67" s="995">
        <f t="shared" ref="BCQ67" si="17096">BCQ60*$C$65*$C$67</f>
        <v>0</v>
      </c>
      <c r="BCS67" s="995">
        <f t="shared" ref="BCS67" si="17097">BCS60*$C$65*$C$67</f>
        <v>0</v>
      </c>
      <c r="BCU67" s="995">
        <f t="shared" ref="BCU67" si="17098">BCU60*$C$65*$C$67</f>
        <v>0</v>
      </c>
      <c r="BCW67" s="995">
        <f t="shared" ref="BCW67" si="17099">BCW60*$C$65*$C$67</f>
        <v>0</v>
      </c>
      <c r="BCY67" s="995">
        <f t="shared" ref="BCY67" si="17100">BCY60*$C$65*$C$67</f>
        <v>0</v>
      </c>
      <c r="BDA67" s="995">
        <f t="shared" ref="BDA67" si="17101">BDA60*$C$65*$C$67</f>
        <v>0</v>
      </c>
      <c r="BDC67" s="995">
        <f t="shared" ref="BDC67" si="17102">BDC60*$C$65*$C$67</f>
        <v>0</v>
      </c>
      <c r="BDE67" s="995">
        <f t="shared" ref="BDE67" si="17103">BDE60*$C$65*$C$67</f>
        <v>0</v>
      </c>
      <c r="BDG67" s="995">
        <f t="shared" ref="BDG67" si="17104">BDG60*$C$65*$C$67</f>
        <v>0</v>
      </c>
      <c r="BDI67" s="995">
        <f t="shared" ref="BDI67" si="17105">BDI60*$C$65*$C$67</f>
        <v>0</v>
      </c>
      <c r="BDK67" s="995">
        <f t="shared" ref="BDK67" si="17106">BDK60*$C$65*$C$67</f>
        <v>0</v>
      </c>
      <c r="BDM67" s="995">
        <f t="shared" ref="BDM67" si="17107">BDM60*$C$65*$C$67</f>
        <v>0</v>
      </c>
      <c r="BDO67" s="995">
        <f t="shared" ref="BDO67" si="17108">BDO60*$C$65*$C$67</f>
        <v>0</v>
      </c>
      <c r="BDQ67" s="995">
        <f t="shared" ref="BDQ67" si="17109">BDQ60*$C$65*$C$67</f>
        <v>0</v>
      </c>
      <c r="BDS67" s="995">
        <f t="shared" ref="BDS67" si="17110">BDS60*$C$65*$C$67</f>
        <v>0</v>
      </c>
      <c r="BDU67" s="995">
        <f t="shared" ref="BDU67" si="17111">BDU60*$C$65*$C$67</f>
        <v>0</v>
      </c>
      <c r="BDW67" s="995">
        <f t="shared" ref="BDW67" si="17112">BDW60*$C$65*$C$67</f>
        <v>0</v>
      </c>
      <c r="BDY67" s="995">
        <f t="shared" ref="BDY67" si="17113">BDY60*$C$65*$C$67</f>
        <v>0</v>
      </c>
      <c r="BEA67" s="995">
        <f t="shared" ref="BEA67" si="17114">BEA60*$C$65*$C$67</f>
        <v>0</v>
      </c>
      <c r="BEC67" s="995">
        <f t="shared" ref="BEC67" si="17115">BEC60*$C$65*$C$67</f>
        <v>0</v>
      </c>
      <c r="BEE67" s="995">
        <f t="shared" ref="BEE67" si="17116">BEE60*$C$65*$C$67</f>
        <v>0</v>
      </c>
      <c r="BEG67" s="995">
        <f t="shared" ref="BEG67" si="17117">BEG60*$C$65*$C$67</f>
        <v>0</v>
      </c>
      <c r="BEI67" s="995">
        <f t="shared" ref="BEI67" si="17118">BEI60*$C$65*$C$67</f>
        <v>0</v>
      </c>
      <c r="BEK67" s="995">
        <f t="shared" ref="BEK67" si="17119">BEK60*$C$65*$C$67</f>
        <v>0</v>
      </c>
      <c r="BEM67" s="995">
        <f t="shared" ref="BEM67" si="17120">BEM60*$C$65*$C$67</f>
        <v>0</v>
      </c>
      <c r="BEO67" s="995">
        <f t="shared" ref="BEO67" si="17121">BEO60*$C$65*$C$67</f>
        <v>0</v>
      </c>
      <c r="BEQ67" s="995">
        <f t="shared" ref="BEQ67" si="17122">BEQ60*$C$65*$C$67</f>
        <v>0</v>
      </c>
      <c r="BES67" s="995">
        <f t="shared" ref="BES67" si="17123">BES60*$C$65*$C$67</f>
        <v>0</v>
      </c>
      <c r="BEU67" s="995">
        <f t="shared" ref="BEU67" si="17124">BEU60*$C$65*$C$67</f>
        <v>0</v>
      </c>
      <c r="BEW67" s="995">
        <f t="shared" ref="BEW67" si="17125">BEW60*$C$65*$C$67</f>
        <v>0</v>
      </c>
      <c r="BEY67" s="995">
        <f t="shared" ref="BEY67" si="17126">BEY60*$C$65*$C$67</f>
        <v>0</v>
      </c>
      <c r="BFA67" s="995">
        <f t="shared" ref="BFA67" si="17127">BFA60*$C$65*$C$67</f>
        <v>0</v>
      </c>
      <c r="BFC67" s="995">
        <f t="shared" ref="BFC67" si="17128">BFC60*$C$65*$C$67</f>
        <v>0</v>
      </c>
      <c r="BFE67" s="995">
        <f t="shared" ref="BFE67" si="17129">BFE60*$C$65*$C$67</f>
        <v>0</v>
      </c>
      <c r="BFG67" s="995">
        <f t="shared" ref="BFG67" si="17130">BFG60*$C$65*$C$67</f>
        <v>0</v>
      </c>
      <c r="BFI67" s="995">
        <f t="shared" ref="BFI67" si="17131">BFI60*$C$65*$C$67</f>
        <v>0</v>
      </c>
      <c r="BFK67" s="995">
        <f t="shared" ref="BFK67" si="17132">BFK60*$C$65*$C$67</f>
        <v>0</v>
      </c>
      <c r="BFM67" s="995">
        <f t="shared" ref="BFM67" si="17133">BFM60*$C$65*$C$67</f>
        <v>0</v>
      </c>
      <c r="BFO67" s="995">
        <f t="shared" ref="BFO67" si="17134">BFO60*$C$65*$C$67</f>
        <v>0</v>
      </c>
      <c r="BFQ67" s="995">
        <f t="shared" ref="BFQ67" si="17135">BFQ60*$C$65*$C$67</f>
        <v>0</v>
      </c>
      <c r="BFS67" s="995">
        <f t="shared" ref="BFS67" si="17136">BFS60*$C$65*$C$67</f>
        <v>0</v>
      </c>
      <c r="BFU67" s="995">
        <f t="shared" ref="BFU67" si="17137">BFU60*$C$65*$C$67</f>
        <v>0</v>
      </c>
      <c r="BFW67" s="995">
        <f t="shared" ref="BFW67" si="17138">BFW60*$C$65*$C$67</f>
        <v>0</v>
      </c>
      <c r="BFY67" s="995">
        <f t="shared" ref="BFY67" si="17139">BFY60*$C$65*$C$67</f>
        <v>0</v>
      </c>
      <c r="BGA67" s="995">
        <f t="shared" ref="BGA67" si="17140">BGA60*$C$65*$C$67</f>
        <v>0</v>
      </c>
      <c r="BGC67" s="995">
        <f t="shared" ref="BGC67" si="17141">BGC60*$C$65*$C$67</f>
        <v>0</v>
      </c>
      <c r="BGE67" s="995">
        <f t="shared" ref="BGE67" si="17142">BGE60*$C$65*$C$67</f>
        <v>0</v>
      </c>
      <c r="BGG67" s="995">
        <f t="shared" ref="BGG67" si="17143">BGG60*$C$65*$C$67</f>
        <v>0</v>
      </c>
      <c r="BGI67" s="995">
        <f t="shared" ref="BGI67" si="17144">BGI60*$C$65*$C$67</f>
        <v>0</v>
      </c>
      <c r="BGK67" s="995">
        <f t="shared" ref="BGK67" si="17145">BGK60*$C$65*$C$67</f>
        <v>0</v>
      </c>
      <c r="BGM67" s="995">
        <f t="shared" ref="BGM67" si="17146">BGM60*$C$65*$C$67</f>
        <v>0</v>
      </c>
      <c r="BGO67" s="995">
        <f t="shared" ref="BGO67" si="17147">BGO60*$C$65*$C$67</f>
        <v>0</v>
      </c>
      <c r="BGQ67" s="995">
        <f t="shared" ref="BGQ67" si="17148">BGQ60*$C$65*$C$67</f>
        <v>0</v>
      </c>
      <c r="BGS67" s="995">
        <f t="shared" ref="BGS67" si="17149">BGS60*$C$65*$C$67</f>
        <v>0</v>
      </c>
      <c r="BGU67" s="995">
        <f t="shared" ref="BGU67" si="17150">BGU60*$C$65*$C$67</f>
        <v>0</v>
      </c>
      <c r="BGW67" s="995">
        <f t="shared" ref="BGW67" si="17151">BGW60*$C$65*$C$67</f>
        <v>0</v>
      </c>
      <c r="BGY67" s="995">
        <f t="shared" ref="BGY67" si="17152">BGY60*$C$65*$C$67</f>
        <v>0</v>
      </c>
      <c r="BHA67" s="995">
        <f t="shared" ref="BHA67" si="17153">BHA60*$C$65*$C$67</f>
        <v>0</v>
      </c>
      <c r="BHC67" s="995">
        <f t="shared" ref="BHC67" si="17154">BHC60*$C$65*$C$67</f>
        <v>0</v>
      </c>
      <c r="BHE67" s="995">
        <f t="shared" ref="BHE67" si="17155">BHE60*$C$65*$C$67</f>
        <v>0</v>
      </c>
      <c r="BHG67" s="995">
        <f t="shared" ref="BHG67" si="17156">BHG60*$C$65*$C$67</f>
        <v>0</v>
      </c>
      <c r="BHI67" s="995">
        <f t="shared" ref="BHI67" si="17157">BHI60*$C$65*$C$67</f>
        <v>0</v>
      </c>
      <c r="BHK67" s="995">
        <f t="shared" ref="BHK67" si="17158">BHK60*$C$65*$C$67</f>
        <v>0</v>
      </c>
      <c r="BHM67" s="995">
        <f t="shared" ref="BHM67" si="17159">BHM60*$C$65*$C$67</f>
        <v>0</v>
      </c>
      <c r="BHO67" s="995">
        <f t="shared" ref="BHO67" si="17160">BHO60*$C$65*$C$67</f>
        <v>0</v>
      </c>
      <c r="BHQ67" s="995">
        <f t="shared" ref="BHQ67" si="17161">BHQ60*$C$65*$C$67</f>
        <v>0</v>
      </c>
      <c r="BHS67" s="995">
        <f t="shared" ref="BHS67" si="17162">BHS60*$C$65*$C$67</f>
        <v>0</v>
      </c>
      <c r="BHU67" s="995">
        <f t="shared" ref="BHU67" si="17163">BHU60*$C$65*$C$67</f>
        <v>0</v>
      </c>
      <c r="BHW67" s="995">
        <f t="shared" ref="BHW67" si="17164">BHW60*$C$65*$C$67</f>
        <v>0</v>
      </c>
      <c r="BHY67" s="995">
        <f t="shared" ref="BHY67" si="17165">BHY60*$C$65*$C$67</f>
        <v>0</v>
      </c>
      <c r="BIA67" s="995">
        <f t="shared" ref="BIA67" si="17166">BIA60*$C$65*$C$67</f>
        <v>0</v>
      </c>
      <c r="BIC67" s="995">
        <f t="shared" ref="BIC67" si="17167">BIC60*$C$65*$C$67</f>
        <v>0</v>
      </c>
      <c r="BIE67" s="995">
        <f t="shared" ref="BIE67" si="17168">BIE60*$C$65*$C$67</f>
        <v>0</v>
      </c>
      <c r="BIG67" s="995">
        <f t="shared" ref="BIG67" si="17169">BIG60*$C$65*$C$67</f>
        <v>0</v>
      </c>
      <c r="BII67" s="995">
        <f t="shared" ref="BII67" si="17170">BII60*$C$65*$C$67</f>
        <v>0</v>
      </c>
      <c r="BIK67" s="995">
        <f t="shared" ref="BIK67" si="17171">BIK60*$C$65*$C$67</f>
        <v>0</v>
      </c>
      <c r="BIM67" s="995">
        <f t="shared" ref="BIM67" si="17172">BIM60*$C$65*$C$67</f>
        <v>0</v>
      </c>
      <c r="BIO67" s="995">
        <f t="shared" ref="BIO67" si="17173">BIO60*$C$65*$C$67</f>
        <v>0</v>
      </c>
      <c r="BIQ67" s="995">
        <f t="shared" ref="BIQ67" si="17174">BIQ60*$C$65*$C$67</f>
        <v>0</v>
      </c>
      <c r="BIS67" s="995">
        <f t="shared" ref="BIS67" si="17175">BIS60*$C$65*$C$67</f>
        <v>0</v>
      </c>
      <c r="BIU67" s="995">
        <f t="shared" ref="BIU67" si="17176">BIU60*$C$65*$C$67</f>
        <v>0</v>
      </c>
      <c r="BIW67" s="995">
        <f t="shared" ref="BIW67" si="17177">BIW60*$C$65*$C$67</f>
        <v>0</v>
      </c>
      <c r="BIY67" s="995">
        <f t="shared" ref="BIY67" si="17178">BIY60*$C$65*$C$67</f>
        <v>0</v>
      </c>
      <c r="BJA67" s="995">
        <f t="shared" ref="BJA67" si="17179">BJA60*$C$65*$C$67</f>
        <v>0</v>
      </c>
      <c r="BJC67" s="995">
        <f t="shared" ref="BJC67" si="17180">BJC60*$C$65*$C$67</f>
        <v>0</v>
      </c>
      <c r="BJE67" s="995">
        <f t="shared" ref="BJE67" si="17181">BJE60*$C$65*$C$67</f>
        <v>0</v>
      </c>
      <c r="BJG67" s="995">
        <f t="shared" ref="BJG67" si="17182">BJG60*$C$65*$C$67</f>
        <v>0</v>
      </c>
      <c r="BJI67" s="995">
        <f t="shared" ref="BJI67" si="17183">BJI60*$C$65*$C$67</f>
        <v>0</v>
      </c>
      <c r="BJK67" s="995">
        <f t="shared" ref="BJK67" si="17184">BJK60*$C$65*$C$67</f>
        <v>0</v>
      </c>
      <c r="BJM67" s="995">
        <f t="shared" ref="BJM67" si="17185">BJM60*$C$65*$C$67</f>
        <v>0</v>
      </c>
      <c r="BJO67" s="995">
        <f t="shared" ref="BJO67" si="17186">BJO60*$C$65*$C$67</f>
        <v>0</v>
      </c>
      <c r="BJQ67" s="995">
        <f t="shared" ref="BJQ67" si="17187">BJQ60*$C$65*$C$67</f>
        <v>0</v>
      </c>
      <c r="BJS67" s="995">
        <f t="shared" ref="BJS67" si="17188">BJS60*$C$65*$C$67</f>
        <v>0</v>
      </c>
      <c r="BJU67" s="995">
        <f t="shared" ref="BJU67" si="17189">BJU60*$C$65*$C$67</f>
        <v>0</v>
      </c>
      <c r="BJW67" s="995">
        <f t="shared" ref="BJW67" si="17190">BJW60*$C$65*$C$67</f>
        <v>0</v>
      </c>
      <c r="BJY67" s="995">
        <f t="shared" ref="BJY67" si="17191">BJY60*$C$65*$C$67</f>
        <v>0</v>
      </c>
      <c r="BKA67" s="995">
        <f t="shared" ref="BKA67" si="17192">BKA60*$C$65*$C$67</f>
        <v>0</v>
      </c>
      <c r="BKC67" s="995">
        <f t="shared" ref="BKC67" si="17193">BKC60*$C$65*$C$67</f>
        <v>0</v>
      </c>
      <c r="BKE67" s="995">
        <f t="shared" ref="BKE67" si="17194">BKE60*$C$65*$C$67</f>
        <v>0</v>
      </c>
      <c r="BKG67" s="995">
        <f t="shared" ref="BKG67" si="17195">BKG60*$C$65*$C$67</f>
        <v>0</v>
      </c>
      <c r="BKI67" s="995">
        <f t="shared" ref="BKI67" si="17196">BKI60*$C$65*$C$67</f>
        <v>0</v>
      </c>
      <c r="BKK67" s="995">
        <f t="shared" ref="BKK67" si="17197">BKK60*$C$65*$C$67</f>
        <v>0</v>
      </c>
      <c r="BKM67" s="995">
        <f t="shared" ref="BKM67" si="17198">BKM60*$C$65*$C$67</f>
        <v>0</v>
      </c>
      <c r="BKO67" s="995">
        <f t="shared" ref="BKO67" si="17199">BKO60*$C$65*$C$67</f>
        <v>0</v>
      </c>
      <c r="BKQ67" s="995">
        <f t="shared" ref="BKQ67" si="17200">BKQ60*$C$65*$C$67</f>
        <v>0</v>
      </c>
      <c r="BKS67" s="995">
        <f t="shared" ref="BKS67" si="17201">BKS60*$C$65*$C$67</f>
        <v>0</v>
      </c>
      <c r="BKU67" s="995">
        <f t="shared" ref="BKU67" si="17202">BKU60*$C$65*$C$67</f>
        <v>0</v>
      </c>
      <c r="BKW67" s="995">
        <f t="shared" ref="BKW67" si="17203">BKW60*$C$65*$C$67</f>
        <v>0</v>
      </c>
      <c r="BKY67" s="995">
        <f t="shared" ref="BKY67" si="17204">BKY60*$C$65*$C$67</f>
        <v>0</v>
      </c>
      <c r="BLA67" s="995">
        <f t="shared" ref="BLA67" si="17205">BLA60*$C$65*$C$67</f>
        <v>0</v>
      </c>
      <c r="BLC67" s="995">
        <f t="shared" ref="BLC67" si="17206">BLC60*$C$65*$C$67</f>
        <v>0</v>
      </c>
      <c r="BLE67" s="995">
        <f t="shared" ref="BLE67" si="17207">BLE60*$C$65*$C$67</f>
        <v>0</v>
      </c>
      <c r="BLG67" s="995">
        <f t="shared" ref="BLG67" si="17208">BLG60*$C$65*$C$67</f>
        <v>0</v>
      </c>
      <c r="BLI67" s="995">
        <f t="shared" ref="BLI67" si="17209">BLI60*$C$65*$C$67</f>
        <v>0</v>
      </c>
      <c r="BLK67" s="995">
        <f t="shared" ref="BLK67" si="17210">BLK60*$C$65*$C$67</f>
        <v>0</v>
      </c>
      <c r="BLM67" s="995">
        <f t="shared" ref="BLM67" si="17211">BLM60*$C$65*$C$67</f>
        <v>0</v>
      </c>
      <c r="BLO67" s="995">
        <f t="shared" ref="BLO67" si="17212">BLO60*$C$65*$C$67</f>
        <v>0</v>
      </c>
      <c r="BLQ67" s="995">
        <f t="shared" ref="BLQ67" si="17213">BLQ60*$C$65*$C$67</f>
        <v>0</v>
      </c>
      <c r="BLS67" s="995">
        <f t="shared" ref="BLS67" si="17214">BLS60*$C$65*$C$67</f>
        <v>0</v>
      </c>
      <c r="BLU67" s="995">
        <f t="shared" ref="BLU67" si="17215">BLU60*$C$65*$C$67</f>
        <v>0</v>
      </c>
      <c r="BLW67" s="995">
        <f t="shared" ref="BLW67" si="17216">BLW60*$C$65*$C$67</f>
        <v>0</v>
      </c>
      <c r="BLY67" s="995">
        <f t="shared" ref="BLY67" si="17217">BLY60*$C$65*$C$67</f>
        <v>0</v>
      </c>
      <c r="BMA67" s="995">
        <f t="shared" ref="BMA67" si="17218">BMA60*$C$65*$C$67</f>
        <v>0</v>
      </c>
      <c r="BMC67" s="995">
        <f t="shared" ref="BMC67" si="17219">BMC60*$C$65*$C$67</f>
        <v>0</v>
      </c>
      <c r="BME67" s="995">
        <f t="shared" ref="BME67" si="17220">BME60*$C$65*$C$67</f>
        <v>0</v>
      </c>
      <c r="BMG67" s="995">
        <f t="shared" ref="BMG67" si="17221">BMG60*$C$65*$C$67</f>
        <v>0</v>
      </c>
      <c r="BMI67" s="995">
        <f t="shared" ref="BMI67" si="17222">BMI60*$C$65*$C$67</f>
        <v>0</v>
      </c>
      <c r="BMK67" s="995">
        <f t="shared" ref="BMK67" si="17223">BMK60*$C$65*$C$67</f>
        <v>0</v>
      </c>
      <c r="BMM67" s="995">
        <f t="shared" ref="BMM67" si="17224">BMM60*$C$65*$C$67</f>
        <v>0</v>
      </c>
      <c r="BMO67" s="995">
        <f t="shared" ref="BMO67" si="17225">BMO60*$C$65*$C$67</f>
        <v>0</v>
      </c>
      <c r="BMQ67" s="995">
        <f t="shared" ref="BMQ67" si="17226">BMQ60*$C$65*$C$67</f>
        <v>0</v>
      </c>
      <c r="BMS67" s="995">
        <f t="shared" ref="BMS67" si="17227">BMS60*$C$65*$C$67</f>
        <v>0</v>
      </c>
      <c r="BMU67" s="995">
        <f t="shared" ref="BMU67" si="17228">BMU60*$C$65*$C$67</f>
        <v>0</v>
      </c>
      <c r="BMW67" s="995">
        <f t="shared" ref="BMW67" si="17229">BMW60*$C$65*$C$67</f>
        <v>0</v>
      </c>
      <c r="BMY67" s="995">
        <f t="shared" ref="BMY67" si="17230">BMY60*$C$65*$C$67</f>
        <v>0</v>
      </c>
      <c r="BNA67" s="995">
        <f t="shared" ref="BNA67" si="17231">BNA60*$C$65*$C$67</f>
        <v>0</v>
      </c>
      <c r="BNC67" s="995">
        <f t="shared" ref="BNC67" si="17232">BNC60*$C$65*$C$67</f>
        <v>0</v>
      </c>
      <c r="BNE67" s="995">
        <f t="shared" ref="BNE67" si="17233">BNE60*$C$65*$C$67</f>
        <v>0</v>
      </c>
      <c r="BNG67" s="995">
        <f t="shared" ref="BNG67" si="17234">BNG60*$C$65*$C$67</f>
        <v>0</v>
      </c>
      <c r="BNI67" s="995">
        <f t="shared" ref="BNI67" si="17235">BNI60*$C$65*$C$67</f>
        <v>0</v>
      </c>
      <c r="BNK67" s="995">
        <f t="shared" ref="BNK67" si="17236">BNK60*$C$65*$C$67</f>
        <v>0</v>
      </c>
      <c r="BNM67" s="995">
        <f t="shared" ref="BNM67" si="17237">BNM60*$C$65*$C$67</f>
        <v>0</v>
      </c>
      <c r="BNO67" s="995">
        <f t="shared" ref="BNO67" si="17238">BNO60*$C$65*$C$67</f>
        <v>0</v>
      </c>
      <c r="BNQ67" s="995">
        <f t="shared" ref="BNQ67" si="17239">BNQ60*$C$65*$C$67</f>
        <v>0</v>
      </c>
      <c r="BNS67" s="995">
        <f t="shared" ref="BNS67" si="17240">BNS60*$C$65*$C$67</f>
        <v>0</v>
      </c>
      <c r="BNU67" s="995">
        <f t="shared" ref="BNU67" si="17241">BNU60*$C$65*$C$67</f>
        <v>0</v>
      </c>
      <c r="BNW67" s="995">
        <f t="shared" ref="BNW67" si="17242">BNW60*$C$65*$C$67</f>
        <v>0</v>
      </c>
      <c r="BNY67" s="995">
        <f t="shared" ref="BNY67" si="17243">BNY60*$C$65*$C$67</f>
        <v>0</v>
      </c>
      <c r="BOA67" s="995">
        <f t="shared" ref="BOA67" si="17244">BOA60*$C$65*$C$67</f>
        <v>0</v>
      </c>
      <c r="BOC67" s="995">
        <f t="shared" ref="BOC67" si="17245">BOC60*$C$65*$C$67</f>
        <v>0</v>
      </c>
      <c r="BOE67" s="995">
        <f t="shared" ref="BOE67" si="17246">BOE60*$C$65*$C$67</f>
        <v>0</v>
      </c>
      <c r="BOG67" s="995">
        <f t="shared" ref="BOG67" si="17247">BOG60*$C$65*$C$67</f>
        <v>0</v>
      </c>
      <c r="BOI67" s="995">
        <f t="shared" ref="BOI67" si="17248">BOI60*$C$65*$C$67</f>
        <v>0</v>
      </c>
      <c r="BOK67" s="995">
        <f t="shared" ref="BOK67" si="17249">BOK60*$C$65*$C$67</f>
        <v>0</v>
      </c>
      <c r="BOM67" s="995">
        <f t="shared" ref="BOM67" si="17250">BOM60*$C$65*$C$67</f>
        <v>0</v>
      </c>
      <c r="BOO67" s="995">
        <f t="shared" ref="BOO67" si="17251">BOO60*$C$65*$C$67</f>
        <v>0</v>
      </c>
      <c r="BOQ67" s="995">
        <f t="shared" ref="BOQ67" si="17252">BOQ60*$C$65*$C$67</f>
        <v>0</v>
      </c>
      <c r="BOS67" s="995">
        <f t="shared" ref="BOS67" si="17253">BOS60*$C$65*$C$67</f>
        <v>0</v>
      </c>
      <c r="BOU67" s="995">
        <f t="shared" ref="BOU67" si="17254">BOU60*$C$65*$C$67</f>
        <v>0</v>
      </c>
      <c r="BOW67" s="995">
        <f t="shared" ref="BOW67" si="17255">BOW60*$C$65*$C$67</f>
        <v>0</v>
      </c>
      <c r="BOY67" s="995">
        <f t="shared" ref="BOY67" si="17256">BOY60*$C$65*$C$67</f>
        <v>0</v>
      </c>
      <c r="BPA67" s="995">
        <f t="shared" ref="BPA67" si="17257">BPA60*$C$65*$C$67</f>
        <v>0</v>
      </c>
      <c r="BPC67" s="995">
        <f t="shared" ref="BPC67" si="17258">BPC60*$C$65*$C$67</f>
        <v>0</v>
      </c>
      <c r="BPE67" s="995">
        <f t="shared" ref="BPE67" si="17259">BPE60*$C$65*$C$67</f>
        <v>0</v>
      </c>
      <c r="BPG67" s="995">
        <f t="shared" ref="BPG67" si="17260">BPG60*$C$65*$C$67</f>
        <v>0</v>
      </c>
      <c r="BPI67" s="995">
        <f t="shared" ref="BPI67" si="17261">BPI60*$C$65*$C$67</f>
        <v>0</v>
      </c>
      <c r="BPK67" s="995">
        <f t="shared" ref="BPK67" si="17262">BPK60*$C$65*$C$67</f>
        <v>0</v>
      </c>
      <c r="BPM67" s="995">
        <f t="shared" ref="BPM67" si="17263">BPM60*$C$65*$C$67</f>
        <v>0</v>
      </c>
      <c r="BPO67" s="995">
        <f t="shared" ref="BPO67" si="17264">BPO60*$C$65*$C$67</f>
        <v>0</v>
      </c>
      <c r="BPQ67" s="995">
        <f t="shared" ref="BPQ67" si="17265">BPQ60*$C$65*$C$67</f>
        <v>0</v>
      </c>
      <c r="BPS67" s="995">
        <f t="shared" ref="BPS67" si="17266">BPS60*$C$65*$C$67</f>
        <v>0</v>
      </c>
      <c r="BPU67" s="995">
        <f t="shared" ref="BPU67" si="17267">BPU60*$C$65*$C$67</f>
        <v>0</v>
      </c>
      <c r="BPW67" s="995">
        <f t="shared" ref="BPW67" si="17268">BPW60*$C$65*$C$67</f>
        <v>0</v>
      </c>
      <c r="BPY67" s="995">
        <f t="shared" ref="BPY67" si="17269">BPY60*$C$65*$C$67</f>
        <v>0</v>
      </c>
      <c r="BQA67" s="995">
        <f t="shared" ref="BQA67" si="17270">BQA60*$C$65*$C$67</f>
        <v>0</v>
      </c>
      <c r="BQC67" s="995">
        <f t="shared" ref="BQC67" si="17271">BQC60*$C$65*$C$67</f>
        <v>0</v>
      </c>
      <c r="BQE67" s="995">
        <f t="shared" ref="BQE67" si="17272">BQE60*$C$65*$C$67</f>
        <v>0</v>
      </c>
      <c r="BQG67" s="995">
        <f t="shared" ref="BQG67" si="17273">BQG60*$C$65*$C$67</f>
        <v>0</v>
      </c>
      <c r="BQI67" s="995">
        <f t="shared" ref="BQI67" si="17274">BQI60*$C$65*$C$67</f>
        <v>0</v>
      </c>
      <c r="BQK67" s="995">
        <f t="shared" ref="BQK67" si="17275">BQK60*$C$65*$C$67</f>
        <v>0</v>
      </c>
      <c r="BQM67" s="995">
        <f t="shared" ref="BQM67" si="17276">BQM60*$C$65*$C$67</f>
        <v>0</v>
      </c>
      <c r="BQO67" s="995">
        <f t="shared" ref="BQO67" si="17277">BQO60*$C$65*$C$67</f>
        <v>0</v>
      </c>
      <c r="BQQ67" s="995">
        <f t="shared" ref="BQQ67" si="17278">BQQ60*$C$65*$C$67</f>
        <v>0</v>
      </c>
      <c r="BQS67" s="995">
        <f t="shared" ref="BQS67" si="17279">BQS60*$C$65*$C$67</f>
        <v>0</v>
      </c>
      <c r="BQU67" s="995">
        <f t="shared" ref="BQU67" si="17280">BQU60*$C$65*$C$67</f>
        <v>0</v>
      </c>
      <c r="BQW67" s="995">
        <f t="shared" ref="BQW67" si="17281">BQW60*$C$65*$C$67</f>
        <v>0</v>
      </c>
      <c r="BQY67" s="995">
        <f t="shared" ref="BQY67" si="17282">BQY60*$C$65*$C$67</f>
        <v>0</v>
      </c>
      <c r="BRA67" s="995">
        <f t="shared" ref="BRA67" si="17283">BRA60*$C$65*$C$67</f>
        <v>0</v>
      </c>
      <c r="BRC67" s="995">
        <f t="shared" ref="BRC67" si="17284">BRC60*$C$65*$C$67</f>
        <v>0</v>
      </c>
      <c r="BRE67" s="995">
        <f t="shared" ref="BRE67" si="17285">BRE60*$C$65*$C$67</f>
        <v>0</v>
      </c>
      <c r="BRG67" s="995">
        <f t="shared" ref="BRG67" si="17286">BRG60*$C$65*$C$67</f>
        <v>0</v>
      </c>
      <c r="BRI67" s="995">
        <f t="shared" ref="BRI67" si="17287">BRI60*$C$65*$C$67</f>
        <v>0</v>
      </c>
      <c r="BRK67" s="995">
        <f t="shared" ref="BRK67" si="17288">BRK60*$C$65*$C$67</f>
        <v>0</v>
      </c>
      <c r="BRM67" s="995">
        <f t="shared" ref="BRM67" si="17289">BRM60*$C$65*$C$67</f>
        <v>0</v>
      </c>
      <c r="BRO67" s="995">
        <f t="shared" ref="BRO67" si="17290">BRO60*$C$65*$C$67</f>
        <v>0</v>
      </c>
      <c r="BRQ67" s="995">
        <f t="shared" ref="BRQ67" si="17291">BRQ60*$C$65*$C$67</f>
        <v>0</v>
      </c>
      <c r="BRS67" s="995">
        <f t="shared" ref="BRS67" si="17292">BRS60*$C$65*$C$67</f>
        <v>0</v>
      </c>
      <c r="BRU67" s="995">
        <f t="shared" ref="BRU67" si="17293">BRU60*$C$65*$C$67</f>
        <v>0</v>
      </c>
      <c r="BRW67" s="995">
        <f t="shared" ref="BRW67" si="17294">BRW60*$C$65*$C$67</f>
        <v>0</v>
      </c>
      <c r="BRY67" s="995">
        <f t="shared" ref="BRY67" si="17295">BRY60*$C$65*$C$67</f>
        <v>0</v>
      </c>
      <c r="BSA67" s="995">
        <f t="shared" ref="BSA67" si="17296">BSA60*$C$65*$C$67</f>
        <v>0</v>
      </c>
      <c r="BSC67" s="995">
        <f t="shared" ref="BSC67" si="17297">BSC60*$C$65*$C$67</f>
        <v>0</v>
      </c>
      <c r="BSE67" s="995">
        <f t="shared" ref="BSE67" si="17298">BSE60*$C$65*$C$67</f>
        <v>0</v>
      </c>
      <c r="BSG67" s="995">
        <f t="shared" ref="BSG67" si="17299">BSG60*$C$65*$C$67</f>
        <v>0</v>
      </c>
      <c r="BSI67" s="995">
        <f t="shared" ref="BSI67" si="17300">BSI60*$C$65*$C$67</f>
        <v>0</v>
      </c>
      <c r="BSK67" s="995">
        <f t="shared" ref="BSK67" si="17301">BSK60*$C$65*$C$67</f>
        <v>0</v>
      </c>
      <c r="BSM67" s="995">
        <f t="shared" ref="BSM67" si="17302">BSM60*$C$65*$C$67</f>
        <v>0</v>
      </c>
      <c r="BSO67" s="995">
        <f t="shared" ref="BSO67" si="17303">BSO60*$C$65*$C$67</f>
        <v>0</v>
      </c>
      <c r="BSQ67" s="995">
        <f t="shared" ref="BSQ67" si="17304">BSQ60*$C$65*$C$67</f>
        <v>0</v>
      </c>
      <c r="BSS67" s="995">
        <f t="shared" ref="BSS67" si="17305">BSS60*$C$65*$C$67</f>
        <v>0</v>
      </c>
      <c r="BSU67" s="995">
        <f t="shared" ref="BSU67" si="17306">BSU60*$C$65*$C$67</f>
        <v>0</v>
      </c>
      <c r="BSW67" s="995">
        <f t="shared" ref="BSW67" si="17307">BSW60*$C$65*$C$67</f>
        <v>0</v>
      </c>
      <c r="BSY67" s="995">
        <f t="shared" ref="BSY67" si="17308">BSY60*$C$65*$C$67</f>
        <v>0</v>
      </c>
      <c r="BTA67" s="995">
        <f t="shared" ref="BTA67" si="17309">BTA60*$C$65*$C$67</f>
        <v>0</v>
      </c>
      <c r="BTC67" s="995">
        <f t="shared" ref="BTC67" si="17310">BTC60*$C$65*$C$67</f>
        <v>0</v>
      </c>
      <c r="BTE67" s="995">
        <f t="shared" ref="BTE67" si="17311">BTE60*$C$65*$C$67</f>
        <v>0</v>
      </c>
      <c r="BTG67" s="995">
        <f t="shared" ref="BTG67" si="17312">BTG60*$C$65*$C$67</f>
        <v>0</v>
      </c>
      <c r="BTI67" s="995">
        <f t="shared" ref="BTI67" si="17313">BTI60*$C$65*$C$67</f>
        <v>0</v>
      </c>
      <c r="BTK67" s="995">
        <f t="shared" ref="BTK67" si="17314">BTK60*$C$65*$C$67</f>
        <v>0</v>
      </c>
      <c r="BTM67" s="995">
        <f t="shared" ref="BTM67" si="17315">BTM60*$C$65*$C$67</f>
        <v>0</v>
      </c>
      <c r="BTO67" s="995">
        <f t="shared" ref="BTO67" si="17316">BTO60*$C$65*$C$67</f>
        <v>0</v>
      </c>
      <c r="BTQ67" s="995">
        <f t="shared" ref="BTQ67" si="17317">BTQ60*$C$65*$C$67</f>
        <v>0</v>
      </c>
      <c r="BTS67" s="995">
        <f t="shared" ref="BTS67" si="17318">BTS60*$C$65*$C$67</f>
        <v>0</v>
      </c>
      <c r="BTU67" s="995">
        <f t="shared" ref="BTU67" si="17319">BTU60*$C$65*$C$67</f>
        <v>0</v>
      </c>
      <c r="BTW67" s="995">
        <f t="shared" ref="BTW67" si="17320">BTW60*$C$65*$C$67</f>
        <v>0</v>
      </c>
      <c r="BTY67" s="995">
        <f t="shared" ref="BTY67" si="17321">BTY60*$C$65*$C$67</f>
        <v>0</v>
      </c>
      <c r="BUA67" s="995">
        <f t="shared" ref="BUA67" si="17322">BUA60*$C$65*$C$67</f>
        <v>0</v>
      </c>
      <c r="BUC67" s="995">
        <f t="shared" ref="BUC67" si="17323">BUC60*$C$65*$C$67</f>
        <v>0</v>
      </c>
      <c r="BUE67" s="995">
        <f t="shared" ref="BUE67" si="17324">BUE60*$C$65*$C$67</f>
        <v>0</v>
      </c>
      <c r="BUG67" s="995">
        <f t="shared" ref="BUG67" si="17325">BUG60*$C$65*$C$67</f>
        <v>0</v>
      </c>
      <c r="BUI67" s="995">
        <f t="shared" ref="BUI67" si="17326">BUI60*$C$65*$C$67</f>
        <v>0</v>
      </c>
      <c r="BUK67" s="995">
        <f t="shared" ref="BUK67" si="17327">BUK60*$C$65*$C$67</f>
        <v>0</v>
      </c>
      <c r="BUM67" s="995">
        <f t="shared" ref="BUM67" si="17328">BUM60*$C$65*$C$67</f>
        <v>0</v>
      </c>
      <c r="BUO67" s="995">
        <f t="shared" ref="BUO67" si="17329">BUO60*$C$65*$C$67</f>
        <v>0</v>
      </c>
      <c r="BUQ67" s="995">
        <f t="shared" ref="BUQ67" si="17330">BUQ60*$C$65*$C$67</f>
        <v>0</v>
      </c>
      <c r="BUS67" s="995">
        <f t="shared" ref="BUS67" si="17331">BUS60*$C$65*$C$67</f>
        <v>0</v>
      </c>
      <c r="BUU67" s="995">
        <f t="shared" ref="BUU67" si="17332">BUU60*$C$65*$C$67</f>
        <v>0</v>
      </c>
      <c r="BUW67" s="995">
        <f t="shared" ref="BUW67" si="17333">BUW60*$C$65*$C$67</f>
        <v>0</v>
      </c>
      <c r="BUY67" s="995">
        <f t="shared" ref="BUY67" si="17334">BUY60*$C$65*$C$67</f>
        <v>0</v>
      </c>
      <c r="BVA67" s="995">
        <f t="shared" ref="BVA67" si="17335">BVA60*$C$65*$C$67</f>
        <v>0</v>
      </c>
      <c r="BVC67" s="995">
        <f t="shared" ref="BVC67" si="17336">BVC60*$C$65*$C$67</f>
        <v>0</v>
      </c>
      <c r="BVE67" s="995">
        <f t="shared" ref="BVE67" si="17337">BVE60*$C$65*$C$67</f>
        <v>0</v>
      </c>
      <c r="BVG67" s="995">
        <f t="shared" ref="BVG67" si="17338">BVG60*$C$65*$C$67</f>
        <v>0</v>
      </c>
      <c r="BVI67" s="995">
        <f t="shared" ref="BVI67" si="17339">BVI60*$C$65*$C$67</f>
        <v>0</v>
      </c>
      <c r="BVK67" s="995">
        <f t="shared" ref="BVK67" si="17340">BVK60*$C$65*$C$67</f>
        <v>0</v>
      </c>
      <c r="BVM67" s="995">
        <f t="shared" ref="BVM67" si="17341">BVM60*$C$65*$C$67</f>
        <v>0</v>
      </c>
      <c r="BVO67" s="995">
        <f t="shared" ref="BVO67" si="17342">BVO60*$C$65*$C$67</f>
        <v>0</v>
      </c>
      <c r="BVQ67" s="995">
        <f t="shared" ref="BVQ67" si="17343">BVQ60*$C$65*$C$67</f>
        <v>0</v>
      </c>
      <c r="BVS67" s="995">
        <f t="shared" ref="BVS67" si="17344">BVS60*$C$65*$C$67</f>
        <v>0</v>
      </c>
      <c r="BVU67" s="995">
        <f t="shared" ref="BVU67" si="17345">BVU60*$C$65*$C$67</f>
        <v>0</v>
      </c>
      <c r="BVW67" s="995">
        <f t="shared" ref="BVW67" si="17346">BVW60*$C$65*$C$67</f>
        <v>0</v>
      </c>
      <c r="BVY67" s="995">
        <f t="shared" ref="BVY67" si="17347">BVY60*$C$65*$C$67</f>
        <v>0</v>
      </c>
      <c r="BWA67" s="995">
        <f t="shared" ref="BWA67" si="17348">BWA60*$C$65*$C$67</f>
        <v>0</v>
      </c>
      <c r="BWC67" s="995">
        <f t="shared" ref="BWC67" si="17349">BWC60*$C$65*$C$67</f>
        <v>0</v>
      </c>
      <c r="BWE67" s="995">
        <f t="shared" ref="BWE67" si="17350">BWE60*$C$65*$C$67</f>
        <v>0</v>
      </c>
      <c r="BWG67" s="995">
        <f t="shared" ref="BWG67" si="17351">BWG60*$C$65*$C$67</f>
        <v>0</v>
      </c>
      <c r="BWI67" s="995">
        <f t="shared" ref="BWI67" si="17352">BWI60*$C$65*$C$67</f>
        <v>0</v>
      </c>
      <c r="BWK67" s="995">
        <f t="shared" ref="BWK67" si="17353">BWK60*$C$65*$C$67</f>
        <v>0</v>
      </c>
      <c r="BWM67" s="995">
        <f t="shared" ref="BWM67" si="17354">BWM60*$C$65*$C$67</f>
        <v>0</v>
      </c>
      <c r="BWO67" s="995">
        <f t="shared" ref="BWO67" si="17355">BWO60*$C$65*$C$67</f>
        <v>0</v>
      </c>
      <c r="BWQ67" s="995">
        <f t="shared" ref="BWQ67" si="17356">BWQ60*$C$65*$C$67</f>
        <v>0</v>
      </c>
      <c r="BWS67" s="995">
        <f t="shared" ref="BWS67" si="17357">BWS60*$C$65*$C$67</f>
        <v>0</v>
      </c>
      <c r="BWU67" s="995">
        <f t="shared" ref="BWU67" si="17358">BWU60*$C$65*$C$67</f>
        <v>0</v>
      </c>
      <c r="BWW67" s="995">
        <f t="shared" ref="BWW67" si="17359">BWW60*$C$65*$C$67</f>
        <v>0</v>
      </c>
      <c r="BWY67" s="995">
        <f t="shared" ref="BWY67" si="17360">BWY60*$C$65*$C$67</f>
        <v>0</v>
      </c>
      <c r="BXA67" s="995">
        <f t="shared" ref="BXA67" si="17361">BXA60*$C$65*$C$67</f>
        <v>0</v>
      </c>
      <c r="BXC67" s="995">
        <f t="shared" ref="BXC67" si="17362">BXC60*$C$65*$C$67</f>
        <v>0</v>
      </c>
      <c r="BXE67" s="995">
        <f t="shared" ref="BXE67" si="17363">BXE60*$C$65*$C$67</f>
        <v>0</v>
      </c>
      <c r="BXG67" s="995">
        <f t="shared" ref="BXG67" si="17364">BXG60*$C$65*$C$67</f>
        <v>0</v>
      </c>
      <c r="BXI67" s="995">
        <f t="shared" ref="BXI67" si="17365">BXI60*$C$65*$C$67</f>
        <v>0</v>
      </c>
      <c r="BXK67" s="995">
        <f t="shared" ref="BXK67" si="17366">BXK60*$C$65*$C$67</f>
        <v>0</v>
      </c>
      <c r="BXM67" s="995">
        <f t="shared" ref="BXM67" si="17367">BXM60*$C$65*$C$67</f>
        <v>0</v>
      </c>
      <c r="BXO67" s="995">
        <f t="shared" ref="BXO67" si="17368">BXO60*$C$65*$C$67</f>
        <v>0</v>
      </c>
      <c r="BXQ67" s="995">
        <f t="shared" ref="BXQ67" si="17369">BXQ60*$C$65*$C$67</f>
        <v>0</v>
      </c>
      <c r="BXS67" s="995">
        <f t="shared" ref="BXS67" si="17370">BXS60*$C$65*$C$67</f>
        <v>0</v>
      </c>
      <c r="BXU67" s="995">
        <f t="shared" ref="BXU67" si="17371">BXU60*$C$65*$C$67</f>
        <v>0</v>
      </c>
      <c r="BXW67" s="995">
        <f t="shared" ref="BXW67" si="17372">BXW60*$C$65*$C$67</f>
        <v>0</v>
      </c>
      <c r="BXY67" s="995">
        <f t="shared" ref="BXY67" si="17373">BXY60*$C$65*$C$67</f>
        <v>0</v>
      </c>
      <c r="BYA67" s="995">
        <f t="shared" ref="BYA67" si="17374">BYA60*$C$65*$C$67</f>
        <v>0</v>
      </c>
      <c r="BYC67" s="995">
        <f t="shared" ref="BYC67" si="17375">BYC60*$C$65*$C$67</f>
        <v>0</v>
      </c>
      <c r="BYE67" s="995">
        <f t="shared" ref="BYE67" si="17376">BYE60*$C$65*$C$67</f>
        <v>0</v>
      </c>
      <c r="BYG67" s="995">
        <f t="shared" ref="BYG67" si="17377">BYG60*$C$65*$C$67</f>
        <v>0</v>
      </c>
      <c r="BYI67" s="995">
        <f t="shared" ref="BYI67" si="17378">BYI60*$C$65*$C$67</f>
        <v>0</v>
      </c>
      <c r="BYK67" s="995">
        <f t="shared" ref="BYK67" si="17379">BYK60*$C$65*$C$67</f>
        <v>0</v>
      </c>
      <c r="BYM67" s="995">
        <f t="shared" ref="BYM67" si="17380">BYM60*$C$65*$C$67</f>
        <v>0</v>
      </c>
      <c r="BYO67" s="995">
        <f t="shared" ref="BYO67" si="17381">BYO60*$C$65*$C$67</f>
        <v>0</v>
      </c>
      <c r="BYQ67" s="995">
        <f t="shared" ref="BYQ67" si="17382">BYQ60*$C$65*$C$67</f>
        <v>0</v>
      </c>
      <c r="BYS67" s="995">
        <f t="shared" ref="BYS67" si="17383">BYS60*$C$65*$C$67</f>
        <v>0</v>
      </c>
      <c r="BYU67" s="995">
        <f t="shared" ref="BYU67" si="17384">BYU60*$C$65*$C$67</f>
        <v>0</v>
      </c>
      <c r="BYW67" s="995">
        <f t="shared" ref="BYW67" si="17385">BYW60*$C$65*$C$67</f>
        <v>0</v>
      </c>
      <c r="BYY67" s="995">
        <f t="shared" ref="BYY67" si="17386">BYY60*$C$65*$C$67</f>
        <v>0</v>
      </c>
      <c r="BZA67" s="995">
        <f t="shared" ref="BZA67" si="17387">BZA60*$C$65*$C$67</f>
        <v>0</v>
      </c>
      <c r="BZC67" s="995">
        <f t="shared" ref="BZC67" si="17388">BZC60*$C$65*$C$67</f>
        <v>0</v>
      </c>
      <c r="BZE67" s="995">
        <f t="shared" ref="BZE67" si="17389">BZE60*$C$65*$C$67</f>
        <v>0</v>
      </c>
      <c r="BZG67" s="995">
        <f t="shared" ref="BZG67" si="17390">BZG60*$C$65*$C$67</f>
        <v>0</v>
      </c>
      <c r="BZI67" s="995">
        <f t="shared" ref="BZI67" si="17391">BZI60*$C$65*$C$67</f>
        <v>0</v>
      </c>
      <c r="BZK67" s="995">
        <f t="shared" ref="BZK67" si="17392">BZK60*$C$65*$C$67</f>
        <v>0</v>
      </c>
      <c r="BZM67" s="995">
        <f t="shared" ref="BZM67" si="17393">BZM60*$C$65*$C$67</f>
        <v>0</v>
      </c>
      <c r="BZO67" s="995">
        <f t="shared" ref="BZO67" si="17394">BZO60*$C$65*$C$67</f>
        <v>0</v>
      </c>
      <c r="BZQ67" s="995">
        <f t="shared" ref="BZQ67" si="17395">BZQ60*$C$65*$C$67</f>
        <v>0</v>
      </c>
      <c r="BZS67" s="995">
        <f t="shared" ref="BZS67" si="17396">BZS60*$C$65*$C$67</f>
        <v>0</v>
      </c>
      <c r="BZU67" s="995">
        <f t="shared" ref="BZU67" si="17397">BZU60*$C$65*$C$67</f>
        <v>0</v>
      </c>
      <c r="BZW67" s="995">
        <f t="shared" ref="BZW67" si="17398">BZW60*$C$65*$C$67</f>
        <v>0</v>
      </c>
      <c r="BZY67" s="995">
        <f t="shared" ref="BZY67" si="17399">BZY60*$C$65*$C$67</f>
        <v>0</v>
      </c>
      <c r="CAA67" s="995">
        <f t="shared" ref="CAA67" si="17400">CAA60*$C$65*$C$67</f>
        <v>0</v>
      </c>
      <c r="CAC67" s="995">
        <f t="shared" ref="CAC67" si="17401">CAC60*$C$65*$C$67</f>
        <v>0</v>
      </c>
      <c r="CAE67" s="995">
        <f t="shared" ref="CAE67" si="17402">CAE60*$C$65*$C$67</f>
        <v>0</v>
      </c>
      <c r="CAG67" s="995">
        <f t="shared" ref="CAG67" si="17403">CAG60*$C$65*$C$67</f>
        <v>0</v>
      </c>
      <c r="CAI67" s="995">
        <f t="shared" ref="CAI67" si="17404">CAI60*$C$65*$C$67</f>
        <v>0</v>
      </c>
      <c r="CAK67" s="995">
        <f t="shared" ref="CAK67" si="17405">CAK60*$C$65*$C$67</f>
        <v>0</v>
      </c>
      <c r="CAM67" s="995">
        <f t="shared" ref="CAM67" si="17406">CAM60*$C$65*$C$67</f>
        <v>0</v>
      </c>
      <c r="CAO67" s="995">
        <f t="shared" ref="CAO67" si="17407">CAO60*$C$65*$C$67</f>
        <v>0</v>
      </c>
      <c r="CAQ67" s="995">
        <f t="shared" ref="CAQ67" si="17408">CAQ60*$C$65*$C$67</f>
        <v>0</v>
      </c>
      <c r="CAS67" s="995">
        <f t="shared" ref="CAS67" si="17409">CAS60*$C$65*$C$67</f>
        <v>0</v>
      </c>
      <c r="CAU67" s="995">
        <f t="shared" ref="CAU67" si="17410">CAU60*$C$65*$C$67</f>
        <v>0</v>
      </c>
      <c r="CAW67" s="995">
        <f t="shared" ref="CAW67" si="17411">CAW60*$C$65*$C$67</f>
        <v>0</v>
      </c>
      <c r="CAY67" s="995">
        <f t="shared" ref="CAY67" si="17412">CAY60*$C$65*$C$67</f>
        <v>0</v>
      </c>
      <c r="CBA67" s="995">
        <f t="shared" ref="CBA67" si="17413">CBA60*$C$65*$C$67</f>
        <v>0</v>
      </c>
      <c r="CBC67" s="995">
        <f t="shared" ref="CBC67" si="17414">CBC60*$C$65*$C$67</f>
        <v>0</v>
      </c>
      <c r="CBE67" s="995">
        <f t="shared" ref="CBE67" si="17415">CBE60*$C$65*$C$67</f>
        <v>0</v>
      </c>
      <c r="CBG67" s="995">
        <f t="shared" ref="CBG67" si="17416">CBG60*$C$65*$C$67</f>
        <v>0</v>
      </c>
      <c r="CBI67" s="995">
        <f t="shared" ref="CBI67" si="17417">CBI60*$C$65*$C$67</f>
        <v>0</v>
      </c>
      <c r="CBK67" s="995">
        <f t="shared" ref="CBK67" si="17418">CBK60*$C$65*$C$67</f>
        <v>0</v>
      </c>
      <c r="CBM67" s="995">
        <f t="shared" ref="CBM67" si="17419">CBM60*$C$65*$C$67</f>
        <v>0</v>
      </c>
      <c r="CBO67" s="995">
        <f t="shared" ref="CBO67" si="17420">CBO60*$C$65*$C$67</f>
        <v>0</v>
      </c>
      <c r="CBQ67" s="995">
        <f t="shared" ref="CBQ67" si="17421">CBQ60*$C$65*$C$67</f>
        <v>0</v>
      </c>
      <c r="CBS67" s="995">
        <f t="shared" ref="CBS67" si="17422">CBS60*$C$65*$C$67</f>
        <v>0</v>
      </c>
      <c r="CBU67" s="995">
        <f t="shared" ref="CBU67" si="17423">CBU60*$C$65*$C$67</f>
        <v>0</v>
      </c>
      <c r="CBW67" s="995">
        <f t="shared" ref="CBW67" si="17424">CBW60*$C$65*$C$67</f>
        <v>0</v>
      </c>
      <c r="CBY67" s="995">
        <f t="shared" ref="CBY67" si="17425">CBY60*$C$65*$C$67</f>
        <v>0</v>
      </c>
      <c r="CCA67" s="995">
        <f t="shared" ref="CCA67" si="17426">CCA60*$C$65*$C$67</f>
        <v>0</v>
      </c>
      <c r="CCC67" s="995">
        <f t="shared" ref="CCC67" si="17427">CCC60*$C$65*$C$67</f>
        <v>0</v>
      </c>
      <c r="CCE67" s="995">
        <f t="shared" ref="CCE67" si="17428">CCE60*$C$65*$C$67</f>
        <v>0</v>
      </c>
      <c r="CCG67" s="995">
        <f t="shared" ref="CCG67" si="17429">CCG60*$C$65*$C$67</f>
        <v>0</v>
      </c>
      <c r="CCI67" s="995">
        <f t="shared" ref="CCI67" si="17430">CCI60*$C$65*$C$67</f>
        <v>0</v>
      </c>
      <c r="CCK67" s="995">
        <f t="shared" ref="CCK67" si="17431">CCK60*$C$65*$C$67</f>
        <v>0</v>
      </c>
      <c r="CCM67" s="995">
        <f t="shared" ref="CCM67" si="17432">CCM60*$C$65*$C$67</f>
        <v>0</v>
      </c>
      <c r="CCO67" s="995">
        <f t="shared" ref="CCO67" si="17433">CCO60*$C$65*$C$67</f>
        <v>0</v>
      </c>
      <c r="CCQ67" s="995">
        <f t="shared" ref="CCQ67" si="17434">CCQ60*$C$65*$C$67</f>
        <v>0</v>
      </c>
      <c r="CCS67" s="995">
        <f t="shared" ref="CCS67" si="17435">CCS60*$C$65*$C$67</f>
        <v>0</v>
      </c>
      <c r="CCU67" s="995">
        <f t="shared" ref="CCU67" si="17436">CCU60*$C$65*$C$67</f>
        <v>0</v>
      </c>
      <c r="CCW67" s="995">
        <f t="shared" ref="CCW67" si="17437">CCW60*$C$65*$C$67</f>
        <v>0</v>
      </c>
      <c r="CCY67" s="995">
        <f t="shared" ref="CCY67" si="17438">CCY60*$C$65*$C$67</f>
        <v>0</v>
      </c>
      <c r="CDA67" s="995">
        <f t="shared" ref="CDA67" si="17439">CDA60*$C$65*$C$67</f>
        <v>0</v>
      </c>
      <c r="CDC67" s="995">
        <f t="shared" ref="CDC67" si="17440">CDC60*$C$65*$C$67</f>
        <v>0</v>
      </c>
      <c r="CDE67" s="995">
        <f t="shared" ref="CDE67" si="17441">CDE60*$C$65*$C$67</f>
        <v>0</v>
      </c>
      <c r="CDG67" s="995">
        <f t="shared" ref="CDG67" si="17442">CDG60*$C$65*$C$67</f>
        <v>0</v>
      </c>
      <c r="CDI67" s="995">
        <f t="shared" ref="CDI67" si="17443">CDI60*$C$65*$C$67</f>
        <v>0</v>
      </c>
      <c r="CDK67" s="995">
        <f t="shared" ref="CDK67" si="17444">CDK60*$C$65*$C$67</f>
        <v>0</v>
      </c>
      <c r="CDM67" s="995">
        <f t="shared" ref="CDM67" si="17445">CDM60*$C$65*$C$67</f>
        <v>0</v>
      </c>
      <c r="CDO67" s="995">
        <f t="shared" ref="CDO67" si="17446">CDO60*$C$65*$C$67</f>
        <v>0</v>
      </c>
      <c r="CDQ67" s="995">
        <f t="shared" ref="CDQ67" si="17447">CDQ60*$C$65*$C$67</f>
        <v>0</v>
      </c>
      <c r="CDS67" s="995">
        <f t="shared" ref="CDS67" si="17448">CDS60*$C$65*$C$67</f>
        <v>0</v>
      </c>
      <c r="CDU67" s="995">
        <f t="shared" ref="CDU67" si="17449">CDU60*$C$65*$C$67</f>
        <v>0</v>
      </c>
      <c r="CDW67" s="995">
        <f t="shared" ref="CDW67" si="17450">CDW60*$C$65*$C$67</f>
        <v>0</v>
      </c>
      <c r="CDY67" s="995">
        <f t="shared" ref="CDY67" si="17451">CDY60*$C$65*$C$67</f>
        <v>0</v>
      </c>
      <c r="CEA67" s="995">
        <f t="shared" ref="CEA67" si="17452">CEA60*$C$65*$C$67</f>
        <v>0</v>
      </c>
      <c r="CEC67" s="995">
        <f t="shared" ref="CEC67" si="17453">CEC60*$C$65*$C$67</f>
        <v>0</v>
      </c>
      <c r="CEE67" s="995">
        <f t="shared" ref="CEE67" si="17454">CEE60*$C$65*$C$67</f>
        <v>0</v>
      </c>
      <c r="CEG67" s="995">
        <f t="shared" ref="CEG67" si="17455">CEG60*$C$65*$C$67</f>
        <v>0</v>
      </c>
      <c r="CEI67" s="995">
        <f t="shared" ref="CEI67" si="17456">CEI60*$C$65*$C$67</f>
        <v>0</v>
      </c>
      <c r="CEK67" s="995">
        <f t="shared" ref="CEK67" si="17457">CEK60*$C$65*$C$67</f>
        <v>0</v>
      </c>
      <c r="CEM67" s="995">
        <f t="shared" ref="CEM67" si="17458">CEM60*$C$65*$C$67</f>
        <v>0</v>
      </c>
      <c r="CEO67" s="995">
        <f t="shared" ref="CEO67" si="17459">CEO60*$C$65*$C$67</f>
        <v>0</v>
      </c>
      <c r="CEQ67" s="995">
        <f t="shared" ref="CEQ67" si="17460">CEQ60*$C$65*$C$67</f>
        <v>0</v>
      </c>
      <c r="CES67" s="995">
        <f t="shared" ref="CES67" si="17461">CES60*$C$65*$C$67</f>
        <v>0</v>
      </c>
      <c r="CEU67" s="995">
        <f t="shared" ref="CEU67" si="17462">CEU60*$C$65*$C$67</f>
        <v>0</v>
      </c>
      <c r="CEW67" s="995">
        <f t="shared" ref="CEW67" si="17463">CEW60*$C$65*$C$67</f>
        <v>0</v>
      </c>
      <c r="CEY67" s="995">
        <f t="shared" ref="CEY67" si="17464">CEY60*$C$65*$C$67</f>
        <v>0</v>
      </c>
      <c r="CFA67" s="995">
        <f t="shared" ref="CFA67" si="17465">CFA60*$C$65*$C$67</f>
        <v>0</v>
      </c>
      <c r="CFC67" s="995">
        <f t="shared" ref="CFC67" si="17466">CFC60*$C$65*$C$67</f>
        <v>0</v>
      </c>
      <c r="CFE67" s="995">
        <f t="shared" ref="CFE67" si="17467">CFE60*$C$65*$C$67</f>
        <v>0</v>
      </c>
      <c r="CFG67" s="995">
        <f t="shared" ref="CFG67" si="17468">CFG60*$C$65*$C$67</f>
        <v>0</v>
      </c>
      <c r="CFI67" s="995">
        <f t="shared" ref="CFI67" si="17469">CFI60*$C$65*$C$67</f>
        <v>0</v>
      </c>
      <c r="CFK67" s="995">
        <f t="shared" ref="CFK67" si="17470">CFK60*$C$65*$C$67</f>
        <v>0</v>
      </c>
      <c r="CFM67" s="995">
        <f t="shared" ref="CFM67" si="17471">CFM60*$C$65*$C$67</f>
        <v>0</v>
      </c>
      <c r="CFO67" s="995">
        <f t="shared" ref="CFO67" si="17472">CFO60*$C$65*$C$67</f>
        <v>0</v>
      </c>
      <c r="CFQ67" s="995">
        <f t="shared" ref="CFQ67" si="17473">CFQ60*$C$65*$C$67</f>
        <v>0</v>
      </c>
      <c r="CFS67" s="995">
        <f t="shared" ref="CFS67" si="17474">CFS60*$C$65*$C$67</f>
        <v>0</v>
      </c>
      <c r="CFU67" s="995">
        <f t="shared" ref="CFU67" si="17475">CFU60*$C$65*$C$67</f>
        <v>0</v>
      </c>
      <c r="CFW67" s="995">
        <f t="shared" ref="CFW67" si="17476">CFW60*$C$65*$C$67</f>
        <v>0</v>
      </c>
      <c r="CFY67" s="995">
        <f t="shared" ref="CFY67" si="17477">CFY60*$C$65*$C$67</f>
        <v>0</v>
      </c>
      <c r="CGA67" s="995">
        <f t="shared" ref="CGA67" si="17478">CGA60*$C$65*$C$67</f>
        <v>0</v>
      </c>
      <c r="CGC67" s="995">
        <f t="shared" ref="CGC67" si="17479">CGC60*$C$65*$C$67</f>
        <v>0</v>
      </c>
      <c r="CGE67" s="995">
        <f t="shared" ref="CGE67" si="17480">CGE60*$C$65*$C$67</f>
        <v>0</v>
      </c>
      <c r="CGG67" s="995">
        <f t="shared" ref="CGG67" si="17481">CGG60*$C$65*$C$67</f>
        <v>0</v>
      </c>
      <c r="CGI67" s="995">
        <f t="shared" ref="CGI67" si="17482">CGI60*$C$65*$C$67</f>
        <v>0</v>
      </c>
      <c r="CGK67" s="995">
        <f t="shared" ref="CGK67" si="17483">CGK60*$C$65*$C$67</f>
        <v>0</v>
      </c>
      <c r="CGM67" s="995">
        <f t="shared" ref="CGM67" si="17484">CGM60*$C$65*$C$67</f>
        <v>0</v>
      </c>
      <c r="CGO67" s="995">
        <f t="shared" ref="CGO67" si="17485">CGO60*$C$65*$C$67</f>
        <v>0</v>
      </c>
      <c r="CGQ67" s="995">
        <f t="shared" ref="CGQ67" si="17486">CGQ60*$C$65*$C$67</f>
        <v>0</v>
      </c>
      <c r="CGS67" s="995">
        <f t="shared" ref="CGS67" si="17487">CGS60*$C$65*$C$67</f>
        <v>0</v>
      </c>
      <c r="CGU67" s="995">
        <f t="shared" ref="CGU67" si="17488">CGU60*$C$65*$C$67</f>
        <v>0</v>
      </c>
      <c r="CGW67" s="995">
        <f t="shared" ref="CGW67" si="17489">CGW60*$C$65*$C$67</f>
        <v>0</v>
      </c>
      <c r="CGY67" s="995">
        <f t="shared" ref="CGY67" si="17490">CGY60*$C$65*$C$67</f>
        <v>0</v>
      </c>
      <c r="CHA67" s="995">
        <f t="shared" ref="CHA67" si="17491">CHA60*$C$65*$C$67</f>
        <v>0</v>
      </c>
      <c r="CHC67" s="995">
        <f t="shared" ref="CHC67" si="17492">CHC60*$C$65*$C$67</f>
        <v>0</v>
      </c>
      <c r="CHE67" s="995">
        <f t="shared" ref="CHE67" si="17493">CHE60*$C$65*$C$67</f>
        <v>0</v>
      </c>
      <c r="CHG67" s="995">
        <f t="shared" ref="CHG67" si="17494">CHG60*$C$65*$C$67</f>
        <v>0</v>
      </c>
      <c r="CHI67" s="995">
        <f t="shared" ref="CHI67" si="17495">CHI60*$C$65*$C$67</f>
        <v>0</v>
      </c>
      <c r="CHK67" s="995">
        <f t="shared" ref="CHK67" si="17496">CHK60*$C$65*$C$67</f>
        <v>0</v>
      </c>
      <c r="CHM67" s="995">
        <f t="shared" ref="CHM67" si="17497">CHM60*$C$65*$C$67</f>
        <v>0</v>
      </c>
      <c r="CHO67" s="995">
        <f t="shared" ref="CHO67" si="17498">CHO60*$C$65*$C$67</f>
        <v>0</v>
      </c>
      <c r="CHQ67" s="995">
        <f t="shared" ref="CHQ67" si="17499">CHQ60*$C$65*$C$67</f>
        <v>0</v>
      </c>
      <c r="CHS67" s="995">
        <f t="shared" ref="CHS67" si="17500">CHS60*$C$65*$C$67</f>
        <v>0</v>
      </c>
      <c r="CHU67" s="995">
        <f t="shared" ref="CHU67" si="17501">CHU60*$C$65*$C$67</f>
        <v>0</v>
      </c>
      <c r="CHW67" s="995">
        <f t="shared" ref="CHW67" si="17502">CHW60*$C$65*$C$67</f>
        <v>0</v>
      </c>
      <c r="CHY67" s="995">
        <f t="shared" ref="CHY67" si="17503">CHY60*$C$65*$C$67</f>
        <v>0</v>
      </c>
      <c r="CIA67" s="995">
        <f t="shared" ref="CIA67" si="17504">CIA60*$C$65*$C$67</f>
        <v>0</v>
      </c>
      <c r="CIC67" s="995">
        <f t="shared" ref="CIC67" si="17505">CIC60*$C$65*$C$67</f>
        <v>0</v>
      </c>
      <c r="CIE67" s="995">
        <f t="shared" ref="CIE67" si="17506">CIE60*$C$65*$C$67</f>
        <v>0</v>
      </c>
      <c r="CIG67" s="995">
        <f t="shared" ref="CIG67" si="17507">CIG60*$C$65*$C$67</f>
        <v>0</v>
      </c>
      <c r="CII67" s="995">
        <f t="shared" ref="CII67" si="17508">CII60*$C$65*$C$67</f>
        <v>0</v>
      </c>
      <c r="CIK67" s="995">
        <f t="shared" ref="CIK67" si="17509">CIK60*$C$65*$C$67</f>
        <v>0</v>
      </c>
      <c r="CIM67" s="995">
        <f t="shared" ref="CIM67" si="17510">CIM60*$C$65*$C$67</f>
        <v>0</v>
      </c>
      <c r="CIO67" s="995">
        <f t="shared" ref="CIO67" si="17511">CIO60*$C$65*$C$67</f>
        <v>0</v>
      </c>
      <c r="CIQ67" s="995">
        <f t="shared" ref="CIQ67" si="17512">CIQ60*$C$65*$C$67</f>
        <v>0</v>
      </c>
      <c r="CIS67" s="995">
        <f t="shared" ref="CIS67" si="17513">CIS60*$C$65*$C$67</f>
        <v>0</v>
      </c>
      <c r="CIU67" s="995">
        <f t="shared" ref="CIU67" si="17514">CIU60*$C$65*$C$67</f>
        <v>0</v>
      </c>
      <c r="CIW67" s="995">
        <f t="shared" ref="CIW67" si="17515">CIW60*$C$65*$C$67</f>
        <v>0</v>
      </c>
      <c r="CIY67" s="995">
        <f t="shared" ref="CIY67" si="17516">CIY60*$C$65*$C$67</f>
        <v>0</v>
      </c>
      <c r="CJA67" s="995">
        <f t="shared" ref="CJA67" si="17517">CJA60*$C$65*$C$67</f>
        <v>0</v>
      </c>
      <c r="CJC67" s="995">
        <f t="shared" ref="CJC67" si="17518">CJC60*$C$65*$C$67</f>
        <v>0</v>
      </c>
      <c r="CJE67" s="995">
        <f t="shared" ref="CJE67" si="17519">CJE60*$C$65*$C$67</f>
        <v>0</v>
      </c>
      <c r="CJG67" s="995">
        <f t="shared" ref="CJG67" si="17520">CJG60*$C$65*$C$67</f>
        <v>0</v>
      </c>
      <c r="CJI67" s="995">
        <f t="shared" ref="CJI67" si="17521">CJI60*$C$65*$C$67</f>
        <v>0</v>
      </c>
      <c r="CJK67" s="995">
        <f t="shared" ref="CJK67" si="17522">CJK60*$C$65*$C$67</f>
        <v>0</v>
      </c>
      <c r="CJM67" s="995">
        <f t="shared" ref="CJM67" si="17523">CJM60*$C$65*$C$67</f>
        <v>0</v>
      </c>
      <c r="CJO67" s="995">
        <f t="shared" ref="CJO67" si="17524">CJO60*$C$65*$C$67</f>
        <v>0</v>
      </c>
      <c r="CJQ67" s="995">
        <f t="shared" ref="CJQ67" si="17525">CJQ60*$C$65*$C$67</f>
        <v>0</v>
      </c>
      <c r="CJS67" s="995">
        <f t="shared" ref="CJS67" si="17526">CJS60*$C$65*$C$67</f>
        <v>0</v>
      </c>
      <c r="CJU67" s="995">
        <f t="shared" ref="CJU67" si="17527">CJU60*$C$65*$C$67</f>
        <v>0</v>
      </c>
      <c r="CJW67" s="995">
        <f t="shared" ref="CJW67" si="17528">CJW60*$C$65*$C$67</f>
        <v>0</v>
      </c>
      <c r="CJY67" s="995">
        <f t="shared" ref="CJY67" si="17529">CJY60*$C$65*$C$67</f>
        <v>0</v>
      </c>
      <c r="CKA67" s="995">
        <f t="shared" ref="CKA67" si="17530">CKA60*$C$65*$C$67</f>
        <v>0</v>
      </c>
      <c r="CKC67" s="995">
        <f t="shared" ref="CKC67" si="17531">CKC60*$C$65*$C$67</f>
        <v>0</v>
      </c>
      <c r="CKE67" s="995">
        <f t="shared" ref="CKE67" si="17532">CKE60*$C$65*$C$67</f>
        <v>0</v>
      </c>
      <c r="CKG67" s="995">
        <f t="shared" ref="CKG67" si="17533">CKG60*$C$65*$C$67</f>
        <v>0</v>
      </c>
      <c r="CKI67" s="995">
        <f t="shared" ref="CKI67" si="17534">CKI60*$C$65*$C$67</f>
        <v>0</v>
      </c>
      <c r="CKK67" s="995">
        <f t="shared" ref="CKK67" si="17535">CKK60*$C$65*$C$67</f>
        <v>0</v>
      </c>
      <c r="CKM67" s="995">
        <f t="shared" ref="CKM67" si="17536">CKM60*$C$65*$C$67</f>
        <v>0</v>
      </c>
      <c r="CKO67" s="995">
        <f t="shared" ref="CKO67" si="17537">CKO60*$C$65*$C$67</f>
        <v>0</v>
      </c>
      <c r="CKQ67" s="995">
        <f t="shared" ref="CKQ67" si="17538">CKQ60*$C$65*$C$67</f>
        <v>0</v>
      </c>
      <c r="CKS67" s="995">
        <f t="shared" ref="CKS67" si="17539">CKS60*$C$65*$C$67</f>
        <v>0</v>
      </c>
      <c r="CKU67" s="995">
        <f t="shared" ref="CKU67" si="17540">CKU60*$C$65*$C$67</f>
        <v>0</v>
      </c>
      <c r="CKW67" s="995">
        <f t="shared" ref="CKW67" si="17541">CKW60*$C$65*$C$67</f>
        <v>0</v>
      </c>
      <c r="CKY67" s="995">
        <f t="shared" ref="CKY67" si="17542">CKY60*$C$65*$C$67</f>
        <v>0</v>
      </c>
      <c r="CLA67" s="995">
        <f t="shared" ref="CLA67" si="17543">CLA60*$C$65*$C$67</f>
        <v>0</v>
      </c>
      <c r="CLC67" s="995">
        <f t="shared" ref="CLC67" si="17544">CLC60*$C$65*$C$67</f>
        <v>0</v>
      </c>
      <c r="CLE67" s="995">
        <f t="shared" ref="CLE67" si="17545">CLE60*$C$65*$C$67</f>
        <v>0</v>
      </c>
      <c r="CLG67" s="995">
        <f t="shared" ref="CLG67" si="17546">CLG60*$C$65*$C$67</f>
        <v>0</v>
      </c>
      <c r="CLI67" s="995">
        <f t="shared" ref="CLI67" si="17547">CLI60*$C$65*$C$67</f>
        <v>0</v>
      </c>
      <c r="CLK67" s="995">
        <f t="shared" ref="CLK67" si="17548">CLK60*$C$65*$C$67</f>
        <v>0</v>
      </c>
      <c r="CLM67" s="995">
        <f t="shared" ref="CLM67" si="17549">CLM60*$C$65*$C$67</f>
        <v>0</v>
      </c>
      <c r="CLO67" s="995">
        <f t="shared" ref="CLO67" si="17550">CLO60*$C$65*$C$67</f>
        <v>0</v>
      </c>
      <c r="CLQ67" s="995">
        <f t="shared" ref="CLQ67" si="17551">CLQ60*$C$65*$C$67</f>
        <v>0</v>
      </c>
      <c r="CLS67" s="995">
        <f t="shared" ref="CLS67" si="17552">CLS60*$C$65*$C$67</f>
        <v>0</v>
      </c>
      <c r="CLU67" s="995">
        <f t="shared" ref="CLU67" si="17553">CLU60*$C$65*$C$67</f>
        <v>0</v>
      </c>
      <c r="CLW67" s="995">
        <f t="shared" ref="CLW67" si="17554">CLW60*$C$65*$C$67</f>
        <v>0</v>
      </c>
      <c r="CLY67" s="995">
        <f t="shared" ref="CLY67" si="17555">CLY60*$C$65*$C$67</f>
        <v>0</v>
      </c>
      <c r="CMA67" s="995">
        <f t="shared" ref="CMA67" si="17556">CMA60*$C$65*$C$67</f>
        <v>0</v>
      </c>
      <c r="CMC67" s="995">
        <f t="shared" ref="CMC67" si="17557">CMC60*$C$65*$C$67</f>
        <v>0</v>
      </c>
      <c r="CME67" s="995">
        <f t="shared" ref="CME67" si="17558">CME60*$C$65*$C$67</f>
        <v>0</v>
      </c>
      <c r="CMG67" s="995">
        <f t="shared" ref="CMG67" si="17559">CMG60*$C$65*$C$67</f>
        <v>0</v>
      </c>
      <c r="CMI67" s="995">
        <f t="shared" ref="CMI67" si="17560">CMI60*$C$65*$C$67</f>
        <v>0</v>
      </c>
      <c r="CMK67" s="995">
        <f t="shared" ref="CMK67" si="17561">CMK60*$C$65*$C$67</f>
        <v>0</v>
      </c>
      <c r="CMM67" s="995">
        <f t="shared" ref="CMM67" si="17562">CMM60*$C$65*$C$67</f>
        <v>0</v>
      </c>
      <c r="CMO67" s="995">
        <f t="shared" ref="CMO67" si="17563">CMO60*$C$65*$C$67</f>
        <v>0</v>
      </c>
      <c r="CMQ67" s="995">
        <f t="shared" ref="CMQ67" si="17564">CMQ60*$C$65*$C$67</f>
        <v>0</v>
      </c>
      <c r="CMS67" s="995">
        <f t="shared" ref="CMS67" si="17565">CMS60*$C$65*$C$67</f>
        <v>0</v>
      </c>
      <c r="CMU67" s="995">
        <f t="shared" ref="CMU67" si="17566">CMU60*$C$65*$C$67</f>
        <v>0</v>
      </c>
      <c r="CMW67" s="995">
        <f t="shared" ref="CMW67" si="17567">CMW60*$C$65*$C$67</f>
        <v>0</v>
      </c>
      <c r="CMY67" s="995">
        <f t="shared" ref="CMY67" si="17568">CMY60*$C$65*$C$67</f>
        <v>0</v>
      </c>
      <c r="CNA67" s="995">
        <f t="shared" ref="CNA67" si="17569">CNA60*$C$65*$C$67</f>
        <v>0</v>
      </c>
      <c r="CNC67" s="995">
        <f t="shared" ref="CNC67" si="17570">CNC60*$C$65*$C$67</f>
        <v>0</v>
      </c>
      <c r="CNE67" s="995">
        <f t="shared" ref="CNE67" si="17571">CNE60*$C$65*$C$67</f>
        <v>0</v>
      </c>
      <c r="CNG67" s="995">
        <f t="shared" ref="CNG67" si="17572">CNG60*$C$65*$C$67</f>
        <v>0</v>
      </c>
      <c r="CNI67" s="995">
        <f t="shared" ref="CNI67" si="17573">CNI60*$C$65*$C$67</f>
        <v>0</v>
      </c>
      <c r="CNK67" s="995">
        <f t="shared" ref="CNK67" si="17574">CNK60*$C$65*$C$67</f>
        <v>0</v>
      </c>
      <c r="CNM67" s="995">
        <f t="shared" ref="CNM67" si="17575">CNM60*$C$65*$C$67</f>
        <v>0</v>
      </c>
      <c r="CNO67" s="995">
        <f t="shared" ref="CNO67" si="17576">CNO60*$C$65*$C$67</f>
        <v>0</v>
      </c>
      <c r="CNQ67" s="995">
        <f t="shared" ref="CNQ67" si="17577">CNQ60*$C$65*$C$67</f>
        <v>0</v>
      </c>
      <c r="CNS67" s="995">
        <f t="shared" ref="CNS67" si="17578">CNS60*$C$65*$C$67</f>
        <v>0</v>
      </c>
      <c r="CNU67" s="995">
        <f t="shared" ref="CNU67" si="17579">CNU60*$C$65*$C$67</f>
        <v>0</v>
      </c>
      <c r="CNW67" s="995">
        <f t="shared" ref="CNW67" si="17580">CNW60*$C$65*$C$67</f>
        <v>0</v>
      </c>
      <c r="CNY67" s="995">
        <f t="shared" ref="CNY67" si="17581">CNY60*$C$65*$C$67</f>
        <v>0</v>
      </c>
      <c r="COA67" s="995">
        <f t="shared" ref="COA67" si="17582">COA60*$C$65*$C$67</f>
        <v>0</v>
      </c>
      <c r="COC67" s="995">
        <f t="shared" ref="COC67" si="17583">COC60*$C$65*$C$67</f>
        <v>0</v>
      </c>
      <c r="COE67" s="995">
        <f t="shared" ref="COE67" si="17584">COE60*$C$65*$C$67</f>
        <v>0</v>
      </c>
      <c r="COG67" s="995">
        <f t="shared" ref="COG67" si="17585">COG60*$C$65*$C$67</f>
        <v>0</v>
      </c>
      <c r="COI67" s="995">
        <f t="shared" ref="COI67" si="17586">COI60*$C$65*$C$67</f>
        <v>0</v>
      </c>
      <c r="COK67" s="995">
        <f t="shared" ref="COK67" si="17587">COK60*$C$65*$C$67</f>
        <v>0</v>
      </c>
      <c r="COM67" s="995">
        <f t="shared" ref="COM67" si="17588">COM60*$C$65*$C$67</f>
        <v>0</v>
      </c>
      <c r="COO67" s="995">
        <f t="shared" ref="COO67" si="17589">COO60*$C$65*$C$67</f>
        <v>0</v>
      </c>
      <c r="COQ67" s="995">
        <f t="shared" ref="COQ67" si="17590">COQ60*$C$65*$C$67</f>
        <v>0</v>
      </c>
      <c r="COS67" s="995">
        <f t="shared" ref="COS67" si="17591">COS60*$C$65*$C$67</f>
        <v>0</v>
      </c>
      <c r="COU67" s="995">
        <f t="shared" ref="COU67" si="17592">COU60*$C$65*$C$67</f>
        <v>0</v>
      </c>
      <c r="COW67" s="995">
        <f t="shared" ref="COW67" si="17593">COW60*$C$65*$C$67</f>
        <v>0</v>
      </c>
      <c r="COY67" s="995">
        <f t="shared" ref="COY67" si="17594">COY60*$C$65*$C$67</f>
        <v>0</v>
      </c>
      <c r="CPA67" s="995">
        <f t="shared" ref="CPA67" si="17595">CPA60*$C$65*$C$67</f>
        <v>0</v>
      </c>
      <c r="CPC67" s="995">
        <f t="shared" ref="CPC67" si="17596">CPC60*$C$65*$C$67</f>
        <v>0</v>
      </c>
      <c r="CPE67" s="995">
        <f t="shared" ref="CPE67" si="17597">CPE60*$C$65*$C$67</f>
        <v>0</v>
      </c>
      <c r="CPG67" s="995">
        <f t="shared" ref="CPG67" si="17598">CPG60*$C$65*$C$67</f>
        <v>0</v>
      </c>
      <c r="CPI67" s="995">
        <f t="shared" ref="CPI67" si="17599">CPI60*$C$65*$C$67</f>
        <v>0</v>
      </c>
      <c r="CPK67" s="995">
        <f t="shared" ref="CPK67" si="17600">CPK60*$C$65*$C$67</f>
        <v>0</v>
      </c>
      <c r="CPM67" s="995">
        <f t="shared" ref="CPM67" si="17601">CPM60*$C$65*$C$67</f>
        <v>0</v>
      </c>
      <c r="CPO67" s="995">
        <f t="shared" ref="CPO67" si="17602">CPO60*$C$65*$C$67</f>
        <v>0</v>
      </c>
      <c r="CPQ67" s="995">
        <f t="shared" ref="CPQ67" si="17603">CPQ60*$C$65*$C$67</f>
        <v>0</v>
      </c>
      <c r="CPS67" s="995">
        <f t="shared" ref="CPS67" si="17604">CPS60*$C$65*$C$67</f>
        <v>0</v>
      </c>
      <c r="CPU67" s="995">
        <f t="shared" ref="CPU67" si="17605">CPU60*$C$65*$C$67</f>
        <v>0</v>
      </c>
      <c r="CPW67" s="995">
        <f t="shared" ref="CPW67" si="17606">CPW60*$C$65*$C$67</f>
        <v>0</v>
      </c>
      <c r="CPY67" s="995">
        <f t="shared" ref="CPY67" si="17607">CPY60*$C$65*$C$67</f>
        <v>0</v>
      </c>
      <c r="CQA67" s="995">
        <f t="shared" ref="CQA67" si="17608">CQA60*$C$65*$C$67</f>
        <v>0</v>
      </c>
      <c r="CQC67" s="995">
        <f t="shared" ref="CQC67" si="17609">CQC60*$C$65*$C$67</f>
        <v>0</v>
      </c>
      <c r="CQE67" s="995">
        <f t="shared" ref="CQE67" si="17610">CQE60*$C$65*$C$67</f>
        <v>0</v>
      </c>
      <c r="CQG67" s="995">
        <f t="shared" ref="CQG67" si="17611">CQG60*$C$65*$C$67</f>
        <v>0</v>
      </c>
      <c r="CQI67" s="995">
        <f t="shared" ref="CQI67" si="17612">CQI60*$C$65*$C$67</f>
        <v>0</v>
      </c>
      <c r="CQK67" s="995">
        <f t="shared" ref="CQK67" si="17613">CQK60*$C$65*$C$67</f>
        <v>0</v>
      </c>
      <c r="CQM67" s="995">
        <f t="shared" ref="CQM67" si="17614">CQM60*$C$65*$C$67</f>
        <v>0</v>
      </c>
      <c r="CQO67" s="995">
        <f t="shared" ref="CQO67" si="17615">CQO60*$C$65*$C$67</f>
        <v>0</v>
      </c>
      <c r="CQQ67" s="995">
        <f t="shared" ref="CQQ67" si="17616">CQQ60*$C$65*$C$67</f>
        <v>0</v>
      </c>
      <c r="CQS67" s="995">
        <f t="shared" ref="CQS67" si="17617">CQS60*$C$65*$C$67</f>
        <v>0</v>
      </c>
      <c r="CQU67" s="995">
        <f t="shared" ref="CQU67" si="17618">CQU60*$C$65*$C$67</f>
        <v>0</v>
      </c>
      <c r="CQW67" s="995">
        <f t="shared" ref="CQW67" si="17619">CQW60*$C$65*$C$67</f>
        <v>0</v>
      </c>
      <c r="CQY67" s="995">
        <f t="shared" ref="CQY67" si="17620">CQY60*$C$65*$C$67</f>
        <v>0</v>
      </c>
      <c r="CRA67" s="995">
        <f t="shared" ref="CRA67" si="17621">CRA60*$C$65*$C$67</f>
        <v>0</v>
      </c>
      <c r="CRC67" s="995">
        <f t="shared" ref="CRC67" si="17622">CRC60*$C$65*$C$67</f>
        <v>0</v>
      </c>
      <c r="CRE67" s="995">
        <f t="shared" ref="CRE67" si="17623">CRE60*$C$65*$C$67</f>
        <v>0</v>
      </c>
      <c r="CRG67" s="995">
        <f t="shared" ref="CRG67" si="17624">CRG60*$C$65*$C$67</f>
        <v>0</v>
      </c>
      <c r="CRI67" s="995">
        <f t="shared" ref="CRI67" si="17625">CRI60*$C$65*$C$67</f>
        <v>0</v>
      </c>
      <c r="CRK67" s="995">
        <f t="shared" ref="CRK67" si="17626">CRK60*$C$65*$C$67</f>
        <v>0</v>
      </c>
      <c r="CRM67" s="995">
        <f t="shared" ref="CRM67" si="17627">CRM60*$C$65*$C$67</f>
        <v>0</v>
      </c>
      <c r="CRO67" s="995">
        <f t="shared" ref="CRO67" si="17628">CRO60*$C$65*$C$67</f>
        <v>0</v>
      </c>
      <c r="CRQ67" s="995">
        <f t="shared" ref="CRQ67" si="17629">CRQ60*$C$65*$C$67</f>
        <v>0</v>
      </c>
      <c r="CRS67" s="995">
        <f t="shared" ref="CRS67" si="17630">CRS60*$C$65*$C$67</f>
        <v>0</v>
      </c>
      <c r="CRU67" s="995">
        <f t="shared" ref="CRU67" si="17631">CRU60*$C$65*$C$67</f>
        <v>0</v>
      </c>
      <c r="CRW67" s="995">
        <f t="shared" ref="CRW67" si="17632">CRW60*$C$65*$C$67</f>
        <v>0</v>
      </c>
      <c r="CRY67" s="995">
        <f t="shared" ref="CRY67" si="17633">CRY60*$C$65*$C$67</f>
        <v>0</v>
      </c>
      <c r="CSA67" s="995">
        <f t="shared" ref="CSA67" si="17634">CSA60*$C$65*$C$67</f>
        <v>0</v>
      </c>
      <c r="CSC67" s="995">
        <f t="shared" ref="CSC67" si="17635">CSC60*$C$65*$C$67</f>
        <v>0</v>
      </c>
      <c r="CSE67" s="995">
        <f t="shared" ref="CSE67" si="17636">CSE60*$C$65*$C$67</f>
        <v>0</v>
      </c>
      <c r="CSG67" s="995">
        <f t="shared" ref="CSG67" si="17637">CSG60*$C$65*$C$67</f>
        <v>0</v>
      </c>
      <c r="CSI67" s="995">
        <f t="shared" ref="CSI67" si="17638">CSI60*$C$65*$C$67</f>
        <v>0</v>
      </c>
      <c r="CSK67" s="995">
        <f t="shared" ref="CSK67" si="17639">CSK60*$C$65*$C$67</f>
        <v>0</v>
      </c>
      <c r="CSM67" s="995">
        <f t="shared" ref="CSM67" si="17640">CSM60*$C$65*$C$67</f>
        <v>0</v>
      </c>
      <c r="CSO67" s="995">
        <f t="shared" ref="CSO67" si="17641">CSO60*$C$65*$C$67</f>
        <v>0</v>
      </c>
      <c r="CSQ67" s="995">
        <f t="shared" ref="CSQ67" si="17642">CSQ60*$C$65*$C$67</f>
        <v>0</v>
      </c>
      <c r="CSS67" s="995">
        <f t="shared" ref="CSS67" si="17643">CSS60*$C$65*$C$67</f>
        <v>0</v>
      </c>
      <c r="CSU67" s="995">
        <f t="shared" ref="CSU67" si="17644">CSU60*$C$65*$C$67</f>
        <v>0</v>
      </c>
      <c r="CSW67" s="995">
        <f t="shared" ref="CSW67" si="17645">CSW60*$C$65*$C$67</f>
        <v>0</v>
      </c>
      <c r="CSY67" s="995">
        <f t="shared" ref="CSY67" si="17646">CSY60*$C$65*$C$67</f>
        <v>0</v>
      </c>
      <c r="CTA67" s="995">
        <f t="shared" ref="CTA67" si="17647">CTA60*$C$65*$C$67</f>
        <v>0</v>
      </c>
      <c r="CTC67" s="995">
        <f t="shared" ref="CTC67" si="17648">CTC60*$C$65*$C$67</f>
        <v>0</v>
      </c>
      <c r="CTE67" s="995">
        <f t="shared" ref="CTE67" si="17649">CTE60*$C$65*$C$67</f>
        <v>0</v>
      </c>
      <c r="CTG67" s="995">
        <f t="shared" ref="CTG67" si="17650">CTG60*$C$65*$C$67</f>
        <v>0</v>
      </c>
      <c r="CTI67" s="995">
        <f t="shared" ref="CTI67" si="17651">CTI60*$C$65*$C$67</f>
        <v>0</v>
      </c>
      <c r="CTK67" s="995">
        <f t="shared" ref="CTK67" si="17652">CTK60*$C$65*$C$67</f>
        <v>0</v>
      </c>
      <c r="CTM67" s="995">
        <f t="shared" ref="CTM67" si="17653">CTM60*$C$65*$C$67</f>
        <v>0</v>
      </c>
      <c r="CTO67" s="995">
        <f t="shared" ref="CTO67" si="17654">CTO60*$C$65*$C$67</f>
        <v>0</v>
      </c>
      <c r="CTQ67" s="995">
        <f t="shared" ref="CTQ67" si="17655">CTQ60*$C$65*$C$67</f>
        <v>0</v>
      </c>
      <c r="CTS67" s="995">
        <f t="shared" ref="CTS67" si="17656">CTS60*$C$65*$C$67</f>
        <v>0</v>
      </c>
      <c r="CTU67" s="995">
        <f t="shared" ref="CTU67" si="17657">CTU60*$C$65*$C$67</f>
        <v>0</v>
      </c>
      <c r="CTW67" s="995">
        <f t="shared" ref="CTW67" si="17658">CTW60*$C$65*$C$67</f>
        <v>0</v>
      </c>
      <c r="CTY67" s="995">
        <f t="shared" ref="CTY67" si="17659">CTY60*$C$65*$C$67</f>
        <v>0</v>
      </c>
      <c r="CUA67" s="995">
        <f t="shared" ref="CUA67" si="17660">CUA60*$C$65*$C$67</f>
        <v>0</v>
      </c>
      <c r="CUC67" s="995">
        <f t="shared" ref="CUC67" si="17661">CUC60*$C$65*$C$67</f>
        <v>0</v>
      </c>
      <c r="CUE67" s="995">
        <f t="shared" ref="CUE67" si="17662">CUE60*$C$65*$C$67</f>
        <v>0</v>
      </c>
      <c r="CUG67" s="995">
        <f t="shared" ref="CUG67" si="17663">CUG60*$C$65*$C$67</f>
        <v>0</v>
      </c>
      <c r="CUI67" s="995">
        <f t="shared" ref="CUI67" si="17664">CUI60*$C$65*$C$67</f>
        <v>0</v>
      </c>
      <c r="CUK67" s="995">
        <f t="shared" ref="CUK67" si="17665">CUK60*$C$65*$C$67</f>
        <v>0</v>
      </c>
      <c r="CUM67" s="995">
        <f t="shared" ref="CUM67" si="17666">CUM60*$C$65*$C$67</f>
        <v>0</v>
      </c>
      <c r="CUO67" s="995">
        <f t="shared" ref="CUO67" si="17667">CUO60*$C$65*$C$67</f>
        <v>0</v>
      </c>
      <c r="CUQ67" s="995">
        <f t="shared" ref="CUQ67" si="17668">CUQ60*$C$65*$C$67</f>
        <v>0</v>
      </c>
      <c r="CUS67" s="995">
        <f t="shared" ref="CUS67" si="17669">CUS60*$C$65*$C$67</f>
        <v>0</v>
      </c>
      <c r="CUU67" s="995">
        <f t="shared" ref="CUU67" si="17670">CUU60*$C$65*$C$67</f>
        <v>0</v>
      </c>
      <c r="CUW67" s="995">
        <f t="shared" ref="CUW67" si="17671">CUW60*$C$65*$C$67</f>
        <v>0</v>
      </c>
      <c r="CUY67" s="995">
        <f t="shared" ref="CUY67" si="17672">CUY60*$C$65*$C$67</f>
        <v>0</v>
      </c>
      <c r="CVA67" s="995">
        <f t="shared" ref="CVA67" si="17673">CVA60*$C$65*$C$67</f>
        <v>0</v>
      </c>
      <c r="CVC67" s="995">
        <f t="shared" ref="CVC67" si="17674">CVC60*$C$65*$C$67</f>
        <v>0</v>
      </c>
      <c r="CVE67" s="995">
        <f t="shared" ref="CVE67" si="17675">CVE60*$C$65*$C$67</f>
        <v>0</v>
      </c>
      <c r="CVG67" s="995">
        <f t="shared" ref="CVG67" si="17676">CVG60*$C$65*$C$67</f>
        <v>0</v>
      </c>
      <c r="CVI67" s="995">
        <f t="shared" ref="CVI67" si="17677">CVI60*$C$65*$C$67</f>
        <v>0</v>
      </c>
      <c r="CVK67" s="995">
        <f t="shared" ref="CVK67" si="17678">CVK60*$C$65*$C$67</f>
        <v>0</v>
      </c>
      <c r="CVM67" s="995">
        <f t="shared" ref="CVM67" si="17679">CVM60*$C$65*$C$67</f>
        <v>0</v>
      </c>
      <c r="CVO67" s="995">
        <f t="shared" ref="CVO67" si="17680">CVO60*$C$65*$C$67</f>
        <v>0</v>
      </c>
      <c r="CVQ67" s="995">
        <f t="shared" ref="CVQ67" si="17681">CVQ60*$C$65*$C$67</f>
        <v>0</v>
      </c>
      <c r="CVS67" s="995">
        <f t="shared" ref="CVS67" si="17682">CVS60*$C$65*$C$67</f>
        <v>0</v>
      </c>
      <c r="CVU67" s="995">
        <f t="shared" ref="CVU67" si="17683">CVU60*$C$65*$C$67</f>
        <v>0</v>
      </c>
      <c r="CVW67" s="995">
        <f t="shared" ref="CVW67" si="17684">CVW60*$C$65*$C$67</f>
        <v>0</v>
      </c>
      <c r="CVY67" s="995">
        <f t="shared" ref="CVY67" si="17685">CVY60*$C$65*$C$67</f>
        <v>0</v>
      </c>
      <c r="CWA67" s="995">
        <f t="shared" ref="CWA67" si="17686">CWA60*$C$65*$C$67</f>
        <v>0</v>
      </c>
      <c r="CWC67" s="995">
        <f t="shared" ref="CWC67" si="17687">CWC60*$C$65*$C$67</f>
        <v>0</v>
      </c>
      <c r="CWE67" s="995">
        <f t="shared" ref="CWE67" si="17688">CWE60*$C$65*$C$67</f>
        <v>0</v>
      </c>
      <c r="CWG67" s="995">
        <f t="shared" ref="CWG67" si="17689">CWG60*$C$65*$C$67</f>
        <v>0</v>
      </c>
      <c r="CWI67" s="995">
        <f t="shared" ref="CWI67" si="17690">CWI60*$C$65*$C$67</f>
        <v>0</v>
      </c>
      <c r="CWK67" s="995">
        <f t="shared" ref="CWK67" si="17691">CWK60*$C$65*$C$67</f>
        <v>0</v>
      </c>
      <c r="CWM67" s="995">
        <f t="shared" ref="CWM67" si="17692">CWM60*$C$65*$C$67</f>
        <v>0</v>
      </c>
      <c r="CWO67" s="995">
        <f t="shared" ref="CWO67" si="17693">CWO60*$C$65*$C$67</f>
        <v>0</v>
      </c>
      <c r="CWQ67" s="995">
        <f t="shared" ref="CWQ67" si="17694">CWQ60*$C$65*$C$67</f>
        <v>0</v>
      </c>
      <c r="CWS67" s="995">
        <f t="shared" ref="CWS67" si="17695">CWS60*$C$65*$C$67</f>
        <v>0</v>
      </c>
      <c r="CWU67" s="995">
        <f t="shared" ref="CWU67" si="17696">CWU60*$C$65*$C$67</f>
        <v>0</v>
      </c>
      <c r="CWW67" s="995">
        <f t="shared" ref="CWW67" si="17697">CWW60*$C$65*$C$67</f>
        <v>0</v>
      </c>
      <c r="CWY67" s="995">
        <f t="shared" ref="CWY67" si="17698">CWY60*$C$65*$C$67</f>
        <v>0</v>
      </c>
      <c r="CXA67" s="995">
        <f t="shared" ref="CXA67" si="17699">CXA60*$C$65*$C$67</f>
        <v>0</v>
      </c>
      <c r="CXC67" s="995">
        <f t="shared" ref="CXC67" si="17700">CXC60*$C$65*$C$67</f>
        <v>0</v>
      </c>
      <c r="CXE67" s="995">
        <f t="shared" ref="CXE67" si="17701">CXE60*$C$65*$C$67</f>
        <v>0</v>
      </c>
      <c r="CXG67" s="995">
        <f t="shared" ref="CXG67" si="17702">CXG60*$C$65*$C$67</f>
        <v>0</v>
      </c>
      <c r="CXI67" s="995">
        <f t="shared" ref="CXI67" si="17703">CXI60*$C$65*$C$67</f>
        <v>0</v>
      </c>
      <c r="CXK67" s="995">
        <f t="shared" ref="CXK67" si="17704">CXK60*$C$65*$C$67</f>
        <v>0</v>
      </c>
      <c r="CXM67" s="995">
        <f t="shared" ref="CXM67" si="17705">CXM60*$C$65*$C$67</f>
        <v>0</v>
      </c>
      <c r="CXO67" s="995">
        <f t="shared" ref="CXO67" si="17706">CXO60*$C$65*$C$67</f>
        <v>0</v>
      </c>
      <c r="CXQ67" s="995">
        <f t="shared" ref="CXQ67" si="17707">CXQ60*$C$65*$C$67</f>
        <v>0</v>
      </c>
      <c r="CXS67" s="995">
        <f t="shared" ref="CXS67" si="17708">CXS60*$C$65*$C$67</f>
        <v>0</v>
      </c>
      <c r="CXU67" s="995">
        <f t="shared" ref="CXU67" si="17709">CXU60*$C$65*$C$67</f>
        <v>0</v>
      </c>
      <c r="CXW67" s="995">
        <f t="shared" ref="CXW67" si="17710">CXW60*$C$65*$C$67</f>
        <v>0</v>
      </c>
      <c r="CXY67" s="995">
        <f t="shared" ref="CXY67" si="17711">CXY60*$C$65*$C$67</f>
        <v>0</v>
      </c>
      <c r="CYA67" s="995">
        <f t="shared" ref="CYA67" si="17712">CYA60*$C$65*$C$67</f>
        <v>0</v>
      </c>
      <c r="CYC67" s="995">
        <f t="shared" ref="CYC67" si="17713">CYC60*$C$65*$C$67</f>
        <v>0</v>
      </c>
      <c r="CYE67" s="995">
        <f t="shared" ref="CYE67" si="17714">CYE60*$C$65*$C$67</f>
        <v>0</v>
      </c>
      <c r="CYG67" s="995">
        <f t="shared" ref="CYG67" si="17715">CYG60*$C$65*$C$67</f>
        <v>0</v>
      </c>
      <c r="CYI67" s="995">
        <f t="shared" ref="CYI67" si="17716">CYI60*$C$65*$C$67</f>
        <v>0</v>
      </c>
      <c r="CYK67" s="995">
        <f t="shared" ref="CYK67" si="17717">CYK60*$C$65*$C$67</f>
        <v>0</v>
      </c>
      <c r="CYM67" s="995">
        <f t="shared" ref="CYM67" si="17718">CYM60*$C$65*$C$67</f>
        <v>0</v>
      </c>
      <c r="CYO67" s="995">
        <f t="shared" ref="CYO67" si="17719">CYO60*$C$65*$C$67</f>
        <v>0</v>
      </c>
      <c r="CYQ67" s="995">
        <f t="shared" ref="CYQ67" si="17720">CYQ60*$C$65*$C$67</f>
        <v>0</v>
      </c>
      <c r="CYS67" s="995">
        <f t="shared" ref="CYS67" si="17721">CYS60*$C$65*$C$67</f>
        <v>0</v>
      </c>
      <c r="CYU67" s="995">
        <f t="shared" ref="CYU67" si="17722">CYU60*$C$65*$C$67</f>
        <v>0</v>
      </c>
      <c r="CYW67" s="995">
        <f t="shared" ref="CYW67" si="17723">CYW60*$C$65*$C$67</f>
        <v>0</v>
      </c>
      <c r="CYY67" s="995">
        <f t="shared" ref="CYY67" si="17724">CYY60*$C$65*$C$67</f>
        <v>0</v>
      </c>
      <c r="CZA67" s="995">
        <f t="shared" ref="CZA67" si="17725">CZA60*$C$65*$C$67</f>
        <v>0</v>
      </c>
      <c r="CZC67" s="995">
        <f t="shared" ref="CZC67" si="17726">CZC60*$C$65*$C$67</f>
        <v>0</v>
      </c>
      <c r="CZE67" s="995">
        <f t="shared" ref="CZE67" si="17727">CZE60*$C$65*$C$67</f>
        <v>0</v>
      </c>
      <c r="CZG67" s="995">
        <f t="shared" ref="CZG67" si="17728">CZG60*$C$65*$C$67</f>
        <v>0</v>
      </c>
      <c r="CZI67" s="995">
        <f t="shared" ref="CZI67" si="17729">CZI60*$C$65*$C$67</f>
        <v>0</v>
      </c>
      <c r="CZK67" s="995">
        <f t="shared" ref="CZK67" si="17730">CZK60*$C$65*$C$67</f>
        <v>0</v>
      </c>
      <c r="CZM67" s="995">
        <f t="shared" ref="CZM67" si="17731">CZM60*$C$65*$C$67</f>
        <v>0</v>
      </c>
      <c r="CZO67" s="995">
        <f t="shared" ref="CZO67" si="17732">CZO60*$C$65*$C$67</f>
        <v>0</v>
      </c>
      <c r="CZQ67" s="995">
        <f t="shared" ref="CZQ67" si="17733">CZQ60*$C$65*$C$67</f>
        <v>0</v>
      </c>
      <c r="CZS67" s="995">
        <f t="shared" ref="CZS67" si="17734">CZS60*$C$65*$C$67</f>
        <v>0</v>
      </c>
      <c r="CZU67" s="995">
        <f t="shared" ref="CZU67" si="17735">CZU60*$C$65*$C$67</f>
        <v>0</v>
      </c>
      <c r="CZW67" s="995">
        <f t="shared" ref="CZW67" si="17736">CZW60*$C$65*$C$67</f>
        <v>0</v>
      </c>
      <c r="CZY67" s="995">
        <f t="shared" ref="CZY67" si="17737">CZY60*$C$65*$C$67</f>
        <v>0</v>
      </c>
      <c r="DAA67" s="995">
        <f t="shared" ref="DAA67" si="17738">DAA60*$C$65*$C$67</f>
        <v>0</v>
      </c>
      <c r="DAC67" s="995">
        <f t="shared" ref="DAC67" si="17739">DAC60*$C$65*$C$67</f>
        <v>0</v>
      </c>
      <c r="DAE67" s="995">
        <f t="shared" ref="DAE67" si="17740">DAE60*$C$65*$C$67</f>
        <v>0</v>
      </c>
      <c r="DAG67" s="995">
        <f t="shared" ref="DAG67" si="17741">DAG60*$C$65*$C$67</f>
        <v>0</v>
      </c>
      <c r="DAI67" s="995">
        <f t="shared" ref="DAI67" si="17742">DAI60*$C$65*$C$67</f>
        <v>0</v>
      </c>
      <c r="DAK67" s="995">
        <f t="shared" ref="DAK67" si="17743">DAK60*$C$65*$C$67</f>
        <v>0</v>
      </c>
      <c r="DAM67" s="995">
        <f t="shared" ref="DAM67" si="17744">DAM60*$C$65*$C$67</f>
        <v>0</v>
      </c>
      <c r="DAO67" s="995">
        <f t="shared" ref="DAO67" si="17745">DAO60*$C$65*$C$67</f>
        <v>0</v>
      </c>
      <c r="DAQ67" s="995">
        <f t="shared" ref="DAQ67" si="17746">DAQ60*$C$65*$C$67</f>
        <v>0</v>
      </c>
      <c r="DAS67" s="995">
        <f t="shared" ref="DAS67" si="17747">DAS60*$C$65*$C$67</f>
        <v>0</v>
      </c>
      <c r="DAU67" s="995">
        <f t="shared" ref="DAU67" si="17748">DAU60*$C$65*$C$67</f>
        <v>0</v>
      </c>
      <c r="DAW67" s="995">
        <f t="shared" ref="DAW67" si="17749">DAW60*$C$65*$C$67</f>
        <v>0</v>
      </c>
      <c r="DAY67" s="995">
        <f t="shared" ref="DAY67" si="17750">DAY60*$C$65*$C$67</f>
        <v>0</v>
      </c>
      <c r="DBA67" s="995">
        <f t="shared" ref="DBA67" si="17751">DBA60*$C$65*$C$67</f>
        <v>0</v>
      </c>
      <c r="DBC67" s="995">
        <f t="shared" ref="DBC67" si="17752">DBC60*$C$65*$C$67</f>
        <v>0</v>
      </c>
      <c r="DBE67" s="995">
        <f t="shared" ref="DBE67" si="17753">DBE60*$C$65*$C$67</f>
        <v>0</v>
      </c>
      <c r="DBG67" s="995">
        <f t="shared" ref="DBG67" si="17754">DBG60*$C$65*$C$67</f>
        <v>0</v>
      </c>
      <c r="DBI67" s="995">
        <f t="shared" ref="DBI67" si="17755">DBI60*$C$65*$C$67</f>
        <v>0</v>
      </c>
      <c r="DBK67" s="995">
        <f t="shared" ref="DBK67" si="17756">DBK60*$C$65*$C$67</f>
        <v>0</v>
      </c>
      <c r="DBM67" s="995">
        <f t="shared" ref="DBM67" si="17757">DBM60*$C$65*$C$67</f>
        <v>0</v>
      </c>
      <c r="DBO67" s="995">
        <f t="shared" ref="DBO67" si="17758">DBO60*$C$65*$C$67</f>
        <v>0</v>
      </c>
      <c r="DBQ67" s="995">
        <f t="shared" ref="DBQ67" si="17759">DBQ60*$C$65*$C$67</f>
        <v>0</v>
      </c>
      <c r="DBS67" s="995">
        <f t="shared" ref="DBS67" si="17760">DBS60*$C$65*$C$67</f>
        <v>0</v>
      </c>
      <c r="DBU67" s="995">
        <f t="shared" ref="DBU67" si="17761">DBU60*$C$65*$C$67</f>
        <v>0</v>
      </c>
      <c r="DBW67" s="995">
        <f t="shared" ref="DBW67" si="17762">DBW60*$C$65*$C$67</f>
        <v>0</v>
      </c>
      <c r="DBY67" s="995">
        <f t="shared" ref="DBY67" si="17763">DBY60*$C$65*$C$67</f>
        <v>0</v>
      </c>
      <c r="DCA67" s="995">
        <f t="shared" ref="DCA67" si="17764">DCA60*$C$65*$C$67</f>
        <v>0</v>
      </c>
      <c r="DCC67" s="995">
        <f t="shared" ref="DCC67" si="17765">DCC60*$C$65*$C$67</f>
        <v>0</v>
      </c>
      <c r="DCE67" s="995">
        <f t="shared" ref="DCE67" si="17766">DCE60*$C$65*$C$67</f>
        <v>0</v>
      </c>
      <c r="DCG67" s="995">
        <f t="shared" ref="DCG67" si="17767">DCG60*$C$65*$C$67</f>
        <v>0</v>
      </c>
      <c r="DCI67" s="995">
        <f t="shared" ref="DCI67" si="17768">DCI60*$C$65*$C$67</f>
        <v>0</v>
      </c>
      <c r="DCK67" s="995">
        <f t="shared" ref="DCK67" si="17769">DCK60*$C$65*$C$67</f>
        <v>0</v>
      </c>
      <c r="DCM67" s="995">
        <f t="shared" ref="DCM67" si="17770">DCM60*$C$65*$C$67</f>
        <v>0</v>
      </c>
      <c r="DCO67" s="995">
        <f t="shared" ref="DCO67" si="17771">DCO60*$C$65*$C$67</f>
        <v>0</v>
      </c>
      <c r="DCQ67" s="995">
        <f t="shared" ref="DCQ67" si="17772">DCQ60*$C$65*$C$67</f>
        <v>0</v>
      </c>
      <c r="DCS67" s="995">
        <f t="shared" ref="DCS67" si="17773">DCS60*$C$65*$C$67</f>
        <v>0</v>
      </c>
      <c r="DCU67" s="995">
        <f t="shared" ref="DCU67" si="17774">DCU60*$C$65*$C$67</f>
        <v>0</v>
      </c>
      <c r="DCW67" s="995">
        <f t="shared" ref="DCW67" si="17775">DCW60*$C$65*$C$67</f>
        <v>0</v>
      </c>
      <c r="DCY67" s="995">
        <f t="shared" ref="DCY67" si="17776">DCY60*$C$65*$C$67</f>
        <v>0</v>
      </c>
      <c r="DDA67" s="995">
        <f t="shared" ref="DDA67" si="17777">DDA60*$C$65*$C$67</f>
        <v>0</v>
      </c>
      <c r="DDC67" s="995">
        <f t="shared" ref="DDC67" si="17778">DDC60*$C$65*$C$67</f>
        <v>0</v>
      </c>
      <c r="DDE67" s="995">
        <f t="shared" ref="DDE67" si="17779">DDE60*$C$65*$C$67</f>
        <v>0</v>
      </c>
      <c r="DDG67" s="995">
        <f t="shared" ref="DDG67" si="17780">DDG60*$C$65*$C$67</f>
        <v>0</v>
      </c>
      <c r="DDI67" s="995">
        <f t="shared" ref="DDI67" si="17781">DDI60*$C$65*$C$67</f>
        <v>0</v>
      </c>
      <c r="DDK67" s="995">
        <f t="shared" ref="DDK67" si="17782">DDK60*$C$65*$C$67</f>
        <v>0</v>
      </c>
      <c r="DDM67" s="995">
        <f t="shared" ref="DDM67" si="17783">DDM60*$C$65*$C$67</f>
        <v>0</v>
      </c>
      <c r="DDO67" s="995">
        <f t="shared" ref="DDO67" si="17784">DDO60*$C$65*$C$67</f>
        <v>0</v>
      </c>
      <c r="DDQ67" s="995">
        <f t="shared" ref="DDQ67" si="17785">DDQ60*$C$65*$C$67</f>
        <v>0</v>
      </c>
      <c r="DDS67" s="995">
        <f t="shared" ref="DDS67" si="17786">DDS60*$C$65*$C$67</f>
        <v>0</v>
      </c>
      <c r="DDU67" s="995">
        <f t="shared" ref="DDU67" si="17787">DDU60*$C$65*$C$67</f>
        <v>0</v>
      </c>
      <c r="DDW67" s="995">
        <f t="shared" ref="DDW67" si="17788">DDW60*$C$65*$C$67</f>
        <v>0</v>
      </c>
      <c r="DDY67" s="995">
        <f t="shared" ref="DDY67" si="17789">DDY60*$C$65*$C$67</f>
        <v>0</v>
      </c>
      <c r="DEA67" s="995">
        <f t="shared" ref="DEA67" si="17790">DEA60*$C$65*$C$67</f>
        <v>0</v>
      </c>
      <c r="DEC67" s="995">
        <f t="shared" ref="DEC67" si="17791">DEC60*$C$65*$C$67</f>
        <v>0</v>
      </c>
      <c r="DEE67" s="995">
        <f t="shared" ref="DEE67" si="17792">DEE60*$C$65*$C$67</f>
        <v>0</v>
      </c>
      <c r="DEG67" s="995">
        <f t="shared" ref="DEG67" si="17793">DEG60*$C$65*$C$67</f>
        <v>0</v>
      </c>
      <c r="DEI67" s="995">
        <f t="shared" ref="DEI67" si="17794">DEI60*$C$65*$C$67</f>
        <v>0</v>
      </c>
      <c r="DEK67" s="995">
        <f t="shared" ref="DEK67" si="17795">DEK60*$C$65*$C$67</f>
        <v>0</v>
      </c>
      <c r="DEM67" s="995">
        <f t="shared" ref="DEM67" si="17796">DEM60*$C$65*$C$67</f>
        <v>0</v>
      </c>
      <c r="DEO67" s="995">
        <f t="shared" ref="DEO67" si="17797">DEO60*$C$65*$C$67</f>
        <v>0</v>
      </c>
      <c r="DEQ67" s="995">
        <f t="shared" ref="DEQ67" si="17798">DEQ60*$C$65*$C$67</f>
        <v>0</v>
      </c>
      <c r="DES67" s="995">
        <f t="shared" ref="DES67" si="17799">DES60*$C$65*$C$67</f>
        <v>0</v>
      </c>
      <c r="DEU67" s="995">
        <f t="shared" ref="DEU67" si="17800">DEU60*$C$65*$C$67</f>
        <v>0</v>
      </c>
      <c r="DEW67" s="995">
        <f t="shared" ref="DEW67" si="17801">DEW60*$C$65*$C$67</f>
        <v>0</v>
      </c>
      <c r="DEY67" s="995">
        <f t="shared" ref="DEY67" si="17802">DEY60*$C$65*$C$67</f>
        <v>0</v>
      </c>
      <c r="DFA67" s="995">
        <f t="shared" ref="DFA67" si="17803">DFA60*$C$65*$C$67</f>
        <v>0</v>
      </c>
      <c r="DFC67" s="995">
        <f t="shared" ref="DFC67" si="17804">DFC60*$C$65*$C$67</f>
        <v>0</v>
      </c>
      <c r="DFE67" s="995">
        <f t="shared" ref="DFE67" si="17805">DFE60*$C$65*$C$67</f>
        <v>0</v>
      </c>
      <c r="DFG67" s="995">
        <f t="shared" ref="DFG67" si="17806">DFG60*$C$65*$C$67</f>
        <v>0</v>
      </c>
      <c r="DFI67" s="995">
        <f t="shared" ref="DFI67" si="17807">DFI60*$C$65*$C$67</f>
        <v>0</v>
      </c>
      <c r="DFK67" s="995">
        <f t="shared" ref="DFK67" si="17808">DFK60*$C$65*$C$67</f>
        <v>0</v>
      </c>
      <c r="DFM67" s="995">
        <f t="shared" ref="DFM67" si="17809">DFM60*$C$65*$C$67</f>
        <v>0</v>
      </c>
      <c r="DFO67" s="995">
        <f t="shared" ref="DFO67" si="17810">DFO60*$C$65*$C$67</f>
        <v>0</v>
      </c>
      <c r="DFQ67" s="995">
        <f t="shared" ref="DFQ67" si="17811">DFQ60*$C$65*$C$67</f>
        <v>0</v>
      </c>
      <c r="DFS67" s="995">
        <f t="shared" ref="DFS67" si="17812">DFS60*$C$65*$C$67</f>
        <v>0</v>
      </c>
      <c r="DFU67" s="995">
        <f t="shared" ref="DFU67" si="17813">DFU60*$C$65*$C$67</f>
        <v>0</v>
      </c>
      <c r="DFW67" s="995">
        <f t="shared" ref="DFW67" si="17814">DFW60*$C$65*$C$67</f>
        <v>0</v>
      </c>
      <c r="DFY67" s="995">
        <f t="shared" ref="DFY67" si="17815">DFY60*$C$65*$C$67</f>
        <v>0</v>
      </c>
      <c r="DGA67" s="995">
        <f t="shared" ref="DGA67" si="17816">DGA60*$C$65*$C$67</f>
        <v>0</v>
      </c>
      <c r="DGC67" s="995">
        <f t="shared" ref="DGC67" si="17817">DGC60*$C$65*$C$67</f>
        <v>0</v>
      </c>
      <c r="DGE67" s="995">
        <f t="shared" ref="DGE67" si="17818">DGE60*$C$65*$C$67</f>
        <v>0</v>
      </c>
      <c r="DGG67" s="995">
        <f t="shared" ref="DGG67" si="17819">DGG60*$C$65*$C$67</f>
        <v>0</v>
      </c>
      <c r="DGI67" s="995">
        <f t="shared" ref="DGI67" si="17820">DGI60*$C$65*$C$67</f>
        <v>0</v>
      </c>
      <c r="DGK67" s="995">
        <f t="shared" ref="DGK67" si="17821">DGK60*$C$65*$C$67</f>
        <v>0</v>
      </c>
      <c r="DGM67" s="995">
        <f t="shared" ref="DGM67" si="17822">DGM60*$C$65*$C$67</f>
        <v>0</v>
      </c>
      <c r="DGO67" s="995">
        <f t="shared" ref="DGO67" si="17823">DGO60*$C$65*$C$67</f>
        <v>0</v>
      </c>
      <c r="DGQ67" s="995">
        <f t="shared" ref="DGQ67" si="17824">DGQ60*$C$65*$C$67</f>
        <v>0</v>
      </c>
      <c r="DGS67" s="995">
        <f t="shared" ref="DGS67" si="17825">DGS60*$C$65*$C$67</f>
        <v>0</v>
      </c>
      <c r="DGU67" s="995">
        <f t="shared" ref="DGU67" si="17826">DGU60*$C$65*$C$67</f>
        <v>0</v>
      </c>
      <c r="DGW67" s="995">
        <f t="shared" ref="DGW67" si="17827">DGW60*$C$65*$C$67</f>
        <v>0</v>
      </c>
      <c r="DGY67" s="995">
        <f t="shared" ref="DGY67" si="17828">DGY60*$C$65*$C$67</f>
        <v>0</v>
      </c>
      <c r="DHA67" s="995">
        <f t="shared" ref="DHA67" si="17829">DHA60*$C$65*$C$67</f>
        <v>0</v>
      </c>
      <c r="DHC67" s="995">
        <f t="shared" ref="DHC67" si="17830">DHC60*$C$65*$C$67</f>
        <v>0</v>
      </c>
      <c r="DHE67" s="995">
        <f t="shared" ref="DHE67" si="17831">DHE60*$C$65*$C$67</f>
        <v>0</v>
      </c>
      <c r="DHG67" s="995">
        <f t="shared" ref="DHG67" si="17832">DHG60*$C$65*$C$67</f>
        <v>0</v>
      </c>
      <c r="DHI67" s="995">
        <f t="shared" ref="DHI67" si="17833">DHI60*$C$65*$C$67</f>
        <v>0</v>
      </c>
      <c r="DHK67" s="995">
        <f t="shared" ref="DHK67" si="17834">DHK60*$C$65*$C$67</f>
        <v>0</v>
      </c>
      <c r="DHM67" s="995">
        <f t="shared" ref="DHM67" si="17835">DHM60*$C$65*$C$67</f>
        <v>0</v>
      </c>
      <c r="DHO67" s="995">
        <f t="shared" ref="DHO67" si="17836">DHO60*$C$65*$C$67</f>
        <v>0</v>
      </c>
      <c r="DHQ67" s="995">
        <f t="shared" ref="DHQ67" si="17837">DHQ60*$C$65*$C$67</f>
        <v>0</v>
      </c>
      <c r="DHS67" s="995">
        <f t="shared" ref="DHS67" si="17838">DHS60*$C$65*$C$67</f>
        <v>0</v>
      </c>
      <c r="DHU67" s="995">
        <f t="shared" ref="DHU67" si="17839">DHU60*$C$65*$C$67</f>
        <v>0</v>
      </c>
      <c r="DHW67" s="995">
        <f t="shared" ref="DHW67" si="17840">DHW60*$C$65*$C$67</f>
        <v>0</v>
      </c>
      <c r="DHY67" s="995">
        <f t="shared" ref="DHY67" si="17841">DHY60*$C$65*$C$67</f>
        <v>0</v>
      </c>
      <c r="DIA67" s="995">
        <f t="shared" ref="DIA67" si="17842">DIA60*$C$65*$C$67</f>
        <v>0</v>
      </c>
      <c r="DIC67" s="995">
        <f t="shared" ref="DIC67" si="17843">DIC60*$C$65*$C$67</f>
        <v>0</v>
      </c>
      <c r="DIE67" s="995">
        <f t="shared" ref="DIE67" si="17844">DIE60*$C$65*$C$67</f>
        <v>0</v>
      </c>
      <c r="DIG67" s="995">
        <f t="shared" ref="DIG67" si="17845">DIG60*$C$65*$C$67</f>
        <v>0</v>
      </c>
      <c r="DII67" s="995">
        <f t="shared" ref="DII67" si="17846">DII60*$C$65*$C$67</f>
        <v>0</v>
      </c>
      <c r="DIK67" s="995">
        <f t="shared" ref="DIK67" si="17847">DIK60*$C$65*$C$67</f>
        <v>0</v>
      </c>
      <c r="DIM67" s="995">
        <f t="shared" ref="DIM67" si="17848">DIM60*$C$65*$C$67</f>
        <v>0</v>
      </c>
      <c r="DIO67" s="995">
        <f t="shared" ref="DIO67" si="17849">DIO60*$C$65*$C$67</f>
        <v>0</v>
      </c>
      <c r="DIQ67" s="995">
        <f t="shared" ref="DIQ67" si="17850">DIQ60*$C$65*$C$67</f>
        <v>0</v>
      </c>
      <c r="DIS67" s="995">
        <f t="shared" ref="DIS67" si="17851">DIS60*$C$65*$C$67</f>
        <v>0</v>
      </c>
      <c r="DIU67" s="995">
        <f t="shared" ref="DIU67" si="17852">DIU60*$C$65*$C$67</f>
        <v>0</v>
      </c>
      <c r="DIW67" s="995">
        <f t="shared" ref="DIW67" si="17853">DIW60*$C$65*$C$67</f>
        <v>0</v>
      </c>
      <c r="DIY67" s="995">
        <f t="shared" ref="DIY67" si="17854">DIY60*$C$65*$C$67</f>
        <v>0</v>
      </c>
      <c r="DJA67" s="995">
        <f t="shared" ref="DJA67" si="17855">DJA60*$C$65*$C$67</f>
        <v>0</v>
      </c>
      <c r="DJC67" s="995">
        <f t="shared" ref="DJC67" si="17856">DJC60*$C$65*$C$67</f>
        <v>0</v>
      </c>
      <c r="DJE67" s="995">
        <f t="shared" ref="DJE67" si="17857">DJE60*$C$65*$C$67</f>
        <v>0</v>
      </c>
      <c r="DJG67" s="995">
        <f t="shared" ref="DJG67" si="17858">DJG60*$C$65*$C$67</f>
        <v>0</v>
      </c>
      <c r="DJI67" s="995">
        <f t="shared" ref="DJI67" si="17859">DJI60*$C$65*$C$67</f>
        <v>0</v>
      </c>
      <c r="DJK67" s="995">
        <f t="shared" ref="DJK67" si="17860">DJK60*$C$65*$C$67</f>
        <v>0</v>
      </c>
      <c r="DJM67" s="995">
        <f t="shared" ref="DJM67" si="17861">DJM60*$C$65*$C$67</f>
        <v>0</v>
      </c>
      <c r="DJO67" s="995">
        <f t="shared" ref="DJO67" si="17862">DJO60*$C$65*$C$67</f>
        <v>0</v>
      </c>
      <c r="DJQ67" s="995">
        <f t="shared" ref="DJQ67" si="17863">DJQ60*$C$65*$C$67</f>
        <v>0</v>
      </c>
      <c r="DJS67" s="995">
        <f t="shared" ref="DJS67" si="17864">DJS60*$C$65*$C$67</f>
        <v>0</v>
      </c>
      <c r="DJU67" s="995">
        <f t="shared" ref="DJU67" si="17865">DJU60*$C$65*$C$67</f>
        <v>0</v>
      </c>
      <c r="DJW67" s="995">
        <f t="shared" ref="DJW67" si="17866">DJW60*$C$65*$C$67</f>
        <v>0</v>
      </c>
      <c r="DJY67" s="995">
        <f t="shared" ref="DJY67" si="17867">DJY60*$C$65*$C$67</f>
        <v>0</v>
      </c>
      <c r="DKA67" s="995">
        <f t="shared" ref="DKA67" si="17868">DKA60*$C$65*$C$67</f>
        <v>0</v>
      </c>
      <c r="DKC67" s="995">
        <f t="shared" ref="DKC67" si="17869">DKC60*$C$65*$C$67</f>
        <v>0</v>
      </c>
      <c r="DKE67" s="995">
        <f t="shared" ref="DKE67" si="17870">DKE60*$C$65*$C$67</f>
        <v>0</v>
      </c>
      <c r="DKG67" s="995">
        <f t="shared" ref="DKG67" si="17871">DKG60*$C$65*$C$67</f>
        <v>0</v>
      </c>
      <c r="DKI67" s="995">
        <f t="shared" ref="DKI67" si="17872">DKI60*$C$65*$C$67</f>
        <v>0</v>
      </c>
      <c r="DKK67" s="995">
        <f t="shared" ref="DKK67" si="17873">DKK60*$C$65*$C$67</f>
        <v>0</v>
      </c>
      <c r="DKM67" s="995">
        <f t="shared" ref="DKM67" si="17874">DKM60*$C$65*$C$67</f>
        <v>0</v>
      </c>
      <c r="DKO67" s="995">
        <f t="shared" ref="DKO67" si="17875">DKO60*$C$65*$C$67</f>
        <v>0</v>
      </c>
      <c r="DKQ67" s="995">
        <f t="shared" ref="DKQ67" si="17876">DKQ60*$C$65*$C$67</f>
        <v>0</v>
      </c>
      <c r="DKS67" s="995">
        <f t="shared" ref="DKS67" si="17877">DKS60*$C$65*$C$67</f>
        <v>0</v>
      </c>
      <c r="DKU67" s="995">
        <f t="shared" ref="DKU67" si="17878">DKU60*$C$65*$C$67</f>
        <v>0</v>
      </c>
      <c r="DKW67" s="995">
        <f t="shared" ref="DKW67" si="17879">DKW60*$C$65*$C$67</f>
        <v>0</v>
      </c>
      <c r="DKY67" s="995">
        <f t="shared" ref="DKY67" si="17880">DKY60*$C$65*$C$67</f>
        <v>0</v>
      </c>
      <c r="DLA67" s="995">
        <f t="shared" ref="DLA67" si="17881">DLA60*$C$65*$C$67</f>
        <v>0</v>
      </c>
      <c r="DLC67" s="995">
        <f t="shared" ref="DLC67" si="17882">DLC60*$C$65*$C$67</f>
        <v>0</v>
      </c>
      <c r="DLE67" s="995">
        <f t="shared" ref="DLE67" si="17883">DLE60*$C$65*$C$67</f>
        <v>0</v>
      </c>
      <c r="DLG67" s="995">
        <f t="shared" ref="DLG67" si="17884">DLG60*$C$65*$C$67</f>
        <v>0</v>
      </c>
      <c r="DLI67" s="995">
        <f t="shared" ref="DLI67" si="17885">DLI60*$C$65*$C$67</f>
        <v>0</v>
      </c>
      <c r="DLK67" s="995">
        <f t="shared" ref="DLK67" si="17886">DLK60*$C$65*$C$67</f>
        <v>0</v>
      </c>
      <c r="DLM67" s="995">
        <f t="shared" ref="DLM67" si="17887">DLM60*$C$65*$C$67</f>
        <v>0</v>
      </c>
      <c r="DLO67" s="995">
        <f t="shared" ref="DLO67" si="17888">DLO60*$C$65*$C$67</f>
        <v>0</v>
      </c>
      <c r="DLQ67" s="995">
        <f t="shared" ref="DLQ67" si="17889">DLQ60*$C$65*$C$67</f>
        <v>0</v>
      </c>
      <c r="DLS67" s="995">
        <f t="shared" ref="DLS67" si="17890">DLS60*$C$65*$C$67</f>
        <v>0</v>
      </c>
      <c r="DLU67" s="995">
        <f t="shared" ref="DLU67" si="17891">DLU60*$C$65*$C$67</f>
        <v>0</v>
      </c>
      <c r="DLW67" s="995">
        <f t="shared" ref="DLW67" si="17892">DLW60*$C$65*$C$67</f>
        <v>0</v>
      </c>
      <c r="DLY67" s="995">
        <f t="shared" ref="DLY67" si="17893">DLY60*$C$65*$C$67</f>
        <v>0</v>
      </c>
      <c r="DMA67" s="995">
        <f t="shared" ref="DMA67" si="17894">DMA60*$C$65*$C$67</f>
        <v>0</v>
      </c>
      <c r="DMC67" s="995">
        <f t="shared" ref="DMC67" si="17895">DMC60*$C$65*$C$67</f>
        <v>0</v>
      </c>
      <c r="DME67" s="995">
        <f t="shared" ref="DME67" si="17896">DME60*$C$65*$C$67</f>
        <v>0</v>
      </c>
      <c r="DMG67" s="995">
        <f t="shared" ref="DMG67" si="17897">DMG60*$C$65*$C$67</f>
        <v>0</v>
      </c>
      <c r="DMI67" s="995">
        <f t="shared" ref="DMI67" si="17898">DMI60*$C$65*$C$67</f>
        <v>0</v>
      </c>
      <c r="DMK67" s="995">
        <f t="shared" ref="DMK67" si="17899">DMK60*$C$65*$C$67</f>
        <v>0</v>
      </c>
      <c r="DMM67" s="995">
        <f t="shared" ref="DMM67" si="17900">DMM60*$C$65*$C$67</f>
        <v>0</v>
      </c>
      <c r="DMO67" s="995">
        <f t="shared" ref="DMO67" si="17901">DMO60*$C$65*$C$67</f>
        <v>0</v>
      </c>
      <c r="DMQ67" s="995">
        <f t="shared" ref="DMQ67" si="17902">DMQ60*$C$65*$C$67</f>
        <v>0</v>
      </c>
      <c r="DMS67" s="995">
        <f t="shared" ref="DMS67" si="17903">DMS60*$C$65*$C$67</f>
        <v>0</v>
      </c>
      <c r="DMU67" s="995">
        <f t="shared" ref="DMU67" si="17904">DMU60*$C$65*$C$67</f>
        <v>0</v>
      </c>
      <c r="DMW67" s="995">
        <f t="shared" ref="DMW67" si="17905">DMW60*$C$65*$C$67</f>
        <v>0</v>
      </c>
      <c r="DMY67" s="995">
        <f t="shared" ref="DMY67" si="17906">DMY60*$C$65*$C$67</f>
        <v>0</v>
      </c>
      <c r="DNA67" s="995">
        <f t="shared" ref="DNA67" si="17907">DNA60*$C$65*$C$67</f>
        <v>0</v>
      </c>
      <c r="DNC67" s="995">
        <f t="shared" ref="DNC67" si="17908">DNC60*$C$65*$C$67</f>
        <v>0</v>
      </c>
      <c r="DNE67" s="995">
        <f t="shared" ref="DNE67" si="17909">DNE60*$C$65*$C$67</f>
        <v>0</v>
      </c>
      <c r="DNG67" s="995">
        <f t="shared" ref="DNG67" si="17910">DNG60*$C$65*$C$67</f>
        <v>0</v>
      </c>
      <c r="DNI67" s="995">
        <f t="shared" ref="DNI67" si="17911">DNI60*$C$65*$C$67</f>
        <v>0</v>
      </c>
      <c r="DNK67" s="995">
        <f t="shared" ref="DNK67" si="17912">DNK60*$C$65*$C$67</f>
        <v>0</v>
      </c>
      <c r="DNM67" s="995">
        <f t="shared" ref="DNM67" si="17913">DNM60*$C$65*$C$67</f>
        <v>0</v>
      </c>
      <c r="DNO67" s="995">
        <f t="shared" ref="DNO67" si="17914">DNO60*$C$65*$C$67</f>
        <v>0</v>
      </c>
      <c r="DNQ67" s="995">
        <f t="shared" ref="DNQ67" si="17915">DNQ60*$C$65*$C$67</f>
        <v>0</v>
      </c>
      <c r="DNS67" s="995">
        <f t="shared" ref="DNS67" si="17916">DNS60*$C$65*$C$67</f>
        <v>0</v>
      </c>
      <c r="DNU67" s="995">
        <f t="shared" ref="DNU67" si="17917">DNU60*$C$65*$C$67</f>
        <v>0</v>
      </c>
      <c r="DNW67" s="995">
        <f t="shared" ref="DNW67" si="17918">DNW60*$C$65*$C$67</f>
        <v>0</v>
      </c>
      <c r="DNY67" s="995">
        <f t="shared" ref="DNY67" si="17919">DNY60*$C$65*$C$67</f>
        <v>0</v>
      </c>
      <c r="DOA67" s="995">
        <f t="shared" ref="DOA67" si="17920">DOA60*$C$65*$C$67</f>
        <v>0</v>
      </c>
      <c r="DOC67" s="995">
        <f t="shared" ref="DOC67" si="17921">DOC60*$C$65*$C$67</f>
        <v>0</v>
      </c>
      <c r="DOE67" s="995">
        <f t="shared" ref="DOE67" si="17922">DOE60*$C$65*$C$67</f>
        <v>0</v>
      </c>
      <c r="DOG67" s="995">
        <f t="shared" ref="DOG67" si="17923">DOG60*$C$65*$C$67</f>
        <v>0</v>
      </c>
      <c r="DOI67" s="995">
        <f t="shared" ref="DOI67" si="17924">DOI60*$C$65*$C$67</f>
        <v>0</v>
      </c>
      <c r="DOK67" s="995">
        <f t="shared" ref="DOK67" si="17925">DOK60*$C$65*$C$67</f>
        <v>0</v>
      </c>
      <c r="DOM67" s="995">
        <f t="shared" ref="DOM67" si="17926">DOM60*$C$65*$C$67</f>
        <v>0</v>
      </c>
      <c r="DOO67" s="995">
        <f t="shared" ref="DOO67" si="17927">DOO60*$C$65*$C$67</f>
        <v>0</v>
      </c>
      <c r="DOQ67" s="995">
        <f t="shared" ref="DOQ67" si="17928">DOQ60*$C$65*$C$67</f>
        <v>0</v>
      </c>
      <c r="DOS67" s="995">
        <f t="shared" ref="DOS67" si="17929">DOS60*$C$65*$C$67</f>
        <v>0</v>
      </c>
      <c r="DOU67" s="995">
        <f t="shared" ref="DOU67" si="17930">DOU60*$C$65*$C$67</f>
        <v>0</v>
      </c>
      <c r="DOW67" s="995">
        <f t="shared" ref="DOW67" si="17931">DOW60*$C$65*$C$67</f>
        <v>0</v>
      </c>
      <c r="DOY67" s="995">
        <f t="shared" ref="DOY67" si="17932">DOY60*$C$65*$C$67</f>
        <v>0</v>
      </c>
      <c r="DPA67" s="995">
        <f t="shared" ref="DPA67" si="17933">DPA60*$C$65*$C$67</f>
        <v>0</v>
      </c>
      <c r="DPC67" s="995">
        <f t="shared" ref="DPC67" si="17934">DPC60*$C$65*$C$67</f>
        <v>0</v>
      </c>
      <c r="DPE67" s="995">
        <f t="shared" ref="DPE67" si="17935">DPE60*$C$65*$C$67</f>
        <v>0</v>
      </c>
      <c r="DPG67" s="995">
        <f t="shared" ref="DPG67" si="17936">DPG60*$C$65*$C$67</f>
        <v>0</v>
      </c>
      <c r="DPI67" s="995">
        <f t="shared" ref="DPI67" si="17937">DPI60*$C$65*$C$67</f>
        <v>0</v>
      </c>
      <c r="DPK67" s="995">
        <f t="shared" ref="DPK67" si="17938">DPK60*$C$65*$C$67</f>
        <v>0</v>
      </c>
      <c r="DPM67" s="995">
        <f t="shared" ref="DPM67" si="17939">DPM60*$C$65*$C$67</f>
        <v>0</v>
      </c>
      <c r="DPO67" s="995">
        <f t="shared" ref="DPO67" si="17940">DPO60*$C$65*$C$67</f>
        <v>0</v>
      </c>
      <c r="DPQ67" s="995">
        <f t="shared" ref="DPQ67" si="17941">DPQ60*$C$65*$C$67</f>
        <v>0</v>
      </c>
      <c r="DPS67" s="995">
        <f t="shared" ref="DPS67" si="17942">DPS60*$C$65*$C$67</f>
        <v>0</v>
      </c>
      <c r="DPU67" s="995">
        <f t="shared" ref="DPU67" si="17943">DPU60*$C$65*$C$67</f>
        <v>0</v>
      </c>
      <c r="DPW67" s="995">
        <f t="shared" ref="DPW67" si="17944">DPW60*$C$65*$C$67</f>
        <v>0</v>
      </c>
      <c r="DPY67" s="995">
        <f t="shared" ref="DPY67" si="17945">DPY60*$C$65*$C$67</f>
        <v>0</v>
      </c>
      <c r="DQA67" s="995">
        <f t="shared" ref="DQA67" si="17946">DQA60*$C$65*$C$67</f>
        <v>0</v>
      </c>
      <c r="DQC67" s="995">
        <f t="shared" ref="DQC67" si="17947">DQC60*$C$65*$C$67</f>
        <v>0</v>
      </c>
      <c r="DQE67" s="995">
        <f t="shared" ref="DQE67" si="17948">DQE60*$C$65*$C$67</f>
        <v>0</v>
      </c>
      <c r="DQG67" s="995">
        <f t="shared" ref="DQG67" si="17949">DQG60*$C$65*$C$67</f>
        <v>0</v>
      </c>
      <c r="DQI67" s="995">
        <f t="shared" ref="DQI67" si="17950">DQI60*$C$65*$C$67</f>
        <v>0</v>
      </c>
      <c r="DQK67" s="995">
        <f t="shared" ref="DQK67" si="17951">DQK60*$C$65*$C$67</f>
        <v>0</v>
      </c>
      <c r="DQM67" s="995">
        <f t="shared" ref="DQM67" si="17952">DQM60*$C$65*$C$67</f>
        <v>0</v>
      </c>
      <c r="DQO67" s="995">
        <f t="shared" ref="DQO67" si="17953">DQO60*$C$65*$C$67</f>
        <v>0</v>
      </c>
      <c r="DQQ67" s="995">
        <f t="shared" ref="DQQ67" si="17954">DQQ60*$C$65*$C$67</f>
        <v>0</v>
      </c>
      <c r="DQS67" s="995">
        <f t="shared" ref="DQS67" si="17955">DQS60*$C$65*$C$67</f>
        <v>0</v>
      </c>
      <c r="DQU67" s="995">
        <f t="shared" ref="DQU67" si="17956">DQU60*$C$65*$C$67</f>
        <v>0</v>
      </c>
      <c r="DQW67" s="995">
        <f t="shared" ref="DQW67" si="17957">DQW60*$C$65*$C$67</f>
        <v>0</v>
      </c>
      <c r="DQY67" s="995">
        <f t="shared" ref="DQY67" si="17958">DQY60*$C$65*$C$67</f>
        <v>0</v>
      </c>
      <c r="DRA67" s="995">
        <f t="shared" ref="DRA67" si="17959">DRA60*$C$65*$C$67</f>
        <v>0</v>
      </c>
      <c r="DRC67" s="995">
        <f t="shared" ref="DRC67" si="17960">DRC60*$C$65*$C$67</f>
        <v>0</v>
      </c>
      <c r="DRE67" s="995">
        <f t="shared" ref="DRE67" si="17961">DRE60*$C$65*$C$67</f>
        <v>0</v>
      </c>
      <c r="DRG67" s="995">
        <f t="shared" ref="DRG67" si="17962">DRG60*$C$65*$C$67</f>
        <v>0</v>
      </c>
      <c r="DRI67" s="995">
        <f t="shared" ref="DRI67" si="17963">DRI60*$C$65*$C$67</f>
        <v>0</v>
      </c>
      <c r="DRK67" s="995">
        <f t="shared" ref="DRK67" si="17964">DRK60*$C$65*$C$67</f>
        <v>0</v>
      </c>
      <c r="DRM67" s="995">
        <f t="shared" ref="DRM67" si="17965">DRM60*$C$65*$C$67</f>
        <v>0</v>
      </c>
      <c r="DRO67" s="995">
        <f t="shared" ref="DRO67" si="17966">DRO60*$C$65*$C$67</f>
        <v>0</v>
      </c>
      <c r="DRQ67" s="995">
        <f t="shared" ref="DRQ67" si="17967">DRQ60*$C$65*$C$67</f>
        <v>0</v>
      </c>
      <c r="DRS67" s="995">
        <f t="shared" ref="DRS67" si="17968">DRS60*$C$65*$C$67</f>
        <v>0</v>
      </c>
      <c r="DRU67" s="995">
        <f t="shared" ref="DRU67" si="17969">DRU60*$C$65*$C$67</f>
        <v>0</v>
      </c>
      <c r="DRW67" s="995">
        <f t="shared" ref="DRW67" si="17970">DRW60*$C$65*$C$67</f>
        <v>0</v>
      </c>
      <c r="DRY67" s="995">
        <f t="shared" ref="DRY67" si="17971">DRY60*$C$65*$C$67</f>
        <v>0</v>
      </c>
      <c r="DSA67" s="995">
        <f t="shared" ref="DSA67" si="17972">DSA60*$C$65*$C$67</f>
        <v>0</v>
      </c>
      <c r="DSC67" s="995">
        <f t="shared" ref="DSC67" si="17973">DSC60*$C$65*$C$67</f>
        <v>0</v>
      </c>
      <c r="DSE67" s="995">
        <f t="shared" ref="DSE67" si="17974">DSE60*$C$65*$C$67</f>
        <v>0</v>
      </c>
      <c r="DSG67" s="995">
        <f t="shared" ref="DSG67" si="17975">DSG60*$C$65*$C$67</f>
        <v>0</v>
      </c>
      <c r="DSI67" s="995">
        <f t="shared" ref="DSI67" si="17976">DSI60*$C$65*$C$67</f>
        <v>0</v>
      </c>
      <c r="DSK67" s="995">
        <f t="shared" ref="DSK67" si="17977">DSK60*$C$65*$C$67</f>
        <v>0</v>
      </c>
      <c r="DSM67" s="995">
        <f t="shared" ref="DSM67" si="17978">DSM60*$C$65*$C$67</f>
        <v>0</v>
      </c>
      <c r="DSO67" s="995">
        <f t="shared" ref="DSO67" si="17979">DSO60*$C$65*$C$67</f>
        <v>0</v>
      </c>
      <c r="DSQ67" s="995">
        <f t="shared" ref="DSQ67" si="17980">DSQ60*$C$65*$C$67</f>
        <v>0</v>
      </c>
      <c r="DSS67" s="995">
        <f t="shared" ref="DSS67" si="17981">DSS60*$C$65*$C$67</f>
        <v>0</v>
      </c>
      <c r="DSU67" s="995">
        <f t="shared" ref="DSU67" si="17982">DSU60*$C$65*$C$67</f>
        <v>0</v>
      </c>
      <c r="DSW67" s="995">
        <f t="shared" ref="DSW67" si="17983">DSW60*$C$65*$C$67</f>
        <v>0</v>
      </c>
      <c r="DSY67" s="995">
        <f t="shared" ref="DSY67" si="17984">DSY60*$C$65*$C$67</f>
        <v>0</v>
      </c>
      <c r="DTA67" s="995">
        <f t="shared" ref="DTA67" si="17985">DTA60*$C$65*$C$67</f>
        <v>0</v>
      </c>
      <c r="DTC67" s="995">
        <f t="shared" ref="DTC67" si="17986">DTC60*$C$65*$C$67</f>
        <v>0</v>
      </c>
      <c r="DTE67" s="995">
        <f t="shared" ref="DTE67" si="17987">DTE60*$C$65*$C$67</f>
        <v>0</v>
      </c>
      <c r="DTG67" s="995">
        <f t="shared" ref="DTG67" si="17988">DTG60*$C$65*$C$67</f>
        <v>0</v>
      </c>
      <c r="DTI67" s="995">
        <f t="shared" ref="DTI67" si="17989">DTI60*$C$65*$C$67</f>
        <v>0</v>
      </c>
      <c r="DTK67" s="995">
        <f t="shared" ref="DTK67" si="17990">DTK60*$C$65*$C$67</f>
        <v>0</v>
      </c>
      <c r="DTM67" s="995">
        <f t="shared" ref="DTM67" si="17991">DTM60*$C$65*$C$67</f>
        <v>0</v>
      </c>
      <c r="DTO67" s="995">
        <f t="shared" ref="DTO67" si="17992">DTO60*$C$65*$C$67</f>
        <v>0</v>
      </c>
      <c r="DTQ67" s="995">
        <f t="shared" ref="DTQ67" si="17993">DTQ60*$C$65*$C$67</f>
        <v>0</v>
      </c>
      <c r="DTS67" s="995">
        <f t="shared" ref="DTS67" si="17994">DTS60*$C$65*$C$67</f>
        <v>0</v>
      </c>
      <c r="DTU67" s="995">
        <f t="shared" ref="DTU67" si="17995">DTU60*$C$65*$C$67</f>
        <v>0</v>
      </c>
      <c r="DTW67" s="995">
        <f t="shared" ref="DTW67" si="17996">DTW60*$C$65*$C$67</f>
        <v>0</v>
      </c>
      <c r="DTY67" s="995">
        <f t="shared" ref="DTY67" si="17997">DTY60*$C$65*$C$67</f>
        <v>0</v>
      </c>
      <c r="DUA67" s="995">
        <f t="shared" ref="DUA67" si="17998">DUA60*$C$65*$C$67</f>
        <v>0</v>
      </c>
      <c r="DUC67" s="995">
        <f t="shared" ref="DUC67" si="17999">DUC60*$C$65*$C$67</f>
        <v>0</v>
      </c>
      <c r="DUE67" s="995">
        <f t="shared" ref="DUE67" si="18000">DUE60*$C$65*$C$67</f>
        <v>0</v>
      </c>
      <c r="DUG67" s="995">
        <f t="shared" ref="DUG67" si="18001">DUG60*$C$65*$C$67</f>
        <v>0</v>
      </c>
      <c r="DUI67" s="995">
        <f t="shared" ref="DUI67" si="18002">DUI60*$C$65*$C$67</f>
        <v>0</v>
      </c>
      <c r="DUK67" s="995">
        <f t="shared" ref="DUK67" si="18003">DUK60*$C$65*$C$67</f>
        <v>0</v>
      </c>
      <c r="DUM67" s="995">
        <f t="shared" ref="DUM67" si="18004">DUM60*$C$65*$C$67</f>
        <v>0</v>
      </c>
      <c r="DUO67" s="995">
        <f t="shared" ref="DUO67" si="18005">DUO60*$C$65*$C$67</f>
        <v>0</v>
      </c>
      <c r="DUQ67" s="995">
        <f t="shared" ref="DUQ67" si="18006">DUQ60*$C$65*$C$67</f>
        <v>0</v>
      </c>
      <c r="DUS67" s="995">
        <f t="shared" ref="DUS67" si="18007">DUS60*$C$65*$C$67</f>
        <v>0</v>
      </c>
      <c r="DUU67" s="995">
        <f t="shared" ref="DUU67" si="18008">DUU60*$C$65*$C$67</f>
        <v>0</v>
      </c>
      <c r="DUW67" s="995">
        <f t="shared" ref="DUW67" si="18009">DUW60*$C$65*$C$67</f>
        <v>0</v>
      </c>
      <c r="DUY67" s="995">
        <f t="shared" ref="DUY67" si="18010">DUY60*$C$65*$C$67</f>
        <v>0</v>
      </c>
      <c r="DVA67" s="995">
        <f t="shared" ref="DVA67" si="18011">DVA60*$C$65*$C$67</f>
        <v>0</v>
      </c>
      <c r="DVC67" s="995">
        <f t="shared" ref="DVC67" si="18012">DVC60*$C$65*$C$67</f>
        <v>0</v>
      </c>
      <c r="DVE67" s="995">
        <f t="shared" ref="DVE67" si="18013">DVE60*$C$65*$C$67</f>
        <v>0</v>
      </c>
      <c r="DVG67" s="995">
        <f t="shared" ref="DVG67" si="18014">DVG60*$C$65*$C$67</f>
        <v>0</v>
      </c>
      <c r="DVI67" s="995">
        <f t="shared" ref="DVI67" si="18015">DVI60*$C$65*$C$67</f>
        <v>0</v>
      </c>
      <c r="DVK67" s="995">
        <f t="shared" ref="DVK67" si="18016">DVK60*$C$65*$C$67</f>
        <v>0</v>
      </c>
      <c r="DVM67" s="995">
        <f t="shared" ref="DVM67" si="18017">DVM60*$C$65*$C$67</f>
        <v>0</v>
      </c>
      <c r="DVO67" s="995">
        <f t="shared" ref="DVO67" si="18018">DVO60*$C$65*$C$67</f>
        <v>0</v>
      </c>
      <c r="DVQ67" s="995">
        <f t="shared" ref="DVQ67" si="18019">DVQ60*$C$65*$C$67</f>
        <v>0</v>
      </c>
      <c r="DVS67" s="995">
        <f t="shared" ref="DVS67" si="18020">DVS60*$C$65*$C$67</f>
        <v>0</v>
      </c>
      <c r="DVU67" s="995">
        <f t="shared" ref="DVU67" si="18021">DVU60*$C$65*$C$67</f>
        <v>0</v>
      </c>
      <c r="DVW67" s="995">
        <f t="shared" ref="DVW67" si="18022">DVW60*$C$65*$C$67</f>
        <v>0</v>
      </c>
      <c r="DVY67" s="995">
        <f t="shared" ref="DVY67" si="18023">DVY60*$C$65*$C$67</f>
        <v>0</v>
      </c>
      <c r="DWA67" s="995">
        <f t="shared" ref="DWA67" si="18024">DWA60*$C$65*$C$67</f>
        <v>0</v>
      </c>
      <c r="DWC67" s="995">
        <f t="shared" ref="DWC67" si="18025">DWC60*$C$65*$C$67</f>
        <v>0</v>
      </c>
      <c r="DWE67" s="995">
        <f t="shared" ref="DWE67" si="18026">DWE60*$C$65*$C$67</f>
        <v>0</v>
      </c>
      <c r="DWG67" s="995">
        <f t="shared" ref="DWG67" si="18027">DWG60*$C$65*$C$67</f>
        <v>0</v>
      </c>
      <c r="DWI67" s="995">
        <f t="shared" ref="DWI67" si="18028">DWI60*$C$65*$C$67</f>
        <v>0</v>
      </c>
      <c r="DWK67" s="995">
        <f t="shared" ref="DWK67" si="18029">DWK60*$C$65*$C$67</f>
        <v>0</v>
      </c>
      <c r="DWM67" s="995">
        <f t="shared" ref="DWM67" si="18030">DWM60*$C$65*$C$67</f>
        <v>0</v>
      </c>
      <c r="DWO67" s="995">
        <f t="shared" ref="DWO67" si="18031">DWO60*$C$65*$C$67</f>
        <v>0</v>
      </c>
      <c r="DWQ67" s="995">
        <f t="shared" ref="DWQ67" si="18032">DWQ60*$C$65*$C$67</f>
        <v>0</v>
      </c>
      <c r="DWS67" s="995">
        <f t="shared" ref="DWS67" si="18033">DWS60*$C$65*$C$67</f>
        <v>0</v>
      </c>
      <c r="DWU67" s="995">
        <f t="shared" ref="DWU67" si="18034">DWU60*$C$65*$C$67</f>
        <v>0</v>
      </c>
      <c r="DWW67" s="995">
        <f t="shared" ref="DWW67" si="18035">DWW60*$C$65*$C$67</f>
        <v>0</v>
      </c>
      <c r="DWY67" s="995">
        <f t="shared" ref="DWY67" si="18036">DWY60*$C$65*$C$67</f>
        <v>0</v>
      </c>
      <c r="DXA67" s="995">
        <f t="shared" ref="DXA67" si="18037">DXA60*$C$65*$C$67</f>
        <v>0</v>
      </c>
      <c r="DXC67" s="995">
        <f t="shared" ref="DXC67" si="18038">DXC60*$C$65*$C$67</f>
        <v>0</v>
      </c>
      <c r="DXE67" s="995">
        <f t="shared" ref="DXE67" si="18039">DXE60*$C$65*$C$67</f>
        <v>0</v>
      </c>
      <c r="DXG67" s="995">
        <f t="shared" ref="DXG67" si="18040">DXG60*$C$65*$C$67</f>
        <v>0</v>
      </c>
      <c r="DXI67" s="995">
        <f t="shared" ref="DXI67" si="18041">DXI60*$C$65*$C$67</f>
        <v>0</v>
      </c>
      <c r="DXK67" s="995">
        <f t="shared" ref="DXK67" si="18042">DXK60*$C$65*$C$67</f>
        <v>0</v>
      </c>
      <c r="DXM67" s="995">
        <f t="shared" ref="DXM67" si="18043">DXM60*$C$65*$C$67</f>
        <v>0</v>
      </c>
      <c r="DXO67" s="995">
        <f t="shared" ref="DXO67" si="18044">DXO60*$C$65*$C$67</f>
        <v>0</v>
      </c>
      <c r="DXQ67" s="995">
        <f t="shared" ref="DXQ67" si="18045">DXQ60*$C$65*$C$67</f>
        <v>0</v>
      </c>
      <c r="DXS67" s="995">
        <f t="shared" ref="DXS67" si="18046">DXS60*$C$65*$C$67</f>
        <v>0</v>
      </c>
      <c r="DXU67" s="995">
        <f t="shared" ref="DXU67" si="18047">DXU60*$C$65*$C$67</f>
        <v>0</v>
      </c>
      <c r="DXW67" s="995">
        <f t="shared" ref="DXW67" si="18048">DXW60*$C$65*$C$67</f>
        <v>0</v>
      </c>
      <c r="DXY67" s="995">
        <f t="shared" ref="DXY67" si="18049">DXY60*$C$65*$C$67</f>
        <v>0</v>
      </c>
      <c r="DYA67" s="995">
        <f t="shared" ref="DYA67" si="18050">DYA60*$C$65*$C$67</f>
        <v>0</v>
      </c>
      <c r="DYC67" s="995">
        <f t="shared" ref="DYC67" si="18051">DYC60*$C$65*$C$67</f>
        <v>0</v>
      </c>
      <c r="DYE67" s="995">
        <f t="shared" ref="DYE67" si="18052">DYE60*$C$65*$C$67</f>
        <v>0</v>
      </c>
      <c r="DYG67" s="995">
        <f t="shared" ref="DYG67" si="18053">DYG60*$C$65*$C$67</f>
        <v>0</v>
      </c>
      <c r="DYI67" s="995">
        <f t="shared" ref="DYI67" si="18054">DYI60*$C$65*$C$67</f>
        <v>0</v>
      </c>
      <c r="DYK67" s="995">
        <f t="shared" ref="DYK67" si="18055">DYK60*$C$65*$C$67</f>
        <v>0</v>
      </c>
      <c r="DYM67" s="995">
        <f t="shared" ref="DYM67" si="18056">DYM60*$C$65*$C$67</f>
        <v>0</v>
      </c>
      <c r="DYO67" s="995">
        <f t="shared" ref="DYO67" si="18057">DYO60*$C$65*$C$67</f>
        <v>0</v>
      </c>
      <c r="DYQ67" s="995">
        <f t="shared" ref="DYQ67" si="18058">DYQ60*$C$65*$C$67</f>
        <v>0</v>
      </c>
      <c r="DYS67" s="995">
        <f t="shared" ref="DYS67" si="18059">DYS60*$C$65*$C$67</f>
        <v>0</v>
      </c>
      <c r="DYU67" s="995">
        <f t="shared" ref="DYU67" si="18060">DYU60*$C$65*$C$67</f>
        <v>0</v>
      </c>
      <c r="DYW67" s="995">
        <f t="shared" ref="DYW67" si="18061">DYW60*$C$65*$C$67</f>
        <v>0</v>
      </c>
      <c r="DYY67" s="995">
        <f t="shared" ref="DYY67" si="18062">DYY60*$C$65*$C$67</f>
        <v>0</v>
      </c>
      <c r="DZA67" s="995">
        <f t="shared" ref="DZA67" si="18063">DZA60*$C$65*$C$67</f>
        <v>0</v>
      </c>
      <c r="DZC67" s="995">
        <f t="shared" ref="DZC67" si="18064">DZC60*$C$65*$C$67</f>
        <v>0</v>
      </c>
      <c r="DZE67" s="995">
        <f t="shared" ref="DZE67" si="18065">DZE60*$C$65*$C$67</f>
        <v>0</v>
      </c>
      <c r="DZG67" s="995">
        <f t="shared" ref="DZG67" si="18066">DZG60*$C$65*$C$67</f>
        <v>0</v>
      </c>
      <c r="DZI67" s="995">
        <f t="shared" ref="DZI67" si="18067">DZI60*$C$65*$C$67</f>
        <v>0</v>
      </c>
      <c r="DZK67" s="995">
        <f t="shared" ref="DZK67" si="18068">DZK60*$C$65*$C$67</f>
        <v>0</v>
      </c>
      <c r="DZM67" s="995">
        <f t="shared" ref="DZM67" si="18069">DZM60*$C$65*$C$67</f>
        <v>0</v>
      </c>
      <c r="DZO67" s="995">
        <f t="shared" ref="DZO67" si="18070">DZO60*$C$65*$C$67</f>
        <v>0</v>
      </c>
      <c r="DZQ67" s="995">
        <f t="shared" ref="DZQ67" si="18071">DZQ60*$C$65*$C$67</f>
        <v>0</v>
      </c>
      <c r="DZS67" s="995">
        <f t="shared" ref="DZS67" si="18072">DZS60*$C$65*$C$67</f>
        <v>0</v>
      </c>
      <c r="DZU67" s="995">
        <f t="shared" ref="DZU67" si="18073">DZU60*$C$65*$C$67</f>
        <v>0</v>
      </c>
      <c r="DZW67" s="995">
        <f t="shared" ref="DZW67" si="18074">DZW60*$C$65*$C$67</f>
        <v>0</v>
      </c>
      <c r="DZY67" s="995">
        <f t="shared" ref="DZY67" si="18075">DZY60*$C$65*$C$67</f>
        <v>0</v>
      </c>
      <c r="EAA67" s="995">
        <f t="shared" ref="EAA67" si="18076">EAA60*$C$65*$C$67</f>
        <v>0</v>
      </c>
      <c r="EAC67" s="995">
        <f t="shared" ref="EAC67" si="18077">EAC60*$C$65*$C$67</f>
        <v>0</v>
      </c>
      <c r="EAE67" s="995">
        <f t="shared" ref="EAE67" si="18078">EAE60*$C$65*$C$67</f>
        <v>0</v>
      </c>
      <c r="EAG67" s="995">
        <f t="shared" ref="EAG67" si="18079">EAG60*$C$65*$C$67</f>
        <v>0</v>
      </c>
      <c r="EAI67" s="995">
        <f t="shared" ref="EAI67" si="18080">EAI60*$C$65*$C$67</f>
        <v>0</v>
      </c>
      <c r="EAK67" s="995">
        <f t="shared" ref="EAK67" si="18081">EAK60*$C$65*$C$67</f>
        <v>0</v>
      </c>
      <c r="EAM67" s="995">
        <f t="shared" ref="EAM67" si="18082">EAM60*$C$65*$C$67</f>
        <v>0</v>
      </c>
      <c r="EAO67" s="995">
        <f t="shared" ref="EAO67" si="18083">EAO60*$C$65*$C$67</f>
        <v>0</v>
      </c>
      <c r="EAQ67" s="995">
        <f t="shared" ref="EAQ67" si="18084">EAQ60*$C$65*$C$67</f>
        <v>0</v>
      </c>
      <c r="EAS67" s="995">
        <f t="shared" ref="EAS67" si="18085">EAS60*$C$65*$C$67</f>
        <v>0</v>
      </c>
      <c r="EAU67" s="995">
        <f t="shared" ref="EAU67" si="18086">EAU60*$C$65*$C$67</f>
        <v>0</v>
      </c>
      <c r="EAW67" s="995">
        <f t="shared" ref="EAW67" si="18087">EAW60*$C$65*$C$67</f>
        <v>0</v>
      </c>
      <c r="EAY67" s="995">
        <f t="shared" ref="EAY67" si="18088">EAY60*$C$65*$C$67</f>
        <v>0</v>
      </c>
      <c r="EBA67" s="995">
        <f t="shared" ref="EBA67" si="18089">EBA60*$C$65*$C$67</f>
        <v>0</v>
      </c>
      <c r="EBC67" s="995">
        <f t="shared" ref="EBC67" si="18090">EBC60*$C$65*$C$67</f>
        <v>0</v>
      </c>
      <c r="EBE67" s="995">
        <f t="shared" ref="EBE67" si="18091">EBE60*$C$65*$C$67</f>
        <v>0</v>
      </c>
      <c r="EBG67" s="995">
        <f t="shared" ref="EBG67" si="18092">EBG60*$C$65*$C$67</f>
        <v>0</v>
      </c>
      <c r="EBI67" s="995">
        <f t="shared" ref="EBI67" si="18093">EBI60*$C$65*$C$67</f>
        <v>0</v>
      </c>
      <c r="EBK67" s="995">
        <f t="shared" ref="EBK67" si="18094">EBK60*$C$65*$C$67</f>
        <v>0</v>
      </c>
      <c r="EBM67" s="995">
        <f t="shared" ref="EBM67" si="18095">EBM60*$C$65*$C$67</f>
        <v>0</v>
      </c>
      <c r="EBO67" s="995">
        <f t="shared" ref="EBO67" si="18096">EBO60*$C$65*$C$67</f>
        <v>0</v>
      </c>
      <c r="EBQ67" s="995">
        <f t="shared" ref="EBQ67" si="18097">EBQ60*$C$65*$C$67</f>
        <v>0</v>
      </c>
      <c r="EBS67" s="995">
        <f t="shared" ref="EBS67" si="18098">EBS60*$C$65*$C$67</f>
        <v>0</v>
      </c>
      <c r="EBU67" s="995">
        <f t="shared" ref="EBU67" si="18099">EBU60*$C$65*$C$67</f>
        <v>0</v>
      </c>
      <c r="EBW67" s="995">
        <f t="shared" ref="EBW67" si="18100">EBW60*$C$65*$C$67</f>
        <v>0</v>
      </c>
      <c r="EBY67" s="995">
        <f t="shared" ref="EBY67" si="18101">EBY60*$C$65*$C$67</f>
        <v>0</v>
      </c>
      <c r="ECA67" s="995">
        <f t="shared" ref="ECA67" si="18102">ECA60*$C$65*$C$67</f>
        <v>0</v>
      </c>
      <c r="ECC67" s="995">
        <f t="shared" ref="ECC67" si="18103">ECC60*$C$65*$C$67</f>
        <v>0</v>
      </c>
      <c r="ECE67" s="995">
        <f t="shared" ref="ECE67" si="18104">ECE60*$C$65*$C$67</f>
        <v>0</v>
      </c>
      <c r="ECG67" s="995">
        <f t="shared" ref="ECG67" si="18105">ECG60*$C$65*$C$67</f>
        <v>0</v>
      </c>
      <c r="ECI67" s="995">
        <f t="shared" ref="ECI67" si="18106">ECI60*$C$65*$C$67</f>
        <v>0</v>
      </c>
      <c r="ECK67" s="995">
        <f t="shared" ref="ECK67" si="18107">ECK60*$C$65*$C$67</f>
        <v>0</v>
      </c>
      <c r="ECM67" s="995">
        <f t="shared" ref="ECM67" si="18108">ECM60*$C$65*$C$67</f>
        <v>0</v>
      </c>
      <c r="ECO67" s="995">
        <f t="shared" ref="ECO67" si="18109">ECO60*$C$65*$C$67</f>
        <v>0</v>
      </c>
      <c r="ECQ67" s="995">
        <f t="shared" ref="ECQ67" si="18110">ECQ60*$C$65*$C$67</f>
        <v>0</v>
      </c>
      <c r="ECS67" s="995">
        <f t="shared" ref="ECS67" si="18111">ECS60*$C$65*$C$67</f>
        <v>0</v>
      </c>
      <c r="ECU67" s="995">
        <f t="shared" ref="ECU67" si="18112">ECU60*$C$65*$C$67</f>
        <v>0</v>
      </c>
      <c r="ECW67" s="995">
        <f t="shared" ref="ECW67" si="18113">ECW60*$C$65*$C$67</f>
        <v>0</v>
      </c>
      <c r="ECY67" s="995">
        <f t="shared" ref="ECY67" si="18114">ECY60*$C$65*$C$67</f>
        <v>0</v>
      </c>
      <c r="EDA67" s="995">
        <f t="shared" ref="EDA67" si="18115">EDA60*$C$65*$C$67</f>
        <v>0</v>
      </c>
      <c r="EDC67" s="995">
        <f t="shared" ref="EDC67" si="18116">EDC60*$C$65*$C$67</f>
        <v>0</v>
      </c>
      <c r="EDE67" s="995">
        <f t="shared" ref="EDE67" si="18117">EDE60*$C$65*$C$67</f>
        <v>0</v>
      </c>
      <c r="EDG67" s="995">
        <f t="shared" ref="EDG67" si="18118">EDG60*$C$65*$C$67</f>
        <v>0</v>
      </c>
      <c r="EDI67" s="995">
        <f t="shared" ref="EDI67" si="18119">EDI60*$C$65*$C$67</f>
        <v>0</v>
      </c>
      <c r="EDK67" s="995">
        <f t="shared" ref="EDK67" si="18120">EDK60*$C$65*$C$67</f>
        <v>0</v>
      </c>
      <c r="EDM67" s="995">
        <f t="shared" ref="EDM67" si="18121">EDM60*$C$65*$C$67</f>
        <v>0</v>
      </c>
      <c r="EDO67" s="995">
        <f t="shared" ref="EDO67" si="18122">EDO60*$C$65*$C$67</f>
        <v>0</v>
      </c>
      <c r="EDQ67" s="995">
        <f t="shared" ref="EDQ67" si="18123">EDQ60*$C$65*$C$67</f>
        <v>0</v>
      </c>
      <c r="EDS67" s="995">
        <f t="shared" ref="EDS67" si="18124">EDS60*$C$65*$C$67</f>
        <v>0</v>
      </c>
      <c r="EDU67" s="995">
        <f t="shared" ref="EDU67" si="18125">EDU60*$C$65*$C$67</f>
        <v>0</v>
      </c>
      <c r="EDW67" s="995">
        <f t="shared" ref="EDW67" si="18126">EDW60*$C$65*$C$67</f>
        <v>0</v>
      </c>
      <c r="EDY67" s="995">
        <f t="shared" ref="EDY67" si="18127">EDY60*$C$65*$C$67</f>
        <v>0</v>
      </c>
      <c r="EEA67" s="995">
        <f t="shared" ref="EEA67" si="18128">EEA60*$C$65*$C$67</f>
        <v>0</v>
      </c>
      <c r="EEC67" s="995">
        <f t="shared" ref="EEC67" si="18129">EEC60*$C$65*$C$67</f>
        <v>0</v>
      </c>
      <c r="EEE67" s="995">
        <f t="shared" ref="EEE67" si="18130">EEE60*$C$65*$C$67</f>
        <v>0</v>
      </c>
      <c r="EEG67" s="995">
        <f t="shared" ref="EEG67" si="18131">EEG60*$C$65*$C$67</f>
        <v>0</v>
      </c>
      <c r="EEI67" s="995">
        <f t="shared" ref="EEI67" si="18132">EEI60*$C$65*$C$67</f>
        <v>0</v>
      </c>
      <c r="EEK67" s="995">
        <f t="shared" ref="EEK67" si="18133">EEK60*$C$65*$C$67</f>
        <v>0</v>
      </c>
      <c r="EEM67" s="995">
        <f t="shared" ref="EEM67" si="18134">EEM60*$C$65*$C$67</f>
        <v>0</v>
      </c>
      <c r="EEO67" s="995">
        <f t="shared" ref="EEO67" si="18135">EEO60*$C$65*$C$67</f>
        <v>0</v>
      </c>
      <c r="EEQ67" s="995">
        <f t="shared" ref="EEQ67" si="18136">EEQ60*$C$65*$C$67</f>
        <v>0</v>
      </c>
      <c r="EES67" s="995">
        <f t="shared" ref="EES67" si="18137">EES60*$C$65*$C$67</f>
        <v>0</v>
      </c>
      <c r="EEU67" s="995">
        <f t="shared" ref="EEU67" si="18138">EEU60*$C$65*$C$67</f>
        <v>0</v>
      </c>
      <c r="EEW67" s="995">
        <f t="shared" ref="EEW67" si="18139">EEW60*$C$65*$C$67</f>
        <v>0</v>
      </c>
      <c r="EEY67" s="995">
        <f t="shared" ref="EEY67" si="18140">EEY60*$C$65*$C$67</f>
        <v>0</v>
      </c>
      <c r="EFA67" s="995">
        <f t="shared" ref="EFA67" si="18141">EFA60*$C$65*$C$67</f>
        <v>0</v>
      </c>
      <c r="EFC67" s="995">
        <f t="shared" ref="EFC67" si="18142">EFC60*$C$65*$C$67</f>
        <v>0</v>
      </c>
      <c r="EFE67" s="995">
        <f t="shared" ref="EFE67" si="18143">EFE60*$C$65*$C$67</f>
        <v>0</v>
      </c>
      <c r="EFG67" s="995">
        <f t="shared" ref="EFG67" si="18144">EFG60*$C$65*$C$67</f>
        <v>0</v>
      </c>
      <c r="EFI67" s="995">
        <f t="shared" ref="EFI67" si="18145">EFI60*$C$65*$C$67</f>
        <v>0</v>
      </c>
      <c r="EFK67" s="995">
        <f t="shared" ref="EFK67" si="18146">EFK60*$C$65*$C$67</f>
        <v>0</v>
      </c>
      <c r="EFM67" s="995">
        <f t="shared" ref="EFM67" si="18147">EFM60*$C$65*$C$67</f>
        <v>0</v>
      </c>
      <c r="EFO67" s="995">
        <f t="shared" ref="EFO67" si="18148">EFO60*$C$65*$C$67</f>
        <v>0</v>
      </c>
      <c r="EFQ67" s="995">
        <f t="shared" ref="EFQ67" si="18149">EFQ60*$C$65*$C$67</f>
        <v>0</v>
      </c>
      <c r="EFS67" s="995">
        <f t="shared" ref="EFS67" si="18150">EFS60*$C$65*$C$67</f>
        <v>0</v>
      </c>
      <c r="EFU67" s="995">
        <f t="shared" ref="EFU67" si="18151">EFU60*$C$65*$C$67</f>
        <v>0</v>
      </c>
      <c r="EFW67" s="995">
        <f t="shared" ref="EFW67" si="18152">EFW60*$C$65*$C$67</f>
        <v>0</v>
      </c>
      <c r="EFY67" s="995">
        <f t="shared" ref="EFY67" si="18153">EFY60*$C$65*$C$67</f>
        <v>0</v>
      </c>
      <c r="EGA67" s="995">
        <f t="shared" ref="EGA67" si="18154">EGA60*$C$65*$C$67</f>
        <v>0</v>
      </c>
      <c r="EGC67" s="995">
        <f t="shared" ref="EGC67" si="18155">EGC60*$C$65*$C$67</f>
        <v>0</v>
      </c>
      <c r="EGE67" s="995">
        <f t="shared" ref="EGE67" si="18156">EGE60*$C$65*$C$67</f>
        <v>0</v>
      </c>
      <c r="EGG67" s="995">
        <f t="shared" ref="EGG67" si="18157">EGG60*$C$65*$C$67</f>
        <v>0</v>
      </c>
      <c r="EGI67" s="995">
        <f t="shared" ref="EGI67" si="18158">EGI60*$C$65*$C$67</f>
        <v>0</v>
      </c>
      <c r="EGK67" s="995">
        <f t="shared" ref="EGK67" si="18159">EGK60*$C$65*$C$67</f>
        <v>0</v>
      </c>
      <c r="EGM67" s="995">
        <f t="shared" ref="EGM67" si="18160">EGM60*$C$65*$C$67</f>
        <v>0</v>
      </c>
      <c r="EGO67" s="995">
        <f t="shared" ref="EGO67" si="18161">EGO60*$C$65*$C$67</f>
        <v>0</v>
      </c>
      <c r="EGQ67" s="995">
        <f t="shared" ref="EGQ67" si="18162">EGQ60*$C$65*$C$67</f>
        <v>0</v>
      </c>
      <c r="EGS67" s="995">
        <f t="shared" ref="EGS67" si="18163">EGS60*$C$65*$C$67</f>
        <v>0</v>
      </c>
      <c r="EGU67" s="995">
        <f t="shared" ref="EGU67" si="18164">EGU60*$C$65*$C$67</f>
        <v>0</v>
      </c>
      <c r="EGW67" s="995">
        <f t="shared" ref="EGW67" si="18165">EGW60*$C$65*$C$67</f>
        <v>0</v>
      </c>
      <c r="EGY67" s="995">
        <f t="shared" ref="EGY67" si="18166">EGY60*$C$65*$C$67</f>
        <v>0</v>
      </c>
      <c r="EHA67" s="995">
        <f t="shared" ref="EHA67" si="18167">EHA60*$C$65*$C$67</f>
        <v>0</v>
      </c>
      <c r="EHC67" s="995">
        <f t="shared" ref="EHC67" si="18168">EHC60*$C$65*$C$67</f>
        <v>0</v>
      </c>
      <c r="EHE67" s="995">
        <f t="shared" ref="EHE67" si="18169">EHE60*$C$65*$C$67</f>
        <v>0</v>
      </c>
      <c r="EHG67" s="995">
        <f t="shared" ref="EHG67" si="18170">EHG60*$C$65*$C$67</f>
        <v>0</v>
      </c>
      <c r="EHI67" s="995">
        <f t="shared" ref="EHI67" si="18171">EHI60*$C$65*$C$67</f>
        <v>0</v>
      </c>
      <c r="EHK67" s="995">
        <f t="shared" ref="EHK67" si="18172">EHK60*$C$65*$C$67</f>
        <v>0</v>
      </c>
      <c r="EHM67" s="995">
        <f t="shared" ref="EHM67" si="18173">EHM60*$C$65*$C$67</f>
        <v>0</v>
      </c>
      <c r="EHO67" s="995">
        <f t="shared" ref="EHO67" si="18174">EHO60*$C$65*$C$67</f>
        <v>0</v>
      </c>
      <c r="EHQ67" s="995">
        <f t="shared" ref="EHQ67" si="18175">EHQ60*$C$65*$C$67</f>
        <v>0</v>
      </c>
      <c r="EHS67" s="995">
        <f t="shared" ref="EHS67" si="18176">EHS60*$C$65*$C$67</f>
        <v>0</v>
      </c>
      <c r="EHU67" s="995">
        <f t="shared" ref="EHU67" si="18177">EHU60*$C$65*$C$67</f>
        <v>0</v>
      </c>
      <c r="EHW67" s="995">
        <f t="shared" ref="EHW67" si="18178">EHW60*$C$65*$C$67</f>
        <v>0</v>
      </c>
      <c r="EHY67" s="995">
        <f t="shared" ref="EHY67" si="18179">EHY60*$C$65*$C$67</f>
        <v>0</v>
      </c>
      <c r="EIA67" s="995">
        <f t="shared" ref="EIA67" si="18180">EIA60*$C$65*$C$67</f>
        <v>0</v>
      </c>
      <c r="EIC67" s="995">
        <f t="shared" ref="EIC67" si="18181">EIC60*$C$65*$C$67</f>
        <v>0</v>
      </c>
      <c r="EIE67" s="995">
        <f t="shared" ref="EIE67" si="18182">EIE60*$C$65*$C$67</f>
        <v>0</v>
      </c>
      <c r="EIG67" s="995">
        <f t="shared" ref="EIG67" si="18183">EIG60*$C$65*$C$67</f>
        <v>0</v>
      </c>
      <c r="EII67" s="995">
        <f t="shared" ref="EII67" si="18184">EII60*$C$65*$C$67</f>
        <v>0</v>
      </c>
      <c r="EIK67" s="995">
        <f t="shared" ref="EIK67" si="18185">EIK60*$C$65*$C$67</f>
        <v>0</v>
      </c>
      <c r="EIM67" s="995">
        <f t="shared" ref="EIM67" si="18186">EIM60*$C$65*$C$67</f>
        <v>0</v>
      </c>
      <c r="EIO67" s="995">
        <f t="shared" ref="EIO67" si="18187">EIO60*$C$65*$C$67</f>
        <v>0</v>
      </c>
      <c r="EIQ67" s="995">
        <f t="shared" ref="EIQ67" si="18188">EIQ60*$C$65*$C$67</f>
        <v>0</v>
      </c>
      <c r="EIS67" s="995">
        <f t="shared" ref="EIS67" si="18189">EIS60*$C$65*$C$67</f>
        <v>0</v>
      </c>
      <c r="EIU67" s="995">
        <f t="shared" ref="EIU67" si="18190">EIU60*$C$65*$C$67</f>
        <v>0</v>
      </c>
      <c r="EIW67" s="995">
        <f t="shared" ref="EIW67" si="18191">EIW60*$C$65*$C$67</f>
        <v>0</v>
      </c>
      <c r="EIY67" s="995">
        <f t="shared" ref="EIY67" si="18192">EIY60*$C$65*$C$67</f>
        <v>0</v>
      </c>
      <c r="EJA67" s="995">
        <f t="shared" ref="EJA67" si="18193">EJA60*$C$65*$C$67</f>
        <v>0</v>
      </c>
      <c r="EJC67" s="995">
        <f t="shared" ref="EJC67" si="18194">EJC60*$C$65*$C$67</f>
        <v>0</v>
      </c>
      <c r="EJE67" s="995">
        <f t="shared" ref="EJE67" si="18195">EJE60*$C$65*$C$67</f>
        <v>0</v>
      </c>
      <c r="EJG67" s="995">
        <f t="shared" ref="EJG67" si="18196">EJG60*$C$65*$C$67</f>
        <v>0</v>
      </c>
      <c r="EJI67" s="995">
        <f t="shared" ref="EJI67" si="18197">EJI60*$C$65*$C$67</f>
        <v>0</v>
      </c>
      <c r="EJK67" s="995">
        <f t="shared" ref="EJK67" si="18198">EJK60*$C$65*$C$67</f>
        <v>0</v>
      </c>
      <c r="EJM67" s="995">
        <f t="shared" ref="EJM67" si="18199">EJM60*$C$65*$C$67</f>
        <v>0</v>
      </c>
      <c r="EJO67" s="995">
        <f t="shared" ref="EJO67" si="18200">EJO60*$C$65*$C$67</f>
        <v>0</v>
      </c>
      <c r="EJQ67" s="995">
        <f t="shared" ref="EJQ67" si="18201">EJQ60*$C$65*$C$67</f>
        <v>0</v>
      </c>
      <c r="EJS67" s="995">
        <f t="shared" ref="EJS67" si="18202">EJS60*$C$65*$C$67</f>
        <v>0</v>
      </c>
      <c r="EJU67" s="995">
        <f t="shared" ref="EJU67" si="18203">EJU60*$C$65*$C$67</f>
        <v>0</v>
      </c>
      <c r="EJW67" s="995">
        <f t="shared" ref="EJW67" si="18204">EJW60*$C$65*$C$67</f>
        <v>0</v>
      </c>
      <c r="EJY67" s="995">
        <f t="shared" ref="EJY67" si="18205">EJY60*$C$65*$C$67</f>
        <v>0</v>
      </c>
      <c r="EKA67" s="995">
        <f t="shared" ref="EKA67" si="18206">EKA60*$C$65*$C$67</f>
        <v>0</v>
      </c>
      <c r="EKC67" s="995">
        <f t="shared" ref="EKC67" si="18207">EKC60*$C$65*$C$67</f>
        <v>0</v>
      </c>
      <c r="EKE67" s="995">
        <f t="shared" ref="EKE67" si="18208">EKE60*$C$65*$C$67</f>
        <v>0</v>
      </c>
      <c r="EKG67" s="995">
        <f t="shared" ref="EKG67" si="18209">EKG60*$C$65*$C$67</f>
        <v>0</v>
      </c>
      <c r="EKI67" s="995">
        <f t="shared" ref="EKI67" si="18210">EKI60*$C$65*$C$67</f>
        <v>0</v>
      </c>
      <c r="EKK67" s="995">
        <f t="shared" ref="EKK67" si="18211">EKK60*$C$65*$C$67</f>
        <v>0</v>
      </c>
      <c r="EKM67" s="995">
        <f t="shared" ref="EKM67" si="18212">EKM60*$C$65*$C$67</f>
        <v>0</v>
      </c>
      <c r="EKO67" s="995">
        <f t="shared" ref="EKO67" si="18213">EKO60*$C$65*$C$67</f>
        <v>0</v>
      </c>
      <c r="EKQ67" s="995">
        <f t="shared" ref="EKQ67" si="18214">EKQ60*$C$65*$C$67</f>
        <v>0</v>
      </c>
      <c r="EKS67" s="995">
        <f t="shared" ref="EKS67" si="18215">EKS60*$C$65*$C$67</f>
        <v>0</v>
      </c>
      <c r="EKU67" s="995">
        <f t="shared" ref="EKU67" si="18216">EKU60*$C$65*$C$67</f>
        <v>0</v>
      </c>
      <c r="EKW67" s="995">
        <f t="shared" ref="EKW67" si="18217">EKW60*$C$65*$C$67</f>
        <v>0</v>
      </c>
      <c r="EKY67" s="995">
        <f t="shared" ref="EKY67" si="18218">EKY60*$C$65*$C$67</f>
        <v>0</v>
      </c>
      <c r="ELA67" s="995">
        <f t="shared" ref="ELA67" si="18219">ELA60*$C$65*$C$67</f>
        <v>0</v>
      </c>
      <c r="ELC67" s="995">
        <f t="shared" ref="ELC67" si="18220">ELC60*$C$65*$C$67</f>
        <v>0</v>
      </c>
      <c r="ELE67" s="995">
        <f t="shared" ref="ELE67" si="18221">ELE60*$C$65*$C$67</f>
        <v>0</v>
      </c>
      <c r="ELG67" s="995">
        <f t="shared" ref="ELG67" si="18222">ELG60*$C$65*$C$67</f>
        <v>0</v>
      </c>
      <c r="ELI67" s="995">
        <f t="shared" ref="ELI67" si="18223">ELI60*$C$65*$C$67</f>
        <v>0</v>
      </c>
      <c r="ELK67" s="995">
        <f t="shared" ref="ELK67" si="18224">ELK60*$C$65*$C$67</f>
        <v>0</v>
      </c>
      <c r="ELM67" s="995">
        <f t="shared" ref="ELM67" si="18225">ELM60*$C$65*$C$67</f>
        <v>0</v>
      </c>
      <c r="ELO67" s="995">
        <f t="shared" ref="ELO67" si="18226">ELO60*$C$65*$C$67</f>
        <v>0</v>
      </c>
      <c r="ELQ67" s="995">
        <f t="shared" ref="ELQ67" si="18227">ELQ60*$C$65*$C$67</f>
        <v>0</v>
      </c>
      <c r="ELS67" s="995">
        <f t="shared" ref="ELS67" si="18228">ELS60*$C$65*$C$67</f>
        <v>0</v>
      </c>
      <c r="ELU67" s="995">
        <f t="shared" ref="ELU67" si="18229">ELU60*$C$65*$C$67</f>
        <v>0</v>
      </c>
      <c r="ELW67" s="995">
        <f t="shared" ref="ELW67" si="18230">ELW60*$C$65*$C$67</f>
        <v>0</v>
      </c>
      <c r="ELY67" s="995">
        <f t="shared" ref="ELY67" si="18231">ELY60*$C$65*$C$67</f>
        <v>0</v>
      </c>
      <c r="EMA67" s="995">
        <f t="shared" ref="EMA67" si="18232">EMA60*$C$65*$C$67</f>
        <v>0</v>
      </c>
      <c r="EMC67" s="995">
        <f t="shared" ref="EMC67" si="18233">EMC60*$C$65*$C$67</f>
        <v>0</v>
      </c>
      <c r="EME67" s="995">
        <f t="shared" ref="EME67" si="18234">EME60*$C$65*$C$67</f>
        <v>0</v>
      </c>
      <c r="EMG67" s="995">
        <f t="shared" ref="EMG67" si="18235">EMG60*$C$65*$C$67</f>
        <v>0</v>
      </c>
      <c r="EMI67" s="995">
        <f t="shared" ref="EMI67" si="18236">EMI60*$C$65*$C$67</f>
        <v>0</v>
      </c>
      <c r="EMK67" s="995">
        <f t="shared" ref="EMK67" si="18237">EMK60*$C$65*$C$67</f>
        <v>0</v>
      </c>
      <c r="EMM67" s="995">
        <f t="shared" ref="EMM67" si="18238">EMM60*$C$65*$C$67</f>
        <v>0</v>
      </c>
      <c r="EMO67" s="995">
        <f t="shared" ref="EMO67" si="18239">EMO60*$C$65*$C$67</f>
        <v>0</v>
      </c>
      <c r="EMQ67" s="995">
        <f t="shared" ref="EMQ67" si="18240">EMQ60*$C$65*$C$67</f>
        <v>0</v>
      </c>
      <c r="EMS67" s="995">
        <f t="shared" ref="EMS67" si="18241">EMS60*$C$65*$C$67</f>
        <v>0</v>
      </c>
      <c r="EMU67" s="995">
        <f t="shared" ref="EMU67" si="18242">EMU60*$C$65*$C$67</f>
        <v>0</v>
      </c>
      <c r="EMW67" s="995">
        <f t="shared" ref="EMW67" si="18243">EMW60*$C$65*$C$67</f>
        <v>0</v>
      </c>
      <c r="EMY67" s="995">
        <f t="shared" ref="EMY67" si="18244">EMY60*$C$65*$C$67</f>
        <v>0</v>
      </c>
      <c r="ENA67" s="995">
        <f t="shared" ref="ENA67" si="18245">ENA60*$C$65*$C$67</f>
        <v>0</v>
      </c>
      <c r="ENC67" s="995">
        <f t="shared" ref="ENC67" si="18246">ENC60*$C$65*$C$67</f>
        <v>0</v>
      </c>
      <c r="ENE67" s="995">
        <f t="shared" ref="ENE67" si="18247">ENE60*$C$65*$C$67</f>
        <v>0</v>
      </c>
      <c r="ENG67" s="995">
        <f t="shared" ref="ENG67" si="18248">ENG60*$C$65*$C$67</f>
        <v>0</v>
      </c>
      <c r="ENI67" s="995">
        <f t="shared" ref="ENI67" si="18249">ENI60*$C$65*$C$67</f>
        <v>0</v>
      </c>
      <c r="ENK67" s="995">
        <f t="shared" ref="ENK67" si="18250">ENK60*$C$65*$C$67</f>
        <v>0</v>
      </c>
      <c r="ENM67" s="995">
        <f t="shared" ref="ENM67" si="18251">ENM60*$C$65*$C$67</f>
        <v>0</v>
      </c>
      <c r="ENO67" s="995">
        <f t="shared" ref="ENO67" si="18252">ENO60*$C$65*$C$67</f>
        <v>0</v>
      </c>
      <c r="ENQ67" s="995">
        <f t="shared" ref="ENQ67" si="18253">ENQ60*$C$65*$C$67</f>
        <v>0</v>
      </c>
      <c r="ENS67" s="995">
        <f t="shared" ref="ENS67" si="18254">ENS60*$C$65*$C$67</f>
        <v>0</v>
      </c>
      <c r="ENU67" s="995">
        <f t="shared" ref="ENU67" si="18255">ENU60*$C$65*$C$67</f>
        <v>0</v>
      </c>
      <c r="ENW67" s="995">
        <f t="shared" ref="ENW67" si="18256">ENW60*$C$65*$C$67</f>
        <v>0</v>
      </c>
      <c r="ENY67" s="995">
        <f t="shared" ref="ENY67" si="18257">ENY60*$C$65*$C$67</f>
        <v>0</v>
      </c>
      <c r="EOA67" s="995">
        <f t="shared" ref="EOA67" si="18258">EOA60*$C$65*$C$67</f>
        <v>0</v>
      </c>
      <c r="EOC67" s="995">
        <f t="shared" ref="EOC67" si="18259">EOC60*$C$65*$C$67</f>
        <v>0</v>
      </c>
      <c r="EOE67" s="995">
        <f t="shared" ref="EOE67" si="18260">EOE60*$C$65*$C$67</f>
        <v>0</v>
      </c>
      <c r="EOG67" s="995">
        <f t="shared" ref="EOG67" si="18261">EOG60*$C$65*$C$67</f>
        <v>0</v>
      </c>
      <c r="EOI67" s="995">
        <f t="shared" ref="EOI67" si="18262">EOI60*$C$65*$C$67</f>
        <v>0</v>
      </c>
      <c r="EOK67" s="995">
        <f t="shared" ref="EOK67" si="18263">EOK60*$C$65*$C$67</f>
        <v>0</v>
      </c>
      <c r="EOM67" s="995">
        <f t="shared" ref="EOM67" si="18264">EOM60*$C$65*$C$67</f>
        <v>0</v>
      </c>
      <c r="EOO67" s="995">
        <f t="shared" ref="EOO67" si="18265">EOO60*$C$65*$C$67</f>
        <v>0</v>
      </c>
      <c r="EOQ67" s="995">
        <f t="shared" ref="EOQ67" si="18266">EOQ60*$C$65*$C$67</f>
        <v>0</v>
      </c>
      <c r="EOS67" s="995">
        <f t="shared" ref="EOS67" si="18267">EOS60*$C$65*$C$67</f>
        <v>0</v>
      </c>
      <c r="EOU67" s="995">
        <f t="shared" ref="EOU67" si="18268">EOU60*$C$65*$C$67</f>
        <v>0</v>
      </c>
      <c r="EOW67" s="995">
        <f t="shared" ref="EOW67" si="18269">EOW60*$C$65*$C$67</f>
        <v>0</v>
      </c>
      <c r="EOY67" s="995">
        <f t="shared" ref="EOY67" si="18270">EOY60*$C$65*$C$67</f>
        <v>0</v>
      </c>
      <c r="EPA67" s="995">
        <f t="shared" ref="EPA67" si="18271">EPA60*$C$65*$C$67</f>
        <v>0</v>
      </c>
      <c r="EPC67" s="995">
        <f t="shared" ref="EPC67" si="18272">EPC60*$C$65*$C$67</f>
        <v>0</v>
      </c>
      <c r="EPE67" s="995">
        <f t="shared" ref="EPE67" si="18273">EPE60*$C$65*$C$67</f>
        <v>0</v>
      </c>
      <c r="EPG67" s="995">
        <f t="shared" ref="EPG67" si="18274">EPG60*$C$65*$C$67</f>
        <v>0</v>
      </c>
      <c r="EPI67" s="995">
        <f t="shared" ref="EPI67" si="18275">EPI60*$C$65*$C$67</f>
        <v>0</v>
      </c>
      <c r="EPK67" s="995">
        <f t="shared" ref="EPK67" si="18276">EPK60*$C$65*$C$67</f>
        <v>0</v>
      </c>
      <c r="EPM67" s="995">
        <f t="shared" ref="EPM67" si="18277">EPM60*$C$65*$C$67</f>
        <v>0</v>
      </c>
      <c r="EPO67" s="995">
        <f t="shared" ref="EPO67" si="18278">EPO60*$C$65*$C$67</f>
        <v>0</v>
      </c>
      <c r="EPQ67" s="995">
        <f t="shared" ref="EPQ67" si="18279">EPQ60*$C$65*$C$67</f>
        <v>0</v>
      </c>
      <c r="EPS67" s="995">
        <f t="shared" ref="EPS67" si="18280">EPS60*$C$65*$C$67</f>
        <v>0</v>
      </c>
      <c r="EPU67" s="995">
        <f t="shared" ref="EPU67" si="18281">EPU60*$C$65*$C$67</f>
        <v>0</v>
      </c>
      <c r="EPW67" s="995">
        <f t="shared" ref="EPW67" si="18282">EPW60*$C$65*$C$67</f>
        <v>0</v>
      </c>
      <c r="EPY67" s="995">
        <f t="shared" ref="EPY67" si="18283">EPY60*$C$65*$C$67</f>
        <v>0</v>
      </c>
      <c r="EQA67" s="995">
        <f t="shared" ref="EQA67" si="18284">EQA60*$C$65*$C$67</f>
        <v>0</v>
      </c>
      <c r="EQC67" s="995">
        <f t="shared" ref="EQC67" si="18285">EQC60*$C$65*$C$67</f>
        <v>0</v>
      </c>
      <c r="EQE67" s="995">
        <f t="shared" ref="EQE67" si="18286">EQE60*$C$65*$C$67</f>
        <v>0</v>
      </c>
      <c r="EQG67" s="995">
        <f t="shared" ref="EQG67" si="18287">EQG60*$C$65*$C$67</f>
        <v>0</v>
      </c>
      <c r="EQI67" s="995">
        <f t="shared" ref="EQI67" si="18288">EQI60*$C$65*$C$67</f>
        <v>0</v>
      </c>
      <c r="EQK67" s="995">
        <f t="shared" ref="EQK67" si="18289">EQK60*$C$65*$C$67</f>
        <v>0</v>
      </c>
      <c r="EQM67" s="995">
        <f t="shared" ref="EQM67" si="18290">EQM60*$C$65*$C$67</f>
        <v>0</v>
      </c>
      <c r="EQO67" s="995">
        <f t="shared" ref="EQO67" si="18291">EQO60*$C$65*$C$67</f>
        <v>0</v>
      </c>
      <c r="EQQ67" s="995">
        <f t="shared" ref="EQQ67" si="18292">EQQ60*$C$65*$C$67</f>
        <v>0</v>
      </c>
      <c r="EQS67" s="995">
        <f t="shared" ref="EQS67" si="18293">EQS60*$C$65*$C$67</f>
        <v>0</v>
      </c>
      <c r="EQU67" s="995">
        <f t="shared" ref="EQU67" si="18294">EQU60*$C$65*$C$67</f>
        <v>0</v>
      </c>
      <c r="EQW67" s="995">
        <f t="shared" ref="EQW67" si="18295">EQW60*$C$65*$C$67</f>
        <v>0</v>
      </c>
      <c r="EQY67" s="995">
        <f t="shared" ref="EQY67" si="18296">EQY60*$C$65*$C$67</f>
        <v>0</v>
      </c>
      <c r="ERA67" s="995">
        <f t="shared" ref="ERA67" si="18297">ERA60*$C$65*$C$67</f>
        <v>0</v>
      </c>
      <c r="ERC67" s="995">
        <f t="shared" ref="ERC67" si="18298">ERC60*$C$65*$C$67</f>
        <v>0</v>
      </c>
      <c r="ERE67" s="995">
        <f t="shared" ref="ERE67" si="18299">ERE60*$C$65*$C$67</f>
        <v>0</v>
      </c>
      <c r="ERG67" s="995">
        <f t="shared" ref="ERG67" si="18300">ERG60*$C$65*$C$67</f>
        <v>0</v>
      </c>
      <c r="ERI67" s="995">
        <f t="shared" ref="ERI67" si="18301">ERI60*$C$65*$C$67</f>
        <v>0</v>
      </c>
      <c r="ERK67" s="995">
        <f t="shared" ref="ERK67" si="18302">ERK60*$C$65*$C$67</f>
        <v>0</v>
      </c>
      <c r="ERM67" s="995">
        <f t="shared" ref="ERM67" si="18303">ERM60*$C$65*$C$67</f>
        <v>0</v>
      </c>
      <c r="ERO67" s="995">
        <f t="shared" ref="ERO67" si="18304">ERO60*$C$65*$C$67</f>
        <v>0</v>
      </c>
      <c r="ERQ67" s="995">
        <f t="shared" ref="ERQ67" si="18305">ERQ60*$C$65*$C$67</f>
        <v>0</v>
      </c>
      <c r="ERS67" s="995">
        <f t="shared" ref="ERS67" si="18306">ERS60*$C$65*$C$67</f>
        <v>0</v>
      </c>
      <c r="ERU67" s="995">
        <f t="shared" ref="ERU67" si="18307">ERU60*$C$65*$C$67</f>
        <v>0</v>
      </c>
      <c r="ERW67" s="995">
        <f t="shared" ref="ERW67" si="18308">ERW60*$C$65*$C$67</f>
        <v>0</v>
      </c>
      <c r="ERY67" s="995">
        <f t="shared" ref="ERY67" si="18309">ERY60*$C$65*$C$67</f>
        <v>0</v>
      </c>
      <c r="ESA67" s="995">
        <f t="shared" ref="ESA67" si="18310">ESA60*$C$65*$C$67</f>
        <v>0</v>
      </c>
      <c r="ESC67" s="995">
        <f t="shared" ref="ESC67" si="18311">ESC60*$C$65*$C$67</f>
        <v>0</v>
      </c>
      <c r="ESE67" s="995">
        <f t="shared" ref="ESE67" si="18312">ESE60*$C$65*$C$67</f>
        <v>0</v>
      </c>
      <c r="ESG67" s="995">
        <f t="shared" ref="ESG67" si="18313">ESG60*$C$65*$C$67</f>
        <v>0</v>
      </c>
      <c r="ESI67" s="995">
        <f t="shared" ref="ESI67" si="18314">ESI60*$C$65*$C$67</f>
        <v>0</v>
      </c>
      <c r="ESK67" s="995">
        <f t="shared" ref="ESK67" si="18315">ESK60*$C$65*$C$67</f>
        <v>0</v>
      </c>
      <c r="ESM67" s="995">
        <f t="shared" ref="ESM67" si="18316">ESM60*$C$65*$C$67</f>
        <v>0</v>
      </c>
      <c r="ESO67" s="995">
        <f t="shared" ref="ESO67" si="18317">ESO60*$C$65*$C$67</f>
        <v>0</v>
      </c>
      <c r="ESQ67" s="995">
        <f t="shared" ref="ESQ67" si="18318">ESQ60*$C$65*$C$67</f>
        <v>0</v>
      </c>
      <c r="ESS67" s="995">
        <f t="shared" ref="ESS67" si="18319">ESS60*$C$65*$C$67</f>
        <v>0</v>
      </c>
      <c r="ESU67" s="995">
        <f t="shared" ref="ESU67" si="18320">ESU60*$C$65*$C$67</f>
        <v>0</v>
      </c>
      <c r="ESW67" s="995">
        <f t="shared" ref="ESW67" si="18321">ESW60*$C$65*$C$67</f>
        <v>0</v>
      </c>
      <c r="ESY67" s="995">
        <f t="shared" ref="ESY67" si="18322">ESY60*$C$65*$C$67</f>
        <v>0</v>
      </c>
      <c r="ETA67" s="995">
        <f t="shared" ref="ETA67" si="18323">ETA60*$C$65*$C$67</f>
        <v>0</v>
      </c>
      <c r="ETC67" s="995">
        <f t="shared" ref="ETC67" si="18324">ETC60*$C$65*$C$67</f>
        <v>0</v>
      </c>
      <c r="ETE67" s="995">
        <f t="shared" ref="ETE67" si="18325">ETE60*$C$65*$C$67</f>
        <v>0</v>
      </c>
      <c r="ETG67" s="995">
        <f t="shared" ref="ETG67" si="18326">ETG60*$C$65*$C$67</f>
        <v>0</v>
      </c>
      <c r="ETI67" s="995">
        <f t="shared" ref="ETI67" si="18327">ETI60*$C$65*$C$67</f>
        <v>0</v>
      </c>
      <c r="ETK67" s="995">
        <f t="shared" ref="ETK67" si="18328">ETK60*$C$65*$C$67</f>
        <v>0</v>
      </c>
      <c r="ETM67" s="995">
        <f t="shared" ref="ETM67" si="18329">ETM60*$C$65*$C$67</f>
        <v>0</v>
      </c>
      <c r="ETO67" s="995">
        <f t="shared" ref="ETO67" si="18330">ETO60*$C$65*$C$67</f>
        <v>0</v>
      </c>
      <c r="ETQ67" s="995">
        <f t="shared" ref="ETQ67" si="18331">ETQ60*$C$65*$C$67</f>
        <v>0</v>
      </c>
      <c r="ETS67" s="995">
        <f t="shared" ref="ETS67" si="18332">ETS60*$C$65*$C$67</f>
        <v>0</v>
      </c>
      <c r="ETU67" s="995">
        <f t="shared" ref="ETU67" si="18333">ETU60*$C$65*$C$67</f>
        <v>0</v>
      </c>
      <c r="ETW67" s="995">
        <f t="shared" ref="ETW67" si="18334">ETW60*$C$65*$C$67</f>
        <v>0</v>
      </c>
      <c r="ETY67" s="995">
        <f t="shared" ref="ETY67" si="18335">ETY60*$C$65*$C$67</f>
        <v>0</v>
      </c>
      <c r="EUA67" s="995">
        <f t="shared" ref="EUA67" si="18336">EUA60*$C$65*$C$67</f>
        <v>0</v>
      </c>
      <c r="EUC67" s="995">
        <f t="shared" ref="EUC67" si="18337">EUC60*$C$65*$C$67</f>
        <v>0</v>
      </c>
      <c r="EUE67" s="995">
        <f t="shared" ref="EUE67" si="18338">EUE60*$C$65*$C$67</f>
        <v>0</v>
      </c>
      <c r="EUG67" s="995">
        <f t="shared" ref="EUG67" si="18339">EUG60*$C$65*$C$67</f>
        <v>0</v>
      </c>
      <c r="EUI67" s="995">
        <f t="shared" ref="EUI67" si="18340">EUI60*$C$65*$C$67</f>
        <v>0</v>
      </c>
      <c r="EUK67" s="995">
        <f t="shared" ref="EUK67" si="18341">EUK60*$C$65*$C$67</f>
        <v>0</v>
      </c>
      <c r="EUM67" s="995">
        <f t="shared" ref="EUM67" si="18342">EUM60*$C$65*$C$67</f>
        <v>0</v>
      </c>
      <c r="EUO67" s="995">
        <f t="shared" ref="EUO67" si="18343">EUO60*$C$65*$C$67</f>
        <v>0</v>
      </c>
      <c r="EUQ67" s="995">
        <f t="shared" ref="EUQ67" si="18344">EUQ60*$C$65*$C$67</f>
        <v>0</v>
      </c>
      <c r="EUS67" s="995">
        <f t="shared" ref="EUS67" si="18345">EUS60*$C$65*$C$67</f>
        <v>0</v>
      </c>
      <c r="EUU67" s="995">
        <f t="shared" ref="EUU67" si="18346">EUU60*$C$65*$C$67</f>
        <v>0</v>
      </c>
      <c r="EUW67" s="995">
        <f t="shared" ref="EUW67" si="18347">EUW60*$C$65*$C$67</f>
        <v>0</v>
      </c>
      <c r="EUY67" s="995">
        <f t="shared" ref="EUY67" si="18348">EUY60*$C$65*$C$67</f>
        <v>0</v>
      </c>
      <c r="EVA67" s="995">
        <f t="shared" ref="EVA67" si="18349">EVA60*$C$65*$C$67</f>
        <v>0</v>
      </c>
      <c r="EVC67" s="995">
        <f t="shared" ref="EVC67" si="18350">EVC60*$C$65*$C$67</f>
        <v>0</v>
      </c>
      <c r="EVE67" s="995">
        <f t="shared" ref="EVE67" si="18351">EVE60*$C$65*$C$67</f>
        <v>0</v>
      </c>
      <c r="EVG67" s="995">
        <f t="shared" ref="EVG67" si="18352">EVG60*$C$65*$C$67</f>
        <v>0</v>
      </c>
      <c r="EVI67" s="995">
        <f t="shared" ref="EVI67" si="18353">EVI60*$C$65*$C$67</f>
        <v>0</v>
      </c>
      <c r="EVK67" s="995">
        <f t="shared" ref="EVK67" si="18354">EVK60*$C$65*$C$67</f>
        <v>0</v>
      </c>
      <c r="EVM67" s="995">
        <f t="shared" ref="EVM67" si="18355">EVM60*$C$65*$C$67</f>
        <v>0</v>
      </c>
      <c r="EVO67" s="995">
        <f t="shared" ref="EVO67" si="18356">EVO60*$C$65*$C$67</f>
        <v>0</v>
      </c>
      <c r="EVQ67" s="995">
        <f t="shared" ref="EVQ67" si="18357">EVQ60*$C$65*$C$67</f>
        <v>0</v>
      </c>
      <c r="EVS67" s="995">
        <f t="shared" ref="EVS67" si="18358">EVS60*$C$65*$C$67</f>
        <v>0</v>
      </c>
      <c r="EVU67" s="995">
        <f t="shared" ref="EVU67" si="18359">EVU60*$C$65*$C$67</f>
        <v>0</v>
      </c>
      <c r="EVW67" s="995">
        <f t="shared" ref="EVW67" si="18360">EVW60*$C$65*$C$67</f>
        <v>0</v>
      </c>
      <c r="EVY67" s="995">
        <f t="shared" ref="EVY67" si="18361">EVY60*$C$65*$C$67</f>
        <v>0</v>
      </c>
      <c r="EWA67" s="995">
        <f t="shared" ref="EWA67" si="18362">EWA60*$C$65*$C$67</f>
        <v>0</v>
      </c>
      <c r="EWC67" s="995">
        <f t="shared" ref="EWC67" si="18363">EWC60*$C$65*$C$67</f>
        <v>0</v>
      </c>
      <c r="EWE67" s="995">
        <f t="shared" ref="EWE67" si="18364">EWE60*$C$65*$C$67</f>
        <v>0</v>
      </c>
      <c r="EWG67" s="995">
        <f t="shared" ref="EWG67" si="18365">EWG60*$C$65*$C$67</f>
        <v>0</v>
      </c>
      <c r="EWI67" s="995">
        <f t="shared" ref="EWI67" si="18366">EWI60*$C$65*$C$67</f>
        <v>0</v>
      </c>
      <c r="EWK67" s="995">
        <f t="shared" ref="EWK67" si="18367">EWK60*$C$65*$C$67</f>
        <v>0</v>
      </c>
      <c r="EWM67" s="995">
        <f t="shared" ref="EWM67" si="18368">EWM60*$C$65*$C$67</f>
        <v>0</v>
      </c>
      <c r="EWO67" s="995">
        <f t="shared" ref="EWO67" si="18369">EWO60*$C$65*$C$67</f>
        <v>0</v>
      </c>
      <c r="EWQ67" s="995">
        <f t="shared" ref="EWQ67" si="18370">EWQ60*$C$65*$C$67</f>
        <v>0</v>
      </c>
      <c r="EWS67" s="995">
        <f t="shared" ref="EWS67" si="18371">EWS60*$C$65*$C$67</f>
        <v>0</v>
      </c>
      <c r="EWU67" s="995">
        <f t="shared" ref="EWU67" si="18372">EWU60*$C$65*$C$67</f>
        <v>0</v>
      </c>
      <c r="EWW67" s="995">
        <f t="shared" ref="EWW67" si="18373">EWW60*$C$65*$C$67</f>
        <v>0</v>
      </c>
      <c r="EWY67" s="995">
        <f t="shared" ref="EWY67" si="18374">EWY60*$C$65*$C$67</f>
        <v>0</v>
      </c>
      <c r="EXA67" s="995">
        <f t="shared" ref="EXA67" si="18375">EXA60*$C$65*$C$67</f>
        <v>0</v>
      </c>
      <c r="EXC67" s="995">
        <f t="shared" ref="EXC67" si="18376">EXC60*$C$65*$C$67</f>
        <v>0</v>
      </c>
      <c r="EXE67" s="995">
        <f t="shared" ref="EXE67" si="18377">EXE60*$C$65*$C$67</f>
        <v>0</v>
      </c>
      <c r="EXG67" s="995">
        <f t="shared" ref="EXG67" si="18378">EXG60*$C$65*$C$67</f>
        <v>0</v>
      </c>
      <c r="EXI67" s="995">
        <f t="shared" ref="EXI67" si="18379">EXI60*$C$65*$C$67</f>
        <v>0</v>
      </c>
      <c r="EXK67" s="995">
        <f t="shared" ref="EXK67" si="18380">EXK60*$C$65*$C$67</f>
        <v>0</v>
      </c>
      <c r="EXM67" s="995">
        <f t="shared" ref="EXM67" si="18381">EXM60*$C$65*$C$67</f>
        <v>0</v>
      </c>
      <c r="EXO67" s="995">
        <f t="shared" ref="EXO67" si="18382">EXO60*$C$65*$C$67</f>
        <v>0</v>
      </c>
      <c r="EXQ67" s="995">
        <f t="shared" ref="EXQ67" si="18383">EXQ60*$C$65*$C$67</f>
        <v>0</v>
      </c>
      <c r="EXS67" s="995">
        <f t="shared" ref="EXS67" si="18384">EXS60*$C$65*$C$67</f>
        <v>0</v>
      </c>
      <c r="EXU67" s="995">
        <f t="shared" ref="EXU67" si="18385">EXU60*$C$65*$C$67</f>
        <v>0</v>
      </c>
      <c r="EXW67" s="995">
        <f t="shared" ref="EXW67" si="18386">EXW60*$C$65*$C$67</f>
        <v>0</v>
      </c>
      <c r="EXY67" s="995">
        <f t="shared" ref="EXY67" si="18387">EXY60*$C$65*$C$67</f>
        <v>0</v>
      </c>
      <c r="EYA67" s="995">
        <f t="shared" ref="EYA67" si="18388">EYA60*$C$65*$C$67</f>
        <v>0</v>
      </c>
      <c r="EYC67" s="995">
        <f t="shared" ref="EYC67" si="18389">EYC60*$C$65*$C$67</f>
        <v>0</v>
      </c>
      <c r="EYE67" s="995">
        <f t="shared" ref="EYE67" si="18390">EYE60*$C$65*$C$67</f>
        <v>0</v>
      </c>
      <c r="EYG67" s="995">
        <f t="shared" ref="EYG67" si="18391">EYG60*$C$65*$C$67</f>
        <v>0</v>
      </c>
      <c r="EYI67" s="995">
        <f t="shared" ref="EYI67" si="18392">EYI60*$C$65*$C$67</f>
        <v>0</v>
      </c>
      <c r="EYK67" s="995">
        <f t="shared" ref="EYK67" si="18393">EYK60*$C$65*$C$67</f>
        <v>0</v>
      </c>
      <c r="EYM67" s="995">
        <f t="shared" ref="EYM67" si="18394">EYM60*$C$65*$C$67</f>
        <v>0</v>
      </c>
      <c r="EYO67" s="995">
        <f t="shared" ref="EYO67" si="18395">EYO60*$C$65*$C$67</f>
        <v>0</v>
      </c>
      <c r="EYQ67" s="995">
        <f t="shared" ref="EYQ67" si="18396">EYQ60*$C$65*$C$67</f>
        <v>0</v>
      </c>
      <c r="EYS67" s="995">
        <f t="shared" ref="EYS67" si="18397">EYS60*$C$65*$C$67</f>
        <v>0</v>
      </c>
      <c r="EYU67" s="995">
        <f t="shared" ref="EYU67" si="18398">EYU60*$C$65*$C$67</f>
        <v>0</v>
      </c>
      <c r="EYW67" s="995">
        <f t="shared" ref="EYW67" si="18399">EYW60*$C$65*$C$67</f>
        <v>0</v>
      </c>
      <c r="EYY67" s="995">
        <f t="shared" ref="EYY67" si="18400">EYY60*$C$65*$C$67</f>
        <v>0</v>
      </c>
      <c r="EZA67" s="995">
        <f t="shared" ref="EZA67" si="18401">EZA60*$C$65*$C$67</f>
        <v>0</v>
      </c>
      <c r="EZC67" s="995">
        <f t="shared" ref="EZC67" si="18402">EZC60*$C$65*$C$67</f>
        <v>0</v>
      </c>
      <c r="EZE67" s="995">
        <f t="shared" ref="EZE67" si="18403">EZE60*$C$65*$C$67</f>
        <v>0</v>
      </c>
      <c r="EZG67" s="995">
        <f t="shared" ref="EZG67" si="18404">EZG60*$C$65*$C$67</f>
        <v>0</v>
      </c>
      <c r="EZI67" s="995">
        <f t="shared" ref="EZI67" si="18405">EZI60*$C$65*$C$67</f>
        <v>0</v>
      </c>
      <c r="EZK67" s="995">
        <f t="shared" ref="EZK67" si="18406">EZK60*$C$65*$C$67</f>
        <v>0</v>
      </c>
      <c r="EZM67" s="995">
        <f t="shared" ref="EZM67" si="18407">EZM60*$C$65*$C$67</f>
        <v>0</v>
      </c>
      <c r="EZO67" s="995">
        <f t="shared" ref="EZO67" si="18408">EZO60*$C$65*$C$67</f>
        <v>0</v>
      </c>
      <c r="EZQ67" s="995">
        <f t="shared" ref="EZQ67" si="18409">EZQ60*$C$65*$C$67</f>
        <v>0</v>
      </c>
      <c r="EZS67" s="995">
        <f t="shared" ref="EZS67" si="18410">EZS60*$C$65*$C$67</f>
        <v>0</v>
      </c>
      <c r="EZU67" s="995">
        <f t="shared" ref="EZU67" si="18411">EZU60*$C$65*$C$67</f>
        <v>0</v>
      </c>
      <c r="EZW67" s="995">
        <f t="shared" ref="EZW67" si="18412">EZW60*$C$65*$C$67</f>
        <v>0</v>
      </c>
      <c r="EZY67" s="995">
        <f t="shared" ref="EZY67" si="18413">EZY60*$C$65*$C$67</f>
        <v>0</v>
      </c>
      <c r="FAA67" s="995">
        <f t="shared" ref="FAA67" si="18414">FAA60*$C$65*$C$67</f>
        <v>0</v>
      </c>
      <c r="FAC67" s="995">
        <f t="shared" ref="FAC67" si="18415">FAC60*$C$65*$C$67</f>
        <v>0</v>
      </c>
      <c r="FAE67" s="995">
        <f t="shared" ref="FAE67" si="18416">FAE60*$C$65*$C$67</f>
        <v>0</v>
      </c>
      <c r="FAG67" s="995">
        <f t="shared" ref="FAG67" si="18417">FAG60*$C$65*$C$67</f>
        <v>0</v>
      </c>
      <c r="FAI67" s="995">
        <f t="shared" ref="FAI67" si="18418">FAI60*$C$65*$C$67</f>
        <v>0</v>
      </c>
      <c r="FAK67" s="995">
        <f t="shared" ref="FAK67" si="18419">FAK60*$C$65*$C$67</f>
        <v>0</v>
      </c>
      <c r="FAM67" s="995">
        <f t="shared" ref="FAM67" si="18420">FAM60*$C$65*$C$67</f>
        <v>0</v>
      </c>
      <c r="FAO67" s="995">
        <f t="shared" ref="FAO67" si="18421">FAO60*$C$65*$C$67</f>
        <v>0</v>
      </c>
      <c r="FAQ67" s="995">
        <f t="shared" ref="FAQ67" si="18422">FAQ60*$C$65*$C$67</f>
        <v>0</v>
      </c>
      <c r="FAS67" s="995">
        <f t="shared" ref="FAS67" si="18423">FAS60*$C$65*$C$67</f>
        <v>0</v>
      </c>
      <c r="FAU67" s="995">
        <f t="shared" ref="FAU67" si="18424">FAU60*$C$65*$C$67</f>
        <v>0</v>
      </c>
      <c r="FAW67" s="995">
        <f t="shared" ref="FAW67" si="18425">FAW60*$C$65*$C$67</f>
        <v>0</v>
      </c>
      <c r="FAY67" s="995">
        <f t="shared" ref="FAY67" si="18426">FAY60*$C$65*$C$67</f>
        <v>0</v>
      </c>
      <c r="FBA67" s="995">
        <f t="shared" ref="FBA67" si="18427">FBA60*$C$65*$C$67</f>
        <v>0</v>
      </c>
      <c r="FBC67" s="995">
        <f t="shared" ref="FBC67" si="18428">FBC60*$C$65*$C$67</f>
        <v>0</v>
      </c>
      <c r="FBE67" s="995">
        <f t="shared" ref="FBE67" si="18429">FBE60*$C$65*$C$67</f>
        <v>0</v>
      </c>
      <c r="FBG67" s="995">
        <f t="shared" ref="FBG67" si="18430">FBG60*$C$65*$C$67</f>
        <v>0</v>
      </c>
      <c r="FBI67" s="995">
        <f t="shared" ref="FBI67" si="18431">FBI60*$C$65*$C$67</f>
        <v>0</v>
      </c>
      <c r="FBK67" s="995">
        <f t="shared" ref="FBK67" si="18432">FBK60*$C$65*$C$67</f>
        <v>0</v>
      </c>
      <c r="FBM67" s="995">
        <f t="shared" ref="FBM67" si="18433">FBM60*$C$65*$C$67</f>
        <v>0</v>
      </c>
      <c r="FBO67" s="995">
        <f t="shared" ref="FBO67" si="18434">FBO60*$C$65*$C$67</f>
        <v>0</v>
      </c>
      <c r="FBQ67" s="995">
        <f t="shared" ref="FBQ67" si="18435">FBQ60*$C$65*$C$67</f>
        <v>0</v>
      </c>
      <c r="FBS67" s="995">
        <f t="shared" ref="FBS67" si="18436">FBS60*$C$65*$C$67</f>
        <v>0</v>
      </c>
      <c r="FBU67" s="995">
        <f t="shared" ref="FBU67" si="18437">FBU60*$C$65*$C$67</f>
        <v>0</v>
      </c>
      <c r="FBW67" s="995">
        <f t="shared" ref="FBW67" si="18438">FBW60*$C$65*$C$67</f>
        <v>0</v>
      </c>
      <c r="FBY67" s="995">
        <f t="shared" ref="FBY67" si="18439">FBY60*$C$65*$C$67</f>
        <v>0</v>
      </c>
      <c r="FCA67" s="995">
        <f t="shared" ref="FCA67" si="18440">FCA60*$C$65*$C$67</f>
        <v>0</v>
      </c>
      <c r="FCC67" s="995">
        <f t="shared" ref="FCC67" si="18441">FCC60*$C$65*$C$67</f>
        <v>0</v>
      </c>
      <c r="FCE67" s="995">
        <f t="shared" ref="FCE67" si="18442">FCE60*$C$65*$C$67</f>
        <v>0</v>
      </c>
      <c r="FCG67" s="995">
        <f t="shared" ref="FCG67" si="18443">FCG60*$C$65*$C$67</f>
        <v>0</v>
      </c>
      <c r="FCI67" s="995">
        <f t="shared" ref="FCI67" si="18444">FCI60*$C$65*$C$67</f>
        <v>0</v>
      </c>
      <c r="FCK67" s="995">
        <f t="shared" ref="FCK67" si="18445">FCK60*$C$65*$C$67</f>
        <v>0</v>
      </c>
      <c r="FCM67" s="995">
        <f t="shared" ref="FCM67" si="18446">FCM60*$C$65*$C$67</f>
        <v>0</v>
      </c>
      <c r="FCO67" s="995">
        <f t="shared" ref="FCO67" si="18447">FCO60*$C$65*$C$67</f>
        <v>0</v>
      </c>
      <c r="FCQ67" s="995">
        <f t="shared" ref="FCQ67" si="18448">FCQ60*$C$65*$C$67</f>
        <v>0</v>
      </c>
      <c r="FCS67" s="995">
        <f t="shared" ref="FCS67" si="18449">FCS60*$C$65*$C$67</f>
        <v>0</v>
      </c>
      <c r="FCU67" s="995">
        <f t="shared" ref="FCU67" si="18450">FCU60*$C$65*$C$67</f>
        <v>0</v>
      </c>
      <c r="FCW67" s="995">
        <f t="shared" ref="FCW67" si="18451">FCW60*$C$65*$C$67</f>
        <v>0</v>
      </c>
      <c r="FCY67" s="995">
        <f t="shared" ref="FCY67" si="18452">FCY60*$C$65*$C$67</f>
        <v>0</v>
      </c>
      <c r="FDA67" s="995">
        <f t="shared" ref="FDA67" si="18453">FDA60*$C$65*$C$67</f>
        <v>0</v>
      </c>
      <c r="FDC67" s="995">
        <f t="shared" ref="FDC67" si="18454">FDC60*$C$65*$C$67</f>
        <v>0</v>
      </c>
      <c r="FDE67" s="995">
        <f t="shared" ref="FDE67" si="18455">FDE60*$C$65*$C$67</f>
        <v>0</v>
      </c>
      <c r="FDG67" s="995">
        <f t="shared" ref="FDG67" si="18456">FDG60*$C$65*$C$67</f>
        <v>0</v>
      </c>
      <c r="FDI67" s="995">
        <f t="shared" ref="FDI67" si="18457">FDI60*$C$65*$C$67</f>
        <v>0</v>
      </c>
      <c r="FDK67" s="995">
        <f t="shared" ref="FDK67" si="18458">FDK60*$C$65*$C$67</f>
        <v>0</v>
      </c>
      <c r="FDM67" s="995">
        <f t="shared" ref="FDM67" si="18459">FDM60*$C$65*$C$67</f>
        <v>0</v>
      </c>
      <c r="FDO67" s="995">
        <f t="shared" ref="FDO67" si="18460">FDO60*$C$65*$C$67</f>
        <v>0</v>
      </c>
      <c r="FDQ67" s="995">
        <f t="shared" ref="FDQ67" si="18461">FDQ60*$C$65*$C$67</f>
        <v>0</v>
      </c>
      <c r="FDS67" s="995">
        <f t="shared" ref="FDS67" si="18462">FDS60*$C$65*$C$67</f>
        <v>0</v>
      </c>
      <c r="FDU67" s="995">
        <f t="shared" ref="FDU67" si="18463">FDU60*$C$65*$C$67</f>
        <v>0</v>
      </c>
      <c r="FDW67" s="995">
        <f t="shared" ref="FDW67" si="18464">FDW60*$C$65*$C$67</f>
        <v>0</v>
      </c>
      <c r="FDY67" s="995">
        <f t="shared" ref="FDY67" si="18465">FDY60*$C$65*$C$67</f>
        <v>0</v>
      </c>
      <c r="FEA67" s="995">
        <f t="shared" ref="FEA67" si="18466">FEA60*$C$65*$C$67</f>
        <v>0</v>
      </c>
      <c r="FEC67" s="995">
        <f t="shared" ref="FEC67" si="18467">FEC60*$C$65*$C$67</f>
        <v>0</v>
      </c>
      <c r="FEE67" s="995">
        <f t="shared" ref="FEE67" si="18468">FEE60*$C$65*$C$67</f>
        <v>0</v>
      </c>
      <c r="FEG67" s="995">
        <f t="shared" ref="FEG67" si="18469">FEG60*$C$65*$C$67</f>
        <v>0</v>
      </c>
      <c r="FEI67" s="995">
        <f t="shared" ref="FEI67" si="18470">FEI60*$C$65*$C$67</f>
        <v>0</v>
      </c>
      <c r="FEK67" s="995">
        <f t="shared" ref="FEK67" si="18471">FEK60*$C$65*$C$67</f>
        <v>0</v>
      </c>
      <c r="FEM67" s="995">
        <f t="shared" ref="FEM67" si="18472">FEM60*$C$65*$C$67</f>
        <v>0</v>
      </c>
      <c r="FEO67" s="995">
        <f t="shared" ref="FEO67" si="18473">FEO60*$C$65*$C$67</f>
        <v>0</v>
      </c>
      <c r="FEQ67" s="995">
        <f t="shared" ref="FEQ67" si="18474">FEQ60*$C$65*$C$67</f>
        <v>0</v>
      </c>
      <c r="FES67" s="995">
        <f t="shared" ref="FES67" si="18475">FES60*$C$65*$C$67</f>
        <v>0</v>
      </c>
      <c r="FEU67" s="995">
        <f t="shared" ref="FEU67" si="18476">FEU60*$C$65*$C$67</f>
        <v>0</v>
      </c>
      <c r="FEW67" s="995">
        <f t="shared" ref="FEW67" si="18477">FEW60*$C$65*$C$67</f>
        <v>0</v>
      </c>
      <c r="FEY67" s="995">
        <f t="shared" ref="FEY67" si="18478">FEY60*$C$65*$C$67</f>
        <v>0</v>
      </c>
      <c r="FFA67" s="995">
        <f t="shared" ref="FFA67" si="18479">FFA60*$C$65*$C$67</f>
        <v>0</v>
      </c>
      <c r="FFC67" s="995">
        <f t="shared" ref="FFC67" si="18480">FFC60*$C$65*$C$67</f>
        <v>0</v>
      </c>
      <c r="FFE67" s="995">
        <f t="shared" ref="FFE67" si="18481">FFE60*$C$65*$C$67</f>
        <v>0</v>
      </c>
      <c r="FFG67" s="995">
        <f t="shared" ref="FFG67" si="18482">FFG60*$C$65*$C$67</f>
        <v>0</v>
      </c>
      <c r="FFI67" s="995">
        <f t="shared" ref="FFI67" si="18483">FFI60*$C$65*$C$67</f>
        <v>0</v>
      </c>
      <c r="FFK67" s="995">
        <f t="shared" ref="FFK67" si="18484">FFK60*$C$65*$C$67</f>
        <v>0</v>
      </c>
      <c r="FFM67" s="995">
        <f t="shared" ref="FFM67" si="18485">FFM60*$C$65*$C$67</f>
        <v>0</v>
      </c>
      <c r="FFO67" s="995">
        <f t="shared" ref="FFO67" si="18486">FFO60*$C$65*$C$67</f>
        <v>0</v>
      </c>
      <c r="FFQ67" s="995">
        <f t="shared" ref="FFQ67" si="18487">FFQ60*$C$65*$C$67</f>
        <v>0</v>
      </c>
      <c r="FFS67" s="995">
        <f t="shared" ref="FFS67" si="18488">FFS60*$C$65*$C$67</f>
        <v>0</v>
      </c>
      <c r="FFU67" s="995">
        <f t="shared" ref="FFU67" si="18489">FFU60*$C$65*$C$67</f>
        <v>0</v>
      </c>
      <c r="FFW67" s="995">
        <f t="shared" ref="FFW67" si="18490">FFW60*$C$65*$C$67</f>
        <v>0</v>
      </c>
      <c r="FFY67" s="995">
        <f t="shared" ref="FFY67" si="18491">FFY60*$C$65*$C$67</f>
        <v>0</v>
      </c>
      <c r="FGA67" s="995">
        <f t="shared" ref="FGA67" si="18492">FGA60*$C$65*$C$67</f>
        <v>0</v>
      </c>
      <c r="FGC67" s="995">
        <f t="shared" ref="FGC67" si="18493">FGC60*$C$65*$C$67</f>
        <v>0</v>
      </c>
      <c r="FGE67" s="995">
        <f t="shared" ref="FGE67" si="18494">FGE60*$C$65*$C$67</f>
        <v>0</v>
      </c>
      <c r="FGG67" s="995">
        <f t="shared" ref="FGG67" si="18495">FGG60*$C$65*$C$67</f>
        <v>0</v>
      </c>
      <c r="FGI67" s="995">
        <f t="shared" ref="FGI67" si="18496">FGI60*$C$65*$C$67</f>
        <v>0</v>
      </c>
      <c r="FGK67" s="995">
        <f t="shared" ref="FGK67" si="18497">FGK60*$C$65*$C$67</f>
        <v>0</v>
      </c>
      <c r="FGM67" s="995">
        <f t="shared" ref="FGM67" si="18498">FGM60*$C$65*$C$67</f>
        <v>0</v>
      </c>
      <c r="FGO67" s="995">
        <f t="shared" ref="FGO67" si="18499">FGO60*$C$65*$C$67</f>
        <v>0</v>
      </c>
      <c r="FGQ67" s="995">
        <f t="shared" ref="FGQ67" si="18500">FGQ60*$C$65*$C$67</f>
        <v>0</v>
      </c>
      <c r="FGS67" s="995">
        <f t="shared" ref="FGS67" si="18501">FGS60*$C$65*$C$67</f>
        <v>0</v>
      </c>
      <c r="FGU67" s="995">
        <f t="shared" ref="FGU67" si="18502">FGU60*$C$65*$C$67</f>
        <v>0</v>
      </c>
      <c r="FGW67" s="995">
        <f t="shared" ref="FGW67" si="18503">FGW60*$C$65*$C$67</f>
        <v>0</v>
      </c>
      <c r="FGY67" s="995">
        <f t="shared" ref="FGY67" si="18504">FGY60*$C$65*$C$67</f>
        <v>0</v>
      </c>
      <c r="FHA67" s="995">
        <f t="shared" ref="FHA67" si="18505">FHA60*$C$65*$C$67</f>
        <v>0</v>
      </c>
      <c r="FHC67" s="995">
        <f t="shared" ref="FHC67" si="18506">FHC60*$C$65*$C$67</f>
        <v>0</v>
      </c>
      <c r="FHE67" s="995">
        <f t="shared" ref="FHE67" si="18507">FHE60*$C$65*$C$67</f>
        <v>0</v>
      </c>
      <c r="FHG67" s="995">
        <f t="shared" ref="FHG67" si="18508">FHG60*$C$65*$C$67</f>
        <v>0</v>
      </c>
      <c r="FHI67" s="995">
        <f t="shared" ref="FHI67" si="18509">FHI60*$C$65*$C$67</f>
        <v>0</v>
      </c>
      <c r="FHK67" s="995">
        <f t="shared" ref="FHK67" si="18510">FHK60*$C$65*$C$67</f>
        <v>0</v>
      </c>
      <c r="FHM67" s="995">
        <f t="shared" ref="FHM67" si="18511">FHM60*$C$65*$C$67</f>
        <v>0</v>
      </c>
      <c r="FHO67" s="995">
        <f t="shared" ref="FHO67" si="18512">FHO60*$C$65*$C$67</f>
        <v>0</v>
      </c>
      <c r="FHQ67" s="995">
        <f t="shared" ref="FHQ67" si="18513">FHQ60*$C$65*$C$67</f>
        <v>0</v>
      </c>
      <c r="FHS67" s="995">
        <f t="shared" ref="FHS67" si="18514">FHS60*$C$65*$C$67</f>
        <v>0</v>
      </c>
      <c r="FHU67" s="995">
        <f t="shared" ref="FHU67" si="18515">FHU60*$C$65*$C$67</f>
        <v>0</v>
      </c>
      <c r="FHW67" s="995">
        <f t="shared" ref="FHW67" si="18516">FHW60*$C$65*$C$67</f>
        <v>0</v>
      </c>
      <c r="FHY67" s="995">
        <f t="shared" ref="FHY67" si="18517">FHY60*$C$65*$C$67</f>
        <v>0</v>
      </c>
      <c r="FIA67" s="995">
        <f t="shared" ref="FIA67" si="18518">FIA60*$C$65*$C$67</f>
        <v>0</v>
      </c>
      <c r="FIC67" s="995">
        <f t="shared" ref="FIC67" si="18519">FIC60*$C$65*$C$67</f>
        <v>0</v>
      </c>
      <c r="FIE67" s="995">
        <f t="shared" ref="FIE67" si="18520">FIE60*$C$65*$C$67</f>
        <v>0</v>
      </c>
      <c r="FIG67" s="995">
        <f t="shared" ref="FIG67" si="18521">FIG60*$C$65*$C$67</f>
        <v>0</v>
      </c>
      <c r="FII67" s="995">
        <f t="shared" ref="FII67" si="18522">FII60*$C$65*$C$67</f>
        <v>0</v>
      </c>
      <c r="FIK67" s="995">
        <f t="shared" ref="FIK67" si="18523">FIK60*$C$65*$C$67</f>
        <v>0</v>
      </c>
      <c r="FIM67" s="995">
        <f t="shared" ref="FIM67" si="18524">FIM60*$C$65*$C$67</f>
        <v>0</v>
      </c>
      <c r="FIO67" s="995">
        <f t="shared" ref="FIO67" si="18525">FIO60*$C$65*$C$67</f>
        <v>0</v>
      </c>
      <c r="FIQ67" s="995">
        <f t="shared" ref="FIQ67" si="18526">FIQ60*$C$65*$C$67</f>
        <v>0</v>
      </c>
      <c r="FIS67" s="995">
        <f t="shared" ref="FIS67" si="18527">FIS60*$C$65*$C$67</f>
        <v>0</v>
      </c>
      <c r="FIU67" s="995">
        <f t="shared" ref="FIU67" si="18528">FIU60*$C$65*$C$67</f>
        <v>0</v>
      </c>
      <c r="FIW67" s="995">
        <f t="shared" ref="FIW67" si="18529">FIW60*$C$65*$C$67</f>
        <v>0</v>
      </c>
      <c r="FIY67" s="995">
        <f t="shared" ref="FIY67" si="18530">FIY60*$C$65*$C$67</f>
        <v>0</v>
      </c>
      <c r="FJA67" s="995">
        <f t="shared" ref="FJA67" si="18531">FJA60*$C$65*$C$67</f>
        <v>0</v>
      </c>
      <c r="FJC67" s="995">
        <f t="shared" ref="FJC67" si="18532">FJC60*$C$65*$C$67</f>
        <v>0</v>
      </c>
      <c r="FJE67" s="995">
        <f t="shared" ref="FJE67" si="18533">FJE60*$C$65*$C$67</f>
        <v>0</v>
      </c>
      <c r="FJG67" s="995">
        <f t="shared" ref="FJG67" si="18534">FJG60*$C$65*$C$67</f>
        <v>0</v>
      </c>
      <c r="FJI67" s="995">
        <f t="shared" ref="FJI67" si="18535">FJI60*$C$65*$C$67</f>
        <v>0</v>
      </c>
      <c r="FJK67" s="995">
        <f t="shared" ref="FJK67" si="18536">FJK60*$C$65*$C$67</f>
        <v>0</v>
      </c>
      <c r="FJM67" s="995">
        <f t="shared" ref="FJM67" si="18537">FJM60*$C$65*$C$67</f>
        <v>0</v>
      </c>
      <c r="FJO67" s="995">
        <f t="shared" ref="FJO67" si="18538">FJO60*$C$65*$C$67</f>
        <v>0</v>
      </c>
      <c r="FJQ67" s="995">
        <f t="shared" ref="FJQ67" si="18539">FJQ60*$C$65*$C$67</f>
        <v>0</v>
      </c>
      <c r="FJS67" s="995">
        <f t="shared" ref="FJS67" si="18540">FJS60*$C$65*$C$67</f>
        <v>0</v>
      </c>
      <c r="FJU67" s="995">
        <f t="shared" ref="FJU67" si="18541">FJU60*$C$65*$C$67</f>
        <v>0</v>
      </c>
      <c r="FJW67" s="995">
        <f t="shared" ref="FJW67" si="18542">FJW60*$C$65*$C$67</f>
        <v>0</v>
      </c>
      <c r="FJY67" s="995">
        <f t="shared" ref="FJY67" si="18543">FJY60*$C$65*$C$67</f>
        <v>0</v>
      </c>
      <c r="FKA67" s="995">
        <f t="shared" ref="FKA67" si="18544">FKA60*$C$65*$C$67</f>
        <v>0</v>
      </c>
      <c r="FKC67" s="995">
        <f t="shared" ref="FKC67" si="18545">FKC60*$C$65*$C$67</f>
        <v>0</v>
      </c>
      <c r="FKE67" s="995">
        <f t="shared" ref="FKE67" si="18546">FKE60*$C$65*$C$67</f>
        <v>0</v>
      </c>
      <c r="FKG67" s="995">
        <f t="shared" ref="FKG67" si="18547">FKG60*$C$65*$C$67</f>
        <v>0</v>
      </c>
      <c r="FKI67" s="995">
        <f t="shared" ref="FKI67" si="18548">FKI60*$C$65*$C$67</f>
        <v>0</v>
      </c>
      <c r="FKK67" s="995">
        <f t="shared" ref="FKK67" si="18549">FKK60*$C$65*$C$67</f>
        <v>0</v>
      </c>
      <c r="FKM67" s="995">
        <f t="shared" ref="FKM67" si="18550">FKM60*$C$65*$C$67</f>
        <v>0</v>
      </c>
      <c r="FKO67" s="995">
        <f t="shared" ref="FKO67" si="18551">FKO60*$C$65*$C$67</f>
        <v>0</v>
      </c>
      <c r="FKQ67" s="995">
        <f t="shared" ref="FKQ67" si="18552">FKQ60*$C$65*$C$67</f>
        <v>0</v>
      </c>
      <c r="FKS67" s="995">
        <f t="shared" ref="FKS67" si="18553">FKS60*$C$65*$C$67</f>
        <v>0</v>
      </c>
      <c r="FKU67" s="995">
        <f t="shared" ref="FKU67" si="18554">FKU60*$C$65*$C$67</f>
        <v>0</v>
      </c>
      <c r="FKW67" s="995">
        <f t="shared" ref="FKW67" si="18555">FKW60*$C$65*$C$67</f>
        <v>0</v>
      </c>
      <c r="FKY67" s="995">
        <f t="shared" ref="FKY67" si="18556">FKY60*$C$65*$C$67</f>
        <v>0</v>
      </c>
      <c r="FLA67" s="995">
        <f t="shared" ref="FLA67" si="18557">FLA60*$C$65*$C$67</f>
        <v>0</v>
      </c>
      <c r="FLC67" s="995">
        <f t="shared" ref="FLC67" si="18558">FLC60*$C$65*$C$67</f>
        <v>0</v>
      </c>
      <c r="FLE67" s="995">
        <f t="shared" ref="FLE67" si="18559">FLE60*$C$65*$C$67</f>
        <v>0</v>
      </c>
      <c r="FLG67" s="995">
        <f t="shared" ref="FLG67" si="18560">FLG60*$C$65*$C$67</f>
        <v>0</v>
      </c>
      <c r="FLI67" s="995">
        <f t="shared" ref="FLI67" si="18561">FLI60*$C$65*$C$67</f>
        <v>0</v>
      </c>
      <c r="FLK67" s="995">
        <f t="shared" ref="FLK67" si="18562">FLK60*$C$65*$C$67</f>
        <v>0</v>
      </c>
      <c r="FLM67" s="995">
        <f t="shared" ref="FLM67" si="18563">FLM60*$C$65*$C$67</f>
        <v>0</v>
      </c>
      <c r="FLO67" s="995">
        <f t="shared" ref="FLO67" si="18564">FLO60*$C$65*$C$67</f>
        <v>0</v>
      </c>
      <c r="FLQ67" s="995">
        <f t="shared" ref="FLQ67" si="18565">FLQ60*$C$65*$C$67</f>
        <v>0</v>
      </c>
      <c r="FLS67" s="995">
        <f t="shared" ref="FLS67" si="18566">FLS60*$C$65*$C$67</f>
        <v>0</v>
      </c>
      <c r="FLU67" s="995">
        <f t="shared" ref="FLU67" si="18567">FLU60*$C$65*$C$67</f>
        <v>0</v>
      </c>
      <c r="FLW67" s="995">
        <f t="shared" ref="FLW67" si="18568">FLW60*$C$65*$C$67</f>
        <v>0</v>
      </c>
      <c r="FLY67" s="995">
        <f t="shared" ref="FLY67" si="18569">FLY60*$C$65*$C$67</f>
        <v>0</v>
      </c>
      <c r="FMA67" s="995">
        <f t="shared" ref="FMA67" si="18570">FMA60*$C$65*$C$67</f>
        <v>0</v>
      </c>
      <c r="FMC67" s="995">
        <f t="shared" ref="FMC67" si="18571">FMC60*$C$65*$C$67</f>
        <v>0</v>
      </c>
      <c r="FME67" s="995">
        <f t="shared" ref="FME67" si="18572">FME60*$C$65*$C$67</f>
        <v>0</v>
      </c>
      <c r="FMG67" s="995">
        <f t="shared" ref="FMG67" si="18573">FMG60*$C$65*$C$67</f>
        <v>0</v>
      </c>
      <c r="FMI67" s="995">
        <f t="shared" ref="FMI67" si="18574">FMI60*$C$65*$C$67</f>
        <v>0</v>
      </c>
      <c r="FMK67" s="995">
        <f t="shared" ref="FMK67" si="18575">FMK60*$C$65*$C$67</f>
        <v>0</v>
      </c>
      <c r="FMM67" s="995">
        <f t="shared" ref="FMM67" si="18576">FMM60*$C$65*$C$67</f>
        <v>0</v>
      </c>
      <c r="FMO67" s="995">
        <f t="shared" ref="FMO67" si="18577">FMO60*$C$65*$C$67</f>
        <v>0</v>
      </c>
      <c r="FMQ67" s="995">
        <f t="shared" ref="FMQ67" si="18578">FMQ60*$C$65*$C$67</f>
        <v>0</v>
      </c>
      <c r="FMS67" s="995">
        <f t="shared" ref="FMS67" si="18579">FMS60*$C$65*$C$67</f>
        <v>0</v>
      </c>
      <c r="FMU67" s="995">
        <f t="shared" ref="FMU67" si="18580">FMU60*$C$65*$C$67</f>
        <v>0</v>
      </c>
      <c r="FMW67" s="995">
        <f t="shared" ref="FMW67" si="18581">FMW60*$C$65*$C$67</f>
        <v>0</v>
      </c>
      <c r="FMY67" s="995">
        <f t="shared" ref="FMY67" si="18582">FMY60*$C$65*$C$67</f>
        <v>0</v>
      </c>
      <c r="FNA67" s="995">
        <f t="shared" ref="FNA67" si="18583">FNA60*$C$65*$C$67</f>
        <v>0</v>
      </c>
      <c r="FNC67" s="995">
        <f t="shared" ref="FNC67" si="18584">FNC60*$C$65*$C$67</f>
        <v>0</v>
      </c>
      <c r="FNE67" s="995">
        <f t="shared" ref="FNE67" si="18585">FNE60*$C$65*$C$67</f>
        <v>0</v>
      </c>
      <c r="FNG67" s="995">
        <f t="shared" ref="FNG67" si="18586">FNG60*$C$65*$C$67</f>
        <v>0</v>
      </c>
      <c r="FNI67" s="995">
        <f t="shared" ref="FNI67" si="18587">FNI60*$C$65*$C$67</f>
        <v>0</v>
      </c>
      <c r="FNK67" s="995">
        <f t="shared" ref="FNK67" si="18588">FNK60*$C$65*$C$67</f>
        <v>0</v>
      </c>
      <c r="FNM67" s="995">
        <f t="shared" ref="FNM67" si="18589">FNM60*$C$65*$C$67</f>
        <v>0</v>
      </c>
      <c r="FNO67" s="995">
        <f t="shared" ref="FNO67" si="18590">FNO60*$C$65*$C$67</f>
        <v>0</v>
      </c>
      <c r="FNQ67" s="995">
        <f t="shared" ref="FNQ67" si="18591">FNQ60*$C$65*$C$67</f>
        <v>0</v>
      </c>
      <c r="FNS67" s="995">
        <f t="shared" ref="FNS67" si="18592">FNS60*$C$65*$C$67</f>
        <v>0</v>
      </c>
      <c r="FNU67" s="995">
        <f t="shared" ref="FNU67" si="18593">FNU60*$C$65*$C$67</f>
        <v>0</v>
      </c>
      <c r="FNW67" s="995">
        <f t="shared" ref="FNW67" si="18594">FNW60*$C$65*$C$67</f>
        <v>0</v>
      </c>
      <c r="FNY67" s="995">
        <f t="shared" ref="FNY67" si="18595">FNY60*$C$65*$C$67</f>
        <v>0</v>
      </c>
      <c r="FOA67" s="995">
        <f t="shared" ref="FOA67" si="18596">FOA60*$C$65*$C$67</f>
        <v>0</v>
      </c>
      <c r="FOC67" s="995">
        <f t="shared" ref="FOC67" si="18597">FOC60*$C$65*$C$67</f>
        <v>0</v>
      </c>
      <c r="FOE67" s="995">
        <f t="shared" ref="FOE67" si="18598">FOE60*$C$65*$C$67</f>
        <v>0</v>
      </c>
      <c r="FOG67" s="995">
        <f t="shared" ref="FOG67" si="18599">FOG60*$C$65*$C$67</f>
        <v>0</v>
      </c>
      <c r="FOI67" s="995">
        <f t="shared" ref="FOI67" si="18600">FOI60*$C$65*$C$67</f>
        <v>0</v>
      </c>
      <c r="FOK67" s="995">
        <f t="shared" ref="FOK67" si="18601">FOK60*$C$65*$C$67</f>
        <v>0</v>
      </c>
      <c r="FOM67" s="995">
        <f t="shared" ref="FOM67" si="18602">FOM60*$C$65*$C$67</f>
        <v>0</v>
      </c>
      <c r="FOO67" s="995">
        <f t="shared" ref="FOO67" si="18603">FOO60*$C$65*$C$67</f>
        <v>0</v>
      </c>
      <c r="FOQ67" s="995">
        <f t="shared" ref="FOQ67" si="18604">FOQ60*$C$65*$C$67</f>
        <v>0</v>
      </c>
      <c r="FOS67" s="995">
        <f t="shared" ref="FOS67" si="18605">FOS60*$C$65*$C$67</f>
        <v>0</v>
      </c>
      <c r="FOU67" s="995">
        <f t="shared" ref="FOU67" si="18606">FOU60*$C$65*$C$67</f>
        <v>0</v>
      </c>
      <c r="FOW67" s="995">
        <f t="shared" ref="FOW67" si="18607">FOW60*$C$65*$C$67</f>
        <v>0</v>
      </c>
      <c r="FOY67" s="995">
        <f t="shared" ref="FOY67" si="18608">FOY60*$C$65*$C$67</f>
        <v>0</v>
      </c>
      <c r="FPA67" s="995">
        <f t="shared" ref="FPA67" si="18609">FPA60*$C$65*$C$67</f>
        <v>0</v>
      </c>
      <c r="FPC67" s="995">
        <f t="shared" ref="FPC67" si="18610">FPC60*$C$65*$C$67</f>
        <v>0</v>
      </c>
      <c r="FPE67" s="995">
        <f t="shared" ref="FPE67" si="18611">FPE60*$C$65*$C$67</f>
        <v>0</v>
      </c>
      <c r="FPG67" s="995">
        <f t="shared" ref="FPG67" si="18612">FPG60*$C$65*$C$67</f>
        <v>0</v>
      </c>
      <c r="FPI67" s="995">
        <f t="shared" ref="FPI67" si="18613">FPI60*$C$65*$C$67</f>
        <v>0</v>
      </c>
      <c r="FPK67" s="995">
        <f t="shared" ref="FPK67" si="18614">FPK60*$C$65*$C$67</f>
        <v>0</v>
      </c>
      <c r="FPM67" s="995">
        <f t="shared" ref="FPM67" si="18615">FPM60*$C$65*$C$67</f>
        <v>0</v>
      </c>
      <c r="FPO67" s="995">
        <f t="shared" ref="FPO67" si="18616">FPO60*$C$65*$C$67</f>
        <v>0</v>
      </c>
      <c r="FPQ67" s="995">
        <f t="shared" ref="FPQ67" si="18617">FPQ60*$C$65*$C$67</f>
        <v>0</v>
      </c>
      <c r="FPS67" s="995">
        <f t="shared" ref="FPS67" si="18618">FPS60*$C$65*$C$67</f>
        <v>0</v>
      </c>
      <c r="FPU67" s="995">
        <f t="shared" ref="FPU67" si="18619">FPU60*$C$65*$C$67</f>
        <v>0</v>
      </c>
      <c r="FPW67" s="995">
        <f t="shared" ref="FPW67" si="18620">FPW60*$C$65*$C$67</f>
        <v>0</v>
      </c>
      <c r="FPY67" s="995">
        <f t="shared" ref="FPY67" si="18621">FPY60*$C$65*$C$67</f>
        <v>0</v>
      </c>
      <c r="FQA67" s="995">
        <f t="shared" ref="FQA67" si="18622">FQA60*$C$65*$C$67</f>
        <v>0</v>
      </c>
      <c r="FQC67" s="995">
        <f t="shared" ref="FQC67" si="18623">FQC60*$C$65*$C$67</f>
        <v>0</v>
      </c>
      <c r="FQE67" s="995">
        <f t="shared" ref="FQE67" si="18624">FQE60*$C$65*$C$67</f>
        <v>0</v>
      </c>
      <c r="FQG67" s="995">
        <f t="shared" ref="FQG67" si="18625">FQG60*$C$65*$C$67</f>
        <v>0</v>
      </c>
      <c r="FQI67" s="995">
        <f t="shared" ref="FQI67" si="18626">FQI60*$C$65*$C$67</f>
        <v>0</v>
      </c>
      <c r="FQK67" s="995">
        <f t="shared" ref="FQK67" si="18627">FQK60*$C$65*$C$67</f>
        <v>0</v>
      </c>
      <c r="FQM67" s="995">
        <f t="shared" ref="FQM67" si="18628">FQM60*$C$65*$C$67</f>
        <v>0</v>
      </c>
      <c r="FQO67" s="995">
        <f t="shared" ref="FQO67" si="18629">FQO60*$C$65*$C$67</f>
        <v>0</v>
      </c>
      <c r="FQQ67" s="995">
        <f t="shared" ref="FQQ67" si="18630">FQQ60*$C$65*$C$67</f>
        <v>0</v>
      </c>
      <c r="FQS67" s="995">
        <f t="shared" ref="FQS67" si="18631">FQS60*$C$65*$C$67</f>
        <v>0</v>
      </c>
      <c r="FQU67" s="995">
        <f t="shared" ref="FQU67" si="18632">FQU60*$C$65*$C$67</f>
        <v>0</v>
      </c>
      <c r="FQW67" s="995">
        <f t="shared" ref="FQW67" si="18633">FQW60*$C$65*$C$67</f>
        <v>0</v>
      </c>
      <c r="FQY67" s="995">
        <f t="shared" ref="FQY67" si="18634">FQY60*$C$65*$C$67</f>
        <v>0</v>
      </c>
      <c r="FRA67" s="995">
        <f t="shared" ref="FRA67" si="18635">FRA60*$C$65*$C$67</f>
        <v>0</v>
      </c>
      <c r="FRC67" s="995">
        <f t="shared" ref="FRC67" si="18636">FRC60*$C$65*$C$67</f>
        <v>0</v>
      </c>
      <c r="FRE67" s="995">
        <f t="shared" ref="FRE67" si="18637">FRE60*$C$65*$C$67</f>
        <v>0</v>
      </c>
      <c r="FRG67" s="995">
        <f t="shared" ref="FRG67" si="18638">FRG60*$C$65*$C$67</f>
        <v>0</v>
      </c>
      <c r="FRI67" s="995">
        <f t="shared" ref="FRI67" si="18639">FRI60*$C$65*$C$67</f>
        <v>0</v>
      </c>
      <c r="FRK67" s="995">
        <f t="shared" ref="FRK67" si="18640">FRK60*$C$65*$C$67</f>
        <v>0</v>
      </c>
      <c r="FRM67" s="995">
        <f t="shared" ref="FRM67" si="18641">FRM60*$C$65*$C$67</f>
        <v>0</v>
      </c>
      <c r="FRO67" s="995">
        <f t="shared" ref="FRO67" si="18642">FRO60*$C$65*$C$67</f>
        <v>0</v>
      </c>
      <c r="FRQ67" s="995">
        <f t="shared" ref="FRQ67" si="18643">FRQ60*$C$65*$C$67</f>
        <v>0</v>
      </c>
      <c r="FRS67" s="995">
        <f t="shared" ref="FRS67" si="18644">FRS60*$C$65*$C$67</f>
        <v>0</v>
      </c>
      <c r="FRU67" s="995">
        <f t="shared" ref="FRU67" si="18645">FRU60*$C$65*$C$67</f>
        <v>0</v>
      </c>
      <c r="FRW67" s="995">
        <f t="shared" ref="FRW67" si="18646">FRW60*$C$65*$C$67</f>
        <v>0</v>
      </c>
      <c r="FRY67" s="995">
        <f t="shared" ref="FRY67" si="18647">FRY60*$C$65*$C$67</f>
        <v>0</v>
      </c>
      <c r="FSA67" s="995">
        <f t="shared" ref="FSA67" si="18648">FSA60*$C$65*$C$67</f>
        <v>0</v>
      </c>
      <c r="FSC67" s="995">
        <f t="shared" ref="FSC67" si="18649">FSC60*$C$65*$C$67</f>
        <v>0</v>
      </c>
      <c r="FSE67" s="995">
        <f t="shared" ref="FSE67" si="18650">FSE60*$C$65*$C$67</f>
        <v>0</v>
      </c>
      <c r="FSG67" s="995">
        <f t="shared" ref="FSG67" si="18651">FSG60*$C$65*$C$67</f>
        <v>0</v>
      </c>
      <c r="FSI67" s="995">
        <f t="shared" ref="FSI67" si="18652">FSI60*$C$65*$C$67</f>
        <v>0</v>
      </c>
      <c r="FSK67" s="995">
        <f t="shared" ref="FSK67" si="18653">FSK60*$C$65*$C$67</f>
        <v>0</v>
      </c>
      <c r="FSM67" s="995">
        <f t="shared" ref="FSM67" si="18654">FSM60*$C$65*$C$67</f>
        <v>0</v>
      </c>
      <c r="FSO67" s="995">
        <f t="shared" ref="FSO67" si="18655">FSO60*$C$65*$C$67</f>
        <v>0</v>
      </c>
      <c r="FSQ67" s="995">
        <f t="shared" ref="FSQ67" si="18656">FSQ60*$C$65*$C$67</f>
        <v>0</v>
      </c>
      <c r="FSS67" s="995">
        <f t="shared" ref="FSS67" si="18657">FSS60*$C$65*$C$67</f>
        <v>0</v>
      </c>
      <c r="FSU67" s="995">
        <f t="shared" ref="FSU67" si="18658">FSU60*$C$65*$C$67</f>
        <v>0</v>
      </c>
      <c r="FSW67" s="995">
        <f t="shared" ref="FSW67" si="18659">FSW60*$C$65*$C$67</f>
        <v>0</v>
      </c>
      <c r="FSY67" s="995">
        <f t="shared" ref="FSY67" si="18660">FSY60*$C$65*$C$67</f>
        <v>0</v>
      </c>
      <c r="FTA67" s="995">
        <f t="shared" ref="FTA67" si="18661">FTA60*$C$65*$C$67</f>
        <v>0</v>
      </c>
      <c r="FTC67" s="995">
        <f t="shared" ref="FTC67" si="18662">FTC60*$C$65*$C$67</f>
        <v>0</v>
      </c>
      <c r="FTE67" s="995">
        <f t="shared" ref="FTE67" si="18663">FTE60*$C$65*$C$67</f>
        <v>0</v>
      </c>
      <c r="FTG67" s="995">
        <f t="shared" ref="FTG67" si="18664">FTG60*$C$65*$C$67</f>
        <v>0</v>
      </c>
      <c r="FTI67" s="995">
        <f t="shared" ref="FTI67" si="18665">FTI60*$C$65*$C$67</f>
        <v>0</v>
      </c>
      <c r="FTK67" s="995">
        <f t="shared" ref="FTK67" si="18666">FTK60*$C$65*$C$67</f>
        <v>0</v>
      </c>
      <c r="FTM67" s="995">
        <f t="shared" ref="FTM67" si="18667">FTM60*$C$65*$C$67</f>
        <v>0</v>
      </c>
      <c r="FTO67" s="995">
        <f t="shared" ref="FTO67" si="18668">FTO60*$C$65*$C$67</f>
        <v>0</v>
      </c>
      <c r="FTQ67" s="995">
        <f t="shared" ref="FTQ67" si="18669">FTQ60*$C$65*$C$67</f>
        <v>0</v>
      </c>
      <c r="FTS67" s="995">
        <f t="shared" ref="FTS67" si="18670">FTS60*$C$65*$C$67</f>
        <v>0</v>
      </c>
      <c r="FTU67" s="995">
        <f t="shared" ref="FTU67" si="18671">FTU60*$C$65*$C$67</f>
        <v>0</v>
      </c>
      <c r="FTW67" s="995">
        <f t="shared" ref="FTW67" si="18672">FTW60*$C$65*$C$67</f>
        <v>0</v>
      </c>
      <c r="FTY67" s="995">
        <f t="shared" ref="FTY67" si="18673">FTY60*$C$65*$C$67</f>
        <v>0</v>
      </c>
      <c r="FUA67" s="995">
        <f t="shared" ref="FUA67" si="18674">FUA60*$C$65*$C$67</f>
        <v>0</v>
      </c>
      <c r="FUC67" s="995">
        <f t="shared" ref="FUC67" si="18675">FUC60*$C$65*$C$67</f>
        <v>0</v>
      </c>
      <c r="FUE67" s="995">
        <f t="shared" ref="FUE67" si="18676">FUE60*$C$65*$C$67</f>
        <v>0</v>
      </c>
      <c r="FUG67" s="995">
        <f t="shared" ref="FUG67" si="18677">FUG60*$C$65*$C$67</f>
        <v>0</v>
      </c>
      <c r="FUI67" s="995">
        <f t="shared" ref="FUI67" si="18678">FUI60*$C$65*$C$67</f>
        <v>0</v>
      </c>
      <c r="FUK67" s="995">
        <f t="shared" ref="FUK67" si="18679">FUK60*$C$65*$C$67</f>
        <v>0</v>
      </c>
      <c r="FUM67" s="995">
        <f t="shared" ref="FUM67" si="18680">FUM60*$C$65*$C$67</f>
        <v>0</v>
      </c>
      <c r="FUO67" s="995">
        <f t="shared" ref="FUO67" si="18681">FUO60*$C$65*$C$67</f>
        <v>0</v>
      </c>
      <c r="FUQ67" s="995">
        <f t="shared" ref="FUQ67" si="18682">FUQ60*$C$65*$C$67</f>
        <v>0</v>
      </c>
      <c r="FUS67" s="995">
        <f t="shared" ref="FUS67" si="18683">FUS60*$C$65*$C$67</f>
        <v>0</v>
      </c>
      <c r="FUU67" s="995">
        <f t="shared" ref="FUU67" si="18684">FUU60*$C$65*$C$67</f>
        <v>0</v>
      </c>
      <c r="FUW67" s="995">
        <f t="shared" ref="FUW67" si="18685">FUW60*$C$65*$C$67</f>
        <v>0</v>
      </c>
      <c r="FUY67" s="995">
        <f t="shared" ref="FUY67" si="18686">FUY60*$C$65*$C$67</f>
        <v>0</v>
      </c>
      <c r="FVA67" s="995">
        <f t="shared" ref="FVA67" si="18687">FVA60*$C$65*$C$67</f>
        <v>0</v>
      </c>
      <c r="FVC67" s="995">
        <f t="shared" ref="FVC67" si="18688">FVC60*$C$65*$C$67</f>
        <v>0</v>
      </c>
      <c r="FVE67" s="995">
        <f t="shared" ref="FVE67" si="18689">FVE60*$C$65*$C$67</f>
        <v>0</v>
      </c>
      <c r="FVG67" s="995">
        <f t="shared" ref="FVG67" si="18690">FVG60*$C$65*$C$67</f>
        <v>0</v>
      </c>
      <c r="FVI67" s="995">
        <f t="shared" ref="FVI67" si="18691">FVI60*$C$65*$C$67</f>
        <v>0</v>
      </c>
      <c r="FVK67" s="995">
        <f t="shared" ref="FVK67" si="18692">FVK60*$C$65*$C$67</f>
        <v>0</v>
      </c>
      <c r="FVM67" s="995">
        <f t="shared" ref="FVM67" si="18693">FVM60*$C$65*$C$67</f>
        <v>0</v>
      </c>
      <c r="FVO67" s="995">
        <f t="shared" ref="FVO67" si="18694">FVO60*$C$65*$C$67</f>
        <v>0</v>
      </c>
      <c r="FVQ67" s="995">
        <f t="shared" ref="FVQ67" si="18695">FVQ60*$C$65*$C$67</f>
        <v>0</v>
      </c>
      <c r="FVS67" s="995">
        <f t="shared" ref="FVS67" si="18696">FVS60*$C$65*$C$67</f>
        <v>0</v>
      </c>
      <c r="FVU67" s="995">
        <f t="shared" ref="FVU67" si="18697">FVU60*$C$65*$C$67</f>
        <v>0</v>
      </c>
      <c r="FVW67" s="995">
        <f t="shared" ref="FVW67" si="18698">FVW60*$C$65*$C$67</f>
        <v>0</v>
      </c>
      <c r="FVY67" s="995">
        <f t="shared" ref="FVY67" si="18699">FVY60*$C$65*$C$67</f>
        <v>0</v>
      </c>
      <c r="FWA67" s="995">
        <f t="shared" ref="FWA67" si="18700">FWA60*$C$65*$C$67</f>
        <v>0</v>
      </c>
      <c r="FWC67" s="995">
        <f t="shared" ref="FWC67" si="18701">FWC60*$C$65*$C$67</f>
        <v>0</v>
      </c>
      <c r="FWE67" s="995">
        <f t="shared" ref="FWE67" si="18702">FWE60*$C$65*$C$67</f>
        <v>0</v>
      </c>
      <c r="FWG67" s="995">
        <f t="shared" ref="FWG67" si="18703">FWG60*$C$65*$C$67</f>
        <v>0</v>
      </c>
      <c r="FWI67" s="995">
        <f t="shared" ref="FWI67" si="18704">FWI60*$C$65*$C$67</f>
        <v>0</v>
      </c>
      <c r="FWK67" s="995">
        <f t="shared" ref="FWK67" si="18705">FWK60*$C$65*$C$67</f>
        <v>0</v>
      </c>
      <c r="FWM67" s="995">
        <f t="shared" ref="FWM67" si="18706">FWM60*$C$65*$C$67</f>
        <v>0</v>
      </c>
      <c r="FWO67" s="995">
        <f t="shared" ref="FWO67" si="18707">FWO60*$C$65*$C$67</f>
        <v>0</v>
      </c>
      <c r="FWQ67" s="995">
        <f t="shared" ref="FWQ67" si="18708">FWQ60*$C$65*$C$67</f>
        <v>0</v>
      </c>
      <c r="FWS67" s="995">
        <f t="shared" ref="FWS67" si="18709">FWS60*$C$65*$C$67</f>
        <v>0</v>
      </c>
      <c r="FWU67" s="995">
        <f t="shared" ref="FWU67" si="18710">FWU60*$C$65*$C$67</f>
        <v>0</v>
      </c>
      <c r="FWW67" s="995">
        <f t="shared" ref="FWW67" si="18711">FWW60*$C$65*$C$67</f>
        <v>0</v>
      </c>
      <c r="FWY67" s="995">
        <f t="shared" ref="FWY67" si="18712">FWY60*$C$65*$C$67</f>
        <v>0</v>
      </c>
      <c r="FXA67" s="995">
        <f t="shared" ref="FXA67" si="18713">FXA60*$C$65*$C$67</f>
        <v>0</v>
      </c>
      <c r="FXC67" s="995">
        <f t="shared" ref="FXC67" si="18714">FXC60*$C$65*$C$67</f>
        <v>0</v>
      </c>
      <c r="FXE67" s="995">
        <f t="shared" ref="FXE67" si="18715">FXE60*$C$65*$C$67</f>
        <v>0</v>
      </c>
      <c r="FXG67" s="995">
        <f t="shared" ref="FXG67" si="18716">FXG60*$C$65*$C$67</f>
        <v>0</v>
      </c>
      <c r="FXI67" s="995">
        <f t="shared" ref="FXI67" si="18717">FXI60*$C$65*$C$67</f>
        <v>0</v>
      </c>
      <c r="FXK67" s="995">
        <f t="shared" ref="FXK67" si="18718">FXK60*$C$65*$C$67</f>
        <v>0</v>
      </c>
      <c r="FXM67" s="995">
        <f t="shared" ref="FXM67" si="18719">FXM60*$C$65*$C$67</f>
        <v>0</v>
      </c>
      <c r="FXO67" s="995">
        <f t="shared" ref="FXO67" si="18720">FXO60*$C$65*$C$67</f>
        <v>0</v>
      </c>
      <c r="FXQ67" s="995">
        <f t="shared" ref="FXQ67" si="18721">FXQ60*$C$65*$C$67</f>
        <v>0</v>
      </c>
      <c r="FXS67" s="995">
        <f t="shared" ref="FXS67" si="18722">FXS60*$C$65*$C$67</f>
        <v>0</v>
      </c>
      <c r="FXU67" s="995">
        <f t="shared" ref="FXU67" si="18723">FXU60*$C$65*$C$67</f>
        <v>0</v>
      </c>
      <c r="FXW67" s="995">
        <f t="shared" ref="FXW67" si="18724">FXW60*$C$65*$C$67</f>
        <v>0</v>
      </c>
      <c r="FXY67" s="995">
        <f t="shared" ref="FXY67" si="18725">FXY60*$C$65*$C$67</f>
        <v>0</v>
      </c>
      <c r="FYA67" s="995">
        <f t="shared" ref="FYA67" si="18726">FYA60*$C$65*$C$67</f>
        <v>0</v>
      </c>
      <c r="FYC67" s="995">
        <f t="shared" ref="FYC67" si="18727">FYC60*$C$65*$C$67</f>
        <v>0</v>
      </c>
      <c r="FYE67" s="995">
        <f t="shared" ref="FYE67" si="18728">FYE60*$C$65*$C$67</f>
        <v>0</v>
      </c>
      <c r="FYG67" s="995">
        <f t="shared" ref="FYG67" si="18729">FYG60*$C$65*$C$67</f>
        <v>0</v>
      </c>
      <c r="FYI67" s="995">
        <f t="shared" ref="FYI67" si="18730">FYI60*$C$65*$C$67</f>
        <v>0</v>
      </c>
      <c r="FYK67" s="995">
        <f t="shared" ref="FYK67" si="18731">FYK60*$C$65*$C$67</f>
        <v>0</v>
      </c>
      <c r="FYM67" s="995">
        <f t="shared" ref="FYM67" si="18732">FYM60*$C$65*$C$67</f>
        <v>0</v>
      </c>
      <c r="FYO67" s="995">
        <f t="shared" ref="FYO67" si="18733">FYO60*$C$65*$C$67</f>
        <v>0</v>
      </c>
      <c r="FYQ67" s="995">
        <f t="shared" ref="FYQ67" si="18734">FYQ60*$C$65*$C$67</f>
        <v>0</v>
      </c>
      <c r="FYS67" s="995">
        <f t="shared" ref="FYS67" si="18735">FYS60*$C$65*$C$67</f>
        <v>0</v>
      </c>
      <c r="FYU67" s="995">
        <f t="shared" ref="FYU67" si="18736">FYU60*$C$65*$C$67</f>
        <v>0</v>
      </c>
      <c r="FYW67" s="995">
        <f t="shared" ref="FYW67" si="18737">FYW60*$C$65*$C$67</f>
        <v>0</v>
      </c>
      <c r="FYY67" s="995">
        <f t="shared" ref="FYY67" si="18738">FYY60*$C$65*$C$67</f>
        <v>0</v>
      </c>
      <c r="FZA67" s="995">
        <f t="shared" ref="FZA67" si="18739">FZA60*$C$65*$C$67</f>
        <v>0</v>
      </c>
      <c r="FZC67" s="995">
        <f t="shared" ref="FZC67" si="18740">FZC60*$C$65*$C$67</f>
        <v>0</v>
      </c>
      <c r="FZE67" s="995">
        <f t="shared" ref="FZE67" si="18741">FZE60*$C$65*$C$67</f>
        <v>0</v>
      </c>
      <c r="FZG67" s="995">
        <f t="shared" ref="FZG67" si="18742">FZG60*$C$65*$C$67</f>
        <v>0</v>
      </c>
      <c r="FZI67" s="995">
        <f t="shared" ref="FZI67" si="18743">FZI60*$C$65*$C$67</f>
        <v>0</v>
      </c>
      <c r="FZK67" s="995">
        <f t="shared" ref="FZK67" si="18744">FZK60*$C$65*$C$67</f>
        <v>0</v>
      </c>
      <c r="FZM67" s="995">
        <f t="shared" ref="FZM67" si="18745">FZM60*$C$65*$C$67</f>
        <v>0</v>
      </c>
      <c r="FZO67" s="995">
        <f t="shared" ref="FZO67" si="18746">FZO60*$C$65*$C$67</f>
        <v>0</v>
      </c>
      <c r="FZQ67" s="995">
        <f t="shared" ref="FZQ67" si="18747">FZQ60*$C$65*$C$67</f>
        <v>0</v>
      </c>
      <c r="FZS67" s="995">
        <f t="shared" ref="FZS67" si="18748">FZS60*$C$65*$C$67</f>
        <v>0</v>
      </c>
      <c r="FZU67" s="995">
        <f t="shared" ref="FZU67" si="18749">FZU60*$C$65*$C$67</f>
        <v>0</v>
      </c>
      <c r="FZW67" s="995">
        <f t="shared" ref="FZW67" si="18750">FZW60*$C$65*$C$67</f>
        <v>0</v>
      </c>
      <c r="FZY67" s="995">
        <f t="shared" ref="FZY67" si="18751">FZY60*$C$65*$C$67</f>
        <v>0</v>
      </c>
      <c r="GAA67" s="995">
        <f t="shared" ref="GAA67" si="18752">GAA60*$C$65*$C$67</f>
        <v>0</v>
      </c>
      <c r="GAC67" s="995">
        <f t="shared" ref="GAC67" si="18753">GAC60*$C$65*$C$67</f>
        <v>0</v>
      </c>
      <c r="GAE67" s="995">
        <f t="shared" ref="GAE67" si="18754">GAE60*$C$65*$C$67</f>
        <v>0</v>
      </c>
      <c r="GAG67" s="995">
        <f t="shared" ref="GAG67" si="18755">GAG60*$C$65*$C$67</f>
        <v>0</v>
      </c>
      <c r="GAI67" s="995">
        <f t="shared" ref="GAI67" si="18756">GAI60*$C$65*$C$67</f>
        <v>0</v>
      </c>
      <c r="GAK67" s="995">
        <f t="shared" ref="GAK67" si="18757">GAK60*$C$65*$C$67</f>
        <v>0</v>
      </c>
      <c r="GAM67" s="995">
        <f t="shared" ref="GAM67" si="18758">GAM60*$C$65*$C$67</f>
        <v>0</v>
      </c>
      <c r="GAO67" s="995">
        <f t="shared" ref="GAO67" si="18759">GAO60*$C$65*$C$67</f>
        <v>0</v>
      </c>
      <c r="GAQ67" s="995">
        <f t="shared" ref="GAQ67" si="18760">GAQ60*$C$65*$C$67</f>
        <v>0</v>
      </c>
      <c r="GAS67" s="995">
        <f t="shared" ref="GAS67" si="18761">GAS60*$C$65*$C$67</f>
        <v>0</v>
      </c>
      <c r="GAU67" s="995">
        <f t="shared" ref="GAU67" si="18762">GAU60*$C$65*$C$67</f>
        <v>0</v>
      </c>
      <c r="GAW67" s="995">
        <f t="shared" ref="GAW67" si="18763">GAW60*$C$65*$C$67</f>
        <v>0</v>
      </c>
      <c r="GAY67" s="995">
        <f t="shared" ref="GAY67" si="18764">GAY60*$C$65*$C$67</f>
        <v>0</v>
      </c>
      <c r="GBA67" s="995">
        <f t="shared" ref="GBA67" si="18765">GBA60*$C$65*$C$67</f>
        <v>0</v>
      </c>
      <c r="GBC67" s="995">
        <f t="shared" ref="GBC67" si="18766">GBC60*$C$65*$C$67</f>
        <v>0</v>
      </c>
      <c r="GBE67" s="995">
        <f t="shared" ref="GBE67" si="18767">GBE60*$C$65*$C$67</f>
        <v>0</v>
      </c>
      <c r="GBG67" s="995">
        <f t="shared" ref="GBG67" si="18768">GBG60*$C$65*$C$67</f>
        <v>0</v>
      </c>
      <c r="GBI67" s="995">
        <f t="shared" ref="GBI67" si="18769">GBI60*$C$65*$C$67</f>
        <v>0</v>
      </c>
      <c r="GBK67" s="995">
        <f t="shared" ref="GBK67" si="18770">GBK60*$C$65*$C$67</f>
        <v>0</v>
      </c>
      <c r="GBM67" s="995">
        <f t="shared" ref="GBM67" si="18771">GBM60*$C$65*$C$67</f>
        <v>0</v>
      </c>
      <c r="GBO67" s="995">
        <f t="shared" ref="GBO67" si="18772">GBO60*$C$65*$C$67</f>
        <v>0</v>
      </c>
      <c r="GBQ67" s="995">
        <f t="shared" ref="GBQ67" si="18773">GBQ60*$C$65*$C$67</f>
        <v>0</v>
      </c>
      <c r="GBS67" s="995">
        <f t="shared" ref="GBS67" si="18774">GBS60*$C$65*$C$67</f>
        <v>0</v>
      </c>
      <c r="GBU67" s="995">
        <f t="shared" ref="GBU67" si="18775">GBU60*$C$65*$C$67</f>
        <v>0</v>
      </c>
      <c r="GBW67" s="995">
        <f t="shared" ref="GBW67" si="18776">GBW60*$C$65*$C$67</f>
        <v>0</v>
      </c>
      <c r="GBY67" s="995">
        <f t="shared" ref="GBY67" si="18777">GBY60*$C$65*$C$67</f>
        <v>0</v>
      </c>
      <c r="GCA67" s="995">
        <f t="shared" ref="GCA67" si="18778">GCA60*$C$65*$C$67</f>
        <v>0</v>
      </c>
      <c r="GCC67" s="995">
        <f t="shared" ref="GCC67" si="18779">GCC60*$C$65*$C$67</f>
        <v>0</v>
      </c>
      <c r="GCE67" s="995">
        <f t="shared" ref="GCE67" si="18780">GCE60*$C$65*$C$67</f>
        <v>0</v>
      </c>
      <c r="GCG67" s="995">
        <f t="shared" ref="GCG67" si="18781">GCG60*$C$65*$C$67</f>
        <v>0</v>
      </c>
      <c r="GCI67" s="995">
        <f t="shared" ref="GCI67" si="18782">GCI60*$C$65*$C$67</f>
        <v>0</v>
      </c>
      <c r="GCK67" s="995">
        <f t="shared" ref="GCK67" si="18783">GCK60*$C$65*$C$67</f>
        <v>0</v>
      </c>
      <c r="GCM67" s="995">
        <f t="shared" ref="GCM67" si="18784">GCM60*$C$65*$C$67</f>
        <v>0</v>
      </c>
      <c r="GCO67" s="995">
        <f t="shared" ref="GCO67" si="18785">GCO60*$C$65*$C$67</f>
        <v>0</v>
      </c>
      <c r="GCQ67" s="995">
        <f t="shared" ref="GCQ67" si="18786">GCQ60*$C$65*$C$67</f>
        <v>0</v>
      </c>
      <c r="GCS67" s="995">
        <f t="shared" ref="GCS67" si="18787">GCS60*$C$65*$C$67</f>
        <v>0</v>
      </c>
      <c r="GCU67" s="995">
        <f t="shared" ref="GCU67" si="18788">GCU60*$C$65*$C$67</f>
        <v>0</v>
      </c>
      <c r="GCW67" s="995">
        <f t="shared" ref="GCW67" si="18789">GCW60*$C$65*$C$67</f>
        <v>0</v>
      </c>
      <c r="GCY67" s="995">
        <f t="shared" ref="GCY67" si="18790">GCY60*$C$65*$C$67</f>
        <v>0</v>
      </c>
      <c r="GDA67" s="995">
        <f t="shared" ref="GDA67" si="18791">GDA60*$C$65*$C$67</f>
        <v>0</v>
      </c>
      <c r="GDC67" s="995">
        <f t="shared" ref="GDC67" si="18792">GDC60*$C$65*$C$67</f>
        <v>0</v>
      </c>
      <c r="GDE67" s="995">
        <f t="shared" ref="GDE67" si="18793">GDE60*$C$65*$C$67</f>
        <v>0</v>
      </c>
      <c r="GDG67" s="995">
        <f t="shared" ref="GDG67" si="18794">GDG60*$C$65*$C$67</f>
        <v>0</v>
      </c>
      <c r="GDI67" s="995">
        <f t="shared" ref="GDI67" si="18795">GDI60*$C$65*$C$67</f>
        <v>0</v>
      </c>
      <c r="GDK67" s="995">
        <f t="shared" ref="GDK67" si="18796">GDK60*$C$65*$C$67</f>
        <v>0</v>
      </c>
      <c r="GDM67" s="995">
        <f t="shared" ref="GDM67" si="18797">GDM60*$C$65*$C$67</f>
        <v>0</v>
      </c>
      <c r="GDO67" s="995">
        <f t="shared" ref="GDO67" si="18798">GDO60*$C$65*$C$67</f>
        <v>0</v>
      </c>
      <c r="GDQ67" s="995">
        <f t="shared" ref="GDQ67" si="18799">GDQ60*$C$65*$C$67</f>
        <v>0</v>
      </c>
      <c r="GDS67" s="995">
        <f t="shared" ref="GDS67" si="18800">GDS60*$C$65*$C$67</f>
        <v>0</v>
      </c>
      <c r="GDU67" s="995">
        <f t="shared" ref="GDU67" si="18801">GDU60*$C$65*$C$67</f>
        <v>0</v>
      </c>
      <c r="GDW67" s="995">
        <f t="shared" ref="GDW67" si="18802">GDW60*$C$65*$C$67</f>
        <v>0</v>
      </c>
      <c r="GDY67" s="995">
        <f t="shared" ref="GDY67" si="18803">GDY60*$C$65*$C$67</f>
        <v>0</v>
      </c>
      <c r="GEA67" s="995">
        <f t="shared" ref="GEA67" si="18804">GEA60*$C$65*$C$67</f>
        <v>0</v>
      </c>
      <c r="GEC67" s="995">
        <f t="shared" ref="GEC67" si="18805">GEC60*$C$65*$C$67</f>
        <v>0</v>
      </c>
      <c r="GEE67" s="995">
        <f t="shared" ref="GEE67" si="18806">GEE60*$C$65*$C$67</f>
        <v>0</v>
      </c>
      <c r="GEG67" s="995">
        <f t="shared" ref="GEG67" si="18807">GEG60*$C$65*$C$67</f>
        <v>0</v>
      </c>
      <c r="GEI67" s="995">
        <f t="shared" ref="GEI67" si="18808">GEI60*$C$65*$C$67</f>
        <v>0</v>
      </c>
      <c r="GEK67" s="995">
        <f t="shared" ref="GEK67" si="18809">GEK60*$C$65*$C$67</f>
        <v>0</v>
      </c>
      <c r="GEM67" s="995">
        <f t="shared" ref="GEM67" si="18810">GEM60*$C$65*$C$67</f>
        <v>0</v>
      </c>
      <c r="GEO67" s="995">
        <f t="shared" ref="GEO67" si="18811">GEO60*$C$65*$C$67</f>
        <v>0</v>
      </c>
      <c r="GEQ67" s="995">
        <f t="shared" ref="GEQ67" si="18812">GEQ60*$C$65*$C$67</f>
        <v>0</v>
      </c>
      <c r="GES67" s="995">
        <f t="shared" ref="GES67" si="18813">GES60*$C$65*$C$67</f>
        <v>0</v>
      </c>
      <c r="GEU67" s="995">
        <f t="shared" ref="GEU67" si="18814">GEU60*$C$65*$C$67</f>
        <v>0</v>
      </c>
      <c r="GEW67" s="995">
        <f t="shared" ref="GEW67" si="18815">GEW60*$C$65*$C$67</f>
        <v>0</v>
      </c>
      <c r="GEY67" s="995">
        <f t="shared" ref="GEY67" si="18816">GEY60*$C$65*$C$67</f>
        <v>0</v>
      </c>
      <c r="GFA67" s="995">
        <f t="shared" ref="GFA67" si="18817">GFA60*$C$65*$C$67</f>
        <v>0</v>
      </c>
      <c r="GFC67" s="995">
        <f t="shared" ref="GFC67" si="18818">GFC60*$C$65*$C$67</f>
        <v>0</v>
      </c>
      <c r="GFE67" s="995">
        <f t="shared" ref="GFE67" si="18819">GFE60*$C$65*$C$67</f>
        <v>0</v>
      </c>
      <c r="GFG67" s="995">
        <f t="shared" ref="GFG67" si="18820">GFG60*$C$65*$C$67</f>
        <v>0</v>
      </c>
      <c r="GFI67" s="995">
        <f t="shared" ref="GFI67" si="18821">GFI60*$C$65*$C$67</f>
        <v>0</v>
      </c>
      <c r="GFK67" s="995">
        <f t="shared" ref="GFK67" si="18822">GFK60*$C$65*$C$67</f>
        <v>0</v>
      </c>
      <c r="GFM67" s="995">
        <f t="shared" ref="GFM67" si="18823">GFM60*$C$65*$C$67</f>
        <v>0</v>
      </c>
      <c r="GFO67" s="995">
        <f t="shared" ref="GFO67" si="18824">GFO60*$C$65*$C$67</f>
        <v>0</v>
      </c>
      <c r="GFQ67" s="995">
        <f t="shared" ref="GFQ67" si="18825">GFQ60*$C$65*$C$67</f>
        <v>0</v>
      </c>
      <c r="GFS67" s="995">
        <f t="shared" ref="GFS67" si="18826">GFS60*$C$65*$C$67</f>
        <v>0</v>
      </c>
      <c r="GFU67" s="995">
        <f t="shared" ref="GFU67" si="18827">GFU60*$C$65*$C$67</f>
        <v>0</v>
      </c>
      <c r="GFW67" s="995">
        <f t="shared" ref="GFW67" si="18828">GFW60*$C$65*$C$67</f>
        <v>0</v>
      </c>
      <c r="GFY67" s="995">
        <f t="shared" ref="GFY67" si="18829">GFY60*$C$65*$C$67</f>
        <v>0</v>
      </c>
      <c r="GGA67" s="995">
        <f t="shared" ref="GGA67" si="18830">GGA60*$C$65*$C$67</f>
        <v>0</v>
      </c>
      <c r="GGC67" s="995">
        <f t="shared" ref="GGC67" si="18831">GGC60*$C$65*$C$67</f>
        <v>0</v>
      </c>
      <c r="GGE67" s="995">
        <f t="shared" ref="GGE67" si="18832">GGE60*$C$65*$C$67</f>
        <v>0</v>
      </c>
      <c r="GGG67" s="995">
        <f t="shared" ref="GGG67" si="18833">GGG60*$C$65*$C$67</f>
        <v>0</v>
      </c>
      <c r="GGI67" s="995">
        <f t="shared" ref="GGI67" si="18834">GGI60*$C$65*$C$67</f>
        <v>0</v>
      </c>
      <c r="GGK67" s="995">
        <f t="shared" ref="GGK67" si="18835">GGK60*$C$65*$C$67</f>
        <v>0</v>
      </c>
      <c r="GGM67" s="995">
        <f t="shared" ref="GGM67" si="18836">GGM60*$C$65*$C$67</f>
        <v>0</v>
      </c>
      <c r="GGO67" s="995">
        <f t="shared" ref="GGO67" si="18837">GGO60*$C$65*$C$67</f>
        <v>0</v>
      </c>
      <c r="GGQ67" s="995">
        <f t="shared" ref="GGQ67" si="18838">GGQ60*$C$65*$C$67</f>
        <v>0</v>
      </c>
      <c r="GGS67" s="995">
        <f t="shared" ref="GGS67" si="18839">GGS60*$C$65*$C$67</f>
        <v>0</v>
      </c>
      <c r="GGU67" s="995">
        <f t="shared" ref="GGU67" si="18840">GGU60*$C$65*$C$67</f>
        <v>0</v>
      </c>
      <c r="GGW67" s="995">
        <f t="shared" ref="GGW67" si="18841">GGW60*$C$65*$C$67</f>
        <v>0</v>
      </c>
      <c r="GGY67" s="995">
        <f t="shared" ref="GGY67" si="18842">GGY60*$C$65*$C$67</f>
        <v>0</v>
      </c>
      <c r="GHA67" s="995">
        <f t="shared" ref="GHA67" si="18843">GHA60*$C$65*$C$67</f>
        <v>0</v>
      </c>
      <c r="GHC67" s="995">
        <f t="shared" ref="GHC67" si="18844">GHC60*$C$65*$C$67</f>
        <v>0</v>
      </c>
      <c r="GHE67" s="995">
        <f t="shared" ref="GHE67" si="18845">GHE60*$C$65*$C$67</f>
        <v>0</v>
      </c>
      <c r="GHG67" s="995">
        <f t="shared" ref="GHG67" si="18846">GHG60*$C$65*$C$67</f>
        <v>0</v>
      </c>
      <c r="GHI67" s="995">
        <f t="shared" ref="GHI67" si="18847">GHI60*$C$65*$C$67</f>
        <v>0</v>
      </c>
      <c r="GHK67" s="995">
        <f t="shared" ref="GHK67" si="18848">GHK60*$C$65*$C$67</f>
        <v>0</v>
      </c>
      <c r="GHM67" s="995">
        <f t="shared" ref="GHM67" si="18849">GHM60*$C$65*$C$67</f>
        <v>0</v>
      </c>
      <c r="GHO67" s="995">
        <f t="shared" ref="GHO67" si="18850">GHO60*$C$65*$C$67</f>
        <v>0</v>
      </c>
      <c r="GHQ67" s="995">
        <f t="shared" ref="GHQ67" si="18851">GHQ60*$C$65*$C$67</f>
        <v>0</v>
      </c>
      <c r="GHS67" s="995">
        <f t="shared" ref="GHS67" si="18852">GHS60*$C$65*$C$67</f>
        <v>0</v>
      </c>
      <c r="GHU67" s="995">
        <f t="shared" ref="GHU67" si="18853">GHU60*$C$65*$C$67</f>
        <v>0</v>
      </c>
      <c r="GHW67" s="995">
        <f t="shared" ref="GHW67" si="18854">GHW60*$C$65*$C$67</f>
        <v>0</v>
      </c>
      <c r="GHY67" s="995">
        <f t="shared" ref="GHY67" si="18855">GHY60*$C$65*$C$67</f>
        <v>0</v>
      </c>
      <c r="GIA67" s="995">
        <f t="shared" ref="GIA67" si="18856">GIA60*$C$65*$C$67</f>
        <v>0</v>
      </c>
      <c r="GIC67" s="995">
        <f t="shared" ref="GIC67" si="18857">GIC60*$C$65*$C$67</f>
        <v>0</v>
      </c>
      <c r="GIE67" s="995">
        <f t="shared" ref="GIE67" si="18858">GIE60*$C$65*$C$67</f>
        <v>0</v>
      </c>
      <c r="GIG67" s="995">
        <f t="shared" ref="GIG67" si="18859">GIG60*$C$65*$C$67</f>
        <v>0</v>
      </c>
      <c r="GII67" s="995">
        <f t="shared" ref="GII67" si="18860">GII60*$C$65*$C$67</f>
        <v>0</v>
      </c>
      <c r="GIK67" s="995">
        <f t="shared" ref="GIK67" si="18861">GIK60*$C$65*$C$67</f>
        <v>0</v>
      </c>
      <c r="GIM67" s="995">
        <f t="shared" ref="GIM67" si="18862">GIM60*$C$65*$C$67</f>
        <v>0</v>
      </c>
      <c r="GIO67" s="995">
        <f t="shared" ref="GIO67" si="18863">GIO60*$C$65*$C$67</f>
        <v>0</v>
      </c>
      <c r="GIQ67" s="995">
        <f t="shared" ref="GIQ67" si="18864">GIQ60*$C$65*$C$67</f>
        <v>0</v>
      </c>
      <c r="GIS67" s="995">
        <f t="shared" ref="GIS67" si="18865">GIS60*$C$65*$C$67</f>
        <v>0</v>
      </c>
      <c r="GIU67" s="995">
        <f t="shared" ref="GIU67" si="18866">GIU60*$C$65*$C$67</f>
        <v>0</v>
      </c>
      <c r="GIW67" s="995">
        <f t="shared" ref="GIW67" si="18867">GIW60*$C$65*$C$67</f>
        <v>0</v>
      </c>
      <c r="GIY67" s="995">
        <f t="shared" ref="GIY67" si="18868">GIY60*$C$65*$C$67</f>
        <v>0</v>
      </c>
      <c r="GJA67" s="995">
        <f t="shared" ref="GJA67" si="18869">GJA60*$C$65*$C$67</f>
        <v>0</v>
      </c>
      <c r="GJC67" s="995">
        <f t="shared" ref="GJC67" si="18870">GJC60*$C$65*$C$67</f>
        <v>0</v>
      </c>
      <c r="GJE67" s="995">
        <f t="shared" ref="GJE67" si="18871">GJE60*$C$65*$C$67</f>
        <v>0</v>
      </c>
      <c r="GJG67" s="995">
        <f t="shared" ref="GJG67" si="18872">GJG60*$C$65*$C$67</f>
        <v>0</v>
      </c>
      <c r="GJI67" s="995">
        <f t="shared" ref="GJI67" si="18873">GJI60*$C$65*$C$67</f>
        <v>0</v>
      </c>
      <c r="GJK67" s="995">
        <f t="shared" ref="GJK67" si="18874">GJK60*$C$65*$C$67</f>
        <v>0</v>
      </c>
      <c r="GJM67" s="995">
        <f t="shared" ref="GJM67" si="18875">GJM60*$C$65*$C$67</f>
        <v>0</v>
      </c>
      <c r="GJO67" s="995">
        <f t="shared" ref="GJO67" si="18876">GJO60*$C$65*$C$67</f>
        <v>0</v>
      </c>
      <c r="GJQ67" s="995">
        <f t="shared" ref="GJQ67" si="18877">GJQ60*$C$65*$C$67</f>
        <v>0</v>
      </c>
      <c r="GJS67" s="995">
        <f t="shared" ref="GJS67" si="18878">GJS60*$C$65*$C$67</f>
        <v>0</v>
      </c>
      <c r="GJU67" s="995">
        <f t="shared" ref="GJU67" si="18879">GJU60*$C$65*$C$67</f>
        <v>0</v>
      </c>
      <c r="GJW67" s="995">
        <f t="shared" ref="GJW67" si="18880">GJW60*$C$65*$C$67</f>
        <v>0</v>
      </c>
      <c r="GJY67" s="995">
        <f t="shared" ref="GJY67" si="18881">GJY60*$C$65*$C$67</f>
        <v>0</v>
      </c>
      <c r="GKA67" s="995">
        <f t="shared" ref="GKA67" si="18882">GKA60*$C$65*$C$67</f>
        <v>0</v>
      </c>
      <c r="GKC67" s="995">
        <f t="shared" ref="GKC67" si="18883">GKC60*$C$65*$C$67</f>
        <v>0</v>
      </c>
      <c r="GKE67" s="995">
        <f t="shared" ref="GKE67" si="18884">GKE60*$C$65*$C$67</f>
        <v>0</v>
      </c>
      <c r="GKG67" s="995">
        <f t="shared" ref="GKG67" si="18885">GKG60*$C$65*$C$67</f>
        <v>0</v>
      </c>
      <c r="GKI67" s="995">
        <f t="shared" ref="GKI67" si="18886">GKI60*$C$65*$C$67</f>
        <v>0</v>
      </c>
      <c r="GKK67" s="995">
        <f t="shared" ref="GKK67" si="18887">GKK60*$C$65*$C$67</f>
        <v>0</v>
      </c>
      <c r="GKM67" s="995">
        <f t="shared" ref="GKM67" si="18888">GKM60*$C$65*$C$67</f>
        <v>0</v>
      </c>
      <c r="GKO67" s="995">
        <f t="shared" ref="GKO67" si="18889">GKO60*$C$65*$C$67</f>
        <v>0</v>
      </c>
      <c r="GKQ67" s="995">
        <f t="shared" ref="GKQ67" si="18890">GKQ60*$C$65*$C$67</f>
        <v>0</v>
      </c>
      <c r="GKS67" s="995">
        <f t="shared" ref="GKS67" si="18891">GKS60*$C$65*$C$67</f>
        <v>0</v>
      </c>
      <c r="GKU67" s="995">
        <f t="shared" ref="GKU67" si="18892">GKU60*$C$65*$C$67</f>
        <v>0</v>
      </c>
      <c r="GKW67" s="995">
        <f t="shared" ref="GKW67" si="18893">GKW60*$C$65*$C$67</f>
        <v>0</v>
      </c>
      <c r="GKY67" s="995">
        <f t="shared" ref="GKY67" si="18894">GKY60*$C$65*$C$67</f>
        <v>0</v>
      </c>
      <c r="GLA67" s="995">
        <f t="shared" ref="GLA67" si="18895">GLA60*$C$65*$C$67</f>
        <v>0</v>
      </c>
      <c r="GLC67" s="995">
        <f t="shared" ref="GLC67" si="18896">GLC60*$C$65*$C$67</f>
        <v>0</v>
      </c>
      <c r="GLE67" s="995">
        <f t="shared" ref="GLE67" si="18897">GLE60*$C$65*$C$67</f>
        <v>0</v>
      </c>
      <c r="GLG67" s="995">
        <f t="shared" ref="GLG67" si="18898">GLG60*$C$65*$C$67</f>
        <v>0</v>
      </c>
      <c r="GLI67" s="995">
        <f t="shared" ref="GLI67" si="18899">GLI60*$C$65*$C$67</f>
        <v>0</v>
      </c>
      <c r="GLK67" s="995">
        <f t="shared" ref="GLK67" si="18900">GLK60*$C$65*$C$67</f>
        <v>0</v>
      </c>
      <c r="GLM67" s="995">
        <f t="shared" ref="GLM67" si="18901">GLM60*$C$65*$C$67</f>
        <v>0</v>
      </c>
      <c r="GLO67" s="995">
        <f t="shared" ref="GLO67" si="18902">GLO60*$C$65*$C$67</f>
        <v>0</v>
      </c>
      <c r="GLQ67" s="995">
        <f t="shared" ref="GLQ67" si="18903">GLQ60*$C$65*$C$67</f>
        <v>0</v>
      </c>
      <c r="GLS67" s="995">
        <f t="shared" ref="GLS67" si="18904">GLS60*$C$65*$C$67</f>
        <v>0</v>
      </c>
      <c r="GLU67" s="995">
        <f t="shared" ref="GLU67" si="18905">GLU60*$C$65*$C$67</f>
        <v>0</v>
      </c>
      <c r="GLW67" s="995">
        <f t="shared" ref="GLW67" si="18906">GLW60*$C$65*$C$67</f>
        <v>0</v>
      </c>
      <c r="GLY67" s="995">
        <f t="shared" ref="GLY67" si="18907">GLY60*$C$65*$C$67</f>
        <v>0</v>
      </c>
      <c r="GMA67" s="995">
        <f t="shared" ref="GMA67" si="18908">GMA60*$C$65*$C$67</f>
        <v>0</v>
      </c>
      <c r="GMC67" s="995">
        <f t="shared" ref="GMC67" si="18909">GMC60*$C$65*$C$67</f>
        <v>0</v>
      </c>
      <c r="GME67" s="995">
        <f t="shared" ref="GME67" si="18910">GME60*$C$65*$C$67</f>
        <v>0</v>
      </c>
      <c r="GMG67" s="995">
        <f t="shared" ref="GMG67" si="18911">GMG60*$C$65*$C$67</f>
        <v>0</v>
      </c>
      <c r="GMI67" s="995">
        <f t="shared" ref="GMI67" si="18912">GMI60*$C$65*$C$67</f>
        <v>0</v>
      </c>
      <c r="GMK67" s="995">
        <f t="shared" ref="GMK67" si="18913">GMK60*$C$65*$C$67</f>
        <v>0</v>
      </c>
      <c r="GMM67" s="995">
        <f t="shared" ref="GMM67" si="18914">GMM60*$C$65*$C$67</f>
        <v>0</v>
      </c>
      <c r="GMO67" s="995">
        <f t="shared" ref="GMO67" si="18915">GMO60*$C$65*$C$67</f>
        <v>0</v>
      </c>
      <c r="GMQ67" s="995">
        <f t="shared" ref="GMQ67" si="18916">GMQ60*$C$65*$C$67</f>
        <v>0</v>
      </c>
      <c r="GMS67" s="995">
        <f t="shared" ref="GMS67" si="18917">GMS60*$C$65*$C$67</f>
        <v>0</v>
      </c>
      <c r="GMU67" s="995">
        <f t="shared" ref="GMU67" si="18918">GMU60*$C$65*$C$67</f>
        <v>0</v>
      </c>
      <c r="GMW67" s="995">
        <f t="shared" ref="GMW67" si="18919">GMW60*$C$65*$C$67</f>
        <v>0</v>
      </c>
      <c r="GMY67" s="995">
        <f t="shared" ref="GMY67" si="18920">GMY60*$C$65*$C$67</f>
        <v>0</v>
      </c>
      <c r="GNA67" s="995">
        <f t="shared" ref="GNA67" si="18921">GNA60*$C$65*$C$67</f>
        <v>0</v>
      </c>
      <c r="GNC67" s="995">
        <f t="shared" ref="GNC67" si="18922">GNC60*$C$65*$C$67</f>
        <v>0</v>
      </c>
      <c r="GNE67" s="995">
        <f t="shared" ref="GNE67" si="18923">GNE60*$C$65*$C$67</f>
        <v>0</v>
      </c>
      <c r="GNG67" s="995">
        <f t="shared" ref="GNG67" si="18924">GNG60*$C$65*$C$67</f>
        <v>0</v>
      </c>
      <c r="GNI67" s="995">
        <f t="shared" ref="GNI67" si="18925">GNI60*$C$65*$C$67</f>
        <v>0</v>
      </c>
      <c r="GNK67" s="995">
        <f t="shared" ref="GNK67" si="18926">GNK60*$C$65*$C$67</f>
        <v>0</v>
      </c>
      <c r="GNM67" s="995">
        <f t="shared" ref="GNM67" si="18927">GNM60*$C$65*$C$67</f>
        <v>0</v>
      </c>
      <c r="GNO67" s="995">
        <f t="shared" ref="GNO67" si="18928">GNO60*$C$65*$C$67</f>
        <v>0</v>
      </c>
      <c r="GNQ67" s="995">
        <f t="shared" ref="GNQ67" si="18929">GNQ60*$C$65*$C$67</f>
        <v>0</v>
      </c>
      <c r="GNS67" s="995">
        <f t="shared" ref="GNS67" si="18930">GNS60*$C$65*$C$67</f>
        <v>0</v>
      </c>
      <c r="GNU67" s="995">
        <f t="shared" ref="GNU67" si="18931">GNU60*$C$65*$C$67</f>
        <v>0</v>
      </c>
      <c r="GNW67" s="995">
        <f t="shared" ref="GNW67" si="18932">GNW60*$C$65*$C$67</f>
        <v>0</v>
      </c>
      <c r="GNY67" s="995">
        <f t="shared" ref="GNY67" si="18933">GNY60*$C$65*$C$67</f>
        <v>0</v>
      </c>
      <c r="GOA67" s="995">
        <f t="shared" ref="GOA67" si="18934">GOA60*$C$65*$C$67</f>
        <v>0</v>
      </c>
      <c r="GOC67" s="995">
        <f t="shared" ref="GOC67" si="18935">GOC60*$C$65*$C$67</f>
        <v>0</v>
      </c>
      <c r="GOE67" s="995">
        <f t="shared" ref="GOE67" si="18936">GOE60*$C$65*$C$67</f>
        <v>0</v>
      </c>
      <c r="GOG67" s="995">
        <f t="shared" ref="GOG67" si="18937">GOG60*$C$65*$C$67</f>
        <v>0</v>
      </c>
      <c r="GOI67" s="995">
        <f t="shared" ref="GOI67" si="18938">GOI60*$C$65*$C$67</f>
        <v>0</v>
      </c>
      <c r="GOK67" s="995">
        <f t="shared" ref="GOK67" si="18939">GOK60*$C$65*$C$67</f>
        <v>0</v>
      </c>
      <c r="GOM67" s="995">
        <f t="shared" ref="GOM67" si="18940">GOM60*$C$65*$C$67</f>
        <v>0</v>
      </c>
      <c r="GOO67" s="995">
        <f t="shared" ref="GOO67" si="18941">GOO60*$C$65*$C$67</f>
        <v>0</v>
      </c>
      <c r="GOQ67" s="995">
        <f t="shared" ref="GOQ67" si="18942">GOQ60*$C$65*$C$67</f>
        <v>0</v>
      </c>
      <c r="GOS67" s="995">
        <f t="shared" ref="GOS67" si="18943">GOS60*$C$65*$C$67</f>
        <v>0</v>
      </c>
      <c r="GOU67" s="995">
        <f t="shared" ref="GOU67" si="18944">GOU60*$C$65*$C$67</f>
        <v>0</v>
      </c>
      <c r="GOW67" s="995">
        <f t="shared" ref="GOW67" si="18945">GOW60*$C$65*$C$67</f>
        <v>0</v>
      </c>
      <c r="GOY67" s="995">
        <f t="shared" ref="GOY67" si="18946">GOY60*$C$65*$C$67</f>
        <v>0</v>
      </c>
      <c r="GPA67" s="995">
        <f t="shared" ref="GPA67" si="18947">GPA60*$C$65*$C$67</f>
        <v>0</v>
      </c>
      <c r="GPC67" s="995">
        <f t="shared" ref="GPC67" si="18948">GPC60*$C$65*$C$67</f>
        <v>0</v>
      </c>
      <c r="GPE67" s="995">
        <f t="shared" ref="GPE67" si="18949">GPE60*$C$65*$C$67</f>
        <v>0</v>
      </c>
      <c r="GPG67" s="995">
        <f t="shared" ref="GPG67" si="18950">GPG60*$C$65*$C$67</f>
        <v>0</v>
      </c>
      <c r="GPI67" s="995">
        <f t="shared" ref="GPI67" si="18951">GPI60*$C$65*$C$67</f>
        <v>0</v>
      </c>
      <c r="GPK67" s="995">
        <f t="shared" ref="GPK67" si="18952">GPK60*$C$65*$C$67</f>
        <v>0</v>
      </c>
      <c r="GPM67" s="995">
        <f t="shared" ref="GPM67" si="18953">GPM60*$C$65*$C$67</f>
        <v>0</v>
      </c>
      <c r="GPO67" s="995">
        <f t="shared" ref="GPO67" si="18954">GPO60*$C$65*$C$67</f>
        <v>0</v>
      </c>
      <c r="GPQ67" s="995">
        <f t="shared" ref="GPQ67" si="18955">GPQ60*$C$65*$C$67</f>
        <v>0</v>
      </c>
      <c r="GPS67" s="995">
        <f t="shared" ref="GPS67" si="18956">GPS60*$C$65*$C$67</f>
        <v>0</v>
      </c>
      <c r="GPU67" s="995">
        <f t="shared" ref="GPU67" si="18957">GPU60*$C$65*$C$67</f>
        <v>0</v>
      </c>
      <c r="GPW67" s="995">
        <f t="shared" ref="GPW67" si="18958">GPW60*$C$65*$C$67</f>
        <v>0</v>
      </c>
      <c r="GPY67" s="995">
        <f t="shared" ref="GPY67" si="18959">GPY60*$C$65*$C$67</f>
        <v>0</v>
      </c>
      <c r="GQA67" s="995">
        <f t="shared" ref="GQA67" si="18960">GQA60*$C$65*$C$67</f>
        <v>0</v>
      </c>
      <c r="GQC67" s="995">
        <f t="shared" ref="GQC67" si="18961">GQC60*$C$65*$C$67</f>
        <v>0</v>
      </c>
      <c r="GQE67" s="995">
        <f t="shared" ref="GQE67" si="18962">GQE60*$C$65*$C$67</f>
        <v>0</v>
      </c>
      <c r="GQG67" s="995">
        <f t="shared" ref="GQG67" si="18963">GQG60*$C$65*$C$67</f>
        <v>0</v>
      </c>
      <c r="GQI67" s="995">
        <f t="shared" ref="GQI67" si="18964">GQI60*$C$65*$C$67</f>
        <v>0</v>
      </c>
      <c r="GQK67" s="995">
        <f t="shared" ref="GQK67" si="18965">GQK60*$C$65*$C$67</f>
        <v>0</v>
      </c>
      <c r="GQM67" s="995">
        <f t="shared" ref="GQM67" si="18966">GQM60*$C$65*$C$67</f>
        <v>0</v>
      </c>
      <c r="GQO67" s="995">
        <f t="shared" ref="GQO67" si="18967">GQO60*$C$65*$C$67</f>
        <v>0</v>
      </c>
      <c r="GQQ67" s="995">
        <f t="shared" ref="GQQ67" si="18968">GQQ60*$C$65*$C$67</f>
        <v>0</v>
      </c>
      <c r="GQS67" s="995">
        <f t="shared" ref="GQS67" si="18969">GQS60*$C$65*$C$67</f>
        <v>0</v>
      </c>
      <c r="GQU67" s="995">
        <f t="shared" ref="GQU67" si="18970">GQU60*$C$65*$C$67</f>
        <v>0</v>
      </c>
      <c r="GQW67" s="995">
        <f t="shared" ref="GQW67" si="18971">GQW60*$C$65*$C$67</f>
        <v>0</v>
      </c>
      <c r="GQY67" s="995">
        <f t="shared" ref="GQY67" si="18972">GQY60*$C$65*$C$67</f>
        <v>0</v>
      </c>
      <c r="GRA67" s="995">
        <f t="shared" ref="GRA67" si="18973">GRA60*$C$65*$C$67</f>
        <v>0</v>
      </c>
      <c r="GRC67" s="995">
        <f t="shared" ref="GRC67" si="18974">GRC60*$C$65*$C$67</f>
        <v>0</v>
      </c>
      <c r="GRE67" s="995">
        <f t="shared" ref="GRE67" si="18975">GRE60*$C$65*$C$67</f>
        <v>0</v>
      </c>
      <c r="GRG67" s="995">
        <f t="shared" ref="GRG67" si="18976">GRG60*$C$65*$C$67</f>
        <v>0</v>
      </c>
      <c r="GRI67" s="995">
        <f t="shared" ref="GRI67" si="18977">GRI60*$C$65*$C$67</f>
        <v>0</v>
      </c>
      <c r="GRK67" s="995">
        <f t="shared" ref="GRK67" si="18978">GRK60*$C$65*$C$67</f>
        <v>0</v>
      </c>
      <c r="GRM67" s="995">
        <f t="shared" ref="GRM67" si="18979">GRM60*$C$65*$C$67</f>
        <v>0</v>
      </c>
      <c r="GRO67" s="995">
        <f t="shared" ref="GRO67" si="18980">GRO60*$C$65*$C$67</f>
        <v>0</v>
      </c>
      <c r="GRQ67" s="995">
        <f t="shared" ref="GRQ67" si="18981">GRQ60*$C$65*$C$67</f>
        <v>0</v>
      </c>
      <c r="GRS67" s="995">
        <f t="shared" ref="GRS67" si="18982">GRS60*$C$65*$C$67</f>
        <v>0</v>
      </c>
      <c r="GRU67" s="995">
        <f t="shared" ref="GRU67" si="18983">GRU60*$C$65*$C$67</f>
        <v>0</v>
      </c>
      <c r="GRW67" s="995">
        <f t="shared" ref="GRW67" si="18984">GRW60*$C$65*$C$67</f>
        <v>0</v>
      </c>
      <c r="GRY67" s="995">
        <f t="shared" ref="GRY67" si="18985">GRY60*$C$65*$C$67</f>
        <v>0</v>
      </c>
      <c r="GSA67" s="995">
        <f t="shared" ref="GSA67" si="18986">GSA60*$C$65*$C$67</f>
        <v>0</v>
      </c>
      <c r="GSC67" s="995">
        <f t="shared" ref="GSC67" si="18987">GSC60*$C$65*$C$67</f>
        <v>0</v>
      </c>
      <c r="GSE67" s="995">
        <f t="shared" ref="GSE67" si="18988">GSE60*$C$65*$C$67</f>
        <v>0</v>
      </c>
      <c r="GSG67" s="995">
        <f t="shared" ref="GSG67" si="18989">GSG60*$C$65*$C$67</f>
        <v>0</v>
      </c>
      <c r="GSI67" s="995">
        <f t="shared" ref="GSI67" si="18990">GSI60*$C$65*$C$67</f>
        <v>0</v>
      </c>
      <c r="GSK67" s="995">
        <f t="shared" ref="GSK67" si="18991">GSK60*$C$65*$C$67</f>
        <v>0</v>
      </c>
      <c r="GSM67" s="995">
        <f t="shared" ref="GSM67" si="18992">GSM60*$C$65*$C$67</f>
        <v>0</v>
      </c>
      <c r="GSO67" s="995">
        <f t="shared" ref="GSO67" si="18993">GSO60*$C$65*$C$67</f>
        <v>0</v>
      </c>
      <c r="GSQ67" s="995">
        <f t="shared" ref="GSQ67" si="18994">GSQ60*$C$65*$C$67</f>
        <v>0</v>
      </c>
      <c r="GSS67" s="995">
        <f t="shared" ref="GSS67" si="18995">GSS60*$C$65*$C$67</f>
        <v>0</v>
      </c>
      <c r="GSU67" s="995">
        <f t="shared" ref="GSU67" si="18996">GSU60*$C$65*$C$67</f>
        <v>0</v>
      </c>
      <c r="GSW67" s="995">
        <f t="shared" ref="GSW67" si="18997">GSW60*$C$65*$C$67</f>
        <v>0</v>
      </c>
      <c r="GSY67" s="995">
        <f t="shared" ref="GSY67" si="18998">GSY60*$C$65*$C$67</f>
        <v>0</v>
      </c>
      <c r="GTA67" s="995">
        <f t="shared" ref="GTA67" si="18999">GTA60*$C$65*$C$67</f>
        <v>0</v>
      </c>
      <c r="GTC67" s="995">
        <f t="shared" ref="GTC67" si="19000">GTC60*$C$65*$C$67</f>
        <v>0</v>
      </c>
      <c r="GTE67" s="995">
        <f t="shared" ref="GTE67" si="19001">GTE60*$C$65*$C$67</f>
        <v>0</v>
      </c>
      <c r="GTG67" s="995">
        <f t="shared" ref="GTG67" si="19002">GTG60*$C$65*$C$67</f>
        <v>0</v>
      </c>
      <c r="GTI67" s="995">
        <f t="shared" ref="GTI67" si="19003">GTI60*$C$65*$C$67</f>
        <v>0</v>
      </c>
      <c r="GTK67" s="995">
        <f t="shared" ref="GTK67" si="19004">GTK60*$C$65*$C$67</f>
        <v>0</v>
      </c>
      <c r="GTM67" s="995">
        <f t="shared" ref="GTM67" si="19005">GTM60*$C$65*$C$67</f>
        <v>0</v>
      </c>
      <c r="GTO67" s="995">
        <f t="shared" ref="GTO67" si="19006">GTO60*$C$65*$C$67</f>
        <v>0</v>
      </c>
      <c r="GTQ67" s="995">
        <f t="shared" ref="GTQ67" si="19007">GTQ60*$C$65*$C$67</f>
        <v>0</v>
      </c>
      <c r="GTS67" s="995">
        <f t="shared" ref="GTS67" si="19008">GTS60*$C$65*$C$67</f>
        <v>0</v>
      </c>
      <c r="GTU67" s="995">
        <f t="shared" ref="GTU67" si="19009">GTU60*$C$65*$C$67</f>
        <v>0</v>
      </c>
      <c r="GTW67" s="995">
        <f t="shared" ref="GTW67" si="19010">GTW60*$C$65*$C$67</f>
        <v>0</v>
      </c>
      <c r="GTY67" s="995">
        <f t="shared" ref="GTY67" si="19011">GTY60*$C$65*$C$67</f>
        <v>0</v>
      </c>
      <c r="GUA67" s="995">
        <f t="shared" ref="GUA67" si="19012">GUA60*$C$65*$C$67</f>
        <v>0</v>
      </c>
      <c r="GUC67" s="995">
        <f t="shared" ref="GUC67" si="19013">GUC60*$C$65*$C$67</f>
        <v>0</v>
      </c>
      <c r="GUE67" s="995">
        <f t="shared" ref="GUE67" si="19014">GUE60*$C$65*$C$67</f>
        <v>0</v>
      </c>
      <c r="GUG67" s="995">
        <f t="shared" ref="GUG67" si="19015">GUG60*$C$65*$C$67</f>
        <v>0</v>
      </c>
      <c r="GUI67" s="995">
        <f t="shared" ref="GUI67" si="19016">GUI60*$C$65*$C$67</f>
        <v>0</v>
      </c>
      <c r="GUK67" s="995">
        <f t="shared" ref="GUK67" si="19017">GUK60*$C$65*$C$67</f>
        <v>0</v>
      </c>
      <c r="GUM67" s="995">
        <f t="shared" ref="GUM67" si="19018">GUM60*$C$65*$C$67</f>
        <v>0</v>
      </c>
      <c r="GUO67" s="995">
        <f t="shared" ref="GUO67" si="19019">GUO60*$C$65*$C$67</f>
        <v>0</v>
      </c>
      <c r="GUQ67" s="995">
        <f t="shared" ref="GUQ67" si="19020">GUQ60*$C$65*$C$67</f>
        <v>0</v>
      </c>
      <c r="GUS67" s="995">
        <f t="shared" ref="GUS67" si="19021">GUS60*$C$65*$C$67</f>
        <v>0</v>
      </c>
      <c r="GUU67" s="995">
        <f t="shared" ref="GUU67" si="19022">GUU60*$C$65*$C$67</f>
        <v>0</v>
      </c>
      <c r="GUW67" s="995">
        <f t="shared" ref="GUW67" si="19023">GUW60*$C$65*$C$67</f>
        <v>0</v>
      </c>
      <c r="GUY67" s="995">
        <f t="shared" ref="GUY67" si="19024">GUY60*$C$65*$C$67</f>
        <v>0</v>
      </c>
      <c r="GVA67" s="995">
        <f t="shared" ref="GVA67" si="19025">GVA60*$C$65*$C$67</f>
        <v>0</v>
      </c>
      <c r="GVC67" s="995">
        <f t="shared" ref="GVC67" si="19026">GVC60*$C$65*$C$67</f>
        <v>0</v>
      </c>
      <c r="GVE67" s="995">
        <f t="shared" ref="GVE67" si="19027">GVE60*$C$65*$C$67</f>
        <v>0</v>
      </c>
      <c r="GVG67" s="995">
        <f t="shared" ref="GVG67" si="19028">GVG60*$C$65*$C$67</f>
        <v>0</v>
      </c>
      <c r="GVI67" s="995">
        <f t="shared" ref="GVI67" si="19029">GVI60*$C$65*$C$67</f>
        <v>0</v>
      </c>
      <c r="GVK67" s="995">
        <f t="shared" ref="GVK67" si="19030">GVK60*$C$65*$C$67</f>
        <v>0</v>
      </c>
      <c r="GVM67" s="995">
        <f t="shared" ref="GVM67" si="19031">GVM60*$C$65*$C$67</f>
        <v>0</v>
      </c>
      <c r="GVO67" s="995">
        <f t="shared" ref="GVO67" si="19032">GVO60*$C$65*$C$67</f>
        <v>0</v>
      </c>
      <c r="GVQ67" s="995">
        <f t="shared" ref="GVQ67" si="19033">GVQ60*$C$65*$C$67</f>
        <v>0</v>
      </c>
      <c r="GVS67" s="995">
        <f t="shared" ref="GVS67" si="19034">GVS60*$C$65*$C$67</f>
        <v>0</v>
      </c>
      <c r="GVU67" s="995">
        <f t="shared" ref="GVU67" si="19035">GVU60*$C$65*$C$67</f>
        <v>0</v>
      </c>
      <c r="GVW67" s="995">
        <f t="shared" ref="GVW67" si="19036">GVW60*$C$65*$C$67</f>
        <v>0</v>
      </c>
      <c r="GVY67" s="995">
        <f t="shared" ref="GVY67" si="19037">GVY60*$C$65*$C$67</f>
        <v>0</v>
      </c>
      <c r="GWA67" s="995">
        <f t="shared" ref="GWA67" si="19038">GWA60*$C$65*$C$67</f>
        <v>0</v>
      </c>
      <c r="GWC67" s="995">
        <f t="shared" ref="GWC67" si="19039">GWC60*$C$65*$C$67</f>
        <v>0</v>
      </c>
      <c r="GWE67" s="995">
        <f t="shared" ref="GWE67" si="19040">GWE60*$C$65*$C$67</f>
        <v>0</v>
      </c>
      <c r="GWG67" s="995">
        <f t="shared" ref="GWG67" si="19041">GWG60*$C$65*$C$67</f>
        <v>0</v>
      </c>
      <c r="GWI67" s="995">
        <f t="shared" ref="GWI67" si="19042">GWI60*$C$65*$C$67</f>
        <v>0</v>
      </c>
      <c r="GWK67" s="995">
        <f t="shared" ref="GWK67" si="19043">GWK60*$C$65*$C$67</f>
        <v>0</v>
      </c>
      <c r="GWM67" s="995">
        <f t="shared" ref="GWM67" si="19044">GWM60*$C$65*$C$67</f>
        <v>0</v>
      </c>
      <c r="GWO67" s="995">
        <f t="shared" ref="GWO67" si="19045">GWO60*$C$65*$C$67</f>
        <v>0</v>
      </c>
      <c r="GWQ67" s="995">
        <f t="shared" ref="GWQ67" si="19046">GWQ60*$C$65*$C$67</f>
        <v>0</v>
      </c>
      <c r="GWS67" s="995">
        <f t="shared" ref="GWS67" si="19047">GWS60*$C$65*$C$67</f>
        <v>0</v>
      </c>
      <c r="GWU67" s="995">
        <f t="shared" ref="GWU67" si="19048">GWU60*$C$65*$C$67</f>
        <v>0</v>
      </c>
      <c r="GWW67" s="995">
        <f t="shared" ref="GWW67" si="19049">GWW60*$C$65*$C$67</f>
        <v>0</v>
      </c>
      <c r="GWY67" s="995">
        <f t="shared" ref="GWY67" si="19050">GWY60*$C$65*$C$67</f>
        <v>0</v>
      </c>
      <c r="GXA67" s="995">
        <f t="shared" ref="GXA67" si="19051">GXA60*$C$65*$C$67</f>
        <v>0</v>
      </c>
      <c r="GXC67" s="995">
        <f t="shared" ref="GXC67" si="19052">GXC60*$C$65*$C$67</f>
        <v>0</v>
      </c>
      <c r="GXE67" s="995">
        <f t="shared" ref="GXE67" si="19053">GXE60*$C$65*$C$67</f>
        <v>0</v>
      </c>
      <c r="GXG67" s="995">
        <f t="shared" ref="GXG67" si="19054">GXG60*$C$65*$C$67</f>
        <v>0</v>
      </c>
      <c r="GXI67" s="995">
        <f t="shared" ref="GXI67" si="19055">GXI60*$C$65*$C$67</f>
        <v>0</v>
      </c>
      <c r="GXK67" s="995">
        <f t="shared" ref="GXK67" si="19056">GXK60*$C$65*$C$67</f>
        <v>0</v>
      </c>
      <c r="GXM67" s="995">
        <f t="shared" ref="GXM67" si="19057">GXM60*$C$65*$C$67</f>
        <v>0</v>
      </c>
      <c r="GXO67" s="995">
        <f t="shared" ref="GXO67" si="19058">GXO60*$C$65*$C$67</f>
        <v>0</v>
      </c>
      <c r="GXQ67" s="995">
        <f t="shared" ref="GXQ67" si="19059">GXQ60*$C$65*$C$67</f>
        <v>0</v>
      </c>
      <c r="GXS67" s="995">
        <f t="shared" ref="GXS67" si="19060">GXS60*$C$65*$C$67</f>
        <v>0</v>
      </c>
      <c r="GXU67" s="995">
        <f t="shared" ref="GXU67" si="19061">GXU60*$C$65*$C$67</f>
        <v>0</v>
      </c>
      <c r="GXW67" s="995">
        <f t="shared" ref="GXW67" si="19062">GXW60*$C$65*$C$67</f>
        <v>0</v>
      </c>
      <c r="GXY67" s="995">
        <f t="shared" ref="GXY67" si="19063">GXY60*$C$65*$C$67</f>
        <v>0</v>
      </c>
      <c r="GYA67" s="995">
        <f t="shared" ref="GYA67" si="19064">GYA60*$C$65*$C$67</f>
        <v>0</v>
      </c>
      <c r="GYC67" s="995">
        <f t="shared" ref="GYC67" si="19065">GYC60*$C$65*$C$67</f>
        <v>0</v>
      </c>
      <c r="GYE67" s="995">
        <f t="shared" ref="GYE67" si="19066">GYE60*$C$65*$C$67</f>
        <v>0</v>
      </c>
      <c r="GYG67" s="995">
        <f t="shared" ref="GYG67" si="19067">GYG60*$C$65*$C$67</f>
        <v>0</v>
      </c>
      <c r="GYI67" s="995">
        <f t="shared" ref="GYI67" si="19068">GYI60*$C$65*$C$67</f>
        <v>0</v>
      </c>
      <c r="GYK67" s="995">
        <f t="shared" ref="GYK67" si="19069">GYK60*$C$65*$C$67</f>
        <v>0</v>
      </c>
      <c r="GYM67" s="995">
        <f t="shared" ref="GYM67" si="19070">GYM60*$C$65*$C$67</f>
        <v>0</v>
      </c>
      <c r="GYO67" s="995">
        <f t="shared" ref="GYO67" si="19071">GYO60*$C$65*$C$67</f>
        <v>0</v>
      </c>
      <c r="GYQ67" s="995">
        <f t="shared" ref="GYQ67" si="19072">GYQ60*$C$65*$C$67</f>
        <v>0</v>
      </c>
      <c r="GYS67" s="995">
        <f t="shared" ref="GYS67" si="19073">GYS60*$C$65*$C$67</f>
        <v>0</v>
      </c>
      <c r="GYU67" s="995">
        <f t="shared" ref="GYU67" si="19074">GYU60*$C$65*$C$67</f>
        <v>0</v>
      </c>
      <c r="GYW67" s="995">
        <f t="shared" ref="GYW67" si="19075">GYW60*$C$65*$C$67</f>
        <v>0</v>
      </c>
      <c r="GYY67" s="995">
        <f t="shared" ref="GYY67" si="19076">GYY60*$C$65*$C$67</f>
        <v>0</v>
      </c>
      <c r="GZA67" s="995">
        <f t="shared" ref="GZA67" si="19077">GZA60*$C$65*$C$67</f>
        <v>0</v>
      </c>
      <c r="GZC67" s="995">
        <f t="shared" ref="GZC67" si="19078">GZC60*$C$65*$C$67</f>
        <v>0</v>
      </c>
      <c r="GZE67" s="995">
        <f t="shared" ref="GZE67" si="19079">GZE60*$C$65*$C$67</f>
        <v>0</v>
      </c>
      <c r="GZG67" s="995">
        <f t="shared" ref="GZG67" si="19080">GZG60*$C$65*$C$67</f>
        <v>0</v>
      </c>
      <c r="GZI67" s="995">
        <f t="shared" ref="GZI67" si="19081">GZI60*$C$65*$C$67</f>
        <v>0</v>
      </c>
      <c r="GZK67" s="995">
        <f t="shared" ref="GZK67" si="19082">GZK60*$C$65*$C$67</f>
        <v>0</v>
      </c>
      <c r="GZM67" s="995">
        <f t="shared" ref="GZM67" si="19083">GZM60*$C$65*$C$67</f>
        <v>0</v>
      </c>
      <c r="GZO67" s="995">
        <f t="shared" ref="GZO67" si="19084">GZO60*$C$65*$C$67</f>
        <v>0</v>
      </c>
      <c r="GZQ67" s="995">
        <f t="shared" ref="GZQ67" si="19085">GZQ60*$C$65*$C$67</f>
        <v>0</v>
      </c>
      <c r="GZS67" s="995">
        <f t="shared" ref="GZS67" si="19086">GZS60*$C$65*$C$67</f>
        <v>0</v>
      </c>
      <c r="GZU67" s="995">
        <f t="shared" ref="GZU67" si="19087">GZU60*$C$65*$C$67</f>
        <v>0</v>
      </c>
      <c r="GZW67" s="995">
        <f t="shared" ref="GZW67" si="19088">GZW60*$C$65*$C$67</f>
        <v>0</v>
      </c>
      <c r="GZY67" s="995">
        <f t="shared" ref="GZY67" si="19089">GZY60*$C$65*$C$67</f>
        <v>0</v>
      </c>
      <c r="HAA67" s="995">
        <f t="shared" ref="HAA67" si="19090">HAA60*$C$65*$C$67</f>
        <v>0</v>
      </c>
      <c r="HAC67" s="995">
        <f t="shared" ref="HAC67" si="19091">HAC60*$C$65*$C$67</f>
        <v>0</v>
      </c>
      <c r="HAE67" s="995">
        <f t="shared" ref="HAE67" si="19092">HAE60*$C$65*$C$67</f>
        <v>0</v>
      </c>
      <c r="HAG67" s="995">
        <f t="shared" ref="HAG67" si="19093">HAG60*$C$65*$C$67</f>
        <v>0</v>
      </c>
      <c r="HAI67" s="995">
        <f t="shared" ref="HAI67" si="19094">HAI60*$C$65*$C$67</f>
        <v>0</v>
      </c>
      <c r="HAK67" s="995">
        <f t="shared" ref="HAK67" si="19095">HAK60*$C$65*$C$67</f>
        <v>0</v>
      </c>
      <c r="HAM67" s="995">
        <f t="shared" ref="HAM67" si="19096">HAM60*$C$65*$C$67</f>
        <v>0</v>
      </c>
      <c r="HAO67" s="995">
        <f t="shared" ref="HAO67" si="19097">HAO60*$C$65*$C$67</f>
        <v>0</v>
      </c>
      <c r="HAQ67" s="995">
        <f t="shared" ref="HAQ67" si="19098">HAQ60*$C$65*$C$67</f>
        <v>0</v>
      </c>
      <c r="HAS67" s="995">
        <f t="shared" ref="HAS67" si="19099">HAS60*$C$65*$C$67</f>
        <v>0</v>
      </c>
      <c r="HAU67" s="995">
        <f t="shared" ref="HAU67" si="19100">HAU60*$C$65*$C$67</f>
        <v>0</v>
      </c>
      <c r="HAW67" s="995">
        <f t="shared" ref="HAW67" si="19101">HAW60*$C$65*$C$67</f>
        <v>0</v>
      </c>
      <c r="HAY67" s="995">
        <f t="shared" ref="HAY67" si="19102">HAY60*$C$65*$C$67</f>
        <v>0</v>
      </c>
      <c r="HBA67" s="995">
        <f t="shared" ref="HBA67" si="19103">HBA60*$C$65*$C$67</f>
        <v>0</v>
      </c>
      <c r="HBC67" s="995">
        <f t="shared" ref="HBC67" si="19104">HBC60*$C$65*$C$67</f>
        <v>0</v>
      </c>
      <c r="HBE67" s="995">
        <f t="shared" ref="HBE67" si="19105">HBE60*$C$65*$C$67</f>
        <v>0</v>
      </c>
      <c r="HBG67" s="995">
        <f t="shared" ref="HBG67" si="19106">HBG60*$C$65*$C$67</f>
        <v>0</v>
      </c>
      <c r="HBI67" s="995">
        <f t="shared" ref="HBI67" si="19107">HBI60*$C$65*$C$67</f>
        <v>0</v>
      </c>
      <c r="HBK67" s="995">
        <f t="shared" ref="HBK67" si="19108">HBK60*$C$65*$C$67</f>
        <v>0</v>
      </c>
      <c r="HBM67" s="995">
        <f t="shared" ref="HBM67" si="19109">HBM60*$C$65*$C$67</f>
        <v>0</v>
      </c>
      <c r="HBO67" s="995">
        <f t="shared" ref="HBO67" si="19110">HBO60*$C$65*$C$67</f>
        <v>0</v>
      </c>
      <c r="HBQ67" s="995">
        <f t="shared" ref="HBQ67" si="19111">HBQ60*$C$65*$C$67</f>
        <v>0</v>
      </c>
      <c r="HBS67" s="995">
        <f t="shared" ref="HBS67" si="19112">HBS60*$C$65*$C$67</f>
        <v>0</v>
      </c>
      <c r="HBU67" s="995">
        <f t="shared" ref="HBU67" si="19113">HBU60*$C$65*$C$67</f>
        <v>0</v>
      </c>
      <c r="HBW67" s="995">
        <f t="shared" ref="HBW67" si="19114">HBW60*$C$65*$C$67</f>
        <v>0</v>
      </c>
      <c r="HBY67" s="995">
        <f t="shared" ref="HBY67" si="19115">HBY60*$C$65*$C$67</f>
        <v>0</v>
      </c>
      <c r="HCA67" s="995">
        <f t="shared" ref="HCA67" si="19116">HCA60*$C$65*$C$67</f>
        <v>0</v>
      </c>
      <c r="HCC67" s="995">
        <f t="shared" ref="HCC67" si="19117">HCC60*$C$65*$C$67</f>
        <v>0</v>
      </c>
      <c r="HCE67" s="995">
        <f t="shared" ref="HCE67" si="19118">HCE60*$C$65*$C$67</f>
        <v>0</v>
      </c>
      <c r="HCG67" s="995">
        <f t="shared" ref="HCG67" si="19119">HCG60*$C$65*$C$67</f>
        <v>0</v>
      </c>
      <c r="HCI67" s="995">
        <f t="shared" ref="HCI67" si="19120">HCI60*$C$65*$C$67</f>
        <v>0</v>
      </c>
      <c r="HCK67" s="995">
        <f t="shared" ref="HCK67" si="19121">HCK60*$C$65*$C$67</f>
        <v>0</v>
      </c>
      <c r="HCM67" s="995">
        <f t="shared" ref="HCM67" si="19122">HCM60*$C$65*$C$67</f>
        <v>0</v>
      </c>
      <c r="HCO67" s="995">
        <f t="shared" ref="HCO67" si="19123">HCO60*$C$65*$C$67</f>
        <v>0</v>
      </c>
      <c r="HCQ67" s="995">
        <f t="shared" ref="HCQ67" si="19124">HCQ60*$C$65*$C$67</f>
        <v>0</v>
      </c>
      <c r="HCS67" s="995">
        <f t="shared" ref="HCS67" si="19125">HCS60*$C$65*$C$67</f>
        <v>0</v>
      </c>
      <c r="HCU67" s="995">
        <f t="shared" ref="HCU67" si="19126">HCU60*$C$65*$C$67</f>
        <v>0</v>
      </c>
      <c r="HCW67" s="995">
        <f t="shared" ref="HCW67" si="19127">HCW60*$C$65*$C$67</f>
        <v>0</v>
      </c>
      <c r="HCY67" s="995">
        <f t="shared" ref="HCY67" si="19128">HCY60*$C$65*$C$67</f>
        <v>0</v>
      </c>
      <c r="HDA67" s="995">
        <f t="shared" ref="HDA67" si="19129">HDA60*$C$65*$C$67</f>
        <v>0</v>
      </c>
      <c r="HDC67" s="995">
        <f t="shared" ref="HDC67" si="19130">HDC60*$C$65*$C$67</f>
        <v>0</v>
      </c>
      <c r="HDE67" s="995">
        <f t="shared" ref="HDE67" si="19131">HDE60*$C$65*$C$67</f>
        <v>0</v>
      </c>
      <c r="HDG67" s="995">
        <f t="shared" ref="HDG67" si="19132">HDG60*$C$65*$C$67</f>
        <v>0</v>
      </c>
      <c r="HDI67" s="995">
        <f t="shared" ref="HDI67" si="19133">HDI60*$C$65*$C$67</f>
        <v>0</v>
      </c>
      <c r="HDK67" s="995">
        <f t="shared" ref="HDK67" si="19134">HDK60*$C$65*$C$67</f>
        <v>0</v>
      </c>
      <c r="HDM67" s="995">
        <f t="shared" ref="HDM67" si="19135">HDM60*$C$65*$C$67</f>
        <v>0</v>
      </c>
      <c r="HDO67" s="995">
        <f t="shared" ref="HDO67" si="19136">HDO60*$C$65*$C$67</f>
        <v>0</v>
      </c>
      <c r="HDQ67" s="995">
        <f t="shared" ref="HDQ67" si="19137">HDQ60*$C$65*$C$67</f>
        <v>0</v>
      </c>
      <c r="HDS67" s="995">
        <f t="shared" ref="HDS67" si="19138">HDS60*$C$65*$C$67</f>
        <v>0</v>
      </c>
      <c r="HDU67" s="995">
        <f t="shared" ref="HDU67" si="19139">HDU60*$C$65*$C$67</f>
        <v>0</v>
      </c>
      <c r="HDW67" s="995">
        <f t="shared" ref="HDW67" si="19140">HDW60*$C$65*$C$67</f>
        <v>0</v>
      </c>
      <c r="HDY67" s="995">
        <f t="shared" ref="HDY67" si="19141">HDY60*$C$65*$C$67</f>
        <v>0</v>
      </c>
      <c r="HEA67" s="995">
        <f t="shared" ref="HEA67" si="19142">HEA60*$C$65*$C$67</f>
        <v>0</v>
      </c>
      <c r="HEC67" s="995">
        <f t="shared" ref="HEC67" si="19143">HEC60*$C$65*$C$67</f>
        <v>0</v>
      </c>
      <c r="HEE67" s="995">
        <f t="shared" ref="HEE67" si="19144">HEE60*$C$65*$C$67</f>
        <v>0</v>
      </c>
      <c r="HEG67" s="995">
        <f t="shared" ref="HEG67" si="19145">HEG60*$C$65*$C$67</f>
        <v>0</v>
      </c>
      <c r="HEI67" s="995">
        <f t="shared" ref="HEI67" si="19146">HEI60*$C$65*$C$67</f>
        <v>0</v>
      </c>
      <c r="HEK67" s="995">
        <f t="shared" ref="HEK67" si="19147">HEK60*$C$65*$C$67</f>
        <v>0</v>
      </c>
      <c r="HEM67" s="995">
        <f t="shared" ref="HEM67" si="19148">HEM60*$C$65*$C$67</f>
        <v>0</v>
      </c>
      <c r="HEO67" s="995">
        <f t="shared" ref="HEO67" si="19149">HEO60*$C$65*$C$67</f>
        <v>0</v>
      </c>
      <c r="HEQ67" s="995">
        <f t="shared" ref="HEQ67" si="19150">HEQ60*$C$65*$C$67</f>
        <v>0</v>
      </c>
      <c r="HES67" s="995">
        <f t="shared" ref="HES67" si="19151">HES60*$C$65*$C$67</f>
        <v>0</v>
      </c>
      <c r="HEU67" s="995">
        <f t="shared" ref="HEU67" si="19152">HEU60*$C$65*$C$67</f>
        <v>0</v>
      </c>
      <c r="HEW67" s="995">
        <f t="shared" ref="HEW67" si="19153">HEW60*$C$65*$C$67</f>
        <v>0</v>
      </c>
      <c r="HEY67" s="995">
        <f t="shared" ref="HEY67" si="19154">HEY60*$C$65*$C$67</f>
        <v>0</v>
      </c>
      <c r="HFA67" s="995">
        <f t="shared" ref="HFA67" si="19155">HFA60*$C$65*$C$67</f>
        <v>0</v>
      </c>
      <c r="HFC67" s="995">
        <f t="shared" ref="HFC67" si="19156">HFC60*$C$65*$C$67</f>
        <v>0</v>
      </c>
      <c r="HFE67" s="995">
        <f t="shared" ref="HFE67" si="19157">HFE60*$C$65*$C$67</f>
        <v>0</v>
      </c>
      <c r="HFG67" s="995">
        <f t="shared" ref="HFG67" si="19158">HFG60*$C$65*$C$67</f>
        <v>0</v>
      </c>
      <c r="HFI67" s="995">
        <f t="shared" ref="HFI67" si="19159">HFI60*$C$65*$C$67</f>
        <v>0</v>
      </c>
      <c r="HFK67" s="995">
        <f t="shared" ref="HFK67" si="19160">HFK60*$C$65*$C$67</f>
        <v>0</v>
      </c>
      <c r="HFM67" s="995">
        <f t="shared" ref="HFM67" si="19161">HFM60*$C$65*$C$67</f>
        <v>0</v>
      </c>
      <c r="HFO67" s="995">
        <f t="shared" ref="HFO67" si="19162">HFO60*$C$65*$C$67</f>
        <v>0</v>
      </c>
      <c r="HFQ67" s="995">
        <f t="shared" ref="HFQ67" si="19163">HFQ60*$C$65*$C$67</f>
        <v>0</v>
      </c>
      <c r="HFS67" s="995">
        <f t="shared" ref="HFS67" si="19164">HFS60*$C$65*$C$67</f>
        <v>0</v>
      </c>
      <c r="HFU67" s="995">
        <f t="shared" ref="HFU67" si="19165">HFU60*$C$65*$C$67</f>
        <v>0</v>
      </c>
      <c r="HFW67" s="995">
        <f t="shared" ref="HFW67" si="19166">HFW60*$C$65*$C$67</f>
        <v>0</v>
      </c>
      <c r="HFY67" s="995">
        <f t="shared" ref="HFY67" si="19167">HFY60*$C$65*$C$67</f>
        <v>0</v>
      </c>
      <c r="HGA67" s="995">
        <f t="shared" ref="HGA67" si="19168">HGA60*$C$65*$C$67</f>
        <v>0</v>
      </c>
      <c r="HGC67" s="995">
        <f t="shared" ref="HGC67" si="19169">HGC60*$C$65*$C$67</f>
        <v>0</v>
      </c>
      <c r="HGE67" s="995">
        <f t="shared" ref="HGE67" si="19170">HGE60*$C$65*$C$67</f>
        <v>0</v>
      </c>
      <c r="HGG67" s="995">
        <f t="shared" ref="HGG67" si="19171">HGG60*$C$65*$C$67</f>
        <v>0</v>
      </c>
      <c r="HGI67" s="995">
        <f t="shared" ref="HGI67" si="19172">HGI60*$C$65*$C$67</f>
        <v>0</v>
      </c>
      <c r="HGK67" s="995">
        <f t="shared" ref="HGK67" si="19173">HGK60*$C$65*$C$67</f>
        <v>0</v>
      </c>
      <c r="HGM67" s="995">
        <f t="shared" ref="HGM67" si="19174">HGM60*$C$65*$C$67</f>
        <v>0</v>
      </c>
      <c r="HGO67" s="995">
        <f t="shared" ref="HGO67" si="19175">HGO60*$C$65*$C$67</f>
        <v>0</v>
      </c>
      <c r="HGQ67" s="995">
        <f t="shared" ref="HGQ67" si="19176">HGQ60*$C$65*$C$67</f>
        <v>0</v>
      </c>
      <c r="HGS67" s="995">
        <f t="shared" ref="HGS67" si="19177">HGS60*$C$65*$C$67</f>
        <v>0</v>
      </c>
      <c r="HGU67" s="995">
        <f t="shared" ref="HGU67" si="19178">HGU60*$C$65*$C$67</f>
        <v>0</v>
      </c>
      <c r="HGW67" s="995">
        <f t="shared" ref="HGW67" si="19179">HGW60*$C$65*$C$67</f>
        <v>0</v>
      </c>
      <c r="HGY67" s="995">
        <f t="shared" ref="HGY67" si="19180">HGY60*$C$65*$C$67</f>
        <v>0</v>
      </c>
      <c r="HHA67" s="995">
        <f t="shared" ref="HHA67" si="19181">HHA60*$C$65*$C$67</f>
        <v>0</v>
      </c>
      <c r="HHC67" s="995">
        <f t="shared" ref="HHC67" si="19182">HHC60*$C$65*$C$67</f>
        <v>0</v>
      </c>
      <c r="HHE67" s="995">
        <f t="shared" ref="HHE67" si="19183">HHE60*$C$65*$C$67</f>
        <v>0</v>
      </c>
      <c r="HHG67" s="995">
        <f t="shared" ref="HHG67" si="19184">HHG60*$C$65*$C$67</f>
        <v>0</v>
      </c>
      <c r="HHI67" s="995">
        <f t="shared" ref="HHI67" si="19185">HHI60*$C$65*$C$67</f>
        <v>0</v>
      </c>
      <c r="HHK67" s="995">
        <f t="shared" ref="HHK67" si="19186">HHK60*$C$65*$C$67</f>
        <v>0</v>
      </c>
      <c r="HHM67" s="995">
        <f t="shared" ref="HHM67" si="19187">HHM60*$C$65*$C$67</f>
        <v>0</v>
      </c>
      <c r="HHO67" s="995">
        <f t="shared" ref="HHO67" si="19188">HHO60*$C$65*$C$67</f>
        <v>0</v>
      </c>
      <c r="HHQ67" s="995">
        <f t="shared" ref="HHQ67" si="19189">HHQ60*$C$65*$C$67</f>
        <v>0</v>
      </c>
      <c r="HHS67" s="995">
        <f t="shared" ref="HHS67" si="19190">HHS60*$C$65*$C$67</f>
        <v>0</v>
      </c>
      <c r="HHU67" s="995">
        <f t="shared" ref="HHU67" si="19191">HHU60*$C$65*$C$67</f>
        <v>0</v>
      </c>
      <c r="HHW67" s="995">
        <f t="shared" ref="HHW67" si="19192">HHW60*$C$65*$C$67</f>
        <v>0</v>
      </c>
      <c r="HHY67" s="995">
        <f t="shared" ref="HHY67" si="19193">HHY60*$C$65*$C$67</f>
        <v>0</v>
      </c>
      <c r="HIA67" s="995">
        <f t="shared" ref="HIA67" si="19194">HIA60*$C$65*$C$67</f>
        <v>0</v>
      </c>
      <c r="HIC67" s="995">
        <f t="shared" ref="HIC67" si="19195">HIC60*$C$65*$C$67</f>
        <v>0</v>
      </c>
      <c r="HIE67" s="995">
        <f t="shared" ref="HIE67" si="19196">HIE60*$C$65*$C$67</f>
        <v>0</v>
      </c>
      <c r="HIG67" s="995">
        <f t="shared" ref="HIG67" si="19197">HIG60*$C$65*$C$67</f>
        <v>0</v>
      </c>
      <c r="HII67" s="995">
        <f t="shared" ref="HII67" si="19198">HII60*$C$65*$C$67</f>
        <v>0</v>
      </c>
      <c r="HIK67" s="995">
        <f t="shared" ref="HIK67" si="19199">HIK60*$C$65*$C$67</f>
        <v>0</v>
      </c>
      <c r="HIM67" s="995">
        <f t="shared" ref="HIM67" si="19200">HIM60*$C$65*$C$67</f>
        <v>0</v>
      </c>
      <c r="HIO67" s="995">
        <f t="shared" ref="HIO67" si="19201">HIO60*$C$65*$C$67</f>
        <v>0</v>
      </c>
      <c r="HIQ67" s="995">
        <f t="shared" ref="HIQ67" si="19202">HIQ60*$C$65*$C$67</f>
        <v>0</v>
      </c>
      <c r="HIS67" s="995">
        <f t="shared" ref="HIS67" si="19203">HIS60*$C$65*$C$67</f>
        <v>0</v>
      </c>
      <c r="HIU67" s="995">
        <f t="shared" ref="HIU67" si="19204">HIU60*$C$65*$C$67</f>
        <v>0</v>
      </c>
      <c r="HIW67" s="995">
        <f t="shared" ref="HIW67" si="19205">HIW60*$C$65*$C$67</f>
        <v>0</v>
      </c>
      <c r="HIY67" s="995">
        <f t="shared" ref="HIY67" si="19206">HIY60*$C$65*$C$67</f>
        <v>0</v>
      </c>
      <c r="HJA67" s="995">
        <f t="shared" ref="HJA67" si="19207">HJA60*$C$65*$C$67</f>
        <v>0</v>
      </c>
      <c r="HJC67" s="995">
        <f t="shared" ref="HJC67" si="19208">HJC60*$C$65*$C$67</f>
        <v>0</v>
      </c>
      <c r="HJE67" s="995">
        <f t="shared" ref="HJE67" si="19209">HJE60*$C$65*$C$67</f>
        <v>0</v>
      </c>
      <c r="HJG67" s="995">
        <f t="shared" ref="HJG67" si="19210">HJG60*$C$65*$C$67</f>
        <v>0</v>
      </c>
      <c r="HJI67" s="995">
        <f t="shared" ref="HJI67" si="19211">HJI60*$C$65*$C$67</f>
        <v>0</v>
      </c>
      <c r="HJK67" s="995">
        <f t="shared" ref="HJK67" si="19212">HJK60*$C$65*$C$67</f>
        <v>0</v>
      </c>
      <c r="HJM67" s="995">
        <f t="shared" ref="HJM67" si="19213">HJM60*$C$65*$C$67</f>
        <v>0</v>
      </c>
      <c r="HJO67" s="995">
        <f t="shared" ref="HJO67" si="19214">HJO60*$C$65*$C$67</f>
        <v>0</v>
      </c>
      <c r="HJQ67" s="995">
        <f t="shared" ref="HJQ67" si="19215">HJQ60*$C$65*$C$67</f>
        <v>0</v>
      </c>
      <c r="HJS67" s="995">
        <f t="shared" ref="HJS67" si="19216">HJS60*$C$65*$C$67</f>
        <v>0</v>
      </c>
      <c r="HJU67" s="995">
        <f t="shared" ref="HJU67" si="19217">HJU60*$C$65*$C$67</f>
        <v>0</v>
      </c>
      <c r="HJW67" s="995">
        <f t="shared" ref="HJW67" si="19218">HJW60*$C$65*$C$67</f>
        <v>0</v>
      </c>
      <c r="HJY67" s="995">
        <f t="shared" ref="HJY67" si="19219">HJY60*$C$65*$C$67</f>
        <v>0</v>
      </c>
      <c r="HKA67" s="995">
        <f t="shared" ref="HKA67" si="19220">HKA60*$C$65*$C$67</f>
        <v>0</v>
      </c>
      <c r="HKC67" s="995">
        <f t="shared" ref="HKC67" si="19221">HKC60*$C$65*$C$67</f>
        <v>0</v>
      </c>
      <c r="HKE67" s="995">
        <f t="shared" ref="HKE67" si="19222">HKE60*$C$65*$C$67</f>
        <v>0</v>
      </c>
      <c r="HKG67" s="995">
        <f t="shared" ref="HKG67" si="19223">HKG60*$C$65*$C$67</f>
        <v>0</v>
      </c>
      <c r="HKI67" s="995">
        <f t="shared" ref="HKI67" si="19224">HKI60*$C$65*$C$67</f>
        <v>0</v>
      </c>
      <c r="HKK67" s="995">
        <f t="shared" ref="HKK67" si="19225">HKK60*$C$65*$C$67</f>
        <v>0</v>
      </c>
      <c r="HKM67" s="995">
        <f t="shared" ref="HKM67" si="19226">HKM60*$C$65*$C$67</f>
        <v>0</v>
      </c>
      <c r="HKO67" s="995">
        <f t="shared" ref="HKO67" si="19227">HKO60*$C$65*$C$67</f>
        <v>0</v>
      </c>
      <c r="HKQ67" s="995">
        <f t="shared" ref="HKQ67" si="19228">HKQ60*$C$65*$C$67</f>
        <v>0</v>
      </c>
      <c r="HKS67" s="995">
        <f t="shared" ref="HKS67" si="19229">HKS60*$C$65*$C$67</f>
        <v>0</v>
      </c>
      <c r="HKU67" s="995">
        <f t="shared" ref="HKU67" si="19230">HKU60*$C$65*$C$67</f>
        <v>0</v>
      </c>
      <c r="HKW67" s="995">
        <f t="shared" ref="HKW67" si="19231">HKW60*$C$65*$C$67</f>
        <v>0</v>
      </c>
      <c r="HKY67" s="995">
        <f t="shared" ref="HKY67" si="19232">HKY60*$C$65*$C$67</f>
        <v>0</v>
      </c>
      <c r="HLA67" s="995">
        <f t="shared" ref="HLA67" si="19233">HLA60*$C$65*$C$67</f>
        <v>0</v>
      </c>
      <c r="HLC67" s="995">
        <f t="shared" ref="HLC67" si="19234">HLC60*$C$65*$C$67</f>
        <v>0</v>
      </c>
      <c r="HLE67" s="995">
        <f t="shared" ref="HLE67" si="19235">HLE60*$C$65*$C$67</f>
        <v>0</v>
      </c>
      <c r="HLG67" s="995">
        <f t="shared" ref="HLG67" si="19236">HLG60*$C$65*$C$67</f>
        <v>0</v>
      </c>
      <c r="HLI67" s="995">
        <f t="shared" ref="HLI67" si="19237">HLI60*$C$65*$C$67</f>
        <v>0</v>
      </c>
      <c r="HLK67" s="995">
        <f t="shared" ref="HLK67" si="19238">HLK60*$C$65*$C$67</f>
        <v>0</v>
      </c>
      <c r="HLM67" s="995">
        <f t="shared" ref="HLM67" si="19239">HLM60*$C$65*$C$67</f>
        <v>0</v>
      </c>
      <c r="HLO67" s="995">
        <f t="shared" ref="HLO67" si="19240">HLO60*$C$65*$C$67</f>
        <v>0</v>
      </c>
      <c r="HLQ67" s="995">
        <f t="shared" ref="HLQ67" si="19241">HLQ60*$C$65*$C$67</f>
        <v>0</v>
      </c>
      <c r="HLS67" s="995">
        <f t="shared" ref="HLS67" si="19242">HLS60*$C$65*$C$67</f>
        <v>0</v>
      </c>
      <c r="HLU67" s="995">
        <f t="shared" ref="HLU67" si="19243">HLU60*$C$65*$C$67</f>
        <v>0</v>
      </c>
      <c r="HLW67" s="995">
        <f t="shared" ref="HLW67" si="19244">HLW60*$C$65*$C$67</f>
        <v>0</v>
      </c>
      <c r="HLY67" s="995">
        <f t="shared" ref="HLY67" si="19245">HLY60*$C$65*$C$67</f>
        <v>0</v>
      </c>
      <c r="HMA67" s="995">
        <f t="shared" ref="HMA67" si="19246">HMA60*$C$65*$C$67</f>
        <v>0</v>
      </c>
      <c r="HMC67" s="995">
        <f t="shared" ref="HMC67" si="19247">HMC60*$C$65*$C$67</f>
        <v>0</v>
      </c>
      <c r="HME67" s="995">
        <f t="shared" ref="HME67" si="19248">HME60*$C$65*$C$67</f>
        <v>0</v>
      </c>
      <c r="HMG67" s="995">
        <f t="shared" ref="HMG67" si="19249">HMG60*$C$65*$C$67</f>
        <v>0</v>
      </c>
      <c r="HMI67" s="995">
        <f t="shared" ref="HMI67" si="19250">HMI60*$C$65*$C$67</f>
        <v>0</v>
      </c>
      <c r="HMK67" s="995">
        <f t="shared" ref="HMK67" si="19251">HMK60*$C$65*$C$67</f>
        <v>0</v>
      </c>
      <c r="HMM67" s="995">
        <f t="shared" ref="HMM67" si="19252">HMM60*$C$65*$C$67</f>
        <v>0</v>
      </c>
      <c r="HMO67" s="995">
        <f t="shared" ref="HMO67" si="19253">HMO60*$C$65*$C$67</f>
        <v>0</v>
      </c>
      <c r="HMQ67" s="995">
        <f t="shared" ref="HMQ67" si="19254">HMQ60*$C$65*$C$67</f>
        <v>0</v>
      </c>
      <c r="HMS67" s="995">
        <f t="shared" ref="HMS67" si="19255">HMS60*$C$65*$C$67</f>
        <v>0</v>
      </c>
      <c r="HMU67" s="995">
        <f t="shared" ref="HMU67" si="19256">HMU60*$C$65*$C$67</f>
        <v>0</v>
      </c>
      <c r="HMW67" s="995">
        <f t="shared" ref="HMW67" si="19257">HMW60*$C$65*$C$67</f>
        <v>0</v>
      </c>
      <c r="HMY67" s="995">
        <f t="shared" ref="HMY67" si="19258">HMY60*$C$65*$C$67</f>
        <v>0</v>
      </c>
      <c r="HNA67" s="995">
        <f t="shared" ref="HNA67" si="19259">HNA60*$C$65*$C$67</f>
        <v>0</v>
      </c>
      <c r="HNC67" s="995">
        <f t="shared" ref="HNC67" si="19260">HNC60*$C$65*$C$67</f>
        <v>0</v>
      </c>
      <c r="HNE67" s="995">
        <f t="shared" ref="HNE67" si="19261">HNE60*$C$65*$C$67</f>
        <v>0</v>
      </c>
      <c r="HNG67" s="995">
        <f t="shared" ref="HNG67" si="19262">HNG60*$C$65*$C$67</f>
        <v>0</v>
      </c>
      <c r="HNI67" s="995">
        <f t="shared" ref="HNI67" si="19263">HNI60*$C$65*$C$67</f>
        <v>0</v>
      </c>
      <c r="HNK67" s="995">
        <f t="shared" ref="HNK67" si="19264">HNK60*$C$65*$C$67</f>
        <v>0</v>
      </c>
      <c r="HNM67" s="995">
        <f t="shared" ref="HNM67" si="19265">HNM60*$C$65*$C$67</f>
        <v>0</v>
      </c>
      <c r="HNO67" s="995">
        <f t="shared" ref="HNO67" si="19266">HNO60*$C$65*$C$67</f>
        <v>0</v>
      </c>
      <c r="HNQ67" s="995">
        <f t="shared" ref="HNQ67" si="19267">HNQ60*$C$65*$C$67</f>
        <v>0</v>
      </c>
      <c r="HNS67" s="995">
        <f t="shared" ref="HNS67" si="19268">HNS60*$C$65*$C$67</f>
        <v>0</v>
      </c>
      <c r="HNU67" s="995">
        <f t="shared" ref="HNU67" si="19269">HNU60*$C$65*$C$67</f>
        <v>0</v>
      </c>
      <c r="HNW67" s="995">
        <f t="shared" ref="HNW67" si="19270">HNW60*$C$65*$C$67</f>
        <v>0</v>
      </c>
      <c r="HNY67" s="995">
        <f t="shared" ref="HNY67" si="19271">HNY60*$C$65*$C$67</f>
        <v>0</v>
      </c>
      <c r="HOA67" s="995">
        <f t="shared" ref="HOA67" si="19272">HOA60*$C$65*$C$67</f>
        <v>0</v>
      </c>
      <c r="HOC67" s="995">
        <f t="shared" ref="HOC67" si="19273">HOC60*$C$65*$C$67</f>
        <v>0</v>
      </c>
      <c r="HOE67" s="995">
        <f t="shared" ref="HOE67" si="19274">HOE60*$C$65*$C$67</f>
        <v>0</v>
      </c>
      <c r="HOG67" s="995">
        <f t="shared" ref="HOG67" si="19275">HOG60*$C$65*$C$67</f>
        <v>0</v>
      </c>
      <c r="HOI67" s="995">
        <f t="shared" ref="HOI67" si="19276">HOI60*$C$65*$C$67</f>
        <v>0</v>
      </c>
      <c r="HOK67" s="995">
        <f t="shared" ref="HOK67" si="19277">HOK60*$C$65*$C$67</f>
        <v>0</v>
      </c>
      <c r="HOM67" s="995">
        <f t="shared" ref="HOM67" si="19278">HOM60*$C$65*$C$67</f>
        <v>0</v>
      </c>
      <c r="HOO67" s="995">
        <f t="shared" ref="HOO67" si="19279">HOO60*$C$65*$C$67</f>
        <v>0</v>
      </c>
      <c r="HOQ67" s="995">
        <f t="shared" ref="HOQ67" si="19280">HOQ60*$C$65*$C$67</f>
        <v>0</v>
      </c>
      <c r="HOS67" s="995">
        <f t="shared" ref="HOS67" si="19281">HOS60*$C$65*$C$67</f>
        <v>0</v>
      </c>
      <c r="HOU67" s="995">
        <f t="shared" ref="HOU67" si="19282">HOU60*$C$65*$C$67</f>
        <v>0</v>
      </c>
      <c r="HOW67" s="995">
        <f t="shared" ref="HOW67" si="19283">HOW60*$C$65*$C$67</f>
        <v>0</v>
      </c>
      <c r="HOY67" s="995">
        <f t="shared" ref="HOY67" si="19284">HOY60*$C$65*$C$67</f>
        <v>0</v>
      </c>
      <c r="HPA67" s="995">
        <f t="shared" ref="HPA67" si="19285">HPA60*$C$65*$C$67</f>
        <v>0</v>
      </c>
      <c r="HPC67" s="995">
        <f t="shared" ref="HPC67" si="19286">HPC60*$C$65*$C$67</f>
        <v>0</v>
      </c>
      <c r="HPE67" s="995">
        <f t="shared" ref="HPE67" si="19287">HPE60*$C$65*$C$67</f>
        <v>0</v>
      </c>
      <c r="HPG67" s="995">
        <f t="shared" ref="HPG67" si="19288">HPG60*$C$65*$C$67</f>
        <v>0</v>
      </c>
      <c r="HPI67" s="995">
        <f t="shared" ref="HPI67" si="19289">HPI60*$C$65*$C$67</f>
        <v>0</v>
      </c>
      <c r="HPK67" s="995">
        <f t="shared" ref="HPK67" si="19290">HPK60*$C$65*$C$67</f>
        <v>0</v>
      </c>
      <c r="HPM67" s="995">
        <f t="shared" ref="HPM67" si="19291">HPM60*$C$65*$C$67</f>
        <v>0</v>
      </c>
      <c r="HPO67" s="995">
        <f t="shared" ref="HPO67" si="19292">HPO60*$C$65*$C$67</f>
        <v>0</v>
      </c>
      <c r="HPQ67" s="995">
        <f t="shared" ref="HPQ67" si="19293">HPQ60*$C$65*$C$67</f>
        <v>0</v>
      </c>
      <c r="HPS67" s="995">
        <f t="shared" ref="HPS67" si="19294">HPS60*$C$65*$C$67</f>
        <v>0</v>
      </c>
      <c r="HPU67" s="995">
        <f t="shared" ref="HPU67" si="19295">HPU60*$C$65*$C$67</f>
        <v>0</v>
      </c>
      <c r="HPW67" s="995">
        <f t="shared" ref="HPW67" si="19296">HPW60*$C$65*$C$67</f>
        <v>0</v>
      </c>
      <c r="HPY67" s="995">
        <f t="shared" ref="HPY67" si="19297">HPY60*$C$65*$C$67</f>
        <v>0</v>
      </c>
      <c r="HQA67" s="995">
        <f t="shared" ref="HQA67" si="19298">HQA60*$C$65*$C$67</f>
        <v>0</v>
      </c>
      <c r="HQC67" s="995">
        <f t="shared" ref="HQC67" si="19299">HQC60*$C$65*$C$67</f>
        <v>0</v>
      </c>
      <c r="HQE67" s="995">
        <f t="shared" ref="HQE67" si="19300">HQE60*$C$65*$C$67</f>
        <v>0</v>
      </c>
      <c r="HQG67" s="995">
        <f t="shared" ref="HQG67" si="19301">HQG60*$C$65*$C$67</f>
        <v>0</v>
      </c>
      <c r="HQI67" s="995">
        <f t="shared" ref="HQI67" si="19302">HQI60*$C$65*$C$67</f>
        <v>0</v>
      </c>
      <c r="HQK67" s="995">
        <f t="shared" ref="HQK67" si="19303">HQK60*$C$65*$C$67</f>
        <v>0</v>
      </c>
      <c r="HQM67" s="995">
        <f t="shared" ref="HQM67" si="19304">HQM60*$C$65*$C$67</f>
        <v>0</v>
      </c>
      <c r="HQO67" s="995">
        <f t="shared" ref="HQO67" si="19305">HQO60*$C$65*$C$67</f>
        <v>0</v>
      </c>
      <c r="HQQ67" s="995">
        <f t="shared" ref="HQQ67" si="19306">HQQ60*$C$65*$C$67</f>
        <v>0</v>
      </c>
      <c r="HQS67" s="995">
        <f t="shared" ref="HQS67" si="19307">HQS60*$C$65*$C$67</f>
        <v>0</v>
      </c>
      <c r="HQU67" s="995">
        <f t="shared" ref="HQU67" si="19308">HQU60*$C$65*$C$67</f>
        <v>0</v>
      </c>
      <c r="HQW67" s="995">
        <f t="shared" ref="HQW67" si="19309">HQW60*$C$65*$C$67</f>
        <v>0</v>
      </c>
      <c r="HQY67" s="995">
        <f t="shared" ref="HQY67" si="19310">HQY60*$C$65*$C$67</f>
        <v>0</v>
      </c>
      <c r="HRA67" s="995">
        <f t="shared" ref="HRA67" si="19311">HRA60*$C$65*$C$67</f>
        <v>0</v>
      </c>
      <c r="HRC67" s="995">
        <f t="shared" ref="HRC67" si="19312">HRC60*$C$65*$C$67</f>
        <v>0</v>
      </c>
      <c r="HRE67" s="995">
        <f t="shared" ref="HRE67" si="19313">HRE60*$C$65*$C$67</f>
        <v>0</v>
      </c>
      <c r="HRG67" s="995">
        <f t="shared" ref="HRG67" si="19314">HRG60*$C$65*$C$67</f>
        <v>0</v>
      </c>
      <c r="HRI67" s="995">
        <f t="shared" ref="HRI67" si="19315">HRI60*$C$65*$C$67</f>
        <v>0</v>
      </c>
      <c r="HRK67" s="995">
        <f t="shared" ref="HRK67" si="19316">HRK60*$C$65*$C$67</f>
        <v>0</v>
      </c>
      <c r="HRM67" s="995">
        <f t="shared" ref="HRM67" si="19317">HRM60*$C$65*$C$67</f>
        <v>0</v>
      </c>
      <c r="HRO67" s="995">
        <f t="shared" ref="HRO67" si="19318">HRO60*$C$65*$C$67</f>
        <v>0</v>
      </c>
      <c r="HRQ67" s="995">
        <f t="shared" ref="HRQ67" si="19319">HRQ60*$C$65*$C$67</f>
        <v>0</v>
      </c>
      <c r="HRS67" s="995">
        <f t="shared" ref="HRS67" si="19320">HRS60*$C$65*$C$67</f>
        <v>0</v>
      </c>
      <c r="HRU67" s="995">
        <f t="shared" ref="HRU67" si="19321">HRU60*$C$65*$C$67</f>
        <v>0</v>
      </c>
      <c r="HRW67" s="995">
        <f t="shared" ref="HRW67" si="19322">HRW60*$C$65*$C$67</f>
        <v>0</v>
      </c>
      <c r="HRY67" s="995">
        <f t="shared" ref="HRY67" si="19323">HRY60*$C$65*$C$67</f>
        <v>0</v>
      </c>
      <c r="HSA67" s="995">
        <f t="shared" ref="HSA67" si="19324">HSA60*$C$65*$C$67</f>
        <v>0</v>
      </c>
      <c r="HSC67" s="995">
        <f t="shared" ref="HSC67" si="19325">HSC60*$C$65*$C$67</f>
        <v>0</v>
      </c>
      <c r="HSE67" s="995">
        <f t="shared" ref="HSE67" si="19326">HSE60*$C$65*$C$67</f>
        <v>0</v>
      </c>
      <c r="HSG67" s="995">
        <f t="shared" ref="HSG67" si="19327">HSG60*$C$65*$C$67</f>
        <v>0</v>
      </c>
      <c r="HSI67" s="995">
        <f t="shared" ref="HSI67" si="19328">HSI60*$C$65*$C$67</f>
        <v>0</v>
      </c>
      <c r="HSK67" s="995">
        <f t="shared" ref="HSK67" si="19329">HSK60*$C$65*$C$67</f>
        <v>0</v>
      </c>
      <c r="HSM67" s="995">
        <f t="shared" ref="HSM67" si="19330">HSM60*$C$65*$C$67</f>
        <v>0</v>
      </c>
      <c r="HSO67" s="995">
        <f t="shared" ref="HSO67" si="19331">HSO60*$C$65*$C$67</f>
        <v>0</v>
      </c>
      <c r="HSQ67" s="995">
        <f t="shared" ref="HSQ67" si="19332">HSQ60*$C$65*$C$67</f>
        <v>0</v>
      </c>
      <c r="HSS67" s="995">
        <f t="shared" ref="HSS67" si="19333">HSS60*$C$65*$C$67</f>
        <v>0</v>
      </c>
      <c r="HSU67" s="995">
        <f t="shared" ref="HSU67" si="19334">HSU60*$C$65*$C$67</f>
        <v>0</v>
      </c>
      <c r="HSW67" s="995">
        <f t="shared" ref="HSW67" si="19335">HSW60*$C$65*$C$67</f>
        <v>0</v>
      </c>
      <c r="HSY67" s="995">
        <f t="shared" ref="HSY67" si="19336">HSY60*$C$65*$C$67</f>
        <v>0</v>
      </c>
      <c r="HTA67" s="995">
        <f t="shared" ref="HTA67" si="19337">HTA60*$C$65*$C$67</f>
        <v>0</v>
      </c>
      <c r="HTC67" s="995">
        <f t="shared" ref="HTC67" si="19338">HTC60*$C$65*$C$67</f>
        <v>0</v>
      </c>
      <c r="HTE67" s="995">
        <f t="shared" ref="HTE67" si="19339">HTE60*$C$65*$C$67</f>
        <v>0</v>
      </c>
      <c r="HTG67" s="995">
        <f t="shared" ref="HTG67" si="19340">HTG60*$C$65*$C$67</f>
        <v>0</v>
      </c>
      <c r="HTI67" s="995">
        <f t="shared" ref="HTI67" si="19341">HTI60*$C$65*$C$67</f>
        <v>0</v>
      </c>
      <c r="HTK67" s="995">
        <f t="shared" ref="HTK67" si="19342">HTK60*$C$65*$C$67</f>
        <v>0</v>
      </c>
      <c r="HTM67" s="995">
        <f t="shared" ref="HTM67" si="19343">HTM60*$C$65*$C$67</f>
        <v>0</v>
      </c>
      <c r="HTO67" s="995">
        <f t="shared" ref="HTO67" si="19344">HTO60*$C$65*$C$67</f>
        <v>0</v>
      </c>
      <c r="HTQ67" s="995">
        <f t="shared" ref="HTQ67" si="19345">HTQ60*$C$65*$C$67</f>
        <v>0</v>
      </c>
      <c r="HTS67" s="995">
        <f t="shared" ref="HTS67" si="19346">HTS60*$C$65*$C$67</f>
        <v>0</v>
      </c>
      <c r="HTU67" s="995">
        <f t="shared" ref="HTU67" si="19347">HTU60*$C$65*$C$67</f>
        <v>0</v>
      </c>
      <c r="HTW67" s="995">
        <f t="shared" ref="HTW67" si="19348">HTW60*$C$65*$C$67</f>
        <v>0</v>
      </c>
      <c r="HTY67" s="995">
        <f t="shared" ref="HTY67" si="19349">HTY60*$C$65*$C$67</f>
        <v>0</v>
      </c>
      <c r="HUA67" s="995">
        <f t="shared" ref="HUA67" si="19350">HUA60*$C$65*$C$67</f>
        <v>0</v>
      </c>
      <c r="HUC67" s="995">
        <f t="shared" ref="HUC67" si="19351">HUC60*$C$65*$C$67</f>
        <v>0</v>
      </c>
      <c r="HUE67" s="995">
        <f t="shared" ref="HUE67" si="19352">HUE60*$C$65*$C$67</f>
        <v>0</v>
      </c>
      <c r="HUG67" s="995">
        <f t="shared" ref="HUG67" si="19353">HUG60*$C$65*$C$67</f>
        <v>0</v>
      </c>
      <c r="HUI67" s="995">
        <f t="shared" ref="HUI67" si="19354">HUI60*$C$65*$C$67</f>
        <v>0</v>
      </c>
      <c r="HUK67" s="995">
        <f t="shared" ref="HUK67" si="19355">HUK60*$C$65*$C$67</f>
        <v>0</v>
      </c>
      <c r="HUM67" s="995">
        <f t="shared" ref="HUM67" si="19356">HUM60*$C$65*$C$67</f>
        <v>0</v>
      </c>
      <c r="HUO67" s="995">
        <f t="shared" ref="HUO67" si="19357">HUO60*$C$65*$C$67</f>
        <v>0</v>
      </c>
      <c r="HUQ67" s="995">
        <f t="shared" ref="HUQ67" si="19358">HUQ60*$C$65*$C$67</f>
        <v>0</v>
      </c>
      <c r="HUS67" s="995">
        <f t="shared" ref="HUS67" si="19359">HUS60*$C$65*$C$67</f>
        <v>0</v>
      </c>
      <c r="HUU67" s="995">
        <f t="shared" ref="HUU67" si="19360">HUU60*$C$65*$C$67</f>
        <v>0</v>
      </c>
      <c r="HUW67" s="995">
        <f t="shared" ref="HUW67" si="19361">HUW60*$C$65*$C$67</f>
        <v>0</v>
      </c>
      <c r="HUY67" s="995">
        <f t="shared" ref="HUY67" si="19362">HUY60*$C$65*$C$67</f>
        <v>0</v>
      </c>
      <c r="HVA67" s="995">
        <f t="shared" ref="HVA67" si="19363">HVA60*$C$65*$C$67</f>
        <v>0</v>
      </c>
      <c r="HVC67" s="995">
        <f t="shared" ref="HVC67" si="19364">HVC60*$C$65*$C$67</f>
        <v>0</v>
      </c>
      <c r="HVE67" s="995">
        <f t="shared" ref="HVE67" si="19365">HVE60*$C$65*$C$67</f>
        <v>0</v>
      </c>
      <c r="HVG67" s="995">
        <f t="shared" ref="HVG67" si="19366">HVG60*$C$65*$C$67</f>
        <v>0</v>
      </c>
      <c r="HVI67" s="995">
        <f t="shared" ref="HVI67" si="19367">HVI60*$C$65*$C$67</f>
        <v>0</v>
      </c>
      <c r="HVK67" s="995">
        <f t="shared" ref="HVK67" si="19368">HVK60*$C$65*$C$67</f>
        <v>0</v>
      </c>
      <c r="HVM67" s="995">
        <f t="shared" ref="HVM67" si="19369">HVM60*$C$65*$C$67</f>
        <v>0</v>
      </c>
      <c r="HVO67" s="995">
        <f t="shared" ref="HVO67" si="19370">HVO60*$C$65*$C$67</f>
        <v>0</v>
      </c>
      <c r="HVQ67" s="995">
        <f t="shared" ref="HVQ67" si="19371">HVQ60*$C$65*$C$67</f>
        <v>0</v>
      </c>
      <c r="HVS67" s="995">
        <f t="shared" ref="HVS67" si="19372">HVS60*$C$65*$C$67</f>
        <v>0</v>
      </c>
      <c r="HVU67" s="995">
        <f t="shared" ref="HVU67" si="19373">HVU60*$C$65*$C$67</f>
        <v>0</v>
      </c>
      <c r="HVW67" s="995">
        <f t="shared" ref="HVW67" si="19374">HVW60*$C$65*$C$67</f>
        <v>0</v>
      </c>
      <c r="HVY67" s="995">
        <f t="shared" ref="HVY67" si="19375">HVY60*$C$65*$C$67</f>
        <v>0</v>
      </c>
      <c r="HWA67" s="995">
        <f t="shared" ref="HWA67" si="19376">HWA60*$C$65*$C$67</f>
        <v>0</v>
      </c>
      <c r="HWC67" s="995">
        <f t="shared" ref="HWC67" si="19377">HWC60*$C$65*$C$67</f>
        <v>0</v>
      </c>
      <c r="HWE67" s="995">
        <f t="shared" ref="HWE67" si="19378">HWE60*$C$65*$C$67</f>
        <v>0</v>
      </c>
      <c r="HWG67" s="995">
        <f t="shared" ref="HWG67" si="19379">HWG60*$C$65*$C$67</f>
        <v>0</v>
      </c>
      <c r="HWI67" s="995">
        <f t="shared" ref="HWI67" si="19380">HWI60*$C$65*$C$67</f>
        <v>0</v>
      </c>
      <c r="HWK67" s="995">
        <f t="shared" ref="HWK67" si="19381">HWK60*$C$65*$C$67</f>
        <v>0</v>
      </c>
      <c r="HWM67" s="995">
        <f t="shared" ref="HWM67" si="19382">HWM60*$C$65*$C$67</f>
        <v>0</v>
      </c>
      <c r="HWO67" s="995">
        <f t="shared" ref="HWO67" si="19383">HWO60*$C$65*$C$67</f>
        <v>0</v>
      </c>
      <c r="HWQ67" s="995">
        <f t="shared" ref="HWQ67" si="19384">HWQ60*$C$65*$C$67</f>
        <v>0</v>
      </c>
      <c r="HWS67" s="995">
        <f t="shared" ref="HWS67" si="19385">HWS60*$C$65*$C$67</f>
        <v>0</v>
      </c>
      <c r="HWU67" s="995">
        <f t="shared" ref="HWU67" si="19386">HWU60*$C$65*$C$67</f>
        <v>0</v>
      </c>
      <c r="HWW67" s="995">
        <f t="shared" ref="HWW67" si="19387">HWW60*$C$65*$C$67</f>
        <v>0</v>
      </c>
      <c r="HWY67" s="995">
        <f t="shared" ref="HWY67" si="19388">HWY60*$C$65*$C$67</f>
        <v>0</v>
      </c>
      <c r="HXA67" s="995">
        <f t="shared" ref="HXA67" si="19389">HXA60*$C$65*$C$67</f>
        <v>0</v>
      </c>
      <c r="HXC67" s="995">
        <f t="shared" ref="HXC67" si="19390">HXC60*$C$65*$C$67</f>
        <v>0</v>
      </c>
      <c r="HXE67" s="995">
        <f t="shared" ref="HXE67" si="19391">HXE60*$C$65*$C$67</f>
        <v>0</v>
      </c>
      <c r="HXG67" s="995">
        <f t="shared" ref="HXG67" si="19392">HXG60*$C$65*$C$67</f>
        <v>0</v>
      </c>
      <c r="HXI67" s="995">
        <f t="shared" ref="HXI67" si="19393">HXI60*$C$65*$C$67</f>
        <v>0</v>
      </c>
      <c r="HXK67" s="995">
        <f t="shared" ref="HXK67" si="19394">HXK60*$C$65*$C$67</f>
        <v>0</v>
      </c>
      <c r="HXM67" s="995">
        <f t="shared" ref="HXM67" si="19395">HXM60*$C$65*$C$67</f>
        <v>0</v>
      </c>
      <c r="HXO67" s="995">
        <f t="shared" ref="HXO67" si="19396">HXO60*$C$65*$C$67</f>
        <v>0</v>
      </c>
      <c r="HXQ67" s="995">
        <f t="shared" ref="HXQ67" si="19397">HXQ60*$C$65*$C$67</f>
        <v>0</v>
      </c>
      <c r="HXS67" s="995">
        <f t="shared" ref="HXS67" si="19398">HXS60*$C$65*$C$67</f>
        <v>0</v>
      </c>
      <c r="HXU67" s="995">
        <f t="shared" ref="HXU67" si="19399">HXU60*$C$65*$C$67</f>
        <v>0</v>
      </c>
      <c r="HXW67" s="995">
        <f t="shared" ref="HXW67" si="19400">HXW60*$C$65*$C$67</f>
        <v>0</v>
      </c>
      <c r="HXY67" s="995">
        <f t="shared" ref="HXY67" si="19401">HXY60*$C$65*$C$67</f>
        <v>0</v>
      </c>
      <c r="HYA67" s="995">
        <f t="shared" ref="HYA67" si="19402">HYA60*$C$65*$C$67</f>
        <v>0</v>
      </c>
      <c r="HYC67" s="995">
        <f t="shared" ref="HYC67" si="19403">HYC60*$C$65*$C$67</f>
        <v>0</v>
      </c>
      <c r="HYE67" s="995">
        <f t="shared" ref="HYE67" si="19404">HYE60*$C$65*$C$67</f>
        <v>0</v>
      </c>
      <c r="HYG67" s="995">
        <f t="shared" ref="HYG67" si="19405">HYG60*$C$65*$C$67</f>
        <v>0</v>
      </c>
      <c r="HYI67" s="995">
        <f t="shared" ref="HYI67" si="19406">HYI60*$C$65*$C$67</f>
        <v>0</v>
      </c>
      <c r="HYK67" s="995">
        <f t="shared" ref="HYK67" si="19407">HYK60*$C$65*$C$67</f>
        <v>0</v>
      </c>
      <c r="HYM67" s="995">
        <f t="shared" ref="HYM67" si="19408">HYM60*$C$65*$C$67</f>
        <v>0</v>
      </c>
      <c r="HYO67" s="995">
        <f t="shared" ref="HYO67" si="19409">HYO60*$C$65*$C$67</f>
        <v>0</v>
      </c>
      <c r="HYQ67" s="995">
        <f t="shared" ref="HYQ67" si="19410">HYQ60*$C$65*$C$67</f>
        <v>0</v>
      </c>
      <c r="HYS67" s="995">
        <f t="shared" ref="HYS67" si="19411">HYS60*$C$65*$C$67</f>
        <v>0</v>
      </c>
      <c r="HYU67" s="995">
        <f t="shared" ref="HYU67" si="19412">HYU60*$C$65*$C$67</f>
        <v>0</v>
      </c>
      <c r="HYW67" s="995">
        <f t="shared" ref="HYW67" si="19413">HYW60*$C$65*$C$67</f>
        <v>0</v>
      </c>
      <c r="HYY67" s="995">
        <f t="shared" ref="HYY67" si="19414">HYY60*$C$65*$C$67</f>
        <v>0</v>
      </c>
      <c r="HZA67" s="995">
        <f t="shared" ref="HZA67" si="19415">HZA60*$C$65*$C$67</f>
        <v>0</v>
      </c>
      <c r="HZC67" s="995">
        <f t="shared" ref="HZC67" si="19416">HZC60*$C$65*$C$67</f>
        <v>0</v>
      </c>
      <c r="HZE67" s="995">
        <f t="shared" ref="HZE67" si="19417">HZE60*$C$65*$C$67</f>
        <v>0</v>
      </c>
      <c r="HZG67" s="995">
        <f t="shared" ref="HZG67" si="19418">HZG60*$C$65*$C$67</f>
        <v>0</v>
      </c>
      <c r="HZI67" s="995">
        <f t="shared" ref="HZI67" si="19419">HZI60*$C$65*$C$67</f>
        <v>0</v>
      </c>
      <c r="HZK67" s="995">
        <f t="shared" ref="HZK67" si="19420">HZK60*$C$65*$C$67</f>
        <v>0</v>
      </c>
      <c r="HZM67" s="995">
        <f t="shared" ref="HZM67" si="19421">HZM60*$C$65*$C$67</f>
        <v>0</v>
      </c>
      <c r="HZO67" s="995">
        <f t="shared" ref="HZO67" si="19422">HZO60*$C$65*$C$67</f>
        <v>0</v>
      </c>
      <c r="HZQ67" s="995">
        <f t="shared" ref="HZQ67" si="19423">HZQ60*$C$65*$C$67</f>
        <v>0</v>
      </c>
      <c r="HZS67" s="995">
        <f t="shared" ref="HZS67" si="19424">HZS60*$C$65*$C$67</f>
        <v>0</v>
      </c>
      <c r="HZU67" s="995">
        <f t="shared" ref="HZU67" si="19425">HZU60*$C$65*$C$67</f>
        <v>0</v>
      </c>
      <c r="HZW67" s="995">
        <f t="shared" ref="HZW67" si="19426">HZW60*$C$65*$C$67</f>
        <v>0</v>
      </c>
      <c r="HZY67" s="995">
        <f t="shared" ref="HZY67" si="19427">HZY60*$C$65*$C$67</f>
        <v>0</v>
      </c>
      <c r="IAA67" s="995">
        <f t="shared" ref="IAA67" si="19428">IAA60*$C$65*$C$67</f>
        <v>0</v>
      </c>
      <c r="IAC67" s="995">
        <f t="shared" ref="IAC67" si="19429">IAC60*$C$65*$C$67</f>
        <v>0</v>
      </c>
      <c r="IAE67" s="995">
        <f t="shared" ref="IAE67" si="19430">IAE60*$C$65*$C$67</f>
        <v>0</v>
      </c>
      <c r="IAG67" s="995">
        <f t="shared" ref="IAG67" si="19431">IAG60*$C$65*$C$67</f>
        <v>0</v>
      </c>
      <c r="IAI67" s="995">
        <f t="shared" ref="IAI67" si="19432">IAI60*$C$65*$C$67</f>
        <v>0</v>
      </c>
      <c r="IAK67" s="995">
        <f t="shared" ref="IAK67" si="19433">IAK60*$C$65*$C$67</f>
        <v>0</v>
      </c>
      <c r="IAM67" s="995">
        <f t="shared" ref="IAM67" si="19434">IAM60*$C$65*$C$67</f>
        <v>0</v>
      </c>
      <c r="IAO67" s="995">
        <f t="shared" ref="IAO67" si="19435">IAO60*$C$65*$C$67</f>
        <v>0</v>
      </c>
      <c r="IAQ67" s="995">
        <f t="shared" ref="IAQ67" si="19436">IAQ60*$C$65*$C$67</f>
        <v>0</v>
      </c>
      <c r="IAS67" s="995">
        <f t="shared" ref="IAS67" si="19437">IAS60*$C$65*$C$67</f>
        <v>0</v>
      </c>
      <c r="IAU67" s="995">
        <f t="shared" ref="IAU67" si="19438">IAU60*$C$65*$C$67</f>
        <v>0</v>
      </c>
      <c r="IAW67" s="995">
        <f t="shared" ref="IAW67" si="19439">IAW60*$C$65*$C$67</f>
        <v>0</v>
      </c>
      <c r="IAY67" s="995">
        <f t="shared" ref="IAY67" si="19440">IAY60*$C$65*$C$67</f>
        <v>0</v>
      </c>
      <c r="IBA67" s="995">
        <f t="shared" ref="IBA67" si="19441">IBA60*$C$65*$C$67</f>
        <v>0</v>
      </c>
      <c r="IBC67" s="995">
        <f t="shared" ref="IBC67" si="19442">IBC60*$C$65*$C$67</f>
        <v>0</v>
      </c>
      <c r="IBE67" s="995">
        <f t="shared" ref="IBE67" si="19443">IBE60*$C$65*$C$67</f>
        <v>0</v>
      </c>
      <c r="IBG67" s="995">
        <f t="shared" ref="IBG67" si="19444">IBG60*$C$65*$C$67</f>
        <v>0</v>
      </c>
      <c r="IBI67" s="995">
        <f t="shared" ref="IBI67" si="19445">IBI60*$C$65*$C$67</f>
        <v>0</v>
      </c>
      <c r="IBK67" s="995">
        <f t="shared" ref="IBK67" si="19446">IBK60*$C$65*$C$67</f>
        <v>0</v>
      </c>
      <c r="IBM67" s="995">
        <f t="shared" ref="IBM67" si="19447">IBM60*$C$65*$C$67</f>
        <v>0</v>
      </c>
      <c r="IBO67" s="995">
        <f t="shared" ref="IBO67" si="19448">IBO60*$C$65*$C$67</f>
        <v>0</v>
      </c>
      <c r="IBQ67" s="995">
        <f t="shared" ref="IBQ67" si="19449">IBQ60*$C$65*$C$67</f>
        <v>0</v>
      </c>
      <c r="IBS67" s="995">
        <f t="shared" ref="IBS67" si="19450">IBS60*$C$65*$C$67</f>
        <v>0</v>
      </c>
      <c r="IBU67" s="995">
        <f t="shared" ref="IBU67" si="19451">IBU60*$C$65*$C$67</f>
        <v>0</v>
      </c>
      <c r="IBW67" s="995">
        <f t="shared" ref="IBW67" si="19452">IBW60*$C$65*$C$67</f>
        <v>0</v>
      </c>
      <c r="IBY67" s="995">
        <f t="shared" ref="IBY67" si="19453">IBY60*$C$65*$C$67</f>
        <v>0</v>
      </c>
      <c r="ICA67" s="995">
        <f t="shared" ref="ICA67" si="19454">ICA60*$C$65*$C$67</f>
        <v>0</v>
      </c>
      <c r="ICC67" s="995">
        <f t="shared" ref="ICC67" si="19455">ICC60*$C$65*$C$67</f>
        <v>0</v>
      </c>
      <c r="ICE67" s="995">
        <f t="shared" ref="ICE67" si="19456">ICE60*$C$65*$C$67</f>
        <v>0</v>
      </c>
      <c r="ICG67" s="995">
        <f t="shared" ref="ICG67" si="19457">ICG60*$C$65*$C$67</f>
        <v>0</v>
      </c>
      <c r="ICI67" s="995">
        <f t="shared" ref="ICI67" si="19458">ICI60*$C$65*$C$67</f>
        <v>0</v>
      </c>
      <c r="ICK67" s="995">
        <f t="shared" ref="ICK67" si="19459">ICK60*$C$65*$C$67</f>
        <v>0</v>
      </c>
      <c r="ICM67" s="995">
        <f t="shared" ref="ICM67" si="19460">ICM60*$C$65*$C$67</f>
        <v>0</v>
      </c>
      <c r="ICO67" s="995">
        <f t="shared" ref="ICO67" si="19461">ICO60*$C$65*$C$67</f>
        <v>0</v>
      </c>
      <c r="ICQ67" s="995">
        <f t="shared" ref="ICQ67" si="19462">ICQ60*$C$65*$C$67</f>
        <v>0</v>
      </c>
      <c r="ICS67" s="995">
        <f t="shared" ref="ICS67" si="19463">ICS60*$C$65*$C$67</f>
        <v>0</v>
      </c>
      <c r="ICU67" s="995">
        <f t="shared" ref="ICU67" si="19464">ICU60*$C$65*$C$67</f>
        <v>0</v>
      </c>
      <c r="ICW67" s="995">
        <f t="shared" ref="ICW67" si="19465">ICW60*$C$65*$C$67</f>
        <v>0</v>
      </c>
      <c r="ICY67" s="995">
        <f t="shared" ref="ICY67" si="19466">ICY60*$C$65*$C$67</f>
        <v>0</v>
      </c>
      <c r="IDA67" s="995">
        <f t="shared" ref="IDA67" si="19467">IDA60*$C$65*$C$67</f>
        <v>0</v>
      </c>
      <c r="IDC67" s="995">
        <f t="shared" ref="IDC67" si="19468">IDC60*$C$65*$C$67</f>
        <v>0</v>
      </c>
      <c r="IDE67" s="995">
        <f t="shared" ref="IDE67" si="19469">IDE60*$C$65*$C$67</f>
        <v>0</v>
      </c>
      <c r="IDG67" s="995">
        <f t="shared" ref="IDG67" si="19470">IDG60*$C$65*$C$67</f>
        <v>0</v>
      </c>
      <c r="IDI67" s="995">
        <f t="shared" ref="IDI67" si="19471">IDI60*$C$65*$C$67</f>
        <v>0</v>
      </c>
      <c r="IDK67" s="995">
        <f t="shared" ref="IDK67" si="19472">IDK60*$C$65*$C$67</f>
        <v>0</v>
      </c>
      <c r="IDM67" s="995">
        <f t="shared" ref="IDM67" si="19473">IDM60*$C$65*$C$67</f>
        <v>0</v>
      </c>
      <c r="IDO67" s="995">
        <f t="shared" ref="IDO67" si="19474">IDO60*$C$65*$C$67</f>
        <v>0</v>
      </c>
      <c r="IDQ67" s="995">
        <f t="shared" ref="IDQ67" si="19475">IDQ60*$C$65*$C$67</f>
        <v>0</v>
      </c>
      <c r="IDS67" s="995">
        <f t="shared" ref="IDS67" si="19476">IDS60*$C$65*$C$67</f>
        <v>0</v>
      </c>
      <c r="IDU67" s="995">
        <f t="shared" ref="IDU67" si="19477">IDU60*$C$65*$C$67</f>
        <v>0</v>
      </c>
      <c r="IDW67" s="995">
        <f t="shared" ref="IDW67" si="19478">IDW60*$C$65*$C$67</f>
        <v>0</v>
      </c>
      <c r="IDY67" s="995">
        <f t="shared" ref="IDY67" si="19479">IDY60*$C$65*$C$67</f>
        <v>0</v>
      </c>
      <c r="IEA67" s="995">
        <f t="shared" ref="IEA67" si="19480">IEA60*$C$65*$C$67</f>
        <v>0</v>
      </c>
      <c r="IEC67" s="995">
        <f t="shared" ref="IEC67" si="19481">IEC60*$C$65*$C$67</f>
        <v>0</v>
      </c>
      <c r="IEE67" s="995">
        <f t="shared" ref="IEE67" si="19482">IEE60*$C$65*$C$67</f>
        <v>0</v>
      </c>
      <c r="IEG67" s="995">
        <f t="shared" ref="IEG67" si="19483">IEG60*$C$65*$C$67</f>
        <v>0</v>
      </c>
      <c r="IEI67" s="995">
        <f t="shared" ref="IEI67" si="19484">IEI60*$C$65*$C$67</f>
        <v>0</v>
      </c>
      <c r="IEK67" s="995">
        <f t="shared" ref="IEK67" si="19485">IEK60*$C$65*$C$67</f>
        <v>0</v>
      </c>
      <c r="IEM67" s="995">
        <f t="shared" ref="IEM67" si="19486">IEM60*$C$65*$C$67</f>
        <v>0</v>
      </c>
      <c r="IEO67" s="995">
        <f t="shared" ref="IEO67" si="19487">IEO60*$C$65*$C$67</f>
        <v>0</v>
      </c>
      <c r="IEQ67" s="995">
        <f t="shared" ref="IEQ67" si="19488">IEQ60*$C$65*$C$67</f>
        <v>0</v>
      </c>
      <c r="IES67" s="995">
        <f t="shared" ref="IES67" si="19489">IES60*$C$65*$C$67</f>
        <v>0</v>
      </c>
      <c r="IEU67" s="995">
        <f t="shared" ref="IEU67" si="19490">IEU60*$C$65*$C$67</f>
        <v>0</v>
      </c>
      <c r="IEW67" s="995">
        <f t="shared" ref="IEW67" si="19491">IEW60*$C$65*$C$67</f>
        <v>0</v>
      </c>
      <c r="IEY67" s="995">
        <f t="shared" ref="IEY67" si="19492">IEY60*$C$65*$C$67</f>
        <v>0</v>
      </c>
      <c r="IFA67" s="995">
        <f t="shared" ref="IFA67" si="19493">IFA60*$C$65*$C$67</f>
        <v>0</v>
      </c>
      <c r="IFC67" s="995">
        <f t="shared" ref="IFC67" si="19494">IFC60*$C$65*$C$67</f>
        <v>0</v>
      </c>
      <c r="IFE67" s="995">
        <f t="shared" ref="IFE67" si="19495">IFE60*$C$65*$C$67</f>
        <v>0</v>
      </c>
      <c r="IFG67" s="995">
        <f t="shared" ref="IFG67" si="19496">IFG60*$C$65*$C$67</f>
        <v>0</v>
      </c>
      <c r="IFI67" s="995">
        <f t="shared" ref="IFI67" si="19497">IFI60*$C$65*$C$67</f>
        <v>0</v>
      </c>
      <c r="IFK67" s="995">
        <f t="shared" ref="IFK67" si="19498">IFK60*$C$65*$C$67</f>
        <v>0</v>
      </c>
      <c r="IFM67" s="995">
        <f t="shared" ref="IFM67" si="19499">IFM60*$C$65*$C$67</f>
        <v>0</v>
      </c>
      <c r="IFO67" s="995">
        <f t="shared" ref="IFO67" si="19500">IFO60*$C$65*$C$67</f>
        <v>0</v>
      </c>
      <c r="IFQ67" s="995">
        <f t="shared" ref="IFQ67" si="19501">IFQ60*$C$65*$C$67</f>
        <v>0</v>
      </c>
      <c r="IFS67" s="995">
        <f t="shared" ref="IFS67" si="19502">IFS60*$C$65*$C$67</f>
        <v>0</v>
      </c>
      <c r="IFU67" s="995">
        <f t="shared" ref="IFU67" si="19503">IFU60*$C$65*$C$67</f>
        <v>0</v>
      </c>
      <c r="IFW67" s="995">
        <f t="shared" ref="IFW67" si="19504">IFW60*$C$65*$C$67</f>
        <v>0</v>
      </c>
      <c r="IFY67" s="995">
        <f t="shared" ref="IFY67" si="19505">IFY60*$C$65*$C$67</f>
        <v>0</v>
      </c>
      <c r="IGA67" s="995">
        <f t="shared" ref="IGA67" si="19506">IGA60*$C$65*$C$67</f>
        <v>0</v>
      </c>
      <c r="IGC67" s="995">
        <f t="shared" ref="IGC67" si="19507">IGC60*$C$65*$C$67</f>
        <v>0</v>
      </c>
      <c r="IGE67" s="995">
        <f t="shared" ref="IGE67" si="19508">IGE60*$C$65*$C$67</f>
        <v>0</v>
      </c>
      <c r="IGG67" s="995">
        <f t="shared" ref="IGG67" si="19509">IGG60*$C$65*$C$67</f>
        <v>0</v>
      </c>
      <c r="IGI67" s="995">
        <f t="shared" ref="IGI67" si="19510">IGI60*$C$65*$C$67</f>
        <v>0</v>
      </c>
      <c r="IGK67" s="995">
        <f t="shared" ref="IGK67" si="19511">IGK60*$C$65*$C$67</f>
        <v>0</v>
      </c>
      <c r="IGM67" s="995">
        <f t="shared" ref="IGM67" si="19512">IGM60*$C$65*$C$67</f>
        <v>0</v>
      </c>
      <c r="IGO67" s="995">
        <f t="shared" ref="IGO67" si="19513">IGO60*$C$65*$C$67</f>
        <v>0</v>
      </c>
      <c r="IGQ67" s="995">
        <f t="shared" ref="IGQ67" si="19514">IGQ60*$C$65*$C$67</f>
        <v>0</v>
      </c>
      <c r="IGS67" s="995">
        <f t="shared" ref="IGS67" si="19515">IGS60*$C$65*$C$67</f>
        <v>0</v>
      </c>
      <c r="IGU67" s="995">
        <f t="shared" ref="IGU67" si="19516">IGU60*$C$65*$C$67</f>
        <v>0</v>
      </c>
      <c r="IGW67" s="995">
        <f t="shared" ref="IGW67" si="19517">IGW60*$C$65*$C$67</f>
        <v>0</v>
      </c>
      <c r="IGY67" s="995">
        <f t="shared" ref="IGY67" si="19518">IGY60*$C$65*$C$67</f>
        <v>0</v>
      </c>
      <c r="IHA67" s="995">
        <f t="shared" ref="IHA67" si="19519">IHA60*$C$65*$C$67</f>
        <v>0</v>
      </c>
      <c r="IHC67" s="995">
        <f t="shared" ref="IHC67" si="19520">IHC60*$C$65*$C$67</f>
        <v>0</v>
      </c>
      <c r="IHE67" s="995">
        <f t="shared" ref="IHE67" si="19521">IHE60*$C$65*$C$67</f>
        <v>0</v>
      </c>
      <c r="IHG67" s="995">
        <f t="shared" ref="IHG67" si="19522">IHG60*$C$65*$C$67</f>
        <v>0</v>
      </c>
      <c r="IHI67" s="995">
        <f t="shared" ref="IHI67" si="19523">IHI60*$C$65*$C$67</f>
        <v>0</v>
      </c>
      <c r="IHK67" s="995">
        <f t="shared" ref="IHK67" si="19524">IHK60*$C$65*$C$67</f>
        <v>0</v>
      </c>
      <c r="IHM67" s="995">
        <f t="shared" ref="IHM67" si="19525">IHM60*$C$65*$C$67</f>
        <v>0</v>
      </c>
      <c r="IHO67" s="995">
        <f t="shared" ref="IHO67" si="19526">IHO60*$C$65*$C$67</f>
        <v>0</v>
      </c>
      <c r="IHQ67" s="995">
        <f t="shared" ref="IHQ67" si="19527">IHQ60*$C$65*$C$67</f>
        <v>0</v>
      </c>
      <c r="IHS67" s="995">
        <f t="shared" ref="IHS67" si="19528">IHS60*$C$65*$C$67</f>
        <v>0</v>
      </c>
      <c r="IHU67" s="995">
        <f t="shared" ref="IHU67" si="19529">IHU60*$C$65*$C$67</f>
        <v>0</v>
      </c>
      <c r="IHW67" s="995">
        <f t="shared" ref="IHW67" si="19530">IHW60*$C$65*$C$67</f>
        <v>0</v>
      </c>
      <c r="IHY67" s="995">
        <f t="shared" ref="IHY67" si="19531">IHY60*$C$65*$C$67</f>
        <v>0</v>
      </c>
      <c r="IIA67" s="995">
        <f t="shared" ref="IIA67" si="19532">IIA60*$C$65*$C$67</f>
        <v>0</v>
      </c>
      <c r="IIC67" s="995">
        <f t="shared" ref="IIC67" si="19533">IIC60*$C$65*$C$67</f>
        <v>0</v>
      </c>
      <c r="IIE67" s="995">
        <f t="shared" ref="IIE67" si="19534">IIE60*$C$65*$C$67</f>
        <v>0</v>
      </c>
      <c r="IIG67" s="995">
        <f t="shared" ref="IIG67" si="19535">IIG60*$C$65*$C$67</f>
        <v>0</v>
      </c>
      <c r="III67" s="995">
        <f t="shared" ref="III67" si="19536">III60*$C$65*$C$67</f>
        <v>0</v>
      </c>
      <c r="IIK67" s="995">
        <f t="shared" ref="IIK67" si="19537">IIK60*$C$65*$C$67</f>
        <v>0</v>
      </c>
      <c r="IIM67" s="995">
        <f t="shared" ref="IIM67" si="19538">IIM60*$C$65*$C$67</f>
        <v>0</v>
      </c>
      <c r="IIO67" s="995">
        <f t="shared" ref="IIO67" si="19539">IIO60*$C$65*$C$67</f>
        <v>0</v>
      </c>
      <c r="IIQ67" s="995">
        <f t="shared" ref="IIQ67" si="19540">IIQ60*$C$65*$C$67</f>
        <v>0</v>
      </c>
      <c r="IIS67" s="995">
        <f t="shared" ref="IIS67" si="19541">IIS60*$C$65*$C$67</f>
        <v>0</v>
      </c>
      <c r="IIU67" s="995">
        <f t="shared" ref="IIU67" si="19542">IIU60*$C$65*$C$67</f>
        <v>0</v>
      </c>
      <c r="IIW67" s="995">
        <f t="shared" ref="IIW67" si="19543">IIW60*$C$65*$C$67</f>
        <v>0</v>
      </c>
      <c r="IIY67" s="995">
        <f t="shared" ref="IIY67" si="19544">IIY60*$C$65*$C$67</f>
        <v>0</v>
      </c>
      <c r="IJA67" s="995">
        <f t="shared" ref="IJA67" si="19545">IJA60*$C$65*$C$67</f>
        <v>0</v>
      </c>
      <c r="IJC67" s="995">
        <f t="shared" ref="IJC67" si="19546">IJC60*$C$65*$C$67</f>
        <v>0</v>
      </c>
      <c r="IJE67" s="995">
        <f t="shared" ref="IJE67" si="19547">IJE60*$C$65*$C$67</f>
        <v>0</v>
      </c>
      <c r="IJG67" s="995">
        <f t="shared" ref="IJG67" si="19548">IJG60*$C$65*$C$67</f>
        <v>0</v>
      </c>
      <c r="IJI67" s="995">
        <f t="shared" ref="IJI67" si="19549">IJI60*$C$65*$C$67</f>
        <v>0</v>
      </c>
      <c r="IJK67" s="995">
        <f t="shared" ref="IJK67" si="19550">IJK60*$C$65*$C$67</f>
        <v>0</v>
      </c>
      <c r="IJM67" s="995">
        <f t="shared" ref="IJM67" si="19551">IJM60*$C$65*$C$67</f>
        <v>0</v>
      </c>
      <c r="IJO67" s="995">
        <f t="shared" ref="IJO67" si="19552">IJO60*$C$65*$C$67</f>
        <v>0</v>
      </c>
      <c r="IJQ67" s="995">
        <f t="shared" ref="IJQ67" si="19553">IJQ60*$C$65*$C$67</f>
        <v>0</v>
      </c>
      <c r="IJS67" s="995">
        <f t="shared" ref="IJS67" si="19554">IJS60*$C$65*$C$67</f>
        <v>0</v>
      </c>
      <c r="IJU67" s="995">
        <f t="shared" ref="IJU67" si="19555">IJU60*$C$65*$C$67</f>
        <v>0</v>
      </c>
      <c r="IJW67" s="995">
        <f t="shared" ref="IJW67" si="19556">IJW60*$C$65*$C$67</f>
        <v>0</v>
      </c>
      <c r="IJY67" s="995">
        <f t="shared" ref="IJY67" si="19557">IJY60*$C$65*$C$67</f>
        <v>0</v>
      </c>
      <c r="IKA67" s="995">
        <f t="shared" ref="IKA67" si="19558">IKA60*$C$65*$C$67</f>
        <v>0</v>
      </c>
      <c r="IKC67" s="995">
        <f t="shared" ref="IKC67" si="19559">IKC60*$C$65*$C$67</f>
        <v>0</v>
      </c>
      <c r="IKE67" s="995">
        <f t="shared" ref="IKE67" si="19560">IKE60*$C$65*$C$67</f>
        <v>0</v>
      </c>
      <c r="IKG67" s="995">
        <f t="shared" ref="IKG67" si="19561">IKG60*$C$65*$C$67</f>
        <v>0</v>
      </c>
      <c r="IKI67" s="995">
        <f t="shared" ref="IKI67" si="19562">IKI60*$C$65*$C$67</f>
        <v>0</v>
      </c>
      <c r="IKK67" s="995">
        <f t="shared" ref="IKK67" si="19563">IKK60*$C$65*$C$67</f>
        <v>0</v>
      </c>
      <c r="IKM67" s="995">
        <f t="shared" ref="IKM67" si="19564">IKM60*$C$65*$C$67</f>
        <v>0</v>
      </c>
      <c r="IKO67" s="995">
        <f t="shared" ref="IKO67" si="19565">IKO60*$C$65*$C$67</f>
        <v>0</v>
      </c>
      <c r="IKQ67" s="995">
        <f t="shared" ref="IKQ67" si="19566">IKQ60*$C$65*$C$67</f>
        <v>0</v>
      </c>
      <c r="IKS67" s="995">
        <f t="shared" ref="IKS67" si="19567">IKS60*$C$65*$C$67</f>
        <v>0</v>
      </c>
      <c r="IKU67" s="995">
        <f t="shared" ref="IKU67" si="19568">IKU60*$C$65*$C$67</f>
        <v>0</v>
      </c>
      <c r="IKW67" s="995">
        <f t="shared" ref="IKW67" si="19569">IKW60*$C$65*$C$67</f>
        <v>0</v>
      </c>
      <c r="IKY67" s="995">
        <f t="shared" ref="IKY67" si="19570">IKY60*$C$65*$C$67</f>
        <v>0</v>
      </c>
      <c r="ILA67" s="995">
        <f t="shared" ref="ILA67" si="19571">ILA60*$C$65*$C$67</f>
        <v>0</v>
      </c>
      <c r="ILC67" s="995">
        <f t="shared" ref="ILC67" si="19572">ILC60*$C$65*$C$67</f>
        <v>0</v>
      </c>
      <c r="ILE67" s="995">
        <f t="shared" ref="ILE67" si="19573">ILE60*$C$65*$C$67</f>
        <v>0</v>
      </c>
      <c r="ILG67" s="995">
        <f t="shared" ref="ILG67" si="19574">ILG60*$C$65*$C$67</f>
        <v>0</v>
      </c>
      <c r="ILI67" s="995">
        <f t="shared" ref="ILI67" si="19575">ILI60*$C$65*$C$67</f>
        <v>0</v>
      </c>
      <c r="ILK67" s="995">
        <f t="shared" ref="ILK67" si="19576">ILK60*$C$65*$C$67</f>
        <v>0</v>
      </c>
      <c r="ILM67" s="995">
        <f t="shared" ref="ILM67" si="19577">ILM60*$C$65*$C$67</f>
        <v>0</v>
      </c>
      <c r="ILO67" s="995">
        <f t="shared" ref="ILO67" si="19578">ILO60*$C$65*$C$67</f>
        <v>0</v>
      </c>
      <c r="ILQ67" s="995">
        <f t="shared" ref="ILQ67" si="19579">ILQ60*$C$65*$C$67</f>
        <v>0</v>
      </c>
      <c r="ILS67" s="995">
        <f t="shared" ref="ILS67" si="19580">ILS60*$C$65*$C$67</f>
        <v>0</v>
      </c>
      <c r="ILU67" s="995">
        <f t="shared" ref="ILU67" si="19581">ILU60*$C$65*$C$67</f>
        <v>0</v>
      </c>
      <c r="ILW67" s="995">
        <f t="shared" ref="ILW67" si="19582">ILW60*$C$65*$C$67</f>
        <v>0</v>
      </c>
      <c r="ILY67" s="995">
        <f t="shared" ref="ILY67" si="19583">ILY60*$C$65*$C$67</f>
        <v>0</v>
      </c>
      <c r="IMA67" s="995">
        <f t="shared" ref="IMA67" si="19584">IMA60*$C$65*$C$67</f>
        <v>0</v>
      </c>
      <c r="IMC67" s="995">
        <f t="shared" ref="IMC67" si="19585">IMC60*$C$65*$C$67</f>
        <v>0</v>
      </c>
      <c r="IME67" s="995">
        <f t="shared" ref="IME67" si="19586">IME60*$C$65*$C$67</f>
        <v>0</v>
      </c>
      <c r="IMG67" s="995">
        <f t="shared" ref="IMG67" si="19587">IMG60*$C$65*$C$67</f>
        <v>0</v>
      </c>
      <c r="IMI67" s="995">
        <f t="shared" ref="IMI67" si="19588">IMI60*$C$65*$C$67</f>
        <v>0</v>
      </c>
      <c r="IMK67" s="995">
        <f t="shared" ref="IMK67" si="19589">IMK60*$C$65*$C$67</f>
        <v>0</v>
      </c>
      <c r="IMM67" s="995">
        <f t="shared" ref="IMM67" si="19590">IMM60*$C$65*$C$67</f>
        <v>0</v>
      </c>
      <c r="IMO67" s="995">
        <f t="shared" ref="IMO67" si="19591">IMO60*$C$65*$C$67</f>
        <v>0</v>
      </c>
      <c r="IMQ67" s="995">
        <f t="shared" ref="IMQ67" si="19592">IMQ60*$C$65*$C$67</f>
        <v>0</v>
      </c>
      <c r="IMS67" s="995">
        <f t="shared" ref="IMS67" si="19593">IMS60*$C$65*$C$67</f>
        <v>0</v>
      </c>
      <c r="IMU67" s="995">
        <f t="shared" ref="IMU67" si="19594">IMU60*$C$65*$C$67</f>
        <v>0</v>
      </c>
      <c r="IMW67" s="995">
        <f t="shared" ref="IMW67" si="19595">IMW60*$C$65*$C$67</f>
        <v>0</v>
      </c>
      <c r="IMY67" s="995">
        <f t="shared" ref="IMY67" si="19596">IMY60*$C$65*$C$67</f>
        <v>0</v>
      </c>
      <c r="INA67" s="995">
        <f t="shared" ref="INA67" si="19597">INA60*$C$65*$C$67</f>
        <v>0</v>
      </c>
      <c r="INC67" s="995">
        <f t="shared" ref="INC67" si="19598">INC60*$C$65*$C$67</f>
        <v>0</v>
      </c>
      <c r="INE67" s="995">
        <f t="shared" ref="INE67" si="19599">INE60*$C$65*$C$67</f>
        <v>0</v>
      </c>
      <c r="ING67" s="995">
        <f t="shared" ref="ING67" si="19600">ING60*$C$65*$C$67</f>
        <v>0</v>
      </c>
      <c r="INI67" s="995">
        <f t="shared" ref="INI67" si="19601">INI60*$C$65*$C$67</f>
        <v>0</v>
      </c>
      <c r="INK67" s="995">
        <f t="shared" ref="INK67" si="19602">INK60*$C$65*$C$67</f>
        <v>0</v>
      </c>
      <c r="INM67" s="995">
        <f t="shared" ref="INM67" si="19603">INM60*$C$65*$C$67</f>
        <v>0</v>
      </c>
      <c r="INO67" s="995">
        <f t="shared" ref="INO67" si="19604">INO60*$C$65*$C$67</f>
        <v>0</v>
      </c>
      <c r="INQ67" s="995">
        <f t="shared" ref="INQ67" si="19605">INQ60*$C$65*$C$67</f>
        <v>0</v>
      </c>
      <c r="INS67" s="995">
        <f t="shared" ref="INS67" si="19606">INS60*$C$65*$C$67</f>
        <v>0</v>
      </c>
      <c r="INU67" s="995">
        <f t="shared" ref="INU67" si="19607">INU60*$C$65*$C$67</f>
        <v>0</v>
      </c>
      <c r="INW67" s="995">
        <f t="shared" ref="INW67" si="19608">INW60*$C$65*$C$67</f>
        <v>0</v>
      </c>
      <c r="INY67" s="995">
        <f t="shared" ref="INY67" si="19609">INY60*$C$65*$C$67</f>
        <v>0</v>
      </c>
      <c r="IOA67" s="995">
        <f t="shared" ref="IOA67" si="19610">IOA60*$C$65*$C$67</f>
        <v>0</v>
      </c>
      <c r="IOC67" s="995">
        <f t="shared" ref="IOC67" si="19611">IOC60*$C$65*$C$67</f>
        <v>0</v>
      </c>
      <c r="IOE67" s="995">
        <f t="shared" ref="IOE67" si="19612">IOE60*$C$65*$C$67</f>
        <v>0</v>
      </c>
      <c r="IOG67" s="995">
        <f t="shared" ref="IOG67" si="19613">IOG60*$C$65*$C$67</f>
        <v>0</v>
      </c>
      <c r="IOI67" s="995">
        <f t="shared" ref="IOI67" si="19614">IOI60*$C$65*$C$67</f>
        <v>0</v>
      </c>
      <c r="IOK67" s="995">
        <f t="shared" ref="IOK67" si="19615">IOK60*$C$65*$C$67</f>
        <v>0</v>
      </c>
      <c r="IOM67" s="995">
        <f t="shared" ref="IOM67" si="19616">IOM60*$C$65*$C$67</f>
        <v>0</v>
      </c>
      <c r="IOO67" s="995">
        <f t="shared" ref="IOO67" si="19617">IOO60*$C$65*$C$67</f>
        <v>0</v>
      </c>
      <c r="IOQ67" s="995">
        <f t="shared" ref="IOQ67" si="19618">IOQ60*$C$65*$C$67</f>
        <v>0</v>
      </c>
      <c r="IOS67" s="995">
        <f t="shared" ref="IOS67" si="19619">IOS60*$C$65*$C$67</f>
        <v>0</v>
      </c>
      <c r="IOU67" s="995">
        <f t="shared" ref="IOU67" si="19620">IOU60*$C$65*$C$67</f>
        <v>0</v>
      </c>
      <c r="IOW67" s="995">
        <f t="shared" ref="IOW67" si="19621">IOW60*$C$65*$C$67</f>
        <v>0</v>
      </c>
      <c r="IOY67" s="995">
        <f t="shared" ref="IOY67" si="19622">IOY60*$C$65*$C$67</f>
        <v>0</v>
      </c>
      <c r="IPA67" s="995">
        <f t="shared" ref="IPA67" si="19623">IPA60*$C$65*$C$67</f>
        <v>0</v>
      </c>
      <c r="IPC67" s="995">
        <f t="shared" ref="IPC67" si="19624">IPC60*$C$65*$C$67</f>
        <v>0</v>
      </c>
      <c r="IPE67" s="995">
        <f t="shared" ref="IPE67" si="19625">IPE60*$C$65*$C$67</f>
        <v>0</v>
      </c>
      <c r="IPG67" s="995">
        <f t="shared" ref="IPG67" si="19626">IPG60*$C$65*$C$67</f>
        <v>0</v>
      </c>
      <c r="IPI67" s="995">
        <f t="shared" ref="IPI67" si="19627">IPI60*$C$65*$C$67</f>
        <v>0</v>
      </c>
      <c r="IPK67" s="995">
        <f t="shared" ref="IPK67" si="19628">IPK60*$C$65*$C$67</f>
        <v>0</v>
      </c>
      <c r="IPM67" s="995">
        <f t="shared" ref="IPM67" si="19629">IPM60*$C$65*$C$67</f>
        <v>0</v>
      </c>
      <c r="IPO67" s="995">
        <f t="shared" ref="IPO67" si="19630">IPO60*$C$65*$C$67</f>
        <v>0</v>
      </c>
      <c r="IPQ67" s="995">
        <f t="shared" ref="IPQ67" si="19631">IPQ60*$C$65*$C$67</f>
        <v>0</v>
      </c>
      <c r="IPS67" s="995">
        <f t="shared" ref="IPS67" si="19632">IPS60*$C$65*$C$67</f>
        <v>0</v>
      </c>
      <c r="IPU67" s="995">
        <f t="shared" ref="IPU67" si="19633">IPU60*$C$65*$C$67</f>
        <v>0</v>
      </c>
      <c r="IPW67" s="995">
        <f t="shared" ref="IPW67" si="19634">IPW60*$C$65*$C$67</f>
        <v>0</v>
      </c>
      <c r="IPY67" s="995">
        <f t="shared" ref="IPY67" si="19635">IPY60*$C$65*$C$67</f>
        <v>0</v>
      </c>
      <c r="IQA67" s="995">
        <f t="shared" ref="IQA67" si="19636">IQA60*$C$65*$C$67</f>
        <v>0</v>
      </c>
      <c r="IQC67" s="995">
        <f t="shared" ref="IQC67" si="19637">IQC60*$C$65*$C$67</f>
        <v>0</v>
      </c>
      <c r="IQE67" s="995">
        <f t="shared" ref="IQE67" si="19638">IQE60*$C$65*$C$67</f>
        <v>0</v>
      </c>
      <c r="IQG67" s="995">
        <f t="shared" ref="IQG67" si="19639">IQG60*$C$65*$C$67</f>
        <v>0</v>
      </c>
      <c r="IQI67" s="995">
        <f t="shared" ref="IQI67" si="19640">IQI60*$C$65*$C$67</f>
        <v>0</v>
      </c>
      <c r="IQK67" s="995">
        <f t="shared" ref="IQK67" si="19641">IQK60*$C$65*$C$67</f>
        <v>0</v>
      </c>
      <c r="IQM67" s="995">
        <f t="shared" ref="IQM67" si="19642">IQM60*$C$65*$C$67</f>
        <v>0</v>
      </c>
      <c r="IQO67" s="995">
        <f t="shared" ref="IQO67" si="19643">IQO60*$C$65*$C$67</f>
        <v>0</v>
      </c>
      <c r="IQQ67" s="995">
        <f t="shared" ref="IQQ67" si="19644">IQQ60*$C$65*$C$67</f>
        <v>0</v>
      </c>
      <c r="IQS67" s="995">
        <f t="shared" ref="IQS67" si="19645">IQS60*$C$65*$C$67</f>
        <v>0</v>
      </c>
      <c r="IQU67" s="995">
        <f t="shared" ref="IQU67" si="19646">IQU60*$C$65*$C$67</f>
        <v>0</v>
      </c>
      <c r="IQW67" s="995">
        <f t="shared" ref="IQW67" si="19647">IQW60*$C$65*$C$67</f>
        <v>0</v>
      </c>
      <c r="IQY67" s="995">
        <f t="shared" ref="IQY67" si="19648">IQY60*$C$65*$C$67</f>
        <v>0</v>
      </c>
      <c r="IRA67" s="995">
        <f t="shared" ref="IRA67" si="19649">IRA60*$C$65*$C$67</f>
        <v>0</v>
      </c>
      <c r="IRC67" s="995">
        <f t="shared" ref="IRC67" si="19650">IRC60*$C$65*$C$67</f>
        <v>0</v>
      </c>
      <c r="IRE67" s="995">
        <f t="shared" ref="IRE67" si="19651">IRE60*$C$65*$C$67</f>
        <v>0</v>
      </c>
      <c r="IRG67" s="995">
        <f t="shared" ref="IRG67" si="19652">IRG60*$C$65*$C$67</f>
        <v>0</v>
      </c>
      <c r="IRI67" s="995">
        <f t="shared" ref="IRI67" si="19653">IRI60*$C$65*$C$67</f>
        <v>0</v>
      </c>
      <c r="IRK67" s="995">
        <f t="shared" ref="IRK67" si="19654">IRK60*$C$65*$C$67</f>
        <v>0</v>
      </c>
      <c r="IRM67" s="995">
        <f t="shared" ref="IRM67" si="19655">IRM60*$C$65*$C$67</f>
        <v>0</v>
      </c>
      <c r="IRO67" s="995">
        <f t="shared" ref="IRO67" si="19656">IRO60*$C$65*$C$67</f>
        <v>0</v>
      </c>
      <c r="IRQ67" s="995">
        <f t="shared" ref="IRQ67" si="19657">IRQ60*$C$65*$C$67</f>
        <v>0</v>
      </c>
      <c r="IRS67" s="995">
        <f t="shared" ref="IRS67" si="19658">IRS60*$C$65*$C$67</f>
        <v>0</v>
      </c>
      <c r="IRU67" s="995">
        <f t="shared" ref="IRU67" si="19659">IRU60*$C$65*$C$67</f>
        <v>0</v>
      </c>
      <c r="IRW67" s="995">
        <f t="shared" ref="IRW67" si="19660">IRW60*$C$65*$C$67</f>
        <v>0</v>
      </c>
      <c r="IRY67" s="995">
        <f t="shared" ref="IRY67" si="19661">IRY60*$C$65*$C$67</f>
        <v>0</v>
      </c>
      <c r="ISA67" s="995">
        <f t="shared" ref="ISA67" si="19662">ISA60*$C$65*$C$67</f>
        <v>0</v>
      </c>
      <c r="ISC67" s="995">
        <f t="shared" ref="ISC67" si="19663">ISC60*$C$65*$C$67</f>
        <v>0</v>
      </c>
      <c r="ISE67" s="995">
        <f t="shared" ref="ISE67" si="19664">ISE60*$C$65*$C$67</f>
        <v>0</v>
      </c>
      <c r="ISG67" s="995">
        <f t="shared" ref="ISG67" si="19665">ISG60*$C$65*$C$67</f>
        <v>0</v>
      </c>
      <c r="ISI67" s="995">
        <f t="shared" ref="ISI67" si="19666">ISI60*$C$65*$C$67</f>
        <v>0</v>
      </c>
      <c r="ISK67" s="995">
        <f t="shared" ref="ISK67" si="19667">ISK60*$C$65*$C$67</f>
        <v>0</v>
      </c>
      <c r="ISM67" s="995">
        <f t="shared" ref="ISM67" si="19668">ISM60*$C$65*$C$67</f>
        <v>0</v>
      </c>
      <c r="ISO67" s="995">
        <f t="shared" ref="ISO67" si="19669">ISO60*$C$65*$C$67</f>
        <v>0</v>
      </c>
      <c r="ISQ67" s="995">
        <f t="shared" ref="ISQ67" si="19670">ISQ60*$C$65*$C$67</f>
        <v>0</v>
      </c>
      <c r="ISS67" s="995">
        <f t="shared" ref="ISS67" si="19671">ISS60*$C$65*$C$67</f>
        <v>0</v>
      </c>
      <c r="ISU67" s="995">
        <f t="shared" ref="ISU67" si="19672">ISU60*$C$65*$C$67</f>
        <v>0</v>
      </c>
      <c r="ISW67" s="995">
        <f t="shared" ref="ISW67" si="19673">ISW60*$C$65*$C$67</f>
        <v>0</v>
      </c>
      <c r="ISY67" s="995">
        <f t="shared" ref="ISY67" si="19674">ISY60*$C$65*$C$67</f>
        <v>0</v>
      </c>
      <c r="ITA67" s="995">
        <f t="shared" ref="ITA67" si="19675">ITA60*$C$65*$C$67</f>
        <v>0</v>
      </c>
      <c r="ITC67" s="995">
        <f t="shared" ref="ITC67" si="19676">ITC60*$C$65*$C$67</f>
        <v>0</v>
      </c>
      <c r="ITE67" s="995">
        <f t="shared" ref="ITE67" si="19677">ITE60*$C$65*$C$67</f>
        <v>0</v>
      </c>
      <c r="ITG67" s="995">
        <f t="shared" ref="ITG67" si="19678">ITG60*$C$65*$C$67</f>
        <v>0</v>
      </c>
      <c r="ITI67" s="995">
        <f t="shared" ref="ITI67" si="19679">ITI60*$C$65*$C$67</f>
        <v>0</v>
      </c>
      <c r="ITK67" s="995">
        <f t="shared" ref="ITK67" si="19680">ITK60*$C$65*$C$67</f>
        <v>0</v>
      </c>
      <c r="ITM67" s="995">
        <f t="shared" ref="ITM67" si="19681">ITM60*$C$65*$C$67</f>
        <v>0</v>
      </c>
      <c r="ITO67" s="995">
        <f t="shared" ref="ITO67" si="19682">ITO60*$C$65*$C$67</f>
        <v>0</v>
      </c>
      <c r="ITQ67" s="995">
        <f t="shared" ref="ITQ67" si="19683">ITQ60*$C$65*$C$67</f>
        <v>0</v>
      </c>
      <c r="ITS67" s="995">
        <f t="shared" ref="ITS67" si="19684">ITS60*$C$65*$C$67</f>
        <v>0</v>
      </c>
      <c r="ITU67" s="995">
        <f t="shared" ref="ITU67" si="19685">ITU60*$C$65*$C$67</f>
        <v>0</v>
      </c>
      <c r="ITW67" s="995">
        <f t="shared" ref="ITW67" si="19686">ITW60*$C$65*$C$67</f>
        <v>0</v>
      </c>
      <c r="ITY67" s="995">
        <f t="shared" ref="ITY67" si="19687">ITY60*$C$65*$C$67</f>
        <v>0</v>
      </c>
      <c r="IUA67" s="995">
        <f t="shared" ref="IUA67" si="19688">IUA60*$C$65*$C$67</f>
        <v>0</v>
      </c>
      <c r="IUC67" s="995">
        <f t="shared" ref="IUC67" si="19689">IUC60*$C$65*$C$67</f>
        <v>0</v>
      </c>
      <c r="IUE67" s="995">
        <f t="shared" ref="IUE67" si="19690">IUE60*$C$65*$C$67</f>
        <v>0</v>
      </c>
      <c r="IUG67" s="995">
        <f t="shared" ref="IUG67" si="19691">IUG60*$C$65*$C$67</f>
        <v>0</v>
      </c>
      <c r="IUI67" s="995">
        <f t="shared" ref="IUI67" si="19692">IUI60*$C$65*$C$67</f>
        <v>0</v>
      </c>
      <c r="IUK67" s="995">
        <f t="shared" ref="IUK67" si="19693">IUK60*$C$65*$C$67</f>
        <v>0</v>
      </c>
      <c r="IUM67" s="995">
        <f t="shared" ref="IUM67" si="19694">IUM60*$C$65*$C$67</f>
        <v>0</v>
      </c>
      <c r="IUO67" s="995">
        <f t="shared" ref="IUO67" si="19695">IUO60*$C$65*$C$67</f>
        <v>0</v>
      </c>
      <c r="IUQ67" s="995">
        <f t="shared" ref="IUQ67" si="19696">IUQ60*$C$65*$C$67</f>
        <v>0</v>
      </c>
      <c r="IUS67" s="995">
        <f t="shared" ref="IUS67" si="19697">IUS60*$C$65*$C$67</f>
        <v>0</v>
      </c>
      <c r="IUU67" s="995">
        <f t="shared" ref="IUU67" si="19698">IUU60*$C$65*$C$67</f>
        <v>0</v>
      </c>
      <c r="IUW67" s="995">
        <f t="shared" ref="IUW67" si="19699">IUW60*$C$65*$C$67</f>
        <v>0</v>
      </c>
      <c r="IUY67" s="995">
        <f t="shared" ref="IUY67" si="19700">IUY60*$C$65*$C$67</f>
        <v>0</v>
      </c>
      <c r="IVA67" s="995">
        <f t="shared" ref="IVA67" si="19701">IVA60*$C$65*$C$67</f>
        <v>0</v>
      </c>
      <c r="IVC67" s="995">
        <f t="shared" ref="IVC67" si="19702">IVC60*$C$65*$C$67</f>
        <v>0</v>
      </c>
      <c r="IVE67" s="995">
        <f t="shared" ref="IVE67" si="19703">IVE60*$C$65*$C$67</f>
        <v>0</v>
      </c>
      <c r="IVG67" s="995">
        <f t="shared" ref="IVG67" si="19704">IVG60*$C$65*$C$67</f>
        <v>0</v>
      </c>
      <c r="IVI67" s="995">
        <f t="shared" ref="IVI67" si="19705">IVI60*$C$65*$C$67</f>
        <v>0</v>
      </c>
      <c r="IVK67" s="995">
        <f t="shared" ref="IVK67" si="19706">IVK60*$C$65*$C$67</f>
        <v>0</v>
      </c>
      <c r="IVM67" s="995">
        <f t="shared" ref="IVM67" si="19707">IVM60*$C$65*$C$67</f>
        <v>0</v>
      </c>
      <c r="IVO67" s="995">
        <f t="shared" ref="IVO67" si="19708">IVO60*$C$65*$C$67</f>
        <v>0</v>
      </c>
      <c r="IVQ67" s="995">
        <f t="shared" ref="IVQ67" si="19709">IVQ60*$C$65*$C$67</f>
        <v>0</v>
      </c>
      <c r="IVS67" s="995">
        <f t="shared" ref="IVS67" si="19710">IVS60*$C$65*$C$67</f>
        <v>0</v>
      </c>
      <c r="IVU67" s="995">
        <f t="shared" ref="IVU67" si="19711">IVU60*$C$65*$C$67</f>
        <v>0</v>
      </c>
      <c r="IVW67" s="995">
        <f t="shared" ref="IVW67" si="19712">IVW60*$C$65*$C$67</f>
        <v>0</v>
      </c>
      <c r="IVY67" s="995">
        <f t="shared" ref="IVY67" si="19713">IVY60*$C$65*$C$67</f>
        <v>0</v>
      </c>
      <c r="IWA67" s="995">
        <f t="shared" ref="IWA67" si="19714">IWA60*$C$65*$C$67</f>
        <v>0</v>
      </c>
      <c r="IWC67" s="995">
        <f t="shared" ref="IWC67" si="19715">IWC60*$C$65*$C$67</f>
        <v>0</v>
      </c>
      <c r="IWE67" s="995">
        <f t="shared" ref="IWE67" si="19716">IWE60*$C$65*$C$67</f>
        <v>0</v>
      </c>
      <c r="IWG67" s="995">
        <f t="shared" ref="IWG67" si="19717">IWG60*$C$65*$C$67</f>
        <v>0</v>
      </c>
      <c r="IWI67" s="995">
        <f t="shared" ref="IWI67" si="19718">IWI60*$C$65*$C$67</f>
        <v>0</v>
      </c>
      <c r="IWK67" s="995">
        <f t="shared" ref="IWK67" si="19719">IWK60*$C$65*$C$67</f>
        <v>0</v>
      </c>
      <c r="IWM67" s="995">
        <f t="shared" ref="IWM67" si="19720">IWM60*$C$65*$C$67</f>
        <v>0</v>
      </c>
      <c r="IWO67" s="995">
        <f t="shared" ref="IWO67" si="19721">IWO60*$C$65*$C$67</f>
        <v>0</v>
      </c>
      <c r="IWQ67" s="995">
        <f t="shared" ref="IWQ67" si="19722">IWQ60*$C$65*$C$67</f>
        <v>0</v>
      </c>
      <c r="IWS67" s="995">
        <f t="shared" ref="IWS67" si="19723">IWS60*$C$65*$C$67</f>
        <v>0</v>
      </c>
      <c r="IWU67" s="995">
        <f t="shared" ref="IWU67" si="19724">IWU60*$C$65*$C$67</f>
        <v>0</v>
      </c>
      <c r="IWW67" s="995">
        <f t="shared" ref="IWW67" si="19725">IWW60*$C$65*$C$67</f>
        <v>0</v>
      </c>
      <c r="IWY67" s="995">
        <f t="shared" ref="IWY67" si="19726">IWY60*$C$65*$C$67</f>
        <v>0</v>
      </c>
      <c r="IXA67" s="995">
        <f t="shared" ref="IXA67" si="19727">IXA60*$C$65*$C$67</f>
        <v>0</v>
      </c>
      <c r="IXC67" s="995">
        <f t="shared" ref="IXC67" si="19728">IXC60*$C$65*$C$67</f>
        <v>0</v>
      </c>
      <c r="IXE67" s="995">
        <f t="shared" ref="IXE67" si="19729">IXE60*$C$65*$C$67</f>
        <v>0</v>
      </c>
      <c r="IXG67" s="995">
        <f t="shared" ref="IXG67" si="19730">IXG60*$C$65*$C$67</f>
        <v>0</v>
      </c>
      <c r="IXI67" s="995">
        <f t="shared" ref="IXI67" si="19731">IXI60*$C$65*$C$67</f>
        <v>0</v>
      </c>
      <c r="IXK67" s="995">
        <f t="shared" ref="IXK67" si="19732">IXK60*$C$65*$C$67</f>
        <v>0</v>
      </c>
      <c r="IXM67" s="995">
        <f t="shared" ref="IXM67" si="19733">IXM60*$C$65*$C$67</f>
        <v>0</v>
      </c>
      <c r="IXO67" s="995">
        <f t="shared" ref="IXO67" si="19734">IXO60*$C$65*$C$67</f>
        <v>0</v>
      </c>
      <c r="IXQ67" s="995">
        <f t="shared" ref="IXQ67" si="19735">IXQ60*$C$65*$C$67</f>
        <v>0</v>
      </c>
      <c r="IXS67" s="995">
        <f t="shared" ref="IXS67" si="19736">IXS60*$C$65*$C$67</f>
        <v>0</v>
      </c>
      <c r="IXU67" s="995">
        <f t="shared" ref="IXU67" si="19737">IXU60*$C$65*$C$67</f>
        <v>0</v>
      </c>
      <c r="IXW67" s="995">
        <f t="shared" ref="IXW67" si="19738">IXW60*$C$65*$C$67</f>
        <v>0</v>
      </c>
      <c r="IXY67" s="995">
        <f t="shared" ref="IXY67" si="19739">IXY60*$C$65*$C$67</f>
        <v>0</v>
      </c>
      <c r="IYA67" s="995">
        <f t="shared" ref="IYA67" si="19740">IYA60*$C$65*$C$67</f>
        <v>0</v>
      </c>
      <c r="IYC67" s="995">
        <f t="shared" ref="IYC67" si="19741">IYC60*$C$65*$C$67</f>
        <v>0</v>
      </c>
      <c r="IYE67" s="995">
        <f t="shared" ref="IYE67" si="19742">IYE60*$C$65*$C$67</f>
        <v>0</v>
      </c>
      <c r="IYG67" s="995">
        <f t="shared" ref="IYG67" si="19743">IYG60*$C$65*$C$67</f>
        <v>0</v>
      </c>
      <c r="IYI67" s="995">
        <f t="shared" ref="IYI67" si="19744">IYI60*$C$65*$C$67</f>
        <v>0</v>
      </c>
      <c r="IYK67" s="995">
        <f t="shared" ref="IYK67" si="19745">IYK60*$C$65*$C$67</f>
        <v>0</v>
      </c>
      <c r="IYM67" s="995">
        <f t="shared" ref="IYM67" si="19746">IYM60*$C$65*$C$67</f>
        <v>0</v>
      </c>
      <c r="IYO67" s="995">
        <f t="shared" ref="IYO67" si="19747">IYO60*$C$65*$C$67</f>
        <v>0</v>
      </c>
      <c r="IYQ67" s="995">
        <f t="shared" ref="IYQ67" si="19748">IYQ60*$C$65*$C$67</f>
        <v>0</v>
      </c>
      <c r="IYS67" s="995">
        <f t="shared" ref="IYS67" si="19749">IYS60*$C$65*$C$67</f>
        <v>0</v>
      </c>
      <c r="IYU67" s="995">
        <f t="shared" ref="IYU67" si="19750">IYU60*$C$65*$C$67</f>
        <v>0</v>
      </c>
      <c r="IYW67" s="995">
        <f t="shared" ref="IYW67" si="19751">IYW60*$C$65*$C$67</f>
        <v>0</v>
      </c>
      <c r="IYY67" s="995">
        <f t="shared" ref="IYY67" si="19752">IYY60*$C$65*$C$67</f>
        <v>0</v>
      </c>
      <c r="IZA67" s="995">
        <f t="shared" ref="IZA67" si="19753">IZA60*$C$65*$C$67</f>
        <v>0</v>
      </c>
      <c r="IZC67" s="995">
        <f t="shared" ref="IZC67" si="19754">IZC60*$C$65*$C$67</f>
        <v>0</v>
      </c>
      <c r="IZE67" s="995">
        <f t="shared" ref="IZE67" si="19755">IZE60*$C$65*$C$67</f>
        <v>0</v>
      </c>
      <c r="IZG67" s="995">
        <f t="shared" ref="IZG67" si="19756">IZG60*$C$65*$C$67</f>
        <v>0</v>
      </c>
      <c r="IZI67" s="995">
        <f t="shared" ref="IZI67" si="19757">IZI60*$C$65*$C$67</f>
        <v>0</v>
      </c>
      <c r="IZK67" s="995">
        <f t="shared" ref="IZK67" si="19758">IZK60*$C$65*$C$67</f>
        <v>0</v>
      </c>
      <c r="IZM67" s="995">
        <f t="shared" ref="IZM67" si="19759">IZM60*$C$65*$C$67</f>
        <v>0</v>
      </c>
      <c r="IZO67" s="995">
        <f t="shared" ref="IZO67" si="19760">IZO60*$C$65*$C$67</f>
        <v>0</v>
      </c>
      <c r="IZQ67" s="995">
        <f t="shared" ref="IZQ67" si="19761">IZQ60*$C$65*$C$67</f>
        <v>0</v>
      </c>
      <c r="IZS67" s="995">
        <f t="shared" ref="IZS67" si="19762">IZS60*$C$65*$C$67</f>
        <v>0</v>
      </c>
      <c r="IZU67" s="995">
        <f t="shared" ref="IZU67" si="19763">IZU60*$C$65*$C$67</f>
        <v>0</v>
      </c>
      <c r="IZW67" s="995">
        <f t="shared" ref="IZW67" si="19764">IZW60*$C$65*$C$67</f>
        <v>0</v>
      </c>
      <c r="IZY67" s="995">
        <f t="shared" ref="IZY67" si="19765">IZY60*$C$65*$C$67</f>
        <v>0</v>
      </c>
      <c r="JAA67" s="995">
        <f t="shared" ref="JAA67" si="19766">JAA60*$C$65*$C$67</f>
        <v>0</v>
      </c>
      <c r="JAC67" s="995">
        <f t="shared" ref="JAC67" si="19767">JAC60*$C$65*$C$67</f>
        <v>0</v>
      </c>
      <c r="JAE67" s="995">
        <f t="shared" ref="JAE67" si="19768">JAE60*$C$65*$C$67</f>
        <v>0</v>
      </c>
      <c r="JAG67" s="995">
        <f t="shared" ref="JAG67" si="19769">JAG60*$C$65*$C$67</f>
        <v>0</v>
      </c>
      <c r="JAI67" s="995">
        <f t="shared" ref="JAI67" si="19770">JAI60*$C$65*$C$67</f>
        <v>0</v>
      </c>
      <c r="JAK67" s="995">
        <f t="shared" ref="JAK67" si="19771">JAK60*$C$65*$C$67</f>
        <v>0</v>
      </c>
      <c r="JAM67" s="995">
        <f t="shared" ref="JAM67" si="19772">JAM60*$C$65*$C$67</f>
        <v>0</v>
      </c>
      <c r="JAO67" s="995">
        <f t="shared" ref="JAO67" si="19773">JAO60*$C$65*$C$67</f>
        <v>0</v>
      </c>
      <c r="JAQ67" s="995">
        <f t="shared" ref="JAQ67" si="19774">JAQ60*$C$65*$C$67</f>
        <v>0</v>
      </c>
      <c r="JAS67" s="995">
        <f t="shared" ref="JAS67" si="19775">JAS60*$C$65*$C$67</f>
        <v>0</v>
      </c>
      <c r="JAU67" s="995">
        <f t="shared" ref="JAU67" si="19776">JAU60*$C$65*$C$67</f>
        <v>0</v>
      </c>
      <c r="JAW67" s="995">
        <f t="shared" ref="JAW67" si="19777">JAW60*$C$65*$C$67</f>
        <v>0</v>
      </c>
      <c r="JAY67" s="995">
        <f t="shared" ref="JAY67" si="19778">JAY60*$C$65*$C$67</f>
        <v>0</v>
      </c>
      <c r="JBA67" s="995">
        <f t="shared" ref="JBA67" si="19779">JBA60*$C$65*$C$67</f>
        <v>0</v>
      </c>
      <c r="JBC67" s="995">
        <f t="shared" ref="JBC67" si="19780">JBC60*$C$65*$C$67</f>
        <v>0</v>
      </c>
      <c r="JBE67" s="995">
        <f t="shared" ref="JBE67" si="19781">JBE60*$C$65*$C$67</f>
        <v>0</v>
      </c>
      <c r="JBG67" s="995">
        <f t="shared" ref="JBG67" si="19782">JBG60*$C$65*$C$67</f>
        <v>0</v>
      </c>
      <c r="JBI67" s="995">
        <f t="shared" ref="JBI67" si="19783">JBI60*$C$65*$C$67</f>
        <v>0</v>
      </c>
      <c r="JBK67" s="995">
        <f t="shared" ref="JBK67" si="19784">JBK60*$C$65*$C$67</f>
        <v>0</v>
      </c>
      <c r="JBM67" s="995">
        <f t="shared" ref="JBM67" si="19785">JBM60*$C$65*$C$67</f>
        <v>0</v>
      </c>
      <c r="JBO67" s="995">
        <f t="shared" ref="JBO67" si="19786">JBO60*$C$65*$C$67</f>
        <v>0</v>
      </c>
      <c r="JBQ67" s="995">
        <f t="shared" ref="JBQ67" si="19787">JBQ60*$C$65*$C$67</f>
        <v>0</v>
      </c>
      <c r="JBS67" s="995">
        <f t="shared" ref="JBS67" si="19788">JBS60*$C$65*$C$67</f>
        <v>0</v>
      </c>
      <c r="JBU67" s="995">
        <f t="shared" ref="JBU67" si="19789">JBU60*$C$65*$C$67</f>
        <v>0</v>
      </c>
      <c r="JBW67" s="995">
        <f t="shared" ref="JBW67" si="19790">JBW60*$C$65*$C$67</f>
        <v>0</v>
      </c>
      <c r="JBY67" s="995">
        <f t="shared" ref="JBY67" si="19791">JBY60*$C$65*$C$67</f>
        <v>0</v>
      </c>
      <c r="JCA67" s="995">
        <f t="shared" ref="JCA67" si="19792">JCA60*$C$65*$C$67</f>
        <v>0</v>
      </c>
      <c r="JCC67" s="995">
        <f t="shared" ref="JCC67" si="19793">JCC60*$C$65*$C$67</f>
        <v>0</v>
      </c>
      <c r="JCE67" s="995">
        <f t="shared" ref="JCE67" si="19794">JCE60*$C$65*$C$67</f>
        <v>0</v>
      </c>
      <c r="JCG67" s="995">
        <f t="shared" ref="JCG67" si="19795">JCG60*$C$65*$C$67</f>
        <v>0</v>
      </c>
      <c r="JCI67" s="995">
        <f t="shared" ref="JCI67" si="19796">JCI60*$C$65*$C$67</f>
        <v>0</v>
      </c>
      <c r="JCK67" s="995">
        <f t="shared" ref="JCK67" si="19797">JCK60*$C$65*$C$67</f>
        <v>0</v>
      </c>
      <c r="JCM67" s="995">
        <f t="shared" ref="JCM67" si="19798">JCM60*$C$65*$C$67</f>
        <v>0</v>
      </c>
      <c r="JCO67" s="995">
        <f t="shared" ref="JCO67" si="19799">JCO60*$C$65*$C$67</f>
        <v>0</v>
      </c>
      <c r="JCQ67" s="995">
        <f t="shared" ref="JCQ67" si="19800">JCQ60*$C$65*$C$67</f>
        <v>0</v>
      </c>
      <c r="JCS67" s="995">
        <f t="shared" ref="JCS67" si="19801">JCS60*$C$65*$C$67</f>
        <v>0</v>
      </c>
      <c r="JCU67" s="995">
        <f t="shared" ref="JCU67" si="19802">JCU60*$C$65*$C$67</f>
        <v>0</v>
      </c>
      <c r="JCW67" s="995">
        <f t="shared" ref="JCW67" si="19803">JCW60*$C$65*$C$67</f>
        <v>0</v>
      </c>
      <c r="JCY67" s="995">
        <f t="shared" ref="JCY67" si="19804">JCY60*$C$65*$C$67</f>
        <v>0</v>
      </c>
      <c r="JDA67" s="995">
        <f t="shared" ref="JDA67" si="19805">JDA60*$C$65*$C$67</f>
        <v>0</v>
      </c>
      <c r="JDC67" s="995">
        <f t="shared" ref="JDC67" si="19806">JDC60*$C$65*$C$67</f>
        <v>0</v>
      </c>
      <c r="JDE67" s="995">
        <f t="shared" ref="JDE67" si="19807">JDE60*$C$65*$C$67</f>
        <v>0</v>
      </c>
      <c r="JDG67" s="995">
        <f t="shared" ref="JDG67" si="19808">JDG60*$C$65*$C$67</f>
        <v>0</v>
      </c>
      <c r="JDI67" s="995">
        <f t="shared" ref="JDI67" si="19809">JDI60*$C$65*$C$67</f>
        <v>0</v>
      </c>
      <c r="JDK67" s="995">
        <f t="shared" ref="JDK67" si="19810">JDK60*$C$65*$C$67</f>
        <v>0</v>
      </c>
      <c r="JDM67" s="995">
        <f t="shared" ref="JDM67" si="19811">JDM60*$C$65*$C$67</f>
        <v>0</v>
      </c>
      <c r="JDO67" s="995">
        <f t="shared" ref="JDO67" si="19812">JDO60*$C$65*$C$67</f>
        <v>0</v>
      </c>
      <c r="JDQ67" s="995">
        <f t="shared" ref="JDQ67" si="19813">JDQ60*$C$65*$C$67</f>
        <v>0</v>
      </c>
      <c r="JDS67" s="995">
        <f t="shared" ref="JDS67" si="19814">JDS60*$C$65*$C$67</f>
        <v>0</v>
      </c>
      <c r="JDU67" s="995">
        <f t="shared" ref="JDU67" si="19815">JDU60*$C$65*$C$67</f>
        <v>0</v>
      </c>
      <c r="JDW67" s="995">
        <f t="shared" ref="JDW67" si="19816">JDW60*$C$65*$C$67</f>
        <v>0</v>
      </c>
      <c r="JDY67" s="995">
        <f t="shared" ref="JDY67" si="19817">JDY60*$C$65*$C$67</f>
        <v>0</v>
      </c>
      <c r="JEA67" s="995">
        <f t="shared" ref="JEA67" si="19818">JEA60*$C$65*$C$67</f>
        <v>0</v>
      </c>
      <c r="JEC67" s="995">
        <f t="shared" ref="JEC67" si="19819">JEC60*$C$65*$C$67</f>
        <v>0</v>
      </c>
      <c r="JEE67" s="995">
        <f t="shared" ref="JEE67" si="19820">JEE60*$C$65*$C$67</f>
        <v>0</v>
      </c>
      <c r="JEG67" s="995">
        <f t="shared" ref="JEG67" si="19821">JEG60*$C$65*$C$67</f>
        <v>0</v>
      </c>
      <c r="JEI67" s="995">
        <f t="shared" ref="JEI67" si="19822">JEI60*$C$65*$C$67</f>
        <v>0</v>
      </c>
      <c r="JEK67" s="995">
        <f t="shared" ref="JEK67" si="19823">JEK60*$C$65*$C$67</f>
        <v>0</v>
      </c>
      <c r="JEM67" s="995">
        <f t="shared" ref="JEM67" si="19824">JEM60*$C$65*$C$67</f>
        <v>0</v>
      </c>
      <c r="JEO67" s="995">
        <f t="shared" ref="JEO67" si="19825">JEO60*$C$65*$C$67</f>
        <v>0</v>
      </c>
      <c r="JEQ67" s="995">
        <f t="shared" ref="JEQ67" si="19826">JEQ60*$C$65*$C$67</f>
        <v>0</v>
      </c>
      <c r="JES67" s="995">
        <f t="shared" ref="JES67" si="19827">JES60*$C$65*$C$67</f>
        <v>0</v>
      </c>
      <c r="JEU67" s="995">
        <f t="shared" ref="JEU67" si="19828">JEU60*$C$65*$C$67</f>
        <v>0</v>
      </c>
      <c r="JEW67" s="995">
        <f t="shared" ref="JEW67" si="19829">JEW60*$C$65*$C$67</f>
        <v>0</v>
      </c>
      <c r="JEY67" s="995">
        <f t="shared" ref="JEY67" si="19830">JEY60*$C$65*$C$67</f>
        <v>0</v>
      </c>
      <c r="JFA67" s="995">
        <f t="shared" ref="JFA67" si="19831">JFA60*$C$65*$C$67</f>
        <v>0</v>
      </c>
      <c r="JFC67" s="995">
        <f t="shared" ref="JFC67" si="19832">JFC60*$C$65*$C$67</f>
        <v>0</v>
      </c>
      <c r="JFE67" s="995">
        <f t="shared" ref="JFE67" si="19833">JFE60*$C$65*$C$67</f>
        <v>0</v>
      </c>
      <c r="JFG67" s="995">
        <f t="shared" ref="JFG67" si="19834">JFG60*$C$65*$C$67</f>
        <v>0</v>
      </c>
      <c r="JFI67" s="995">
        <f t="shared" ref="JFI67" si="19835">JFI60*$C$65*$C$67</f>
        <v>0</v>
      </c>
      <c r="JFK67" s="995">
        <f t="shared" ref="JFK67" si="19836">JFK60*$C$65*$C$67</f>
        <v>0</v>
      </c>
      <c r="JFM67" s="995">
        <f t="shared" ref="JFM67" si="19837">JFM60*$C$65*$C$67</f>
        <v>0</v>
      </c>
      <c r="JFO67" s="995">
        <f t="shared" ref="JFO67" si="19838">JFO60*$C$65*$C$67</f>
        <v>0</v>
      </c>
      <c r="JFQ67" s="995">
        <f t="shared" ref="JFQ67" si="19839">JFQ60*$C$65*$C$67</f>
        <v>0</v>
      </c>
      <c r="JFS67" s="995">
        <f t="shared" ref="JFS67" si="19840">JFS60*$C$65*$C$67</f>
        <v>0</v>
      </c>
      <c r="JFU67" s="995">
        <f t="shared" ref="JFU67" si="19841">JFU60*$C$65*$C$67</f>
        <v>0</v>
      </c>
      <c r="JFW67" s="995">
        <f t="shared" ref="JFW67" si="19842">JFW60*$C$65*$C$67</f>
        <v>0</v>
      </c>
      <c r="JFY67" s="995">
        <f t="shared" ref="JFY67" si="19843">JFY60*$C$65*$C$67</f>
        <v>0</v>
      </c>
      <c r="JGA67" s="995">
        <f t="shared" ref="JGA67" si="19844">JGA60*$C$65*$C$67</f>
        <v>0</v>
      </c>
      <c r="JGC67" s="995">
        <f t="shared" ref="JGC67" si="19845">JGC60*$C$65*$C$67</f>
        <v>0</v>
      </c>
      <c r="JGE67" s="995">
        <f t="shared" ref="JGE67" si="19846">JGE60*$C$65*$C$67</f>
        <v>0</v>
      </c>
      <c r="JGG67" s="995">
        <f t="shared" ref="JGG67" si="19847">JGG60*$C$65*$C$67</f>
        <v>0</v>
      </c>
      <c r="JGI67" s="995">
        <f t="shared" ref="JGI67" si="19848">JGI60*$C$65*$C$67</f>
        <v>0</v>
      </c>
      <c r="JGK67" s="995">
        <f t="shared" ref="JGK67" si="19849">JGK60*$C$65*$C$67</f>
        <v>0</v>
      </c>
      <c r="JGM67" s="995">
        <f t="shared" ref="JGM67" si="19850">JGM60*$C$65*$C$67</f>
        <v>0</v>
      </c>
      <c r="JGO67" s="995">
        <f t="shared" ref="JGO67" si="19851">JGO60*$C$65*$C$67</f>
        <v>0</v>
      </c>
      <c r="JGQ67" s="995">
        <f t="shared" ref="JGQ67" si="19852">JGQ60*$C$65*$C$67</f>
        <v>0</v>
      </c>
      <c r="JGS67" s="995">
        <f t="shared" ref="JGS67" si="19853">JGS60*$C$65*$C$67</f>
        <v>0</v>
      </c>
      <c r="JGU67" s="995">
        <f t="shared" ref="JGU67" si="19854">JGU60*$C$65*$C$67</f>
        <v>0</v>
      </c>
      <c r="JGW67" s="995">
        <f t="shared" ref="JGW67" si="19855">JGW60*$C$65*$C$67</f>
        <v>0</v>
      </c>
      <c r="JGY67" s="995">
        <f t="shared" ref="JGY67" si="19856">JGY60*$C$65*$C$67</f>
        <v>0</v>
      </c>
      <c r="JHA67" s="995">
        <f t="shared" ref="JHA67" si="19857">JHA60*$C$65*$C$67</f>
        <v>0</v>
      </c>
      <c r="JHC67" s="995">
        <f t="shared" ref="JHC67" si="19858">JHC60*$C$65*$C$67</f>
        <v>0</v>
      </c>
      <c r="JHE67" s="995">
        <f t="shared" ref="JHE67" si="19859">JHE60*$C$65*$C$67</f>
        <v>0</v>
      </c>
      <c r="JHG67" s="995">
        <f t="shared" ref="JHG67" si="19860">JHG60*$C$65*$C$67</f>
        <v>0</v>
      </c>
      <c r="JHI67" s="995">
        <f t="shared" ref="JHI67" si="19861">JHI60*$C$65*$C$67</f>
        <v>0</v>
      </c>
      <c r="JHK67" s="995">
        <f t="shared" ref="JHK67" si="19862">JHK60*$C$65*$C$67</f>
        <v>0</v>
      </c>
      <c r="JHM67" s="995">
        <f t="shared" ref="JHM67" si="19863">JHM60*$C$65*$C$67</f>
        <v>0</v>
      </c>
      <c r="JHO67" s="995">
        <f t="shared" ref="JHO67" si="19864">JHO60*$C$65*$C$67</f>
        <v>0</v>
      </c>
      <c r="JHQ67" s="995">
        <f t="shared" ref="JHQ67" si="19865">JHQ60*$C$65*$C$67</f>
        <v>0</v>
      </c>
      <c r="JHS67" s="995">
        <f t="shared" ref="JHS67" si="19866">JHS60*$C$65*$C$67</f>
        <v>0</v>
      </c>
      <c r="JHU67" s="995">
        <f t="shared" ref="JHU67" si="19867">JHU60*$C$65*$C$67</f>
        <v>0</v>
      </c>
      <c r="JHW67" s="995">
        <f t="shared" ref="JHW67" si="19868">JHW60*$C$65*$C$67</f>
        <v>0</v>
      </c>
      <c r="JHY67" s="995">
        <f t="shared" ref="JHY67" si="19869">JHY60*$C$65*$C$67</f>
        <v>0</v>
      </c>
      <c r="JIA67" s="995">
        <f t="shared" ref="JIA67" si="19870">JIA60*$C$65*$C$67</f>
        <v>0</v>
      </c>
      <c r="JIC67" s="995">
        <f t="shared" ref="JIC67" si="19871">JIC60*$C$65*$C$67</f>
        <v>0</v>
      </c>
      <c r="JIE67" s="995">
        <f t="shared" ref="JIE67" si="19872">JIE60*$C$65*$C$67</f>
        <v>0</v>
      </c>
      <c r="JIG67" s="995">
        <f t="shared" ref="JIG67" si="19873">JIG60*$C$65*$C$67</f>
        <v>0</v>
      </c>
      <c r="JII67" s="995">
        <f t="shared" ref="JII67" si="19874">JII60*$C$65*$C$67</f>
        <v>0</v>
      </c>
      <c r="JIK67" s="995">
        <f t="shared" ref="JIK67" si="19875">JIK60*$C$65*$C$67</f>
        <v>0</v>
      </c>
      <c r="JIM67" s="995">
        <f t="shared" ref="JIM67" si="19876">JIM60*$C$65*$C$67</f>
        <v>0</v>
      </c>
      <c r="JIO67" s="995">
        <f t="shared" ref="JIO67" si="19877">JIO60*$C$65*$C$67</f>
        <v>0</v>
      </c>
      <c r="JIQ67" s="995">
        <f t="shared" ref="JIQ67" si="19878">JIQ60*$C$65*$C$67</f>
        <v>0</v>
      </c>
      <c r="JIS67" s="995">
        <f t="shared" ref="JIS67" si="19879">JIS60*$C$65*$C$67</f>
        <v>0</v>
      </c>
      <c r="JIU67" s="995">
        <f t="shared" ref="JIU67" si="19880">JIU60*$C$65*$C$67</f>
        <v>0</v>
      </c>
      <c r="JIW67" s="995">
        <f t="shared" ref="JIW67" si="19881">JIW60*$C$65*$C$67</f>
        <v>0</v>
      </c>
      <c r="JIY67" s="995">
        <f t="shared" ref="JIY67" si="19882">JIY60*$C$65*$C$67</f>
        <v>0</v>
      </c>
      <c r="JJA67" s="995">
        <f t="shared" ref="JJA67" si="19883">JJA60*$C$65*$C$67</f>
        <v>0</v>
      </c>
      <c r="JJC67" s="995">
        <f t="shared" ref="JJC67" si="19884">JJC60*$C$65*$C$67</f>
        <v>0</v>
      </c>
      <c r="JJE67" s="995">
        <f t="shared" ref="JJE67" si="19885">JJE60*$C$65*$C$67</f>
        <v>0</v>
      </c>
      <c r="JJG67" s="995">
        <f t="shared" ref="JJG67" si="19886">JJG60*$C$65*$C$67</f>
        <v>0</v>
      </c>
      <c r="JJI67" s="995">
        <f t="shared" ref="JJI67" si="19887">JJI60*$C$65*$C$67</f>
        <v>0</v>
      </c>
      <c r="JJK67" s="995">
        <f t="shared" ref="JJK67" si="19888">JJK60*$C$65*$C$67</f>
        <v>0</v>
      </c>
      <c r="JJM67" s="995">
        <f t="shared" ref="JJM67" si="19889">JJM60*$C$65*$C$67</f>
        <v>0</v>
      </c>
      <c r="JJO67" s="995">
        <f t="shared" ref="JJO67" si="19890">JJO60*$C$65*$C$67</f>
        <v>0</v>
      </c>
      <c r="JJQ67" s="995">
        <f t="shared" ref="JJQ67" si="19891">JJQ60*$C$65*$C$67</f>
        <v>0</v>
      </c>
      <c r="JJS67" s="995">
        <f t="shared" ref="JJS67" si="19892">JJS60*$C$65*$C$67</f>
        <v>0</v>
      </c>
      <c r="JJU67" s="995">
        <f t="shared" ref="JJU67" si="19893">JJU60*$C$65*$C$67</f>
        <v>0</v>
      </c>
      <c r="JJW67" s="995">
        <f t="shared" ref="JJW67" si="19894">JJW60*$C$65*$C$67</f>
        <v>0</v>
      </c>
      <c r="JJY67" s="995">
        <f t="shared" ref="JJY67" si="19895">JJY60*$C$65*$C$67</f>
        <v>0</v>
      </c>
      <c r="JKA67" s="995">
        <f t="shared" ref="JKA67" si="19896">JKA60*$C$65*$C$67</f>
        <v>0</v>
      </c>
      <c r="JKC67" s="995">
        <f t="shared" ref="JKC67" si="19897">JKC60*$C$65*$C$67</f>
        <v>0</v>
      </c>
      <c r="JKE67" s="995">
        <f t="shared" ref="JKE67" si="19898">JKE60*$C$65*$C$67</f>
        <v>0</v>
      </c>
      <c r="JKG67" s="995">
        <f t="shared" ref="JKG67" si="19899">JKG60*$C$65*$C$67</f>
        <v>0</v>
      </c>
      <c r="JKI67" s="995">
        <f t="shared" ref="JKI67" si="19900">JKI60*$C$65*$C$67</f>
        <v>0</v>
      </c>
      <c r="JKK67" s="995">
        <f t="shared" ref="JKK67" si="19901">JKK60*$C$65*$C$67</f>
        <v>0</v>
      </c>
      <c r="JKM67" s="995">
        <f t="shared" ref="JKM67" si="19902">JKM60*$C$65*$C$67</f>
        <v>0</v>
      </c>
      <c r="JKO67" s="995">
        <f t="shared" ref="JKO67" si="19903">JKO60*$C$65*$C$67</f>
        <v>0</v>
      </c>
      <c r="JKQ67" s="995">
        <f t="shared" ref="JKQ67" si="19904">JKQ60*$C$65*$C$67</f>
        <v>0</v>
      </c>
      <c r="JKS67" s="995">
        <f t="shared" ref="JKS67" si="19905">JKS60*$C$65*$C$67</f>
        <v>0</v>
      </c>
      <c r="JKU67" s="995">
        <f t="shared" ref="JKU67" si="19906">JKU60*$C$65*$C$67</f>
        <v>0</v>
      </c>
      <c r="JKW67" s="995">
        <f t="shared" ref="JKW67" si="19907">JKW60*$C$65*$C$67</f>
        <v>0</v>
      </c>
      <c r="JKY67" s="995">
        <f t="shared" ref="JKY67" si="19908">JKY60*$C$65*$C$67</f>
        <v>0</v>
      </c>
      <c r="JLA67" s="995">
        <f t="shared" ref="JLA67" si="19909">JLA60*$C$65*$C$67</f>
        <v>0</v>
      </c>
      <c r="JLC67" s="995">
        <f t="shared" ref="JLC67" si="19910">JLC60*$C$65*$C$67</f>
        <v>0</v>
      </c>
      <c r="JLE67" s="995">
        <f t="shared" ref="JLE67" si="19911">JLE60*$C$65*$C$67</f>
        <v>0</v>
      </c>
      <c r="JLG67" s="995">
        <f t="shared" ref="JLG67" si="19912">JLG60*$C$65*$C$67</f>
        <v>0</v>
      </c>
      <c r="JLI67" s="995">
        <f t="shared" ref="JLI67" si="19913">JLI60*$C$65*$C$67</f>
        <v>0</v>
      </c>
      <c r="JLK67" s="995">
        <f t="shared" ref="JLK67" si="19914">JLK60*$C$65*$C$67</f>
        <v>0</v>
      </c>
      <c r="JLM67" s="995">
        <f t="shared" ref="JLM67" si="19915">JLM60*$C$65*$C$67</f>
        <v>0</v>
      </c>
      <c r="JLO67" s="995">
        <f t="shared" ref="JLO67" si="19916">JLO60*$C$65*$C$67</f>
        <v>0</v>
      </c>
      <c r="JLQ67" s="995">
        <f t="shared" ref="JLQ67" si="19917">JLQ60*$C$65*$C$67</f>
        <v>0</v>
      </c>
      <c r="JLS67" s="995">
        <f t="shared" ref="JLS67" si="19918">JLS60*$C$65*$C$67</f>
        <v>0</v>
      </c>
      <c r="JLU67" s="995">
        <f t="shared" ref="JLU67" si="19919">JLU60*$C$65*$C$67</f>
        <v>0</v>
      </c>
      <c r="JLW67" s="995">
        <f t="shared" ref="JLW67" si="19920">JLW60*$C$65*$C$67</f>
        <v>0</v>
      </c>
      <c r="JLY67" s="995">
        <f t="shared" ref="JLY67" si="19921">JLY60*$C$65*$C$67</f>
        <v>0</v>
      </c>
      <c r="JMA67" s="995">
        <f t="shared" ref="JMA67" si="19922">JMA60*$C$65*$C$67</f>
        <v>0</v>
      </c>
      <c r="JMC67" s="995">
        <f t="shared" ref="JMC67" si="19923">JMC60*$C$65*$C$67</f>
        <v>0</v>
      </c>
      <c r="JME67" s="995">
        <f t="shared" ref="JME67" si="19924">JME60*$C$65*$C$67</f>
        <v>0</v>
      </c>
      <c r="JMG67" s="995">
        <f t="shared" ref="JMG67" si="19925">JMG60*$C$65*$C$67</f>
        <v>0</v>
      </c>
      <c r="JMI67" s="995">
        <f t="shared" ref="JMI67" si="19926">JMI60*$C$65*$C$67</f>
        <v>0</v>
      </c>
      <c r="JMK67" s="995">
        <f t="shared" ref="JMK67" si="19927">JMK60*$C$65*$C$67</f>
        <v>0</v>
      </c>
      <c r="JMM67" s="995">
        <f t="shared" ref="JMM67" si="19928">JMM60*$C$65*$C$67</f>
        <v>0</v>
      </c>
      <c r="JMO67" s="995">
        <f t="shared" ref="JMO67" si="19929">JMO60*$C$65*$C$67</f>
        <v>0</v>
      </c>
      <c r="JMQ67" s="995">
        <f t="shared" ref="JMQ67" si="19930">JMQ60*$C$65*$C$67</f>
        <v>0</v>
      </c>
      <c r="JMS67" s="995">
        <f t="shared" ref="JMS67" si="19931">JMS60*$C$65*$C$67</f>
        <v>0</v>
      </c>
      <c r="JMU67" s="995">
        <f t="shared" ref="JMU67" si="19932">JMU60*$C$65*$C$67</f>
        <v>0</v>
      </c>
      <c r="JMW67" s="995">
        <f t="shared" ref="JMW67" si="19933">JMW60*$C$65*$C$67</f>
        <v>0</v>
      </c>
      <c r="JMY67" s="995">
        <f t="shared" ref="JMY67" si="19934">JMY60*$C$65*$C$67</f>
        <v>0</v>
      </c>
      <c r="JNA67" s="995">
        <f t="shared" ref="JNA67" si="19935">JNA60*$C$65*$C$67</f>
        <v>0</v>
      </c>
      <c r="JNC67" s="995">
        <f t="shared" ref="JNC67" si="19936">JNC60*$C$65*$C$67</f>
        <v>0</v>
      </c>
      <c r="JNE67" s="995">
        <f t="shared" ref="JNE67" si="19937">JNE60*$C$65*$C$67</f>
        <v>0</v>
      </c>
      <c r="JNG67" s="995">
        <f t="shared" ref="JNG67" si="19938">JNG60*$C$65*$C$67</f>
        <v>0</v>
      </c>
      <c r="JNI67" s="995">
        <f t="shared" ref="JNI67" si="19939">JNI60*$C$65*$C$67</f>
        <v>0</v>
      </c>
      <c r="JNK67" s="995">
        <f t="shared" ref="JNK67" si="19940">JNK60*$C$65*$C$67</f>
        <v>0</v>
      </c>
      <c r="JNM67" s="995">
        <f t="shared" ref="JNM67" si="19941">JNM60*$C$65*$C$67</f>
        <v>0</v>
      </c>
      <c r="JNO67" s="995">
        <f t="shared" ref="JNO67" si="19942">JNO60*$C$65*$C$67</f>
        <v>0</v>
      </c>
      <c r="JNQ67" s="995">
        <f t="shared" ref="JNQ67" si="19943">JNQ60*$C$65*$C$67</f>
        <v>0</v>
      </c>
      <c r="JNS67" s="995">
        <f t="shared" ref="JNS67" si="19944">JNS60*$C$65*$C$67</f>
        <v>0</v>
      </c>
      <c r="JNU67" s="995">
        <f t="shared" ref="JNU67" si="19945">JNU60*$C$65*$C$67</f>
        <v>0</v>
      </c>
      <c r="JNW67" s="995">
        <f t="shared" ref="JNW67" si="19946">JNW60*$C$65*$C$67</f>
        <v>0</v>
      </c>
      <c r="JNY67" s="995">
        <f t="shared" ref="JNY67" si="19947">JNY60*$C$65*$C$67</f>
        <v>0</v>
      </c>
      <c r="JOA67" s="995">
        <f t="shared" ref="JOA67" si="19948">JOA60*$C$65*$C$67</f>
        <v>0</v>
      </c>
      <c r="JOC67" s="995">
        <f t="shared" ref="JOC67" si="19949">JOC60*$C$65*$C$67</f>
        <v>0</v>
      </c>
      <c r="JOE67" s="995">
        <f t="shared" ref="JOE67" si="19950">JOE60*$C$65*$C$67</f>
        <v>0</v>
      </c>
      <c r="JOG67" s="995">
        <f t="shared" ref="JOG67" si="19951">JOG60*$C$65*$C$67</f>
        <v>0</v>
      </c>
      <c r="JOI67" s="995">
        <f t="shared" ref="JOI67" si="19952">JOI60*$C$65*$C$67</f>
        <v>0</v>
      </c>
      <c r="JOK67" s="995">
        <f t="shared" ref="JOK67" si="19953">JOK60*$C$65*$C$67</f>
        <v>0</v>
      </c>
      <c r="JOM67" s="995">
        <f t="shared" ref="JOM67" si="19954">JOM60*$C$65*$C$67</f>
        <v>0</v>
      </c>
      <c r="JOO67" s="995">
        <f t="shared" ref="JOO67" si="19955">JOO60*$C$65*$C$67</f>
        <v>0</v>
      </c>
      <c r="JOQ67" s="995">
        <f t="shared" ref="JOQ67" si="19956">JOQ60*$C$65*$C$67</f>
        <v>0</v>
      </c>
      <c r="JOS67" s="995">
        <f t="shared" ref="JOS67" si="19957">JOS60*$C$65*$C$67</f>
        <v>0</v>
      </c>
      <c r="JOU67" s="995">
        <f t="shared" ref="JOU67" si="19958">JOU60*$C$65*$C$67</f>
        <v>0</v>
      </c>
      <c r="JOW67" s="995">
        <f t="shared" ref="JOW67" si="19959">JOW60*$C$65*$C$67</f>
        <v>0</v>
      </c>
      <c r="JOY67" s="995">
        <f t="shared" ref="JOY67" si="19960">JOY60*$C$65*$C$67</f>
        <v>0</v>
      </c>
      <c r="JPA67" s="995">
        <f t="shared" ref="JPA67" si="19961">JPA60*$C$65*$C$67</f>
        <v>0</v>
      </c>
      <c r="JPC67" s="995">
        <f t="shared" ref="JPC67" si="19962">JPC60*$C$65*$C$67</f>
        <v>0</v>
      </c>
      <c r="JPE67" s="995">
        <f t="shared" ref="JPE67" si="19963">JPE60*$C$65*$C$67</f>
        <v>0</v>
      </c>
      <c r="JPG67" s="995">
        <f t="shared" ref="JPG67" si="19964">JPG60*$C$65*$C$67</f>
        <v>0</v>
      </c>
      <c r="JPI67" s="995">
        <f t="shared" ref="JPI67" si="19965">JPI60*$C$65*$C$67</f>
        <v>0</v>
      </c>
      <c r="JPK67" s="995">
        <f t="shared" ref="JPK67" si="19966">JPK60*$C$65*$C$67</f>
        <v>0</v>
      </c>
      <c r="JPM67" s="995">
        <f t="shared" ref="JPM67" si="19967">JPM60*$C$65*$C$67</f>
        <v>0</v>
      </c>
      <c r="JPO67" s="995">
        <f t="shared" ref="JPO67" si="19968">JPO60*$C$65*$C$67</f>
        <v>0</v>
      </c>
      <c r="JPQ67" s="995">
        <f t="shared" ref="JPQ67" si="19969">JPQ60*$C$65*$C$67</f>
        <v>0</v>
      </c>
      <c r="JPS67" s="995">
        <f t="shared" ref="JPS67" si="19970">JPS60*$C$65*$C$67</f>
        <v>0</v>
      </c>
      <c r="JPU67" s="995">
        <f t="shared" ref="JPU67" si="19971">JPU60*$C$65*$C$67</f>
        <v>0</v>
      </c>
      <c r="JPW67" s="995">
        <f t="shared" ref="JPW67" si="19972">JPW60*$C$65*$C$67</f>
        <v>0</v>
      </c>
      <c r="JPY67" s="995">
        <f t="shared" ref="JPY67" si="19973">JPY60*$C$65*$C$67</f>
        <v>0</v>
      </c>
      <c r="JQA67" s="995">
        <f t="shared" ref="JQA67" si="19974">JQA60*$C$65*$C$67</f>
        <v>0</v>
      </c>
      <c r="JQC67" s="995">
        <f t="shared" ref="JQC67" si="19975">JQC60*$C$65*$C$67</f>
        <v>0</v>
      </c>
      <c r="JQE67" s="995">
        <f t="shared" ref="JQE67" si="19976">JQE60*$C$65*$C$67</f>
        <v>0</v>
      </c>
      <c r="JQG67" s="995">
        <f t="shared" ref="JQG67" si="19977">JQG60*$C$65*$C$67</f>
        <v>0</v>
      </c>
      <c r="JQI67" s="995">
        <f t="shared" ref="JQI67" si="19978">JQI60*$C$65*$C$67</f>
        <v>0</v>
      </c>
      <c r="JQK67" s="995">
        <f t="shared" ref="JQK67" si="19979">JQK60*$C$65*$C$67</f>
        <v>0</v>
      </c>
      <c r="JQM67" s="995">
        <f t="shared" ref="JQM67" si="19980">JQM60*$C$65*$C$67</f>
        <v>0</v>
      </c>
      <c r="JQO67" s="995">
        <f t="shared" ref="JQO67" si="19981">JQO60*$C$65*$C$67</f>
        <v>0</v>
      </c>
      <c r="JQQ67" s="995">
        <f t="shared" ref="JQQ67" si="19982">JQQ60*$C$65*$C$67</f>
        <v>0</v>
      </c>
      <c r="JQS67" s="995">
        <f t="shared" ref="JQS67" si="19983">JQS60*$C$65*$C$67</f>
        <v>0</v>
      </c>
      <c r="JQU67" s="995">
        <f t="shared" ref="JQU67" si="19984">JQU60*$C$65*$C$67</f>
        <v>0</v>
      </c>
      <c r="JQW67" s="995">
        <f t="shared" ref="JQW67" si="19985">JQW60*$C$65*$C$67</f>
        <v>0</v>
      </c>
      <c r="JQY67" s="995">
        <f t="shared" ref="JQY67" si="19986">JQY60*$C$65*$C$67</f>
        <v>0</v>
      </c>
      <c r="JRA67" s="995">
        <f t="shared" ref="JRA67" si="19987">JRA60*$C$65*$C$67</f>
        <v>0</v>
      </c>
      <c r="JRC67" s="995">
        <f t="shared" ref="JRC67" si="19988">JRC60*$C$65*$C$67</f>
        <v>0</v>
      </c>
      <c r="JRE67" s="995">
        <f t="shared" ref="JRE67" si="19989">JRE60*$C$65*$C$67</f>
        <v>0</v>
      </c>
      <c r="JRG67" s="995">
        <f t="shared" ref="JRG67" si="19990">JRG60*$C$65*$C$67</f>
        <v>0</v>
      </c>
      <c r="JRI67" s="995">
        <f t="shared" ref="JRI67" si="19991">JRI60*$C$65*$C$67</f>
        <v>0</v>
      </c>
      <c r="JRK67" s="995">
        <f t="shared" ref="JRK67" si="19992">JRK60*$C$65*$C$67</f>
        <v>0</v>
      </c>
      <c r="JRM67" s="995">
        <f t="shared" ref="JRM67" si="19993">JRM60*$C$65*$C$67</f>
        <v>0</v>
      </c>
      <c r="JRO67" s="995">
        <f t="shared" ref="JRO67" si="19994">JRO60*$C$65*$C$67</f>
        <v>0</v>
      </c>
      <c r="JRQ67" s="995">
        <f t="shared" ref="JRQ67" si="19995">JRQ60*$C$65*$C$67</f>
        <v>0</v>
      </c>
      <c r="JRS67" s="995">
        <f t="shared" ref="JRS67" si="19996">JRS60*$C$65*$C$67</f>
        <v>0</v>
      </c>
      <c r="JRU67" s="995">
        <f t="shared" ref="JRU67" si="19997">JRU60*$C$65*$C$67</f>
        <v>0</v>
      </c>
      <c r="JRW67" s="995">
        <f t="shared" ref="JRW67" si="19998">JRW60*$C$65*$C$67</f>
        <v>0</v>
      </c>
      <c r="JRY67" s="995">
        <f t="shared" ref="JRY67" si="19999">JRY60*$C$65*$C$67</f>
        <v>0</v>
      </c>
      <c r="JSA67" s="995">
        <f t="shared" ref="JSA67" si="20000">JSA60*$C$65*$C$67</f>
        <v>0</v>
      </c>
      <c r="JSC67" s="995">
        <f t="shared" ref="JSC67" si="20001">JSC60*$C$65*$C$67</f>
        <v>0</v>
      </c>
      <c r="JSE67" s="995">
        <f t="shared" ref="JSE67" si="20002">JSE60*$C$65*$C$67</f>
        <v>0</v>
      </c>
      <c r="JSG67" s="995">
        <f t="shared" ref="JSG67" si="20003">JSG60*$C$65*$C$67</f>
        <v>0</v>
      </c>
      <c r="JSI67" s="995">
        <f t="shared" ref="JSI67" si="20004">JSI60*$C$65*$C$67</f>
        <v>0</v>
      </c>
      <c r="JSK67" s="995">
        <f t="shared" ref="JSK67" si="20005">JSK60*$C$65*$C$67</f>
        <v>0</v>
      </c>
      <c r="JSM67" s="995">
        <f t="shared" ref="JSM67" si="20006">JSM60*$C$65*$C$67</f>
        <v>0</v>
      </c>
      <c r="JSO67" s="995">
        <f t="shared" ref="JSO67" si="20007">JSO60*$C$65*$C$67</f>
        <v>0</v>
      </c>
      <c r="JSQ67" s="995">
        <f t="shared" ref="JSQ67" si="20008">JSQ60*$C$65*$C$67</f>
        <v>0</v>
      </c>
      <c r="JSS67" s="995">
        <f t="shared" ref="JSS67" si="20009">JSS60*$C$65*$C$67</f>
        <v>0</v>
      </c>
      <c r="JSU67" s="995">
        <f t="shared" ref="JSU67" si="20010">JSU60*$C$65*$C$67</f>
        <v>0</v>
      </c>
      <c r="JSW67" s="995">
        <f t="shared" ref="JSW67" si="20011">JSW60*$C$65*$C$67</f>
        <v>0</v>
      </c>
      <c r="JSY67" s="995">
        <f t="shared" ref="JSY67" si="20012">JSY60*$C$65*$C$67</f>
        <v>0</v>
      </c>
      <c r="JTA67" s="995">
        <f t="shared" ref="JTA67" si="20013">JTA60*$C$65*$C$67</f>
        <v>0</v>
      </c>
      <c r="JTC67" s="995">
        <f t="shared" ref="JTC67" si="20014">JTC60*$C$65*$C$67</f>
        <v>0</v>
      </c>
      <c r="JTE67" s="995">
        <f t="shared" ref="JTE67" si="20015">JTE60*$C$65*$C$67</f>
        <v>0</v>
      </c>
      <c r="JTG67" s="995">
        <f t="shared" ref="JTG67" si="20016">JTG60*$C$65*$C$67</f>
        <v>0</v>
      </c>
      <c r="JTI67" s="995">
        <f t="shared" ref="JTI67" si="20017">JTI60*$C$65*$C$67</f>
        <v>0</v>
      </c>
      <c r="JTK67" s="995">
        <f t="shared" ref="JTK67" si="20018">JTK60*$C$65*$C$67</f>
        <v>0</v>
      </c>
      <c r="JTM67" s="995">
        <f t="shared" ref="JTM67" si="20019">JTM60*$C$65*$C$67</f>
        <v>0</v>
      </c>
      <c r="JTO67" s="995">
        <f t="shared" ref="JTO67" si="20020">JTO60*$C$65*$C$67</f>
        <v>0</v>
      </c>
      <c r="JTQ67" s="995">
        <f t="shared" ref="JTQ67" si="20021">JTQ60*$C$65*$C$67</f>
        <v>0</v>
      </c>
      <c r="JTS67" s="995">
        <f t="shared" ref="JTS67" si="20022">JTS60*$C$65*$C$67</f>
        <v>0</v>
      </c>
      <c r="JTU67" s="995">
        <f t="shared" ref="JTU67" si="20023">JTU60*$C$65*$C$67</f>
        <v>0</v>
      </c>
      <c r="JTW67" s="995">
        <f t="shared" ref="JTW67" si="20024">JTW60*$C$65*$C$67</f>
        <v>0</v>
      </c>
      <c r="JTY67" s="995">
        <f t="shared" ref="JTY67" si="20025">JTY60*$C$65*$C$67</f>
        <v>0</v>
      </c>
      <c r="JUA67" s="995">
        <f t="shared" ref="JUA67" si="20026">JUA60*$C$65*$C$67</f>
        <v>0</v>
      </c>
      <c r="JUC67" s="995">
        <f t="shared" ref="JUC67" si="20027">JUC60*$C$65*$C$67</f>
        <v>0</v>
      </c>
      <c r="JUE67" s="995">
        <f t="shared" ref="JUE67" si="20028">JUE60*$C$65*$C$67</f>
        <v>0</v>
      </c>
      <c r="JUG67" s="995">
        <f t="shared" ref="JUG67" si="20029">JUG60*$C$65*$C$67</f>
        <v>0</v>
      </c>
      <c r="JUI67" s="995">
        <f t="shared" ref="JUI67" si="20030">JUI60*$C$65*$C$67</f>
        <v>0</v>
      </c>
      <c r="JUK67" s="995">
        <f t="shared" ref="JUK67" si="20031">JUK60*$C$65*$C$67</f>
        <v>0</v>
      </c>
      <c r="JUM67" s="995">
        <f t="shared" ref="JUM67" si="20032">JUM60*$C$65*$C$67</f>
        <v>0</v>
      </c>
      <c r="JUO67" s="995">
        <f t="shared" ref="JUO67" si="20033">JUO60*$C$65*$C$67</f>
        <v>0</v>
      </c>
      <c r="JUQ67" s="995">
        <f t="shared" ref="JUQ67" si="20034">JUQ60*$C$65*$C$67</f>
        <v>0</v>
      </c>
      <c r="JUS67" s="995">
        <f t="shared" ref="JUS67" si="20035">JUS60*$C$65*$C$67</f>
        <v>0</v>
      </c>
      <c r="JUU67" s="995">
        <f t="shared" ref="JUU67" si="20036">JUU60*$C$65*$C$67</f>
        <v>0</v>
      </c>
      <c r="JUW67" s="995">
        <f t="shared" ref="JUW67" si="20037">JUW60*$C$65*$C$67</f>
        <v>0</v>
      </c>
      <c r="JUY67" s="995">
        <f t="shared" ref="JUY67" si="20038">JUY60*$C$65*$C$67</f>
        <v>0</v>
      </c>
      <c r="JVA67" s="995">
        <f t="shared" ref="JVA67" si="20039">JVA60*$C$65*$C$67</f>
        <v>0</v>
      </c>
      <c r="JVC67" s="995">
        <f t="shared" ref="JVC67" si="20040">JVC60*$C$65*$C$67</f>
        <v>0</v>
      </c>
      <c r="JVE67" s="995">
        <f t="shared" ref="JVE67" si="20041">JVE60*$C$65*$C$67</f>
        <v>0</v>
      </c>
      <c r="JVG67" s="995">
        <f t="shared" ref="JVG67" si="20042">JVG60*$C$65*$C$67</f>
        <v>0</v>
      </c>
      <c r="JVI67" s="995">
        <f t="shared" ref="JVI67" si="20043">JVI60*$C$65*$C$67</f>
        <v>0</v>
      </c>
      <c r="JVK67" s="995">
        <f t="shared" ref="JVK67" si="20044">JVK60*$C$65*$C$67</f>
        <v>0</v>
      </c>
      <c r="JVM67" s="995">
        <f t="shared" ref="JVM67" si="20045">JVM60*$C$65*$C$67</f>
        <v>0</v>
      </c>
      <c r="JVO67" s="995">
        <f t="shared" ref="JVO67" si="20046">JVO60*$C$65*$C$67</f>
        <v>0</v>
      </c>
      <c r="JVQ67" s="995">
        <f t="shared" ref="JVQ67" si="20047">JVQ60*$C$65*$C$67</f>
        <v>0</v>
      </c>
      <c r="JVS67" s="995">
        <f t="shared" ref="JVS67" si="20048">JVS60*$C$65*$C$67</f>
        <v>0</v>
      </c>
      <c r="JVU67" s="995">
        <f t="shared" ref="JVU67" si="20049">JVU60*$C$65*$C$67</f>
        <v>0</v>
      </c>
      <c r="JVW67" s="995">
        <f t="shared" ref="JVW67" si="20050">JVW60*$C$65*$C$67</f>
        <v>0</v>
      </c>
      <c r="JVY67" s="995">
        <f t="shared" ref="JVY67" si="20051">JVY60*$C$65*$C$67</f>
        <v>0</v>
      </c>
      <c r="JWA67" s="995">
        <f t="shared" ref="JWA67" si="20052">JWA60*$C$65*$C$67</f>
        <v>0</v>
      </c>
      <c r="JWC67" s="995">
        <f t="shared" ref="JWC67" si="20053">JWC60*$C$65*$C$67</f>
        <v>0</v>
      </c>
      <c r="JWE67" s="995">
        <f t="shared" ref="JWE67" si="20054">JWE60*$C$65*$C$67</f>
        <v>0</v>
      </c>
      <c r="JWG67" s="995">
        <f t="shared" ref="JWG67" si="20055">JWG60*$C$65*$C$67</f>
        <v>0</v>
      </c>
      <c r="JWI67" s="995">
        <f t="shared" ref="JWI67" si="20056">JWI60*$C$65*$C$67</f>
        <v>0</v>
      </c>
      <c r="JWK67" s="995">
        <f t="shared" ref="JWK67" si="20057">JWK60*$C$65*$C$67</f>
        <v>0</v>
      </c>
      <c r="JWM67" s="995">
        <f t="shared" ref="JWM67" si="20058">JWM60*$C$65*$C$67</f>
        <v>0</v>
      </c>
      <c r="JWO67" s="995">
        <f t="shared" ref="JWO67" si="20059">JWO60*$C$65*$C$67</f>
        <v>0</v>
      </c>
      <c r="JWQ67" s="995">
        <f t="shared" ref="JWQ67" si="20060">JWQ60*$C$65*$C$67</f>
        <v>0</v>
      </c>
      <c r="JWS67" s="995">
        <f t="shared" ref="JWS67" si="20061">JWS60*$C$65*$C$67</f>
        <v>0</v>
      </c>
      <c r="JWU67" s="995">
        <f t="shared" ref="JWU67" si="20062">JWU60*$C$65*$C$67</f>
        <v>0</v>
      </c>
      <c r="JWW67" s="995">
        <f t="shared" ref="JWW67" si="20063">JWW60*$C$65*$C$67</f>
        <v>0</v>
      </c>
      <c r="JWY67" s="995">
        <f t="shared" ref="JWY67" si="20064">JWY60*$C$65*$C$67</f>
        <v>0</v>
      </c>
      <c r="JXA67" s="995">
        <f t="shared" ref="JXA67" si="20065">JXA60*$C$65*$C$67</f>
        <v>0</v>
      </c>
      <c r="JXC67" s="995">
        <f t="shared" ref="JXC67" si="20066">JXC60*$C$65*$C$67</f>
        <v>0</v>
      </c>
      <c r="JXE67" s="995">
        <f t="shared" ref="JXE67" si="20067">JXE60*$C$65*$C$67</f>
        <v>0</v>
      </c>
      <c r="JXG67" s="995">
        <f t="shared" ref="JXG67" si="20068">JXG60*$C$65*$C$67</f>
        <v>0</v>
      </c>
      <c r="JXI67" s="995">
        <f t="shared" ref="JXI67" si="20069">JXI60*$C$65*$C$67</f>
        <v>0</v>
      </c>
      <c r="JXK67" s="995">
        <f t="shared" ref="JXK67" si="20070">JXK60*$C$65*$C$67</f>
        <v>0</v>
      </c>
      <c r="JXM67" s="995">
        <f t="shared" ref="JXM67" si="20071">JXM60*$C$65*$C$67</f>
        <v>0</v>
      </c>
      <c r="JXO67" s="995">
        <f t="shared" ref="JXO67" si="20072">JXO60*$C$65*$C$67</f>
        <v>0</v>
      </c>
      <c r="JXQ67" s="995">
        <f t="shared" ref="JXQ67" si="20073">JXQ60*$C$65*$C$67</f>
        <v>0</v>
      </c>
      <c r="JXS67" s="995">
        <f t="shared" ref="JXS67" si="20074">JXS60*$C$65*$C$67</f>
        <v>0</v>
      </c>
      <c r="JXU67" s="995">
        <f t="shared" ref="JXU67" si="20075">JXU60*$C$65*$C$67</f>
        <v>0</v>
      </c>
      <c r="JXW67" s="995">
        <f t="shared" ref="JXW67" si="20076">JXW60*$C$65*$C$67</f>
        <v>0</v>
      </c>
      <c r="JXY67" s="995">
        <f t="shared" ref="JXY67" si="20077">JXY60*$C$65*$C$67</f>
        <v>0</v>
      </c>
      <c r="JYA67" s="995">
        <f t="shared" ref="JYA67" si="20078">JYA60*$C$65*$C$67</f>
        <v>0</v>
      </c>
      <c r="JYC67" s="995">
        <f t="shared" ref="JYC67" si="20079">JYC60*$C$65*$C$67</f>
        <v>0</v>
      </c>
      <c r="JYE67" s="995">
        <f t="shared" ref="JYE67" si="20080">JYE60*$C$65*$C$67</f>
        <v>0</v>
      </c>
      <c r="JYG67" s="995">
        <f t="shared" ref="JYG67" si="20081">JYG60*$C$65*$C$67</f>
        <v>0</v>
      </c>
      <c r="JYI67" s="995">
        <f t="shared" ref="JYI67" si="20082">JYI60*$C$65*$C$67</f>
        <v>0</v>
      </c>
      <c r="JYK67" s="995">
        <f t="shared" ref="JYK67" si="20083">JYK60*$C$65*$C$67</f>
        <v>0</v>
      </c>
      <c r="JYM67" s="995">
        <f t="shared" ref="JYM67" si="20084">JYM60*$C$65*$C$67</f>
        <v>0</v>
      </c>
      <c r="JYO67" s="995">
        <f t="shared" ref="JYO67" si="20085">JYO60*$C$65*$C$67</f>
        <v>0</v>
      </c>
      <c r="JYQ67" s="995">
        <f t="shared" ref="JYQ67" si="20086">JYQ60*$C$65*$C$67</f>
        <v>0</v>
      </c>
      <c r="JYS67" s="995">
        <f t="shared" ref="JYS67" si="20087">JYS60*$C$65*$C$67</f>
        <v>0</v>
      </c>
      <c r="JYU67" s="995">
        <f t="shared" ref="JYU67" si="20088">JYU60*$C$65*$C$67</f>
        <v>0</v>
      </c>
      <c r="JYW67" s="995">
        <f t="shared" ref="JYW67" si="20089">JYW60*$C$65*$C$67</f>
        <v>0</v>
      </c>
      <c r="JYY67" s="995">
        <f t="shared" ref="JYY67" si="20090">JYY60*$C$65*$C$67</f>
        <v>0</v>
      </c>
      <c r="JZA67" s="995">
        <f t="shared" ref="JZA67" si="20091">JZA60*$C$65*$C$67</f>
        <v>0</v>
      </c>
      <c r="JZC67" s="995">
        <f t="shared" ref="JZC67" si="20092">JZC60*$C$65*$C$67</f>
        <v>0</v>
      </c>
      <c r="JZE67" s="995">
        <f t="shared" ref="JZE67" si="20093">JZE60*$C$65*$C$67</f>
        <v>0</v>
      </c>
      <c r="JZG67" s="995">
        <f t="shared" ref="JZG67" si="20094">JZG60*$C$65*$C$67</f>
        <v>0</v>
      </c>
      <c r="JZI67" s="995">
        <f t="shared" ref="JZI67" si="20095">JZI60*$C$65*$C$67</f>
        <v>0</v>
      </c>
      <c r="JZK67" s="995">
        <f t="shared" ref="JZK67" si="20096">JZK60*$C$65*$C$67</f>
        <v>0</v>
      </c>
      <c r="JZM67" s="995">
        <f t="shared" ref="JZM67" si="20097">JZM60*$C$65*$C$67</f>
        <v>0</v>
      </c>
      <c r="JZO67" s="995">
        <f t="shared" ref="JZO67" si="20098">JZO60*$C$65*$C$67</f>
        <v>0</v>
      </c>
      <c r="JZQ67" s="995">
        <f t="shared" ref="JZQ67" si="20099">JZQ60*$C$65*$C$67</f>
        <v>0</v>
      </c>
      <c r="JZS67" s="995">
        <f t="shared" ref="JZS67" si="20100">JZS60*$C$65*$C$67</f>
        <v>0</v>
      </c>
      <c r="JZU67" s="995">
        <f t="shared" ref="JZU67" si="20101">JZU60*$C$65*$C$67</f>
        <v>0</v>
      </c>
      <c r="JZW67" s="995">
        <f t="shared" ref="JZW67" si="20102">JZW60*$C$65*$C$67</f>
        <v>0</v>
      </c>
      <c r="JZY67" s="995">
        <f t="shared" ref="JZY67" si="20103">JZY60*$C$65*$C$67</f>
        <v>0</v>
      </c>
      <c r="KAA67" s="995">
        <f t="shared" ref="KAA67" si="20104">KAA60*$C$65*$C$67</f>
        <v>0</v>
      </c>
      <c r="KAC67" s="995">
        <f t="shared" ref="KAC67" si="20105">KAC60*$C$65*$C$67</f>
        <v>0</v>
      </c>
      <c r="KAE67" s="995">
        <f t="shared" ref="KAE67" si="20106">KAE60*$C$65*$C$67</f>
        <v>0</v>
      </c>
      <c r="KAG67" s="995">
        <f t="shared" ref="KAG67" si="20107">KAG60*$C$65*$C$67</f>
        <v>0</v>
      </c>
      <c r="KAI67" s="995">
        <f t="shared" ref="KAI67" si="20108">KAI60*$C$65*$C$67</f>
        <v>0</v>
      </c>
      <c r="KAK67" s="995">
        <f t="shared" ref="KAK67" si="20109">KAK60*$C$65*$C$67</f>
        <v>0</v>
      </c>
      <c r="KAM67" s="995">
        <f t="shared" ref="KAM67" si="20110">KAM60*$C$65*$C$67</f>
        <v>0</v>
      </c>
      <c r="KAO67" s="995">
        <f t="shared" ref="KAO67" si="20111">KAO60*$C$65*$C$67</f>
        <v>0</v>
      </c>
      <c r="KAQ67" s="995">
        <f t="shared" ref="KAQ67" si="20112">KAQ60*$C$65*$C$67</f>
        <v>0</v>
      </c>
      <c r="KAS67" s="995">
        <f t="shared" ref="KAS67" si="20113">KAS60*$C$65*$C$67</f>
        <v>0</v>
      </c>
      <c r="KAU67" s="995">
        <f t="shared" ref="KAU67" si="20114">KAU60*$C$65*$C$67</f>
        <v>0</v>
      </c>
      <c r="KAW67" s="995">
        <f t="shared" ref="KAW67" si="20115">KAW60*$C$65*$C$67</f>
        <v>0</v>
      </c>
      <c r="KAY67" s="995">
        <f t="shared" ref="KAY67" si="20116">KAY60*$C$65*$C$67</f>
        <v>0</v>
      </c>
      <c r="KBA67" s="995">
        <f t="shared" ref="KBA67" si="20117">KBA60*$C$65*$C$67</f>
        <v>0</v>
      </c>
      <c r="KBC67" s="995">
        <f t="shared" ref="KBC67" si="20118">KBC60*$C$65*$C$67</f>
        <v>0</v>
      </c>
      <c r="KBE67" s="995">
        <f t="shared" ref="KBE67" si="20119">KBE60*$C$65*$C$67</f>
        <v>0</v>
      </c>
      <c r="KBG67" s="995">
        <f t="shared" ref="KBG67" si="20120">KBG60*$C$65*$C$67</f>
        <v>0</v>
      </c>
      <c r="KBI67" s="995">
        <f t="shared" ref="KBI67" si="20121">KBI60*$C$65*$C$67</f>
        <v>0</v>
      </c>
      <c r="KBK67" s="995">
        <f t="shared" ref="KBK67" si="20122">KBK60*$C$65*$C$67</f>
        <v>0</v>
      </c>
      <c r="KBM67" s="995">
        <f t="shared" ref="KBM67" si="20123">KBM60*$C$65*$C$67</f>
        <v>0</v>
      </c>
      <c r="KBO67" s="995">
        <f t="shared" ref="KBO67" si="20124">KBO60*$C$65*$C$67</f>
        <v>0</v>
      </c>
      <c r="KBQ67" s="995">
        <f t="shared" ref="KBQ67" si="20125">KBQ60*$C$65*$C$67</f>
        <v>0</v>
      </c>
      <c r="KBS67" s="995">
        <f t="shared" ref="KBS67" si="20126">KBS60*$C$65*$C$67</f>
        <v>0</v>
      </c>
      <c r="KBU67" s="995">
        <f t="shared" ref="KBU67" si="20127">KBU60*$C$65*$C$67</f>
        <v>0</v>
      </c>
      <c r="KBW67" s="995">
        <f t="shared" ref="KBW67" si="20128">KBW60*$C$65*$C$67</f>
        <v>0</v>
      </c>
      <c r="KBY67" s="995">
        <f t="shared" ref="KBY67" si="20129">KBY60*$C$65*$C$67</f>
        <v>0</v>
      </c>
      <c r="KCA67" s="995">
        <f t="shared" ref="KCA67" si="20130">KCA60*$C$65*$C$67</f>
        <v>0</v>
      </c>
      <c r="KCC67" s="995">
        <f t="shared" ref="KCC67" si="20131">KCC60*$C$65*$C$67</f>
        <v>0</v>
      </c>
      <c r="KCE67" s="995">
        <f t="shared" ref="KCE67" si="20132">KCE60*$C$65*$C$67</f>
        <v>0</v>
      </c>
      <c r="KCG67" s="995">
        <f t="shared" ref="KCG67" si="20133">KCG60*$C$65*$C$67</f>
        <v>0</v>
      </c>
      <c r="KCI67" s="995">
        <f t="shared" ref="KCI67" si="20134">KCI60*$C$65*$C$67</f>
        <v>0</v>
      </c>
      <c r="KCK67" s="995">
        <f t="shared" ref="KCK67" si="20135">KCK60*$C$65*$C$67</f>
        <v>0</v>
      </c>
      <c r="KCM67" s="995">
        <f t="shared" ref="KCM67" si="20136">KCM60*$C$65*$C$67</f>
        <v>0</v>
      </c>
      <c r="KCO67" s="995">
        <f t="shared" ref="KCO67" si="20137">KCO60*$C$65*$C$67</f>
        <v>0</v>
      </c>
      <c r="KCQ67" s="995">
        <f t="shared" ref="KCQ67" si="20138">KCQ60*$C$65*$C$67</f>
        <v>0</v>
      </c>
      <c r="KCS67" s="995">
        <f t="shared" ref="KCS67" si="20139">KCS60*$C$65*$C$67</f>
        <v>0</v>
      </c>
      <c r="KCU67" s="995">
        <f t="shared" ref="KCU67" si="20140">KCU60*$C$65*$C$67</f>
        <v>0</v>
      </c>
      <c r="KCW67" s="995">
        <f t="shared" ref="KCW67" si="20141">KCW60*$C$65*$C$67</f>
        <v>0</v>
      </c>
      <c r="KCY67" s="995">
        <f t="shared" ref="KCY67" si="20142">KCY60*$C$65*$C$67</f>
        <v>0</v>
      </c>
      <c r="KDA67" s="995">
        <f t="shared" ref="KDA67" si="20143">KDA60*$C$65*$C$67</f>
        <v>0</v>
      </c>
      <c r="KDC67" s="995">
        <f t="shared" ref="KDC67" si="20144">KDC60*$C$65*$C$67</f>
        <v>0</v>
      </c>
      <c r="KDE67" s="995">
        <f t="shared" ref="KDE67" si="20145">KDE60*$C$65*$C$67</f>
        <v>0</v>
      </c>
      <c r="KDG67" s="995">
        <f t="shared" ref="KDG67" si="20146">KDG60*$C$65*$C$67</f>
        <v>0</v>
      </c>
      <c r="KDI67" s="995">
        <f t="shared" ref="KDI67" si="20147">KDI60*$C$65*$C$67</f>
        <v>0</v>
      </c>
      <c r="KDK67" s="995">
        <f t="shared" ref="KDK67" si="20148">KDK60*$C$65*$C$67</f>
        <v>0</v>
      </c>
      <c r="KDM67" s="995">
        <f t="shared" ref="KDM67" si="20149">KDM60*$C$65*$C$67</f>
        <v>0</v>
      </c>
      <c r="KDO67" s="995">
        <f t="shared" ref="KDO67" si="20150">KDO60*$C$65*$C$67</f>
        <v>0</v>
      </c>
      <c r="KDQ67" s="995">
        <f t="shared" ref="KDQ67" si="20151">KDQ60*$C$65*$C$67</f>
        <v>0</v>
      </c>
      <c r="KDS67" s="995">
        <f t="shared" ref="KDS67" si="20152">KDS60*$C$65*$C$67</f>
        <v>0</v>
      </c>
      <c r="KDU67" s="995">
        <f t="shared" ref="KDU67" si="20153">KDU60*$C$65*$C$67</f>
        <v>0</v>
      </c>
      <c r="KDW67" s="995">
        <f t="shared" ref="KDW67" si="20154">KDW60*$C$65*$C$67</f>
        <v>0</v>
      </c>
      <c r="KDY67" s="995">
        <f t="shared" ref="KDY67" si="20155">KDY60*$C$65*$C$67</f>
        <v>0</v>
      </c>
      <c r="KEA67" s="995">
        <f t="shared" ref="KEA67" si="20156">KEA60*$C$65*$C$67</f>
        <v>0</v>
      </c>
      <c r="KEC67" s="995">
        <f t="shared" ref="KEC67" si="20157">KEC60*$C$65*$C$67</f>
        <v>0</v>
      </c>
      <c r="KEE67" s="995">
        <f t="shared" ref="KEE67" si="20158">KEE60*$C$65*$C$67</f>
        <v>0</v>
      </c>
      <c r="KEG67" s="995">
        <f t="shared" ref="KEG67" si="20159">KEG60*$C$65*$C$67</f>
        <v>0</v>
      </c>
      <c r="KEI67" s="995">
        <f t="shared" ref="KEI67" si="20160">KEI60*$C$65*$C$67</f>
        <v>0</v>
      </c>
      <c r="KEK67" s="995">
        <f t="shared" ref="KEK67" si="20161">KEK60*$C$65*$C$67</f>
        <v>0</v>
      </c>
      <c r="KEM67" s="995">
        <f t="shared" ref="KEM67" si="20162">KEM60*$C$65*$C$67</f>
        <v>0</v>
      </c>
      <c r="KEO67" s="995">
        <f t="shared" ref="KEO67" si="20163">KEO60*$C$65*$C$67</f>
        <v>0</v>
      </c>
      <c r="KEQ67" s="995">
        <f t="shared" ref="KEQ67" si="20164">KEQ60*$C$65*$C$67</f>
        <v>0</v>
      </c>
      <c r="KES67" s="995">
        <f t="shared" ref="KES67" si="20165">KES60*$C$65*$C$67</f>
        <v>0</v>
      </c>
      <c r="KEU67" s="995">
        <f t="shared" ref="KEU67" si="20166">KEU60*$C$65*$C$67</f>
        <v>0</v>
      </c>
      <c r="KEW67" s="995">
        <f t="shared" ref="KEW67" si="20167">KEW60*$C$65*$C$67</f>
        <v>0</v>
      </c>
      <c r="KEY67" s="995">
        <f t="shared" ref="KEY67" si="20168">KEY60*$C$65*$C$67</f>
        <v>0</v>
      </c>
      <c r="KFA67" s="995">
        <f t="shared" ref="KFA67" si="20169">KFA60*$C$65*$C$67</f>
        <v>0</v>
      </c>
      <c r="KFC67" s="995">
        <f t="shared" ref="KFC67" si="20170">KFC60*$C$65*$C$67</f>
        <v>0</v>
      </c>
      <c r="KFE67" s="995">
        <f t="shared" ref="KFE67" si="20171">KFE60*$C$65*$C$67</f>
        <v>0</v>
      </c>
      <c r="KFG67" s="995">
        <f t="shared" ref="KFG67" si="20172">KFG60*$C$65*$C$67</f>
        <v>0</v>
      </c>
      <c r="KFI67" s="995">
        <f t="shared" ref="KFI67" si="20173">KFI60*$C$65*$C$67</f>
        <v>0</v>
      </c>
      <c r="KFK67" s="995">
        <f t="shared" ref="KFK67" si="20174">KFK60*$C$65*$C$67</f>
        <v>0</v>
      </c>
      <c r="KFM67" s="995">
        <f t="shared" ref="KFM67" si="20175">KFM60*$C$65*$C$67</f>
        <v>0</v>
      </c>
      <c r="KFO67" s="995">
        <f t="shared" ref="KFO67" si="20176">KFO60*$C$65*$C$67</f>
        <v>0</v>
      </c>
      <c r="KFQ67" s="995">
        <f t="shared" ref="KFQ67" si="20177">KFQ60*$C$65*$C$67</f>
        <v>0</v>
      </c>
      <c r="KFS67" s="995">
        <f t="shared" ref="KFS67" si="20178">KFS60*$C$65*$C$67</f>
        <v>0</v>
      </c>
      <c r="KFU67" s="995">
        <f t="shared" ref="KFU67" si="20179">KFU60*$C$65*$C$67</f>
        <v>0</v>
      </c>
      <c r="KFW67" s="995">
        <f t="shared" ref="KFW67" si="20180">KFW60*$C$65*$C$67</f>
        <v>0</v>
      </c>
      <c r="KFY67" s="995">
        <f t="shared" ref="KFY67" si="20181">KFY60*$C$65*$C$67</f>
        <v>0</v>
      </c>
      <c r="KGA67" s="995">
        <f t="shared" ref="KGA67" si="20182">KGA60*$C$65*$C$67</f>
        <v>0</v>
      </c>
      <c r="KGC67" s="995">
        <f t="shared" ref="KGC67" si="20183">KGC60*$C$65*$C$67</f>
        <v>0</v>
      </c>
      <c r="KGE67" s="995">
        <f t="shared" ref="KGE67" si="20184">KGE60*$C$65*$C$67</f>
        <v>0</v>
      </c>
      <c r="KGG67" s="995">
        <f t="shared" ref="KGG67" si="20185">KGG60*$C$65*$C$67</f>
        <v>0</v>
      </c>
      <c r="KGI67" s="995">
        <f t="shared" ref="KGI67" si="20186">KGI60*$C$65*$C$67</f>
        <v>0</v>
      </c>
      <c r="KGK67" s="995">
        <f t="shared" ref="KGK67" si="20187">KGK60*$C$65*$C$67</f>
        <v>0</v>
      </c>
      <c r="KGM67" s="995">
        <f t="shared" ref="KGM67" si="20188">KGM60*$C$65*$C$67</f>
        <v>0</v>
      </c>
      <c r="KGO67" s="995">
        <f t="shared" ref="KGO67" si="20189">KGO60*$C$65*$C$67</f>
        <v>0</v>
      </c>
      <c r="KGQ67" s="995">
        <f t="shared" ref="KGQ67" si="20190">KGQ60*$C$65*$C$67</f>
        <v>0</v>
      </c>
      <c r="KGS67" s="995">
        <f t="shared" ref="KGS67" si="20191">KGS60*$C$65*$C$67</f>
        <v>0</v>
      </c>
      <c r="KGU67" s="995">
        <f t="shared" ref="KGU67" si="20192">KGU60*$C$65*$C$67</f>
        <v>0</v>
      </c>
      <c r="KGW67" s="995">
        <f t="shared" ref="KGW67" si="20193">KGW60*$C$65*$C$67</f>
        <v>0</v>
      </c>
      <c r="KGY67" s="995">
        <f t="shared" ref="KGY67" si="20194">KGY60*$C$65*$C$67</f>
        <v>0</v>
      </c>
      <c r="KHA67" s="995">
        <f t="shared" ref="KHA67" si="20195">KHA60*$C$65*$C$67</f>
        <v>0</v>
      </c>
      <c r="KHC67" s="995">
        <f t="shared" ref="KHC67" si="20196">KHC60*$C$65*$C$67</f>
        <v>0</v>
      </c>
      <c r="KHE67" s="995">
        <f t="shared" ref="KHE67" si="20197">KHE60*$C$65*$C$67</f>
        <v>0</v>
      </c>
      <c r="KHG67" s="995">
        <f t="shared" ref="KHG67" si="20198">KHG60*$C$65*$C$67</f>
        <v>0</v>
      </c>
      <c r="KHI67" s="995">
        <f t="shared" ref="KHI67" si="20199">KHI60*$C$65*$C$67</f>
        <v>0</v>
      </c>
      <c r="KHK67" s="995">
        <f t="shared" ref="KHK67" si="20200">KHK60*$C$65*$C$67</f>
        <v>0</v>
      </c>
      <c r="KHM67" s="995">
        <f t="shared" ref="KHM67" si="20201">KHM60*$C$65*$C$67</f>
        <v>0</v>
      </c>
      <c r="KHO67" s="995">
        <f t="shared" ref="KHO67" si="20202">KHO60*$C$65*$C$67</f>
        <v>0</v>
      </c>
      <c r="KHQ67" s="995">
        <f t="shared" ref="KHQ67" si="20203">KHQ60*$C$65*$C$67</f>
        <v>0</v>
      </c>
      <c r="KHS67" s="995">
        <f t="shared" ref="KHS67" si="20204">KHS60*$C$65*$C$67</f>
        <v>0</v>
      </c>
      <c r="KHU67" s="995">
        <f t="shared" ref="KHU67" si="20205">KHU60*$C$65*$C$67</f>
        <v>0</v>
      </c>
      <c r="KHW67" s="995">
        <f t="shared" ref="KHW67" si="20206">KHW60*$C$65*$C$67</f>
        <v>0</v>
      </c>
      <c r="KHY67" s="995">
        <f t="shared" ref="KHY67" si="20207">KHY60*$C$65*$C$67</f>
        <v>0</v>
      </c>
      <c r="KIA67" s="995">
        <f t="shared" ref="KIA67" si="20208">KIA60*$C$65*$C$67</f>
        <v>0</v>
      </c>
      <c r="KIC67" s="995">
        <f t="shared" ref="KIC67" si="20209">KIC60*$C$65*$C$67</f>
        <v>0</v>
      </c>
      <c r="KIE67" s="995">
        <f t="shared" ref="KIE67" si="20210">KIE60*$C$65*$C$67</f>
        <v>0</v>
      </c>
      <c r="KIG67" s="995">
        <f t="shared" ref="KIG67" si="20211">KIG60*$C$65*$C$67</f>
        <v>0</v>
      </c>
      <c r="KII67" s="995">
        <f t="shared" ref="KII67" si="20212">KII60*$C$65*$C$67</f>
        <v>0</v>
      </c>
      <c r="KIK67" s="995">
        <f t="shared" ref="KIK67" si="20213">KIK60*$C$65*$C$67</f>
        <v>0</v>
      </c>
      <c r="KIM67" s="995">
        <f t="shared" ref="KIM67" si="20214">KIM60*$C$65*$C$67</f>
        <v>0</v>
      </c>
      <c r="KIO67" s="995">
        <f t="shared" ref="KIO67" si="20215">KIO60*$C$65*$C$67</f>
        <v>0</v>
      </c>
      <c r="KIQ67" s="995">
        <f t="shared" ref="KIQ67" si="20216">KIQ60*$C$65*$C$67</f>
        <v>0</v>
      </c>
      <c r="KIS67" s="995">
        <f t="shared" ref="KIS67" si="20217">KIS60*$C$65*$C$67</f>
        <v>0</v>
      </c>
      <c r="KIU67" s="995">
        <f t="shared" ref="KIU67" si="20218">KIU60*$C$65*$C$67</f>
        <v>0</v>
      </c>
      <c r="KIW67" s="995">
        <f t="shared" ref="KIW67" si="20219">KIW60*$C$65*$C$67</f>
        <v>0</v>
      </c>
      <c r="KIY67" s="995">
        <f t="shared" ref="KIY67" si="20220">KIY60*$C$65*$C$67</f>
        <v>0</v>
      </c>
      <c r="KJA67" s="995">
        <f t="shared" ref="KJA67" si="20221">KJA60*$C$65*$C$67</f>
        <v>0</v>
      </c>
      <c r="KJC67" s="995">
        <f t="shared" ref="KJC67" si="20222">KJC60*$C$65*$C$67</f>
        <v>0</v>
      </c>
      <c r="KJE67" s="995">
        <f t="shared" ref="KJE67" si="20223">KJE60*$C$65*$C$67</f>
        <v>0</v>
      </c>
      <c r="KJG67" s="995">
        <f t="shared" ref="KJG67" si="20224">KJG60*$C$65*$C$67</f>
        <v>0</v>
      </c>
      <c r="KJI67" s="995">
        <f t="shared" ref="KJI67" si="20225">KJI60*$C$65*$C$67</f>
        <v>0</v>
      </c>
      <c r="KJK67" s="995">
        <f t="shared" ref="KJK67" si="20226">KJK60*$C$65*$C$67</f>
        <v>0</v>
      </c>
      <c r="KJM67" s="995">
        <f t="shared" ref="KJM67" si="20227">KJM60*$C$65*$C$67</f>
        <v>0</v>
      </c>
      <c r="KJO67" s="995">
        <f t="shared" ref="KJO67" si="20228">KJO60*$C$65*$C$67</f>
        <v>0</v>
      </c>
      <c r="KJQ67" s="995">
        <f t="shared" ref="KJQ67" si="20229">KJQ60*$C$65*$C$67</f>
        <v>0</v>
      </c>
      <c r="KJS67" s="995">
        <f t="shared" ref="KJS67" si="20230">KJS60*$C$65*$C$67</f>
        <v>0</v>
      </c>
      <c r="KJU67" s="995">
        <f t="shared" ref="KJU67" si="20231">KJU60*$C$65*$C$67</f>
        <v>0</v>
      </c>
      <c r="KJW67" s="995">
        <f t="shared" ref="KJW67" si="20232">KJW60*$C$65*$C$67</f>
        <v>0</v>
      </c>
      <c r="KJY67" s="995">
        <f t="shared" ref="KJY67" si="20233">KJY60*$C$65*$C$67</f>
        <v>0</v>
      </c>
      <c r="KKA67" s="995">
        <f t="shared" ref="KKA67" si="20234">KKA60*$C$65*$C$67</f>
        <v>0</v>
      </c>
      <c r="KKC67" s="995">
        <f t="shared" ref="KKC67" si="20235">KKC60*$C$65*$C$67</f>
        <v>0</v>
      </c>
      <c r="KKE67" s="995">
        <f t="shared" ref="KKE67" si="20236">KKE60*$C$65*$C$67</f>
        <v>0</v>
      </c>
      <c r="KKG67" s="995">
        <f t="shared" ref="KKG67" si="20237">KKG60*$C$65*$C$67</f>
        <v>0</v>
      </c>
      <c r="KKI67" s="995">
        <f t="shared" ref="KKI67" si="20238">KKI60*$C$65*$C$67</f>
        <v>0</v>
      </c>
      <c r="KKK67" s="995">
        <f t="shared" ref="KKK67" si="20239">KKK60*$C$65*$C$67</f>
        <v>0</v>
      </c>
      <c r="KKM67" s="995">
        <f t="shared" ref="KKM67" si="20240">KKM60*$C$65*$C$67</f>
        <v>0</v>
      </c>
      <c r="KKO67" s="995">
        <f t="shared" ref="KKO67" si="20241">KKO60*$C$65*$C$67</f>
        <v>0</v>
      </c>
      <c r="KKQ67" s="995">
        <f t="shared" ref="KKQ67" si="20242">KKQ60*$C$65*$C$67</f>
        <v>0</v>
      </c>
      <c r="KKS67" s="995">
        <f t="shared" ref="KKS67" si="20243">KKS60*$C$65*$C$67</f>
        <v>0</v>
      </c>
      <c r="KKU67" s="995">
        <f t="shared" ref="KKU67" si="20244">KKU60*$C$65*$C$67</f>
        <v>0</v>
      </c>
      <c r="KKW67" s="995">
        <f t="shared" ref="KKW67" si="20245">KKW60*$C$65*$C$67</f>
        <v>0</v>
      </c>
      <c r="KKY67" s="995">
        <f t="shared" ref="KKY67" si="20246">KKY60*$C$65*$C$67</f>
        <v>0</v>
      </c>
      <c r="KLA67" s="995">
        <f t="shared" ref="KLA67" si="20247">KLA60*$C$65*$C$67</f>
        <v>0</v>
      </c>
      <c r="KLC67" s="995">
        <f t="shared" ref="KLC67" si="20248">KLC60*$C$65*$C$67</f>
        <v>0</v>
      </c>
      <c r="KLE67" s="995">
        <f t="shared" ref="KLE67" si="20249">KLE60*$C$65*$C$67</f>
        <v>0</v>
      </c>
      <c r="KLG67" s="995">
        <f t="shared" ref="KLG67" si="20250">KLG60*$C$65*$C$67</f>
        <v>0</v>
      </c>
      <c r="KLI67" s="995">
        <f t="shared" ref="KLI67" si="20251">KLI60*$C$65*$C$67</f>
        <v>0</v>
      </c>
      <c r="KLK67" s="995">
        <f t="shared" ref="KLK67" si="20252">KLK60*$C$65*$C$67</f>
        <v>0</v>
      </c>
      <c r="KLM67" s="995">
        <f t="shared" ref="KLM67" si="20253">KLM60*$C$65*$C$67</f>
        <v>0</v>
      </c>
      <c r="KLO67" s="995">
        <f t="shared" ref="KLO67" si="20254">KLO60*$C$65*$C$67</f>
        <v>0</v>
      </c>
      <c r="KLQ67" s="995">
        <f t="shared" ref="KLQ67" si="20255">KLQ60*$C$65*$C$67</f>
        <v>0</v>
      </c>
      <c r="KLS67" s="995">
        <f t="shared" ref="KLS67" si="20256">KLS60*$C$65*$C$67</f>
        <v>0</v>
      </c>
      <c r="KLU67" s="995">
        <f t="shared" ref="KLU67" si="20257">KLU60*$C$65*$C$67</f>
        <v>0</v>
      </c>
      <c r="KLW67" s="995">
        <f t="shared" ref="KLW67" si="20258">KLW60*$C$65*$C$67</f>
        <v>0</v>
      </c>
      <c r="KLY67" s="995">
        <f t="shared" ref="KLY67" si="20259">KLY60*$C$65*$C$67</f>
        <v>0</v>
      </c>
      <c r="KMA67" s="995">
        <f t="shared" ref="KMA67" si="20260">KMA60*$C$65*$C$67</f>
        <v>0</v>
      </c>
      <c r="KMC67" s="995">
        <f t="shared" ref="KMC67" si="20261">KMC60*$C$65*$C$67</f>
        <v>0</v>
      </c>
      <c r="KME67" s="995">
        <f t="shared" ref="KME67" si="20262">KME60*$C$65*$C$67</f>
        <v>0</v>
      </c>
      <c r="KMG67" s="995">
        <f t="shared" ref="KMG67" si="20263">KMG60*$C$65*$C$67</f>
        <v>0</v>
      </c>
      <c r="KMI67" s="995">
        <f t="shared" ref="KMI67" si="20264">KMI60*$C$65*$C$67</f>
        <v>0</v>
      </c>
      <c r="KMK67" s="995">
        <f t="shared" ref="KMK67" si="20265">KMK60*$C$65*$C$67</f>
        <v>0</v>
      </c>
      <c r="KMM67" s="995">
        <f t="shared" ref="KMM67" si="20266">KMM60*$C$65*$C$67</f>
        <v>0</v>
      </c>
      <c r="KMO67" s="995">
        <f t="shared" ref="KMO67" si="20267">KMO60*$C$65*$C$67</f>
        <v>0</v>
      </c>
      <c r="KMQ67" s="995">
        <f t="shared" ref="KMQ67" si="20268">KMQ60*$C$65*$C$67</f>
        <v>0</v>
      </c>
      <c r="KMS67" s="995">
        <f t="shared" ref="KMS67" si="20269">KMS60*$C$65*$C$67</f>
        <v>0</v>
      </c>
      <c r="KMU67" s="995">
        <f t="shared" ref="KMU67" si="20270">KMU60*$C$65*$C$67</f>
        <v>0</v>
      </c>
      <c r="KMW67" s="995">
        <f t="shared" ref="KMW67" si="20271">KMW60*$C$65*$C$67</f>
        <v>0</v>
      </c>
      <c r="KMY67" s="995">
        <f t="shared" ref="KMY67" si="20272">KMY60*$C$65*$C$67</f>
        <v>0</v>
      </c>
      <c r="KNA67" s="995">
        <f t="shared" ref="KNA67" si="20273">KNA60*$C$65*$C$67</f>
        <v>0</v>
      </c>
      <c r="KNC67" s="995">
        <f t="shared" ref="KNC67" si="20274">KNC60*$C$65*$C$67</f>
        <v>0</v>
      </c>
      <c r="KNE67" s="995">
        <f t="shared" ref="KNE67" si="20275">KNE60*$C$65*$C$67</f>
        <v>0</v>
      </c>
      <c r="KNG67" s="995">
        <f t="shared" ref="KNG67" si="20276">KNG60*$C$65*$C$67</f>
        <v>0</v>
      </c>
      <c r="KNI67" s="995">
        <f t="shared" ref="KNI67" si="20277">KNI60*$C$65*$C$67</f>
        <v>0</v>
      </c>
      <c r="KNK67" s="995">
        <f t="shared" ref="KNK67" si="20278">KNK60*$C$65*$C$67</f>
        <v>0</v>
      </c>
      <c r="KNM67" s="995">
        <f t="shared" ref="KNM67" si="20279">KNM60*$C$65*$C$67</f>
        <v>0</v>
      </c>
      <c r="KNO67" s="995">
        <f t="shared" ref="KNO67" si="20280">KNO60*$C$65*$C$67</f>
        <v>0</v>
      </c>
      <c r="KNQ67" s="995">
        <f t="shared" ref="KNQ67" si="20281">KNQ60*$C$65*$C$67</f>
        <v>0</v>
      </c>
      <c r="KNS67" s="995">
        <f t="shared" ref="KNS67" si="20282">KNS60*$C$65*$C$67</f>
        <v>0</v>
      </c>
      <c r="KNU67" s="995">
        <f t="shared" ref="KNU67" si="20283">KNU60*$C$65*$C$67</f>
        <v>0</v>
      </c>
      <c r="KNW67" s="995">
        <f t="shared" ref="KNW67" si="20284">KNW60*$C$65*$C$67</f>
        <v>0</v>
      </c>
      <c r="KNY67" s="995">
        <f t="shared" ref="KNY67" si="20285">KNY60*$C$65*$C$67</f>
        <v>0</v>
      </c>
      <c r="KOA67" s="995">
        <f t="shared" ref="KOA67" si="20286">KOA60*$C$65*$C$67</f>
        <v>0</v>
      </c>
      <c r="KOC67" s="995">
        <f t="shared" ref="KOC67" si="20287">KOC60*$C$65*$C$67</f>
        <v>0</v>
      </c>
      <c r="KOE67" s="995">
        <f t="shared" ref="KOE67" si="20288">KOE60*$C$65*$C$67</f>
        <v>0</v>
      </c>
      <c r="KOG67" s="995">
        <f t="shared" ref="KOG67" si="20289">KOG60*$C$65*$C$67</f>
        <v>0</v>
      </c>
      <c r="KOI67" s="995">
        <f t="shared" ref="KOI67" si="20290">KOI60*$C$65*$C$67</f>
        <v>0</v>
      </c>
      <c r="KOK67" s="995">
        <f t="shared" ref="KOK67" si="20291">KOK60*$C$65*$C$67</f>
        <v>0</v>
      </c>
      <c r="KOM67" s="995">
        <f t="shared" ref="KOM67" si="20292">KOM60*$C$65*$C$67</f>
        <v>0</v>
      </c>
      <c r="KOO67" s="995">
        <f t="shared" ref="KOO67" si="20293">KOO60*$C$65*$C$67</f>
        <v>0</v>
      </c>
      <c r="KOQ67" s="995">
        <f t="shared" ref="KOQ67" si="20294">KOQ60*$C$65*$C$67</f>
        <v>0</v>
      </c>
      <c r="KOS67" s="995">
        <f t="shared" ref="KOS67" si="20295">KOS60*$C$65*$C$67</f>
        <v>0</v>
      </c>
      <c r="KOU67" s="995">
        <f t="shared" ref="KOU67" si="20296">KOU60*$C$65*$C$67</f>
        <v>0</v>
      </c>
      <c r="KOW67" s="995">
        <f t="shared" ref="KOW67" si="20297">KOW60*$C$65*$C$67</f>
        <v>0</v>
      </c>
      <c r="KOY67" s="995">
        <f t="shared" ref="KOY67" si="20298">KOY60*$C$65*$C$67</f>
        <v>0</v>
      </c>
      <c r="KPA67" s="995">
        <f t="shared" ref="KPA67" si="20299">KPA60*$C$65*$C$67</f>
        <v>0</v>
      </c>
      <c r="KPC67" s="995">
        <f t="shared" ref="KPC67" si="20300">KPC60*$C$65*$C$67</f>
        <v>0</v>
      </c>
      <c r="KPE67" s="995">
        <f t="shared" ref="KPE67" si="20301">KPE60*$C$65*$C$67</f>
        <v>0</v>
      </c>
      <c r="KPG67" s="995">
        <f t="shared" ref="KPG67" si="20302">KPG60*$C$65*$C$67</f>
        <v>0</v>
      </c>
      <c r="KPI67" s="995">
        <f t="shared" ref="KPI67" si="20303">KPI60*$C$65*$C$67</f>
        <v>0</v>
      </c>
      <c r="KPK67" s="995">
        <f t="shared" ref="KPK67" si="20304">KPK60*$C$65*$C$67</f>
        <v>0</v>
      </c>
      <c r="KPM67" s="995">
        <f t="shared" ref="KPM67" si="20305">KPM60*$C$65*$C$67</f>
        <v>0</v>
      </c>
      <c r="KPO67" s="995">
        <f t="shared" ref="KPO67" si="20306">KPO60*$C$65*$C$67</f>
        <v>0</v>
      </c>
      <c r="KPQ67" s="995">
        <f t="shared" ref="KPQ67" si="20307">KPQ60*$C$65*$C$67</f>
        <v>0</v>
      </c>
      <c r="KPS67" s="995">
        <f t="shared" ref="KPS67" si="20308">KPS60*$C$65*$C$67</f>
        <v>0</v>
      </c>
      <c r="KPU67" s="995">
        <f t="shared" ref="KPU67" si="20309">KPU60*$C$65*$C$67</f>
        <v>0</v>
      </c>
      <c r="KPW67" s="995">
        <f t="shared" ref="KPW67" si="20310">KPW60*$C$65*$C$67</f>
        <v>0</v>
      </c>
      <c r="KPY67" s="995">
        <f t="shared" ref="KPY67" si="20311">KPY60*$C$65*$C$67</f>
        <v>0</v>
      </c>
      <c r="KQA67" s="995">
        <f t="shared" ref="KQA67" si="20312">KQA60*$C$65*$C$67</f>
        <v>0</v>
      </c>
      <c r="KQC67" s="995">
        <f t="shared" ref="KQC67" si="20313">KQC60*$C$65*$C$67</f>
        <v>0</v>
      </c>
      <c r="KQE67" s="995">
        <f t="shared" ref="KQE67" si="20314">KQE60*$C$65*$C$67</f>
        <v>0</v>
      </c>
      <c r="KQG67" s="995">
        <f t="shared" ref="KQG67" si="20315">KQG60*$C$65*$C$67</f>
        <v>0</v>
      </c>
      <c r="KQI67" s="995">
        <f t="shared" ref="KQI67" si="20316">KQI60*$C$65*$C$67</f>
        <v>0</v>
      </c>
      <c r="KQK67" s="995">
        <f t="shared" ref="KQK67" si="20317">KQK60*$C$65*$C$67</f>
        <v>0</v>
      </c>
      <c r="KQM67" s="995">
        <f t="shared" ref="KQM67" si="20318">KQM60*$C$65*$C$67</f>
        <v>0</v>
      </c>
      <c r="KQO67" s="995">
        <f t="shared" ref="KQO67" si="20319">KQO60*$C$65*$C$67</f>
        <v>0</v>
      </c>
      <c r="KQQ67" s="995">
        <f t="shared" ref="KQQ67" si="20320">KQQ60*$C$65*$C$67</f>
        <v>0</v>
      </c>
      <c r="KQS67" s="995">
        <f t="shared" ref="KQS67" si="20321">KQS60*$C$65*$C$67</f>
        <v>0</v>
      </c>
      <c r="KQU67" s="995">
        <f t="shared" ref="KQU67" si="20322">KQU60*$C$65*$C$67</f>
        <v>0</v>
      </c>
      <c r="KQW67" s="995">
        <f t="shared" ref="KQW67" si="20323">KQW60*$C$65*$C$67</f>
        <v>0</v>
      </c>
      <c r="KQY67" s="995">
        <f t="shared" ref="KQY67" si="20324">KQY60*$C$65*$C$67</f>
        <v>0</v>
      </c>
      <c r="KRA67" s="995">
        <f t="shared" ref="KRA67" si="20325">KRA60*$C$65*$C$67</f>
        <v>0</v>
      </c>
      <c r="KRC67" s="995">
        <f t="shared" ref="KRC67" si="20326">KRC60*$C$65*$C$67</f>
        <v>0</v>
      </c>
      <c r="KRE67" s="995">
        <f t="shared" ref="KRE67" si="20327">KRE60*$C$65*$C$67</f>
        <v>0</v>
      </c>
      <c r="KRG67" s="995">
        <f t="shared" ref="KRG67" si="20328">KRG60*$C$65*$C$67</f>
        <v>0</v>
      </c>
      <c r="KRI67" s="995">
        <f t="shared" ref="KRI67" si="20329">KRI60*$C$65*$C$67</f>
        <v>0</v>
      </c>
      <c r="KRK67" s="995">
        <f t="shared" ref="KRK67" si="20330">KRK60*$C$65*$C$67</f>
        <v>0</v>
      </c>
      <c r="KRM67" s="995">
        <f t="shared" ref="KRM67" si="20331">KRM60*$C$65*$C$67</f>
        <v>0</v>
      </c>
      <c r="KRO67" s="995">
        <f t="shared" ref="KRO67" si="20332">KRO60*$C$65*$C$67</f>
        <v>0</v>
      </c>
      <c r="KRQ67" s="995">
        <f t="shared" ref="KRQ67" si="20333">KRQ60*$C$65*$C$67</f>
        <v>0</v>
      </c>
      <c r="KRS67" s="995">
        <f t="shared" ref="KRS67" si="20334">KRS60*$C$65*$C$67</f>
        <v>0</v>
      </c>
      <c r="KRU67" s="995">
        <f t="shared" ref="KRU67" si="20335">KRU60*$C$65*$C$67</f>
        <v>0</v>
      </c>
      <c r="KRW67" s="995">
        <f t="shared" ref="KRW67" si="20336">KRW60*$C$65*$C$67</f>
        <v>0</v>
      </c>
      <c r="KRY67" s="995">
        <f t="shared" ref="KRY67" si="20337">KRY60*$C$65*$C$67</f>
        <v>0</v>
      </c>
      <c r="KSA67" s="995">
        <f t="shared" ref="KSA67" si="20338">KSA60*$C$65*$C$67</f>
        <v>0</v>
      </c>
      <c r="KSC67" s="995">
        <f t="shared" ref="KSC67" si="20339">KSC60*$C$65*$C$67</f>
        <v>0</v>
      </c>
      <c r="KSE67" s="995">
        <f t="shared" ref="KSE67" si="20340">KSE60*$C$65*$C$67</f>
        <v>0</v>
      </c>
      <c r="KSG67" s="995">
        <f t="shared" ref="KSG67" si="20341">KSG60*$C$65*$C$67</f>
        <v>0</v>
      </c>
      <c r="KSI67" s="995">
        <f t="shared" ref="KSI67" si="20342">KSI60*$C$65*$C$67</f>
        <v>0</v>
      </c>
      <c r="KSK67" s="995">
        <f t="shared" ref="KSK67" si="20343">KSK60*$C$65*$C$67</f>
        <v>0</v>
      </c>
      <c r="KSM67" s="995">
        <f t="shared" ref="KSM67" si="20344">KSM60*$C$65*$C$67</f>
        <v>0</v>
      </c>
      <c r="KSO67" s="995">
        <f t="shared" ref="KSO67" si="20345">KSO60*$C$65*$C$67</f>
        <v>0</v>
      </c>
      <c r="KSQ67" s="995">
        <f t="shared" ref="KSQ67" si="20346">KSQ60*$C$65*$C$67</f>
        <v>0</v>
      </c>
      <c r="KSS67" s="995">
        <f t="shared" ref="KSS67" si="20347">KSS60*$C$65*$C$67</f>
        <v>0</v>
      </c>
      <c r="KSU67" s="995">
        <f t="shared" ref="KSU67" si="20348">KSU60*$C$65*$C$67</f>
        <v>0</v>
      </c>
      <c r="KSW67" s="995">
        <f t="shared" ref="KSW67" si="20349">KSW60*$C$65*$C$67</f>
        <v>0</v>
      </c>
      <c r="KSY67" s="995">
        <f t="shared" ref="KSY67" si="20350">KSY60*$C$65*$C$67</f>
        <v>0</v>
      </c>
      <c r="KTA67" s="995">
        <f t="shared" ref="KTA67" si="20351">KTA60*$C$65*$C$67</f>
        <v>0</v>
      </c>
      <c r="KTC67" s="995">
        <f t="shared" ref="KTC67" si="20352">KTC60*$C$65*$C$67</f>
        <v>0</v>
      </c>
      <c r="KTE67" s="995">
        <f t="shared" ref="KTE67" si="20353">KTE60*$C$65*$C$67</f>
        <v>0</v>
      </c>
      <c r="KTG67" s="995">
        <f t="shared" ref="KTG67" si="20354">KTG60*$C$65*$C$67</f>
        <v>0</v>
      </c>
      <c r="KTI67" s="995">
        <f t="shared" ref="KTI67" si="20355">KTI60*$C$65*$C$67</f>
        <v>0</v>
      </c>
      <c r="KTK67" s="995">
        <f t="shared" ref="KTK67" si="20356">KTK60*$C$65*$C$67</f>
        <v>0</v>
      </c>
      <c r="KTM67" s="995">
        <f t="shared" ref="KTM67" si="20357">KTM60*$C$65*$C$67</f>
        <v>0</v>
      </c>
      <c r="KTO67" s="995">
        <f t="shared" ref="KTO67" si="20358">KTO60*$C$65*$C$67</f>
        <v>0</v>
      </c>
      <c r="KTQ67" s="995">
        <f t="shared" ref="KTQ67" si="20359">KTQ60*$C$65*$C$67</f>
        <v>0</v>
      </c>
      <c r="KTS67" s="995">
        <f t="shared" ref="KTS67" si="20360">KTS60*$C$65*$C$67</f>
        <v>0</v>
      </c>
      <c r="KTU67" s="995">
        <f t="shared" ref="KTU67" si="20361">KTU60*$C$65*$C$67</f>
        <v>0</v>
      </c>
      <c r="KTW67" s="995">
        <f t="shared" ref="KTW67" si="20362">KTW60*$C$65*$C$67</f>
        <v>0</v>
      </c>
      <c r="KTY67" s="995">
        <f t="shared" ref="KTY67" si="20363">KTY60*$C$65*$C$67</f>
        <v>0</v>
      </c>
      <c r="KUA67" s="995">
        <f t="shared" ref="KUA67" si="20364">KUA60*$C$65*$C$67</f>
        <v>0</v>
      </c>
      <c r="KUC67" s="995">
        <f t="shared" ref="KUC67" si="20365">KUC60*$C$65*$C$67</f>
        <v>0</v>
      </c>
      <c r="KUE67" s="995">
        <f t="shared" ref="KUE67" si="20366">KUE60*$C$65*$C$67</f>
        <v>0</v>
      </c>
      <c r="KUG67" s="995">
        <f t="shared" ref="KUG67" si="20367">KUG60*$C$65*$C$67</f>
        <v>0</v>
      </c>
      <c r="KUI67" s="995">
        <f t="shared" ref="KUI67" si="20368">KUI60*$C$65*$C$67</f>
        <v>0</v>
      </c>
      <c r="KUK67" s="995">
        <f t="shared" ref="KUK67" si="20369">KUK60*$C$65*$C$67</f>
        <v>0</v>
      </c>
      <c r="KUM67" s="995">
        <f t="shared" ref="KUM67" si="20370">KUM60*$C$65*$C$67</f>
        <v>0</v>
      </c>
      <c r="KUO67" s="995">
        <f t="shared" ref="KUO67" si="20371">KUO60*$C$65*$C$67</f>
        <v>0</v>
      </c>
      <c r="KUQ67" s="995">
        <f t="shared" ref="KUQ67" si="20372">KUQ60*$C$65*$C$67</f>
        <v>0</v>
      </c>
      <c r="KUS67" s="995">
        <f t="shared" ref="KUS67" si="20373">KUS60*$C$65*$C$67</f>
        <v>0</v>
      </c>
      <c r="KUU67" s="995">
        <f t="shared" ref="KUU67" si="20374">KUU60*$C$65*$C$67</f>
        <v>0</v>
      </c>
      <c r="KUW67" s="995">
        <f t="shared" ref="KUW67" si="20375">KUW60*$C$65*$C$67</f>
        <v>0</v>
      </c>
      <c r="KUY67" s="995">
        <f t="shared" ref="KUY67" si="20376">KUY60*$C$65*$C$67</f>
        <v>0</v>
      </c>
      <c r="KVA67" s="995">
        <f t="shared" ref="KVA67" si="20377">KVA60*$C$65*$C$67</f>
        <v>0</v>
      </c>
      <c r="KVC67" s="995">
        <f t="shared" ref="KVC67" si="20378">KVC60*$C$65*$C$67</f>
        <v>0</v>
      </c>
      <c r="KVE67" s="995">
        <f t="shared" ref="KVE67" si="20379">KVE60*$C$65*$C$67</f>
        <v>0</v>
      </c>
      <c r="KVG67" s="995">
        <f t="shared" ref="KVG67" si="20380">KVG60*$C$65*$C$67</f>
        <v>0</v>
      </c>
      <c r="KVI67" s="995">
        <f t="shared" ref="KVI67" si="20381">KVI60*$C$65*$C$67</f>
        <v>0</v>
      </c>
      <c r="KVK67" s="995">
        <f t="shared" ref="KVK67" si="20382">KVK60*$C$65*$C$67</f>
        <v>0</v>
      </c>
      <c r="KVM67" s="995">
        <f t="shared" ref="KVM67" si="20383">KVM60*$C$65*$C$67</f>
        <v>0</v>
      </c>
      <c r="KVO67" s="995">
        <f t="shared" ref="KVO67" si="20384">KVO60*$C$65*$C$67</f>
        <v>0</v>
      </c>
      <c r="KVQ67" s="995">
        <f t="shared" ref="KVQ67" si="20385">KVQ60*$C$65*$C$67</f>
        <v>0</v>
      </c>
      <c r="KVS67" s="995">
        <f t="shared" ref="KVS67" si="20386">KVS60*$C$65*$C$67</f>
        <v>0</v>
      </c>
      <c r="KVU67" s="995">
        <f t="shared" ref="KVU67" si="20387">KVU60*$C$65*$C$67</f>
        <v>0</v>
      </c>
      <c r="KVW67" s="995">
        <f t="shared" ref="KVW67" si="20388">KVW60*$C$65*$C$67</f>
        <v>0</v>
      </c>
      <c r="KVY67" s="995">
        <f t="shared" ref="KVY67" si="20389">KVY60*$C$65*$C$67</f>
        <v>0</v>
      </c>
      <c r="KWA67" s="995">
        <f t="shared" ref="KWA67" si="20390">KWA60*$C$65*$C$67</f>
        <v>0</v>
      </c>
      <c r="KWC67" s="995">
        <f t="shared" ref="KWC67" si="20391">KWC60*$C$65*$C$67</f>
        <v>0</v>
      </c>
      <c r="KWE67" s="995">
        <f t="shared" ref="KWE67" si="20392">KWE60*$C$65*$C$67</f>
        <v>0</v>
      </c>
      <c r="KWG67" s="995">
        <f t="shared" ref="KWG67" si="20393">KWG60*$C$65*$C$67</f>
        <v>0</v>
      </c>
      <c r="KWI67" s="995">
        <f t="shared" ref="KWI67" si="20394">KWI60*$C$65*$C$67</f>
        <v>0</v>
      </c>
      <c r="KWK67" s="995">
        <f t="shared" ref="KWK67" si="20395">KWK60*$C$65*$C$67</f>
        <v>0</v>
      </c>
      <c r="KWM67" s="995">
        <f t="shared" ref="KWM67" si="20396">KWM60*$C$65*$C$67</f>
        <v>0</v>
      </c>
      <c r="KWO67" s="995">
        <f t="shared" ref="KWO67" si="20397">KWO60*$C$65*$C$67</f>
        <v>0</v>
      </c>
      <c r="KWQ67" s="995">
        <f t="shared" ref="KWQ67" si="20398">KWQ60*$C$65*$C$67</f>
        <v>0</v>
      </c>
      <c r="KWS67" s="995">
        <f t="shared" ref="KWS67" si="20399">KWS60*$C$65*$C$67</f>
        <v>0</v>
      </c>
      <c r="KWU67" s="995">
        <f t="shared" ref="KWU67" si="20400">KWU60*$C$65*$C$67</f>
        <v>0</v>
      </c>
      <c r="KWW67" s="995">
        <f t="shared" ref="KWW67" si="20401">KWW60*$C$65*$C$67</f>
        <v>0</v>
      </c>
      <c r="KWY67" s="995">
        <f t="shared" ref="KWY67" si="20402">KWY60*$C$65*$C$67</f>
        <v>0</v>
      </c>
      <c r="KXA67" s="995">
        <f t="shared" ref="KXA67" si="20403">KXA60*$C$65*$C$67</f>
        <v>0</v>
      </c>
      <c r="KXC67" s="995">
        <f t="shared" ref="KXC67" si="20404">KXC60*$C$65*$C$67</f>
        <v>0</v>
      </c>
      <c r="KXE67" s="995">
        <f t="shared" ref="KXE67" si="20405">KXE60*$C$65*$C$67</f>
        <v>0</v>
      </c>
      <c r="KXG67" s="995">
        <f t="shared" ref="KXG67" si="20406">KXG60*$C$65*$C$67</f>
        <v>0</v>
      </c>
      <c r="KXI67" s="995">
        <f t="shared" ref="KXI67" si="20407">KXI60*$C$65*$C$67</f>
        <v>0</v>
      </c>
      <c r="KXK67" s="995">
        <f t="shared" ref="KXK67" si="20408">KXK60*$C$65*$C$67</f>
        <v>0</v>
      </c>
      <c r="KXM67" s="995">
        <f t="shared" ref="KXM67" si="20409">KXM60*$C$65*$C$67</f>
        <v>0</v>
      </c>
      <c r="KXO67" s="995">
        <f t="shared" ref="KXO67" si="20410">KXO60*$C$65*$C$67</f>
        <v>0</v>
      </c>
      <c r="KXQ67" s="995">
        <f t="shared" ref="KXQ67" si="20411">KXQ60*$C$65*$C$67</f>
        <v>0</v>
      </c>
      <c r="KXS67" s="995">
        <f t="shared" ref="KXS67" si="20412">KXS60*$C$65*$C$67</f>
        <v>0</v>
      </c>
      <c r="KXU67" s="995">
        <f t="shared" ref="KXU67" si="20413">KXU60*$C$65*$C$67</f>
        <v>0</v>
      </c>
      <c r="KXW67" s="995">
        <f t="shared" ref="KXW67" si="20414">KXW60*$C$65*$C$67</f>
        <v>0</v>
      </c>
      <c r="KXY67" s="995">
        <f t="shared" ref="KXY67" si="20415">KXY60*$C$65*$C$67</f>
        <v>0</v>
      </c>
      <c r="KYA67" s="995">
        <f t="shared" ref="KYA67" si="20416">KYA60*$C$65*$C$67</f>
        <v>0</v>
      </c>
      <c r="KYC67" s="995">
        <f t="shared" ref="KYC67" si="20417">KYC60*$C$65*$C$67</f>
        <v>0</v>
      </c>
      <c r="KYE67" s="995">
        <f t="shared" ref="KYE67" si="20418">KYE60*$C$65*$C$67</f>
        <v>0</v>
      </c>
      <c r="KYG67" s="995">
        <f t="shared" ref="KYG67" si="20419">KYG60*$C$65*$C$67</f>
        <v>0</v>
      </c>
      <c r="KYI67" s="995">
        <f t="shared" ref="KYI67" si="20420">KYI60*$C$65*$C$67</f>
        <v>0</v>
      </c>
      <c r="KYK67" s="995">
        <f t="shared" ref="KYK67" si="20421">KYK60*$C$65*$C$67</f>
        <v>0</v>
      </c>
      <c r="KYM67" s="995">
        <f t="shared" ref="KYM67" si="20422">KYM60*$C$65*$C$67</f>
        <v>0</v>
      </c>
      <c r="KYO67" s="995">
        <f t="shared" ref="KYO67" si="20423">KYO60*$C$65*$C$67</f>
        <v>0</v>
      </c>
      <c r="KYQ67" s="995">
        <f t="shared" ref="KYQ67" si="20424">KYQ60*$C$65*$C$67</f>
        <v>0</v>
      </c>
      <c r="KYS67" s="995">
        <f t="shared" ref="KYS67" si="20425">KYS60*$C$65*$C$67</f>
        <v>0</v>
      </c>
      <c r="KYU67" s="995">
        <f t="shared" ref="KYU67" si="20426">KYU60*$C$65*$C$67</f>
        <v>0</v>
      </c>
      <c r="KYW67" s="995">
        <f t="shared" ref="KYW67" si="20427">KYW60*$C$65*$C$67</f>
        <v>0</v>
      </c>
      <c r="KYY67" s="995">
        <f t="shared" ref="KYY67" si="20428">KYY60*$C$65*$C$67</f>
        <v>0</v>
      </c>
      <c r="KZA67" s="995">
        <f t="shared" ref="KZA67" si="20429">KZA60*$C$65*$C$67</f>
        <v>0</v>
      </c>
      <c r="KZC67" s="995">
        <f t="shared" ref="KZC67" si="20430">KZC60*$C$65*$C$67</f>
        <v>0</v>
      </c>
      <c r="KZE67" s="995">
        <f t="shared" ref="KZE67" si="20431">KZE60*$C$65*$C$67</f>
        <v>0</v>
      </c>
      <c r="KZG67" s="995">
        <f t="shared" ref="KZG67" si="20432">KZG60*$C$65*$C$67</f>
        <v>0</v>
      </c>
      <c r="KZI67" s="995">
        <f t="shared" ref="KZI67" si="20433">KZI60*$C$65*$C$67</f>
        <v>0</v>
      </c>
      <c r="KZK67" s="995">
        <f t="shared" ref="KZK67" si="20434">KZK60*$C$65*$C$67</f>
        <v>0</v>
      </c>
      <c r="KZM67" s="995">
        <f t="shared" ref="KZM67" si="20435">KZM60*$C$65*$C$67</f>
        <v>0</v>
      </c>
      <c r="KZO67" s="995">
        <f t="shared" ref="KZO67" si="20436">KZO60*$C$65*$C$67</f>
        <v>0</v>
      </c>
      <c r="KZQ67" s="995">
        <f t="shared" ref="KZQ67" si="20437">KZQ60*$C$65*$C$67</f>
        <v>0</v>
      </c>
      <c r="KZS67" s="995">
        <f t="shared" ref="KZS67" si="20438">KZS60*$C$65*$C$67</f>
        <v>0</v>
      </c>
      <c r="KZU67" s="995">
        <f t="shared" ref="KZU67" si="20439">KZU60*$C$65*$C$67</f>
        <v>0</v>
      </c>
      <c r="KZW67" s="995">
        <f t="shared" ref="KZW67" si="20440">KZW60*$C$65*$C$67</f>
        <v>0</v>
      </c>
      <c r="KZY67" s="995">
        <f t="shared" ref="KZY67" si="20441">KZY60*$C$65*$C$67</f>
        <v>0</v>
      </c>
      <c r="LAA67" s="995">
        <f t="shared" ref="LAA67" si="20442">LAA60*$C$65*$C$67</f>
        <v>0</v>
      </c>
      <c r="LAC67" s="995">
        <f t="shared" ref="LAC67" si="20443">LAC60*$C$65*$C$67</f>
        <v>0</v>
      </c>
      <c r="LAE67" s="995">
        <f t="shared" ref="LAE67" si="20444">LAE60*$C$65*$C$67</f>
        <v>0</v>
      </c>
      <c r="LAG67" s="995">
        <f t="shared" ref="LAG67" si="20445">LAG60*$C$65*$C$67</f>
        <v>0</v>
      </c>
      <c r="LAI67" s="995">
        <f t="shared" ref="LAI67" si="20446">LAI60*$C$65*$C$67</f>
        <v>0</v>
      </c>
      <c r="LAK67" s="995">
        <f t="shared" ref="LAK67" si="20447">LAK60*$C$65*$C$67</f>
        <v>0</v>
      </c>
      <c r="LAM67" s="995">
        <f t="shared" ref="LAM67" si="20448">LAM60*$C$65*$C$67</f>
        <v>0</v>
      </c>
      <c r="LAO67" s="995">
        <f t="shared" ref="LAO67" si="20449">LAO60*$C$65*$C$67</f>
        <v>0</v>
      </c>
      <c r="LAQ67" s="995">
        <f t="shared" ref="LAQ67" si="20450">LAQ60*$C$65*$C$67</f>
        <v>0</v>
      </c>
      <c r="LAS67" s="995">
        <f t="shared" ref="LAS67" si="20451">LAS60*$C$65*$C$67</f>
        <v>0</v>
      </c>
      <c r="LAU67" s="995">
        <f t="shared" ref="LAU67" si="20452">LAU60*$C$65*$C$67</f>
        <v>0</v>
      </c>
      <c r="LAW67" s="995">
        <f t="shared" ref="LAW67" si="20453">LAW60*$C$65*$C$67</f>
        <v>0</v>
      </c>
      <c r="LAY67" s="995">
        <f t="shared" ref="LAY67" si="20454">LAY60*$C$65*$C$67</f>
        <v>0</v>
      </c>
      <c r="LBA67" s="995">
        <f t="shared" ref="LBA67" si="20455">LBA60*$C$65*$C$67</f>
        <v>0</v>
      </c>
      <c r="LBC67" s="995">
        <f t="shared" ref="LBC67" si="20456">LBC60*$C$65*$C$67</f>
        <v>0</v>
      </c>
      <c r="LBE67" s="995">
        <f t="shared" ref="LBE67" si="20457">LBE60*$C$65*$C$67</f>
        <v>0</v>
      </c>
      <c r="LBG67" s="995">
        <f t="shared" ref="LBG67" si="20458">LBG60*$C$65*$C$67</f>
        <v>0</v>
      </c>
      <c r="LBI67" s="995">
        <f t="shared" ref="LBI67" si="20459">LBI60*$C$65*$C$67</f>
        <v>0</v>
      </c>
      <c r="LBK67" s="995">
        <f t="shared" ref="LBK67" si="20460">LBK60*$C$65*$C$67</f>
        <v>0</v>
      </c>
      <c r="LBM67" s="995">
        <f t="shared" ref="LBM67" si="20461">LBM60*$C$65*$C$67</f>
        <v>0</v>
      </c>
      <c r="LBO67" s="995">
        <f t="shared" ref="LBO67" si="20462">LBO60*$C$65*$C$67</f>
        <v>0</v>
      </c>
      <c r="LBQ67" s="995">
        <f t="shared" ref="LBQ67" si="20463">LBQ60*$C$65*$C$67</f>
        <v>0</v>
      </c>
      <c r="LBS67" s="995">
        <f t="shared" ref="LBS67" si="20464">LBS60*$C$65*$C$67</f>
        <v>0</v>
      </c>
      <c r="LBU67" s="995">
        <f t="shared" ref="LBU67" si="20465">LBU60*$C$65*$C$67</f>
        <v>0</v>
      </c>
      <c r="LBW67" s="995">
        <f t="shared" ref="LBW67" si="20466">LBW60*$C$65*$C$67</f>
        <v>0</v>
      </c>
      <c r="LBY67" s="995">
        <f t="shared" ref="LBY67" si="20467">LBY60*$C$65*$C$67</f>
        <v>0</v>
      </c>
      <c r="LCA67" s="995">
        <f t="shared" ref="LCA67" si="20468">LCA60*$C$65*$C$67</f>
        <v>0</v>
      </c>
      <c r="LCC67" s="995">
        <f t="shared" ref="LCC67" si="20469">LCC60*$C$65*$C$67</f>
        <v>0</v>
      </c>
      <c r="LCE67" s="995">
        <f t="shared" ref="LCE67" si="20470">LCE60*$C$65*$C$67</f>
        <v>0</v>
      </c>
      <c r="LCG67" s="995">
        <f t="shared" ref="LCG67" si="20471">LCG60*$C$65*$C$67</f>
        <v>0</v>
      </c>
      <c r="LCI67" s="995">
        <f t="shared" ref="LCI67" si="20472">LCI60*$C$65*$C$67</f>
        <v>0</v>
      </c>
      <c r="LCK67" s="995">
        <f t="shared" ref="LCK67" si="20473">LCK60*$C$65*$C$67</f>
        <v>0</v>
      </c>
      <c r="LCM67" s="995">
        <f t="shared" ref="LCM67" si="20474">LCM60*$C$65*$C$67</f>
        <v>0</v>
      </c>
      <c r="LCO67" s="995">
        <f t="shared" ref="LCO67" si="20475">LCO60*$C$65*$C$67</f>
        <v>0</v>
      </c>
      <c r="LCQ67" s="995">
        <f t="shared" ref="LCQ67" si="20476">LCQ60*$C$65*$C$67</f>
        <v>0</v>
      </c>
      <c r="LCS67" s="995">
        <f t="shared" ref="LCS67" si="20477">LCS60*$C$65*$C$67</f>
        <v>0</v>
      </c>
      <c r="LCU67" s="995">
        <f t="shared" ref="LCU67" si="20478">LCU60*$C$65*$C$67</f>
        <v>0</v>
      </c>
      <c r="LCW67" s="995">
        <f t="shared" ref="LCW67" si="20479">LCW60*$C$65*$C$67</f>
        <v>0</v>
      </c>
      <c r="LCY67" s="995">
        <f t="shared" ref="LCY67" si="20480">LCY60*$C$65*$C$67</f>
        <v>0</v>
      </c>
      <c r="LDA67" s="995">
        <f t="shared" ref="LDA67" si="20481">LDA60*$C$65*$C$67</f>
        <v>0</v>
      </c>
      <c r="LDC67" s="995">
        <f t="shared" ref="LDC67" si="20482">LDC60*$C$65*$C$67</f>
        <v>0</v>
      </c>
      <c r="LDE67" s="995">
        <f t="shared" ref="LDE67" si="20483">LDE60*$C$65*$C$67</f>
        <v>0</v>
      </c>
      <c r="LDG67" s="995">
        <f t="shared" ref="LDG67" si="20484">LDG60*$C$65*$C$67</f>
        <v>0</v>
      </c>
      <c r="LDI67" s="995">
        <f t="shared" ref="LDI67" si="20485">LDI60*$C$65*$C$67</f>
        <v>0</v>
      </c>
      <c r="LDK67" s="995">
        <f t="shared" ref="LDK67" si="20486">LDK60*$C$65*$C$67</f>
        <v>0</v>
      </c>
      <c r="LDM67" s="995">
        <f t="shared" ref="LDM67" si="20487">LDM60*$C$65*$C$67</f>
        <v>0</v>
      </c>
      <c r="LDO67" s="995">
        <f t="shared" ref="LDO67" si="20488">LDO60*$C$65*$C$67</f>
        <v>0</v>
      </c>
      <c r="LDQ67" s="995">
        <f t="shared" ref="LDQ67" si="20489">LDQ60*$C$65*$C$67</f>
        <v>0</v>
      </c>
      <c r="LDS67" s="995">
        <f t="shared" ref="LDS67" si="20490">LDS60*$C$65*$C$67</f>
        <v>0</v>
      </c>
      <c r="LDU67" s="995">
        <f t="shared" ref="LDU67" si="20491">LDU60*$C$65*$C$67</f>
        <v>0</v>
      </c>
      <c r="LDW67" s="995">
        <f t="shared" ref="LDW67" si="20492">LDW60*$C$65*$C$67</f>
        <v>0</v>
      </c>
      <c r="LDY67" s="995">
        <f t="shared" ref="LDY67" si="20493">LDY60*$C$65*$C$67</f>
        <v>0</v>
      </c>
      <c r="LEA67" s="995">
        <f t="shared" ref="LEA67" si="20494">LEA60*$C$65*$C$67</f>
        <v>0</v>
      </c>
      <c r="LEC67" s="995">
        <f t="shared" ref="LEC67" si="20495">LEC60*$C$65*$C$67</f>
        <v>0</v>
      </c>
      <c r="LEE67" s="995">
        <f t="shared" ref="LEE67" si="20496">LEE60*$C$65*$C$67</f>
        <v>0</v>
      </c>
      <c r="LEG67" s="995">
        <f t="shared" ref="LEG67" si="20497">LEG60*$C$65*$C$67</f>
        <v>0</v>
      </c>
      <c r="LEI67" s="995">
        <f t="shared" ref="LEI67" si="20498">LEI60*$C$65*$C$67</f>
        <v>0</v>
      </c>
      <c r="LEK67" s="995">
        <f t="shared" ref="LEK67" si="20499">LEK60*$C$65*$C$67</f>
        <v>0</v>
      </c>
      <c r="LEM67" s="995">
        <f t="shared" ref="LEM67" si="20500">LEM60*$C$65*$C$67</f>
        <v>0</v>
      </c>
      <c r="LEO67" s="995">
        <f t="shared" ref="LEO67" si="20501">LEO60*$C$65*$C$67</f>
        <v>0</v>
      </c>
      <c r="LEQ67" s="995">
        <f t="shared" ref="LEQ67" si="20502">LEQ60*$C$65*$C$67</f>
        <v>0</v>
      </c>
      <c r="LES67" s="995">
        <f t="shared" ref="LES67" si="20503">LES60*$C$65*$C$67</f>
        <v>0</v>
      </c>
      <c r="LEU67" s="995">
        <f t="shared" ref="LEU67" si="20504">LEU60*$C$65*$C$67</f>
        <v>0</v>
      </c>
      <c r="LEW67" s="995">
        <f t="shared" ref="LEW67" si="20505">LEW60*$C$65*$C$67</f>
        <v>0</v>
      </c>
      <c r="LEY67" s="995">
        <f t="shared" ref="LEY67" si="20506">LEY60*$C$65*$C$67</f>
        <v>0</v>
      </c>
      <c r="LFA67" s="995">
        <f t="shared" ref="LFA67" si="20507">LFA60*$C$65*$C$67</f>
        <v>0</v>
      </c>
      <c r="LFC67" s="995">
        <f t="shared" ref="LFC67" si="20508">LFC60*$C$65*$C$67</f>
        <v>0</v>
      </c>
      <c r="LFE67" s="995">
        <f t="shared" ref="LFE67" si="20509">LFE60*$C$65*$C$67</f>
        <v>0</v>
      </c>
      <c r="LFG67" s="995">
        <f t="shared" ref="LFG67" si="20510">LFG60*$C$65*$C$67</f>
        <v>0</v>
      </c>
      <c r="LFI67" s="995">
        <f t="shared" ref="LFI67" si="20511">LFI60*$C$65*$C$67</f>
        <v>0</v>
      </c>
      <c r="LFK67" s="995">
        <f t="shared" ref="LFK67" si="20512">LFK60*$C$65*$C$67</f>
        <v>0</v>
      </c>
      <c r="LFM67" s="995">
        <f t="shared" ref="LFM67" si="20513">LFM60*$C$65*$C$67</f>
        <v>0</v>
      </c>
      <c r="LFO67" s="995">
        <f t="shared" ref="LFO67" si="20514">LFO60*$C$65*$C$67</f>
        <v>0</v>
      </c>
      <c r="LFQ67" s="995">
        <f t="shared" ref="LFQ67" si="20515">LFQ60*$C$65*$C$67</f>
        <v>0</v>
      </c>
      <c r="LFS67" s="995">
        <f t="shared" ref="LFS67" si="20516">LFS60*$C$65*$C$67</f>
        <v>0</v>
      </c>
      <c r="LFU67" s="995">
        <f t="shared" ref="LFU67" si="20517">LFU60*$C$65*$C$67</f>
        <v>0</v>
      </c>
      <c r="LFW67" s="995">
        <f t="shared" ref="LFW67" si="20518">LFW60*$C$65*$C$67</f>
        <v>0</v>
      </c>
      <c r="LFY67" s="995">
        <f t="shared" ref="LFY67" si="20519">LFY60*$C$65*$C$67</f>
        <v>0</v>
      </c>
      <c r="LGA67" s="995">
        <f t="shared" ref="LGA67" si="20520">LGA60*$C$65*$C$67</f>
        <v>0</v>
      </c>
      <c r="LGC67" s="995">
        <f t="shared" ref="LGC67" si="20521">LGC60*$C$65*$C$67</f>
        <v>0</v>
      </c>
      <c r="LGE67" s="995">
        <f t="shared" ref="LGE67" si="20522">LGE60*$C$65*$C$67</f>
        <v>0</v>
      </c>
      <c r="LGG67" s="995">
        <f t="shared" ref="LGG67" si="20523">LGG60*$C$65*$C$67</f>
        <v>0</v>
      </c>
      <c r="LGI67" s="995">
        <f t="shared" ref="LGI67" si="20524">LGI60*$C$65*$C$67</f>
        <v>0</v>
      </c>
      <c r="LGK67" s="995">
        <f t="shared" ref="LGK67" si="20525">LGK60*$C$65*$C$67</f>
        <v>0</v>
      </c>
      <c r="LGM67" s="995">
        <f t="shared" ref="LGM67" si="20526">LGM60*$C$65*$C$67</f>
        <v>0</v>
      </c>
      <c r="LGO67" s="995">
        <f t="shared" ref="LGO67" si="20527">LGO60*$C$65*$C$67</f>
        <v>0</v>
      </c>
      <c r="LGQ67" s="995">
        <f t="shared" ref="LGQ67" si="20528">LGQ60*$C$65*$C$67</f>
        <v>0</v>
      </c>
      <c r="LGS67" s="995">
        <f t="shared" ref="LGS67" si="20529">LGS60*$C$65*$C$67</f>
        <v>0</v>
      </c>
      <c r="LGU67" s="995">
        <f t="shared" ref="LGU67" si="20530">LGU60*$C$65*$C$67</f>
        <v>0</v>
      </c>
      <c r="LGW67" s="995">
        <f t="shared" ref="LGW67" si="20531">LGW60*$C$65*$C$67</f>
        <v>0</v>
      </c>
      <c r="LGY67" s="995">
        <f t="shared" ref="LGY67" si="20532">LGY60*$C$65*$C$67</f>
        <v>0</v>
      </c>
      <c r="LHA67" s="995">
        <f t="shared" ref="LHA67" si="20533">LHA60*$C$65*$C$67</f>
        <v>0</v>
      </c>
      <c r="LHC67" s="995">
        <f t="shared" ref="LHC67" si="20534">LHC60*$C$65*$C$67</f>
        <v>0</v>
      </c>
      <c r="LHE67" s="995">
        <f t="shared" ref="LHE67" si="20535">LHE60*$C$65*$C$67</f>
        <v>0</v>
      </c>
      <c r="LHG67" s="995">
        <f t="shared" ref="LHG67" si="20536">LHG60*$C$65*$C$67</f>
        <v>0</v>
      </c>
      <c r="LHI67" s="995">
        <f t="shared" ref="LHI67" si="20537">LHI60*$C$65*$C$67</f>
        <v>0</v>
      </c>
      <c r="LHK67" s="995">
        <f t="shared" ref="LHK67" si="20538">LHK60*$C$65*$C$67</f>
        <v>0</v>
      </c>
      <c r="LHM67" s="995">
        <f t="shared" ref="LHM67" si="20539">LHM60*$C$65*$C$67</f>
        <v>0</v>
      </c>
      <c r="LHO67" s="995">
        <f t="shared" ref="LHO67" si="20540">LHO60*$C$65*$C$67</f>
        <v>0</v>
      </c>
      <c r="LHQ67" s="995">
        <f t="shared" ref="LHQ67" si="20541">LHQ60*$C$65*$C$67</f>
        <v>0</v>
      </c>
      <c r="LHS67" s="995">
        <f t="shared" ref="LHS67" si="20542">LHS60*$C$65*$C$67</f>
        <v>0</v>
      </c>
      <c r="LHU67" s="995">
        <f t="shared" ref="LHU67" si="20543">LHU60*$C$65*$C$67</f>
        <v>0</v>
      </c>
      <c r="LHW67" s="995">
        <f t="shared" ref="LHW67" si="20544">LHW60*$C$65*$C$67</f>
        <v>0</v>
      </c>
      <c r="LHY67" s="995">
        <f t="shared" ref="LHY67" si="20545">LHY60*$C$65*$C$67</f>
        <v>0</v>
      </c>
      <c r="LIA67" s="995">
        <f t="shared" ref="LIA67" si="20546">LIA60*$C$65*$C$67</f>
        <v>0</v>
      </c>
      <c r="LIC67" s="995">
        <f t="shared" ref="LIC67" si="20547">LIC60*$C$65*$C$67</f>
        <v>0</v>
      </c>
      <c r="LIE67" s="995">
        <f t="shared" ref="LIE67" si="20548">LIE60*$C$65*$C$67</f>
        <v>0</v>
      </c>
      <c r="LIG67" s="995">
        <f t="shared" ref="LIG67" si="20549">LIG60*$C$65*$C$67</f>
        <v>0</v>
      </c>
      <c r="LII67" s="995">
        <f t="shared" ref="LII67" si="20550">LII60*$C$65*$C$67</f>
        <v>0</v>
      </c>
      <c r="LIK67" s="995">
        <f t="shared" ref="LIK67" si="20551">LIK60*$C$65*$C$67</f>
        <v>0</v>
      </c>
      <c r="LIM67" s="995">
        <f t="shared" ref="LIM67" si="20552">LIM60*$C$65*$C$67</f>
        <v>0</v>
      </c>
      <c r="LIO67" s="995">
        <f t="shared" ref="LIO67" si="20553">LIO60*$C$65*$C$67</f>
        <v>0</v>
      </c>
      <c r="LIQ67" s="995">
        <f t="shared" ref="LIQ67" si="20554">LIQ60*$C$65*$C$67</f>
        <v>0</v>
      </c>
      <c r="LIS67" s="995">
        <f t="shared" ref="LIS67" si="20555">LIS60*$C$65*$C$67</f>
        <v>0</v>
      </c>
      <c r="LIU67" s="995">
        <f t="shared" ref="LIU67" si="20556">LIU60*$C$65*$C$67</f>
        <v>0</v>
      </c>
      <c r="LIW67" s="995">
        <f t="shared" ref="LIW67" si="20557">LIW60*$C$65*$C$67</f>
        <v>0</v>
      </c>
      <c r="LIY67" s="995">
        <f t="shared" ref="LIY67" si="20558">LIY60*$C$65*$C$67</f>
        <v>0</v>
      </c>
      <c r="LJA67" s="995">
        <f t="shared" ref="LJA67" si="20559">LJA60*$C$65*$C$67</f>
        <v>0</v>
      </c>
      <c r="LJC67" s="995">
        <f t="shared" ref="LJC67" si="20560">LJC60*$C$65*$C$67</f>
        <v>0</v>
      </c>
      <c r="LJE67" s="995">
        <f t="shared" ref="LJE67" si="20561">LJE60*$C$65*$C$67</f>
        <v>0</v>
      </c>
      <c r="LJG67" s="995">
        <f t="shared" ref="LJG67" si="20562">LJG60*$C$65*$C$67</f>
        <v>0</v>
      </c>
      <c r="LJI67" s="995">
        <f t="shared" ref="LJI67" si="20563">LJI60*$C$65*$C$67</f>
        <v>0</v>
      </c>
      <c r="LJK67" s="995">
        <f t="shared" ref="LJK67" si="20564">LJK60*$C$65*$C$67</f>
        <v>0</v>
      </c>
      <c r="LJM67" s="995">
        <f t="shared" ref="LJM67" si="20565">LJM60*$C$65*$C$67</f>
        <v>0</v>
      </c>
      <c r="LJO67" s="995">
        <f t="shared" ref="LJO67" si="20566">LJO60*$C$65*$C$67</f>
        <v>0</v>
      </c>
      <c r="LJQ67" s="995">
        <f t="shared" ref="LJQ67" si="20567">LJQ60*$C$65*$C$67</f>
        <v>0</v>
      </c>
      <c r="LJS67" s="995">
        <f t="shared" ref="LJS67" si="20568">LJS60*$C$65*$C$67</f>
        <v>0</v>
      </c>
      <c r="LJU67" s="995">
        <f t="shared" ref="LJU67" si="20569">LJU60*$C$65*$C$67</f>
        <v>0</v>
      </c>
      <c r="LJW67" s="995">
        <f t="shared" ref="LJW67" si="20570">LJW60*$C$65*$C$67</f>
        <v>0</v>
      </c>
      <c r="LJY67" s="995">
        <f t="shared" ref="LJY67" si="20571">LJY60*$C$65*$C$67</f>
        <v>0</v>
      </c>
      <c r="LKA67" s="995">
        <f t="shared" ref="LKA67" si="20572">LKA60*$C$65*$C$67</f>
        <v>0</v>
      </c>
      <c r="LKC67" s="995">
        <f t="shared" ref="LKC67" si="20573">LKC60*$C$65*$C$67</f>
        <v>0</v>
      </c>
      <c r="LKE67" s="995">
        <f t="shared" ref="LKE67" si="20574">LKE60*$C$65*$C$67</f>
        <v>0</v>
      </c>
      <c r="LKG67" s="995">
        <f t="shared" ref="LKG67" si="20575">LKG60*$C$65*$C$67</f>
        <v>0</v>
      </c>
      <c r="LKI67" s="995">
        <f t="shared" ref="LKI67" si="20576">LKI60*$C$65*$C$67</f>
        <v>0</v>
      </c>
      <c r="LKK67" s="995">
        <f t="shared" ref="LKK67" si="20577">LKK60*$C$65*$C$67</f>
        <v>0</v>
      </c>
      <c r="LKM67" s="995">
        <f t="shared" ref="LKM67" si="20578">LKM60*$C$65*$C$67</f>
        <v>0</v>
      </c>
      <c r="LKO67" s="995">
        <f t="shared" ref="LKO67" si="20579">LKO60*$C$65*$C$67</f>
        <v>0</v>
      </c>
      <c r="LKQ67" s="995">
        <f t="shared" ref="LKQ67" si="20580">LKQ60*$C$65*$C$67</f>
        <v>0</v>
      </c>
      <c r="LKS67" s="995">
        <f t="shared" ref="LKS67" si="20581">LKS60*$C$65*$C$67</f>
        <v>0</v>
      </c>
      <c r="LKU67" s="995">
        <f t="shared" ref="LKU67" si="20582">LKU60*$C$65*$C$67</f>
        <v>0</v>
      </c>
      <c r="LKW67" s="995">
        <f t="shared" ref="LKW67" si="20583">LKW60*$C$65*$C$67</f>
        <v>0</v>
      </c>
      <c r="LKY67" s="995">
        <f t="shared" ref="LKY67" si="20584">LKY60*$C$65*$C$67</f>
        <v>0</v>
      </c>
      <c r="LLA67" s="995">
        <f t="shared" ref="LLA67" si="20585">LLA60*$C$65*$C$67</f>
        <v>0</v>
      </c>
      <c r="LLC67" s="995">
        <f t="shared" ref="LLC67" si="20586">LLC60*$C$65*$C$67</f>
        <v>0</v>
      </c>
      <c r="LLE67" s="995">
        <f t="shared" ref="LLE67" si="20587">LLE60*$C$65*$C$67</f>
        <v>0</v>
      </c>
      <c r="LLG67" s="995">
        <f t="shared" ref="LLG67" si="20588">LLG60*$C$65*$C$67</f>
        <v>0</v>
      </c>
      <c r="LLI67" s="995">
        <f t="shared" ref="LLI67" si="20589">LLI60*$C$65*$C$67</f>
        <v>0</v>
      </c>
      <c r="LLK67" s="995">
        <f t="shared" ref="LLK67" si="20590">LLK60*$C$65*$C$67</f>
        <v>0</v>
      </c>
      <c r="LLM67" s="995">
        <f t="shared" ref="LLM67" si="20591">LLM60*$C$65*$C$67</f>
        <v>0</v>
      </c>
      <c r="LLO67" s="995">
        <f t="shared" ref="LLO67" si="20592">LLO60*$C$65*$C$67</f>
        <v>0</v>
      </c>
      <c r="LLQ67" s="995">
        <f t="shared" ref="LLQ67" si="20593">LLQ60*$C$65*$C$67</f>
        <v>0</v>
      </c>
      <c r="LLS67" s="995">
        <f t="shared" ref="LLS67" si="20594">LLS60*$C$65*$C$67</f>
        <v>0</v>
      </c>
      <c r="LLU67" s="995">
        <f t="shared" ref="LLU67" si="20595">LLU60*$C$65*$C$67</f>
        <v>0</v>
      </c>
      <c r="LLW67" s="995">
        <f t="shared" ref="LLW67" si="20596">LLW60*$C$65*$C$67</f>
        <v>0</v>
      </c>
      <c r="LLY67" s="995">
        <f t="shared" ref="LLY67" si="20597">LLY60*$C$65*$C$67</f>
        <v>0</v>
      </c>
      <c r="LMA67" s="995">
        <f t="shared" ref="LMA67" si="20598">LMA60*$C$65*$C$67</f>
        <v>0</v>
      </c>
      <c r="LMC67" s="995">
        <f t="shared" ref="LMC67" si="20599">LMC60*$C$65*$C$67</f>
        <v>0</v>
      </c>
      <c r="LME67" s="995">
        <f t="shared" ref="LME67" si="20600">LME60*$C$65*$C$67</f>
        <v>0</v>
      </c>
      <c r="LMG67" s="995">
        <f t="shared" ref="LMG67" si="20601">LMG60*$C$65*$C$67</f>
        <v>0</v>
      </c>
      <c r="LMI67" s="995">
        <f t="shared" ref="LMI67" si="20602">LMI60*$C$65*$C$67</f>
        <v>0</v>
      </c>
      <c r="LMK67" s="995">
        <f t="shared" ref="LMK67" si="20603">LMK60*$C$65*$C$67</f>
        <v>0</v>
      </c>
      <c r="LMM67" s="995">
        <f t="shared" ref="LMM67" si="20604">LMM60*$C$65*$C$67</f>
        <v>0</v>
      </c>
      <c r="LMO67" s="995">
        <f t="shared" ref="LMO67" si="20605">LMO60*$C$65*$C$67</f>
        <v>0</v>
      </c>
      <c r="LMQ67" s="995">
        <f t="shared" ref="LMQ67" si="20606">LMQ60*$C$65*$C$67</f>
        <v>0</v>
      </c>
      <c r="LMS67" s="995">
        <f t="shared" ref="LMS67" si="20607">LMS60*$C$65*$C$67</f>
        <v>0</v>
      </c>
      <c r="LMU67" s="995">
        <f t="shared" ref="LMU67" si="20608">LMU60*$C$65*$C$67</f>
        <v>0</v>
      </c>
      <c r="LMW67" s="995">
        <f t="shared" ref="LMW67" si="20609">LMW60*$C$65*$C$67</f>
        <v>0</v>
      </c>
      <c r="LMY67" s="995">
        <f t="shared" ref="LMY67" si="20610">LMY60*$C$65*$C$67</f>
        <v>0</v>
      </c>
      <c r="LNA67" s="995">
        <f t="shared" ref="LNA67" si="20611">LNA60*$C$65*$C$67</f>
        <v>0</v>
      </c>
      <c r="LNC67" s="995">
        <f t="shared" ref="LNC67" si="20612">LNC60*$C$65*$C$67</f>
        <v>0</v>
      </c>
      <c r="LNE67" s="995">
        <f t="shared" ref="LNE67" si="20613">LNE60*$C$65*$C$67</f>
        <v>0</v>
      </c>
      <c r="LNG67" s="995">
        <f t="shared" ref="LNG67" si="20614">LNG60*$C$65*$C$67</f>
        <v>0</v>
      </c>
      <c r="LNI67" s="995">
        <f t="shared" ref="LNI67" si="20615">LNI60*$C$65*$C$67</f>
        <v>0</v>
      </c>
      <c r="LNK67" s="995">
        <f t="shared" ref="LNK67" si="20616">LNK60*$C$65*$C$67</f>
        <v>0</v>
      </c>
      <c r="LNM67" s="995">
        <f t="shared" ref="LNM67" si="20617">LNM60*$C$65*$C$67</f>
        <v>0</v>
      </c>
      <c r="LNO67" s="995">
        <f t="shared" ref="LNO67" si="20618">LNO60*$C$65*$C$67</f>
        <v>0</v>
      </c>
      <c r="LNQ67" s="995">
        <f t="shared" ref="LNQ67" si="20619">LNQ60*$C$65*$C$67</f>
        <v>0</v>
      </c>
      <c r="LNS67" s="995">
        <f t="shared" ref="LNS67" si="20620">LNS60*$C$65*$C$67</f>
        <v>0</v>
      </c>
      <c r="LNU67" s="995">
        <f t="shared" ref="LNU67" si="20621">LNU60*$C$65*$C$67</f>
        <v>0</v>
      </c>
      <c r="LNW67" s="995">
        <f t="shared" ref="LNW67" si="20622">LNW60*$C$65*$C$67</f>
        <v>0</v>
      </c>
      <c r="LNY67" s="995">
        <f t="shared" ref="LNY67" si="20623">LNY60*$C$65*$C$67</f>
        <v>0</v>
      </c>
      <c r="LOA67" s="995">
        <f t="shared" ref="LOA67" si="20624">LOA60*$C$65*$C$67</f>
        <v>0</v>
      </c>
      <c r="LOC67" s="995">
        <f t="shared" ref="LOC67" si="20625">LOC60*$C$65*$C$67</f>
        <v>0</v>
      </c>
      <c r="LOE67" s="995">
        <f t="shared" ref="LOE67" si="20626">LOE60*$C$65*$C$67</f>
        <v>0</v>
      </c>
      <c r="LOG67" s="995">
        <f t="shared" ref="LOG67" si="20627">LOG60*$C$65*$C$67</f>
        <v>0</v>
      </c>
      <c r="LOI67" s="995">
        <f t="shared" ref="LOI67" si="20628">LOI60*$C$65*$C$67</f>
        <v>0</v>
      </c>
      <c r="LOK67" s="995">
        <f t="shared" ref="LOK67" si="20629">LOK60*$C$65*$C$67</f>
        <v>0</v>
      </c>
      <c r="LOM67" s="995">
        <f t="shared" ref="LOM67" si="20630">LOM60*$C$65*$C$67</f>
        <v>0</v>
      </c>
      <c r="LOO67" s="995">
        <f t="shared" ref="LOO67" si="20631">LOO60*$C$65*$C$67</f>
        <v>0</v>
      </c>
      <c r="LOQ67" s="995">
        <f t="shared" ref="LOQ67" si="20632">LOQ60*$C$65*$C$67</f>
        <v>0</v>
      </c>
      <c r="LOS67" s="995">
        <f t="shared" ref="LOS67" si="20633">LOS60*$C$65*$C$67</f>
        <v>0</v>
      </c>
      <c r="LOU67" s="995">
        <f t="shared" ref="LOU67" si="20634">LOU60*$C$65*$C$67</f>
        <v>0</v>
      </c>
      <c r="LOW67" s="995">
        <f t="shared" ref="LOW67" si="20635">LOW60*$C$65*$C$67</f>
        <v>0</v>
      </c>
      <c r="LOY67" s="995">
        <f t="shared" ref="LOY67" si="20636">LOY60*$C$65*$C$67</f>
        <v>0</v>
      </c>
      <c r="LPA67" s="995">
        <f t="shared" ref="LPA67" si="20637">LPA60*$C$65*$C$67</f>
        <v>0</v>
      </c>
      <c r="LPC67" s="995">
        <f t="shared" ref="LPC67" si="20638">LPC60*$C$65*$C$67</f>
        <v>0</v>
      </c>
      <c r="LPE67" s="995">
        <f t="shared" ref="LPE67" si="20639">LPE60*$C$65*$C$67</f>
        <v>0</v>
      </c>
      <c r="LPG67" s="995">
        <f t="shared" ref="LPG67" si="20640">LPG60*$C$65*$C$67</f>
        <v>0</v>
      </c>
      <c r="LPI67" s="995">
        <f t="shared" ref="LPI67" si="20641">LPI60*$C$65*$C$67</f>
        <v>0</v>
      </c>
      <c r="LPK67" s="995">
        <f t="shared" ref="LPK67" si="20642">LPK60*$C$65*$C$67</f>
        <v>0</v>
      </c>
      <c r="LPM67" s="995">
        <f t="shared" ref="LPM67" si="20643">LPM60*$C$65*$C$67</f>
        <v>0</v>
      </c>
      <c r="LPO67" s="995">
        <f t="shared" ref="LPO67" si="20644">LPO60*$C$65*$C$67</f>
        <v>0</v>
      </c>
      <c r="LPQ67" s="995">
        <f t="shared" ref="LPQ67" si="20645">LPQ60*$C$65*$C$67</f>
        <v>0</v>
      </c>
      <c r="LPS67" s="995">
        <f t="shared" ref="LPS67" si="20646">LPS60*$C$65*$C$67</f>
        <v>0</v>
      </c>
      <c r="LPU67" s="995">
        <f t="shared" ref="LPU67" si="20647">LPU60*$C$65*$C$67</f>
        <v>0</v>
      </c>
      <c r="LPW67" s="995">
        <f t="shared" ref="LPW67" si="20648">LPW60*$C$65*$C$67</f>
        <v>0</v>
      </c>
      <c r="LPY67" s="995">
        <f t="shared" ref="LPY67" si="20649">LPY60*$C$65*$C$67</f>
        <v>0</v>
      </c>
      <c r="LQA67" s="995">
        <f t="shared" ref="LQA67" si="20650">LQA60*$C$65*$C$67</f>
        <v>0</v>
      </c>
      <c r="LQC67" s="995">
        <f t="shared" ref="LQC67" si="20651">LQC60*$C$65*$C$67</f>
        <v>0</v>
      </c>
      <c r="LQE67" s="995">
        <f t="shared" ref="LQE67" si="20652">LQE60*$C$65*$C$67</f>
        <v>0</v>
      </c>
      <c r="LQG67" s="995">
        <f t="shared" ref="LQG67" si="20653">LQG60*$C$65*$C$67</f>
        <v>0</v>
      </c>
      <c r="LQI67" s="995">
        <f t="shared" ref="LQI67" si="20654">LQI60*$C$65*$C$67</f>
        <v>0</v>
      </c>
      <c r="LQK67" s="995">
        <f t="shared" ref="LQK67" si="20655">LQK60*$C$65*$C$67</f>
        <v>0</v>
      </c>
      <c r="LQM67" s="995">
        <f t="shared" ref="LQM67" si="20656">LQM60*$C$65*$C$67</f>
        <v>0</v>
      </c>
      <c r="LQO67" s="995">
        <f t="shared" ref="LQO67" si="20657">LQO60*$C$65*$C$67</f>
        <v>0</v>
      </c>
      <c r="LQQ67" s="995">
        <f t="shared" ref="LQQ67" si="20658">LQQ60*$C$65*$C$67</f>
        <v>0</v>
      </c>
      <c r="LQS67" s="995">
        <f t="shared" ref="LQS67" si="20659">LQS60*$C$65*$C$67</f>
        <v>0</v>
      </c>
      <c r="LQU67" s="995">
        <f t="shared" ref="LQU67" si="20660">LQU60*$C$65*$C$67</f>
        <v>0</v>
      </c>
      <c r="LQW67" s="995">
        <f t="shared" ref="LQW67" si="20661">LQW60*$C$65*$C$67</f>
        <v>0</v>
      </c>
      <c r="LQY67" s="995">
        <f t="shared" ref="LQY67" si="20662">LQY60*$C$65*$C$67</f>
        <v>0</v>
      </c>
      <c r="LRA67" s="995">
        <f t="shared" ref="LRA67" si="20663">LRA60*$C$65*$C$67</f>
        <v>0</v>
      </c>
      <c r="LRC67" s="995">
        <f t="shared" ref="LRC67" si="20664">LRC60*$C$65*$C$67</f>
        <v>0</v>
      </c>
      <c r="LRE67" s="995">
        <f t="shared" ref="LRE67" si="20665">LRE60*$C$65*$C$67</f>
        <v>0</v>
      </c>
      <c r="LRG67" s="995">
        <f t="shared" ref="LRG67" si="20666">LRG60*$C$65*$C$67</f>
        <v>0</v>
      </c>
      <c r="LRI67" s="995">
        <f t="shared" ref="LRI67" si="20667">LRI60*$C$65*$C$67</f>
        <v>0</v>
      </c>
      <c r="LRK67" s="995">
        <f t="shared" ref="LRK67" si="20668">LRK60*$C$65*$C$67</f>
        <v>0</v>
      </c>
      <c r="LRM67" s="995">
        <f t="shared" ref="LRM67" si="20669">LRM60*$C$65*$C$67</f>
        <v>0</v>
      </c>
      <c r="LRO67" s="995">
        <f t="shared" ref="LRO67" si="20670">LRO60*$C$65*$C$67</f>
        <v>0</v>
      </c>
      <c r="LRQ67" s="995">
        <f t="shared" ref="LRQ67" si="20671">LRQ60*$C$65*$C$67</f>
        <v>0</v>
      </c>
      <c r="LRS67" s="995">
        <f t="shared" ref="LRS67" si="20672">LRS60*$C$65*$C$67</f>
        <v>0</v>
      </c>
      <c r="LRU67" s="995">
        <f t="shared" ref="LRU67" si="20673">LRU60*$C$65*$C$67</f>
        <v>0</v>
      </c>
      <c r="LRW67" s="995">
        <f t="shared" ref="LRW67" si="20674">LRW60*$C$65*$C$67</f>
        <v>0</v>
      </c>
      <c r="LRY67" s="995">
        <f t="shared" ref="LRY67" si="20675">LRY60*$C$65*$C$67</f>
        <v>0</v>
      </c>
      <c r="LSA67" s="995">
        <f t="shared" ref="LSA67" si="20676">LSA60*$C$65*$C$67</f>
        <v>0</v>
      </c>
      <c r="LSC67" s="995">
        <f t="shared" ref="LSC67" si="20677">LSC60*$C$65*$C$67</f>
        <v>0</v>
      </c>
      <c r="LSE67" s="995">
        <f t="shared" ref="LSE67" si="20678">LSE60*$C$65*$C$67</f>
        <v>0</v>
      </c>
      <c r="LSG67" s="995">
        <f t="shared" ref="LSG67" si="20679">LSG60*$C$65*$C$67</f>
        <v>0</v>
      </c>
      <c r="LSI67" s="995">
        <f t="shared" ref="LSI67" si="20680">LSI60*$C$65*$C$67</f>
        <v>0</v>
      </c>
      <c r="LSK67" s="995">
        <f t="shared" ref="LSK67" si="20681">LSK60*$C$65*$C$67</f>
        <v>0</v>
      </c>
      <c r="LSM67" s="995">
        <f t="shared" ref="LSM67" si="20682">LSM60*$C$65*$C$67</f>
        <v>0</v>
      </c>
      <c r="LSO67" s="995">
        <f t="shared" ref="LSO67" si="20683">LSO60*$C$65*$C$67</f>
        <v>0</v>
      </c>
      <c r="LSQ67" s="995">
        <f t="shared" ref="LSQ67" si="20684">LSQ60*$C$65*$C$67</f>
        <v>0</v>
      </c>
      <c r="LSS67" s="995">
        <f t="shared" ref="LSS67" si="20685">LSS60*$C$65*$C$67</f>
        <v>0</v>
      </c>
      <c r="LSU67" s="995">
        <f t="shared" ref="LSU67" si="20686">LSU60*$C$65*$C$67</f>
        <v>0</v>
      </c>
      <c r="LSW67" s="995">
        <f t="shared" ref="LSW67" si="20687">LSW60*$C$65*$C$67</f>
        <v>0</v>
      </c>
      <c r="LSY67" s="995">
        <f t="shared" ref="LSY67" si="20688">LSY60*$C$65*$C$67</f>
        <v>0</v>
      </c>
      <c r="LTA67" s="995">
        <f t="shared" ref="LTA67" si="20689">LTA60*$C$65*$C$67</f>
        <v>0</v>
      </c>
      <c r="LTC67" s="995">
        <f t="shared" ref="LTC67" si="20690">LTC60*$C$65*$C$67</f>
        <v>0</v>
      </c>
      <c r="LTE67" s="995">
        <f t="shared" ref="LTE67" si="20691">LTE60*$C$65*$C$67</f>
        <v>0</v>
      </c>
      <c r="LTG67" s="995">
        <f t="shared" ref="LTG67" si="20692">LTG60*$C$65*$C$67</f>
        <v>0</v>
      </c>
      <c r="LTI67" s="995">
        <f t="shared" ref="LTI67" si="20693">LTI60*$C$65*$C$67</f>
        <v>0</v>
      </c>
      <c r="LTK67" s="995">
        <f t="shared" ref="LTK67" si="20694">LTK60*$C$65*$C$67</f>
        <v>0</v>
      </c>
      <c r="LTM67" s="995">
        <f t="shared" ref="LTM67" si="20695">LTM60*$C$65*$C$67</f>
        <v>0</v>
      </c>
      <c r="LTO67" s="995">
        <f t="shared" ref="LTO67" si="20696">LTO60*$C$65*$C$67</f>
        <v>0</v>
      </c>
      <c r="LTQ67" s="995">
        <f t="shared" ref="LTQ67" si="20697">LTQ60*$C$65*$C$67</f>
        <v>0</v>
      </c>
      <c r="LTS67" s="995">
        <f t="shared" ref="LTS67" si="20698">LTS60*$C$65*$C$67</f>
        <v>0</v>
      </c>
      <c r="LTU67" s="995">
        <f t="shared" ref="LTU67" si="20699">LTU60*$C$65*$C$67</f>
        <v>0</v>
      </c>
      <c r="LTW67" s="995">
        <f t="shared" ref="LTW67" si="20700">LTW60*$C$65*$C$67</f>
        <v>0</v>
      </c>
      <c r="LTY67" s="995">
        <f t="shared" ref="LTY67" si="20701">LTY60*$C$65*$C$67</f>
        <v>0</v>
      </c>
      <c r="LUA67" s="995">
        <f t="shared" ref="LUA67" si="20702">LUA60*$C$65*$C$67</f>
        <v>0</v>
      </c>
      <c r="LUC67" s="995">
        <f t="shared" ref="LUC67" si="20703">LUC60*$C$65*$C$67</f>
        <v>0</v>
      </c>
      <c r="LUE67" s="995">
        <f t="shared" ref="LUE67" si="20704">LUE60*$C$65*$C$67</f>
        <v>0</v>
      </c>
      <c r="LUG67" s="995">
        <f t="shared" ref="LUG67" si="20705">LUG60*$C$65*$C$67</f>
        <v>0</v>
      </c>
      <c r="LUI67" s="995">
        <f t="shared" ref="LUI67" si="20706">LUI60*$C$65*$C$67</f>
        <v>0</v>
      </c>
      <c r="LUK67" s="995">
        <f t="shared" ref="LUK67" si="20707">LUK60*$C$65*$C$67</f>
        <v>0</v>
      </c>
      <c r="LUM67" s="995">
        <f t="shared" ref="LUM67" si="20708">LUM60*$C$65*$C$67</f>
        <v>0</v>
      </c>
      <c r="LUO67" s="995">
        <f t="shared" ref="LUO67" si="20709">LUO60*$C$65*$C$67</f>
        <v>0</v>
      </c>
      <c r="LUQ67" s="995">
        <f t="shared" ref="LUQ67" si="20710">LUQ60*$C$65*$C$67</f>
        <v>0</v>
      </c>
      <c r="LUS67" s="995">
        <f t="shared" ref="LUS67" si="20711">LUS60*$C$65*$C$67</f>
        <v>0</v>
      </c>
      <c r="LUU67" s="995">
        <f t="shared" ref="LUU67" si="20712">LUU60*$C$65*$C$67</f>
        <v>0</v>
      </c>
      <c r="LUW67" s="995">
        <f t="shared" ref="LUW67" si="20713">LUW60*$C$65*$C$67</f>
        <v>0</v>
      </c>
      <c r="LUY67" s="995">
        <f t="shared" ref="LUY67" si="20714">LUY60*$C$65*$C$67</f>
        <v>0</v>
      </c>
      <c r="LVA67" s="995">
        <f t="shared" ref="LVA67" si="20715">LVA60*$C$65*$C$67</f>
        <v>0</v>
      </c>
      <c r="LVC67" s="995">
        <f t="shared" ref="LVC67" si="20716">LVC60*$C$65*$C$67</f>
        <v>0</v>
      </c>
      <c r="LVE67" s="995">
        <f t="shared" ref="LVE67" si="20717">LVE60*$C$65*$C$67</f>
        <v>0</v>
      </c>
      <c r="LVG67" s="995">
        <f t="shared" ref="LVG67" si="20718">LVG60*$C$65*$C$67</f>
        <v>0</v>
      </c>
      <c r="LVI67" s="995">
        <f t="shared" ref="LVI67" si="20719">LVI60*$C$65*$C$67</f>
        <v>0</v>
      </c>
      <c r="LVK67" s="995">
        <f t="shared" ref="LVK67" si="20720">LVK60*$C$65*$C$67</f>
        <v>0</v>
      </c>
      <c r="LVM67" s="995">
        <f t="shared" ref="LVM67" si="20721">LVM60*$C$65*$C$67</f>
        <v>0</v>
      </c>
      <c r="LVO67" s="995">
        <f t="shared" ref="LVO67" si="20722">LVO60*$C$65*$C$67</f>
        <v>0</v>
      </c>
      <c r="LVQ67" s="995">
        <f t="shared" ref="LVQ67" si="20723">LVQ60*$C$65*$C$67</f>
        <v>0</v>
      </c>
      <c r="LVS67" s="995">
        <f t="shared" ref="LVS67" si="20724">LVS60*$C$65*$C$67</f>
        <v>0</v>
      </c>
      <c r="LVU67" s="995">
        <f t="shared" ref="LVU67" si="20725">LVU60*$C$65*$C$67</f>
        <v>0</v>
      </c>
      <c r="LVW67" s="995">
        <f t="shared" ref="LVW67" si="20726">LVW60*$C$65*$C$67</f>
        <v>0</v>
      </c>
      <c r="LVY67" s="995">
        <f t="shared" ref="LVY67" si="20727">LVY60*$C$65*$C$67</f>
        <v>0</v>
      </c>
      <c r="LWA67" s="995">
        <f t="shared" ref="LWA67" si="20728">LWA60*$C$65*$C$67</f>
        <v>0</v>
      </c>
      <c r="LWC67" s="995">
        <f t="shared" ref="LWC67" si="20729">LWC60*$C$65*$C$67</f>
        <v>0</v>
      </c>
      <c r="LWE67" s="995">
        <f t="shared" ref="LWE67" si="20730">LWE60*$C$65*$C$67</f>
        <v>0</v>
      </c>
      <c r="LWG67" s="995">
        <f t="shared" ref="LWG67" si="20731">LWG60*$C$65*$C$67</f>
        <v>0</v>
      </c>
      <c r="LWI67" s="995">
        <f t="shared" ref="LWI67" si="20732">LWI60*$C$65*$C$67</f>
        <v>0</v>
      </c>
      <c r="LWK67" s="995">
        <f t="shared" ref="LWK67" si="20733">LWK60*$C$65*$C$67</f>
        <v>0</v>
      </c>
      <c r="LWM67" s="995">
        <f t="shared" ref="LWM67" si="20734">LWM60*$C$65*$C$67</f>
        <v>0</v>
      </c>
      <c r="LWO67" s="995">
        <f t="shared" ref="LWO67" si="20735">LWO60*$C$65*$C$67</f>
        <v>0</v>
      </c>
      <c r="LWQ67" s="995">
        <f t="shared" ref="LWQ67" si="20736">LWQ60*$C$65*$C$67</f>
        <v>0</v>
      </c>
      <c r="LWS67" s="995">
        <f t="shared" ref="LWS67" si="20737">LWS60*$C$65*$C$67</f>
        <v>0</v>
      </c>
      <c r="LWU67" s="995">
        <f t="shared" ref="LWU67" si="20738">LWU60*$C$65*$C$67</f>
        <v>0</v>
      </c>
      <c r="LWW67" s="995">
        <f t="shared" ref="LWW67" si="20739">LWW60*$C$65*$C$67</f>
        <v>0</v>
      </c>
      <c r="LWY67" s="995">
        <f t="shared" ref="LWY67" si="20740">LWY60*$C$65*$C$67</f>
        <v>0</v>
      </c>
      <c r="LXA67" s="995">
        <f t="shared" ref="LXA67" si="20741">LXA60*$C$65*$C$67</f>
        <v>0</v>
      </c>
      <c r="LXC67" s="995">
        <f t="shared" ref="LXC67" si="20742">LXC60*$C$65*$C$67</f>
        <v>0</v>
      </c>
      <c r="LXE67" s="995">
        <f t="shared" ref="LXE67" si="20743">LXE60*$C$65*$C$67</f>
        <v>0</v>
      </c>
      <c r="LXG67" s="995">
        <f t="shared" ref="LXG67" si="20744">LXG60*$C$65*$C$67</f>
        <v>0</v>
      </c>
      <c r="LXI67" s="995">
        <f t="shared" ref="LXI67" si="20745">LXI60*$C$65*$C$67</f>
        <v>0</v>
      </c>
      <c r="LXK67" s="995">
        <f t="shared" ref="LXK67" si="20746">LXK60*$C$65*$C$67</f>
        <v>0</v>
      </c>
      <c r="LXM67" s="995">
        <f t="shared" ref="LXM67" si="20747">LXM60*$C$65*$C$67</f>
        <v>0</v>
      </c>
      <c r="LXO67" s="995">
        <f t="shared" ref="LXO67" si="20748">LXO60*$C$65*$C$67</f>
        <v>0</v>
      </c>
      <c r="LXQ67" s="995">
        <f t="shared" ref="LXQ67" si="20749">LXQ60*$C$65*$C$67</f>
        <v>0</v>
      </c>
      <c r="LXS67" s="995">
        <f t="shared" ref="LXS67" si="20750">LXS60*$C$65*$C$67</f>
        <v>0</v>
      </c>
      <c r="LXU67" s="995">
        <f t="shared" ref="LXU67" si="20751">LXU60*$C$65*$C$67</f>
        <v>0</v>
      </c>
      <c r="LXW67" s="995">
        <f t="shared" ref="LXW67" si="20752">LXW60*$C$65*$C$67</f>
        <v>0</v>
      </c>
      <c r="LXY67" s="995">
        <f t="shared" ref="LXY67" si="20753">LXY60*$C$65*$C$67</f>
        <v>0</v>
      </c>
      <c r="LYA67" s="995">
        <f t="shared" ref="LYA67" si="20754">LYA60*$C$65*$C$67</f>
        <v>0</v>
      </c>
      <c r="LYC67" s="995">
        <f t="shared" ref="LYC67" si="20755">LYC60*$C$65*$C$67</f>
        <v>0</v>
      </c>
      <c r="LYE67" s="995">
        <f t="shared" ref="LYE67" si="20756">LYE60*$C$65*$C$67</f>
        <v>0</v>
      </c>
      <c r="LYG67" s="995">
        <f t="shared" ref="LYG67" si="20757">LYG60*$C$65*$C$67</f>
        <v>0</v>
      </c>
      <c r="LYI67" s="995">
        <f t="shared" ref="LYI67" si="20758">LYI60*$C$65*$C$67</f>
        <v>0</v>
      </c>
      <c r="LYK67" s="995">
        <f t="shared" ref="LYK67" si="20759">LYK60*$C$65*$C$67</f>
        <v>0</v>
      </c>
      <c r="LYM67" s="995">
        <f t="shared" ref="LYM67" si="20760">LYM60*$C$65*$C$67</f>
        <v>0</v>
      </c>
      <c r="LYO67" s="995">
        <f t="shared" ref="LYO67" si="20761">LYO60*$C$65*$C$67</f>
        <v>0</v>
      </c>
      <c r="LYQ67" s="995">
        <f t="shared" ref="LYQ67" si="20762">LYQ60*$C$65*$C$67</f>
        <v>0</v>
      </c>
      <c r="LYS67" s="995">
        <f t="shared" ref="LYS67" si="20763">LYS60*$C$65*$C$67</f>
        <v>0</v>
      </c>
      <c r="LYU67" s="995">
        <f t="shared" ref="LYU67" si="20764">LYU60*$C$65*$C$67</f>
        <v>0</v>
      </c>
      <c r="LYW67" s="995">
        <f t="shared" ref="LYW67" si="20765">LYW60*$C$65*$C$67</f>
        <v>0</v>
      </c>
      <c r="LYY67" s="995">
        <f t="shared" ref="LYY67" si="20766">LYY60*$C$65*$C$67</f>
        <v>0</v>
      </c>
      <c r="LZA67" s="995">
        <f t="shared" ref="LZA67" si="20767">LZA60*$C$65*$C$67</f>
        <v>0</v>
      </c>
      <c r="LZC67" s="995">
        <f t="shared" ref="LZC67" si="20768">LZC60*$C$65*$C$67</f>
        <v>0</v>
      </c>
      <c r="LZE67" s="995">
        <f t="shared" ref="LZE67" si="20769">LZE60*$C$65*$C$67</f>
        <v>0</v>
      </c>
      <c r="LZG67" s="995">
        <f t="shared" ref="LZG67" si="20770">LZG60*$C$65*$C$67</f>
        <v>0</v>
      </c>
      <c r="LZI67" s="995">
        <f t="shared" ref="LZI67" si="20771">LZI60*$C$65*$C$67</f>
        <v>0</v>
      </c>
      <c r="LZK67" s="995">
        <f t="shared" ref="LZK67" si="20772">LZK60*$C$65*$C$67</f>
        <v>0</v>
      </c>
      <c r="LZM67" s="995">
        <f t="shared" ref="LZM67" si="20773">LZM60*$C$65*$C$67</f>
        <v>0</v>
      </c>
      <c r="LZO67" s="995">
        <f t="shared" ref="LZO67" si="20774">LZO60*$C$65*$C$67</f>
        <v>0</v>
      </c>
      <c r="LZQ67" s="995">
        <f t="shared" ref="LZQ67" si="20775">LZQ60*$C$65*$C$67</f>
        <v>0</v>
      </c>
      <c r="LZS67" s="995">
        <f t="shared" ref="LZS67" si="20776">LZS60*$C$65*$C$67</f>
        <v>0</v>
      </c>
      <c r="LZU67" s="995">
        <f t="shared" ref="LZU67" si="20777">LZU60*$C$65*$C$67</f>
        <v>0</v>
      </c>
      <c r="LZW67" s="995">
        <f t="shared" ref="LZW67" si="20778">LZW60*$C$65*$C$67</f>
        <v>0</v>
      </c>
      <c r="LZY67" s="995">
        <f t="shared" ref="LZY67" si="20779">LZY60*$C$65*$C$67</f>
        <v>0</v>
      </c>
      <c r="MAA67" s="995">
        <f t="shared" ref="MAA67" si="20780">MAA60*$C$65*$C$67</f>
        <v>0</v>
      </c>
      <c r="MAC67" s="995">
        <f t="shared" ref="MAC67" si="20781">MAC60*$C$65*$C$67</f>
        <v>0</v>
      </c>
      <c r="MAE67" s="995">
        <f t="shared" ref="MAE67" si="20782">MAE60*$C$65*$C$67</f>
        <v>0</v>
      </c>
      <c r="MAG67" s="995">
        <f t="shared" ref="MAG67" si="20783">MAG60*$C$65*$C$67</f>
        <v>0</v>
      </c>
      <c r="MAI67" s="995">
        <f t="shared" ref="MAI67" si="20784">MAI60*$C$65*$C$67</f>
        <v>0</v>
      </c>
      <c r="MAK67" s="995">
        <f t="shared" ref="MAK67" si="20785">MAK60*$C$65*$C$67</f>
        <v>0</v>
      </c>
      <c r="MAM67" s="995">
        <f t="shared" ref="MAM67" si="20786">MAM60*$C$65*$C$67</f>
        <v>0</v>
      </c>
      <c r="MAO67" s="995">
        <f t="shared" ref="MAO67" si="20787">MAO60*$C$65*$C$67</f>
        <v>0</v>
      </c>
      <c r="MAQ67" s="995">
        <f t="shared" ref="MAQ67" si="20788">MAQ60*$C$65*$C$67</f>
        <v>0</v>
      </c>
      <c r="MAS67" s="995">
        <f t="shared" ref="MAS67" si="20789">MAS60*$C$65*$C$67</f>
        <v>0</v>
      </c>
      <c r="MAU67" s="995">
        <f t="shared" ref="MAU67" si="20790">MAU60*$C$65*$C$67</f>
        <v>0</v>
      </c>
      <c r="MAW67" s="995">
        <f t="shared" ref="MAW67" si="20791">MAW60*$C$65*$C$67</f>
        <v>0</v>
      </c>
      <c r="MAY67" s="995">
        <f t="shared" ref="MAY67" si="20792">MAY60*$C$65*$C$67</f>
        <v>0</v>
      </c>
      <c r="MBA67" s="995">
        <f t="shared" ref="MBA67" si="20793">MBA60*$C$65*$C$67</f>
        <v>0</v>
      </c>
      <c r="MBC67" s="995">
        <f t="shared" ref="MBC67" si="20794">MBC60*$C$65*$C$67</f>
        <v>0</v>
      </c>
      <c r="MBE67" s="995">
        <f t="shared" ref="MBE67" si="20795">MBE60*$C$65*$C$67</f>
        <v>0</v>
      </c>
      <c r="MBG67" s="995">
        <f t="shared" ref="MBG67" si="20796">MBG60*$C$65*$C$67</f>
        <v>0</v>
      </c>
      <c r="MBI67" s="995">
        <f t="shared" ref="MBI67" si="20797">MBI60*$C$65*$C$67</f>
        <v>0</v>
      </c>
      <c r="MBK67" s="995">
        <f t="shared" ref="MBK67" si="20798">MBK60*$C$65*$C$67</f>
        <v>0</v>
      </c>
      <c r="MBM67" s="995">
        <f t="shared" ref="MBM67" si="20799">MBM60*$C$65*$C$67</f>
        <v>0</v>
      </c>
      <c r="MBO67" s="995">
        <f t="shared" ref="MBO67" si="20800">MBO60*$C$65*$C$67</f>
        <v>0</v>
      </c>
      <c r="MBQ67" s="995">
        <f t="shared" ref="MBQ67" si="20801">MBQ60*$C$65*$C$67</f>
        <v>0</v>
      </c>
      <c r="MBS67" s="995">
        <f t="shared" ref="MBS67" si="20802">MBS60*$C$65*$C$67</f>
        <v>0</v>
      </c>
      <c r="MBU67" s="995">
        <f t="shared" ref="MBU67" si="20803">MBU60*$C$65*$C$67</f>
        <v>0</v>
      </c>
      <c r="MBW67" s="995">
        <f t="shared" ref="MBW67" si="20804">MBW60*$C$65*$C$67</f>
        <v>0</v>
      </c>
      <c r="MBY67" s="995">
        <f t="shared" ref="MBY67" si="20805">MBY60*$C$65*$C$67</f>
        <v>0</v>
      </c>
      <c r="MCA67" s="995">
        <f t="shared" ref="MCA67" si="20806">MCA60*$C$65*$C$67</f>
        <v>0</v>
      </c>
      <c r="MCC67" s="995">
        <f t="shared" ref="MCC67" si="20807">MCC60*$C$65*$C$67</f>
        <v>0</v>
      </c>
      <c r="MCE67" s="995">
        <f t="shared" ref="MCE67" si="20808">MCE60*$C$65*$C$67</f>
        <v>0</v>
      </c>
      <c r="MCG67" s="995">
        <f t="shared" ref="MCG67" si="20809">MCG60*$C$65*$C$67</f>
        <v>0</v>
      </c>
      <c r="MCI67" s="995">
        <f t="shared" ref="MCI67" si="20810">MCI60*$C$65*$C$67</f>
        <v>0</v>
      </c>
      <c r="MCK67" s="995">
        <f t="shared" ref="MCK67" si="20811">MCK60*$C$65*$C$67</f>
        <v>0</v>
      </c>
      <c r="MCM67" s="995">
        <f t="shared" ref="MCM67" si="20812">MCM60*$C$65*$C$67</f>
        <v>0</v>
      </c>
      <c r="MCO67" s="995">
        <f t="shared" ref="MCO67" si="20813">MCO60*$C$65*$C$67</f>
        <v>0</v>
      </c>
      <c r="MCQ67" s="995">
        <f t="shared" ref="MCQ67" si="20814">MCQ60*$C$65*$C$67</f>
        <v>0</v>
      </c>
      <c r="MCS67" s="995">
        <f t="shared" ref="MCS67" si="20815">MCS60*$C$65*$C$67</f>
        <v>0</v>
      </c>
      <c r="MCU67" s="995">
        <f t="shared" ref="MCU67" si="20816">MCU60*$C$65*$C$67</f>
        <v>0</v>
      </c>
      <c r="MCW67" s="995">
        <f t="shared" ref="MCW67" si="20817">MCW60*$C$65*$C$67</f>
        <v>0</v>
      </c>
      <c r="MCY67" s="995">
        <f t="shared" ref="MCY67" si="20818">MCY60*$C$65*$C$67</f>
        <v>0</v>
      </c>
      <c r="MDA67" s="995">
        <f t="shared" ref="MDA67" si="20819">MDA60*$C$65*$C$67</f>
        <v>0</v>
      </c>
      <c r="MDC67" s="995">
        <f t="shared" ref="MDC67" si="20820">MDC60*$C$65*$C$67</f>
        <v>0</v>
      </c>
      <c r="MDE67" s="995">
        <f t="shared" ref="MDE67" si="20821">MDE60*$C$65*$C$67</f>
        <v>0</v>
      </c>
      <c r="MDG67" s="995">
        <f t="shared" ref="MDG67" si="20822">MDG60*$C$65*$C$67</f>
        <v>0</v>
      </c>
      <c r="MDI67" s="995">
        <f t="shared" ref="MDI67" si="20823">MDI60*$C$65*$C$67</f>
        <v>0</v>
      </c>
      <c r="MDK67" s="995">
        <f t="shared" ref="MDK67" si="20824">MDK60*$C$65*$C$67</f>
        <v>0</v>
      </c>
      <c r="MDM67" s="995">
        <f t="shared" ref="MDM67" si="20825">MDM60*$C$65*$C$67</f>
        <v>0</v>
      </c>
      <c r="MDO67" s="995">
        <f t="shared" ref="MDO67" si="20826">MDO60*$C$65*$C$67</f>
        <v>0</v>
      </c>
      <c r="MDQ67" s="995">
        <f t="shared" ref="MDQ67" si="20827">MDQ60*$C$65*$C$67</f>
        <v>0</v>
      </c>
      <c r="MDS67" s="995">
        <f t="shared" ref="MDS67" si="20828">MDS60*$C$65*$C$67</f>
        <v>0</v>
      </c>
      <c r="MDU67" s="995">
        <f t="shared" ref="MDU67" si="20829">MDU60*$C$65*$C$67</f>
        <v>0</v>
      </c>
      <c r="MDW67" s="995">
        <f t="shared" ref="MDW67" si="20830">MDW60*$C$65*$C$67</f>
        <v>0</v>
      </c>
      <c r="MDY67" s="995">
        <f t="shared" ref="MDY67" si="20831">MDY60*$C$65*$C$67</f>
        <v>0</v>
      </c>
      <c r="MEA67" s="995">
        <f t="shared" ref="MEA67" si="20832">MEA60*$C$65*$C$67</f>
        <v>0</v>
      </c>
      <c r="MEC67" s="995">
        <f t="shared" ref="MEC67" si="20833">MEC60*$C$65*$C$67</f>
        <v>0</v>
      </c>
      <c r="MEE67" s="995">
        <f t="shared" ref="MEE67" si="20834">MEE60*$C$65*$C$67</f>
        <v>0</v>
      </c>
      <c r="MEG67" s="995">
        <f t="shared" ref="MEG67" si="20835">MEG60*$C$65*$C$67</f>
        <v>0</v>
      </c>
      <c r="MEI67" s="995">
        <f t="shared" ref="MEI67" si="20836">MEI60*$C$65*$C$67</f>
        <v>0</v>
      </c>
      <c r="MEK67" s="995">
        <f t="shared" ref="MEK67" si="20837">MEK60*$C$65*$C$67</f>
        <v>0</v>
      </c>
      <c r="MEM67" s="995">
        <f t="shared" ref="MEM67" si="20838">MEM60*$C$65*$C$67</f>
        <v>0</v>
      </c>
      <c r="MEO67" s="995">
        <f t="shared" ref="MEO67" si="20839">MEO60*$C$65*$C$67</f>
        <v>0</v>
      </c>
      <c r="MEQ67" s="995">
        <f t="shared" ref="MEQ67" si="20840">MEQ60*$C$65*$C$67</f>
        <v>0</v>
      </c>
      <c r="MES67" s="995">
        <f t="shared" ref="MES67" si="20841">MES60*$C$65*$C$67</f>
        <v>0</v>
      </c>
      <c r="MEU67" s="995">
        <f t="shared" ref="MEU67" si="20842">MEU60*$C$65*$C$67</f>
        <v>0</v>
      </c>
      <c r="MEW67" s="995">
        <f t="shared" ref="MEW67" si="20843">MEW60*$C$65*$C$67</f>
        <v>0</v>
      </c>
      <c r="MEY67" s="995">
        <f t="shared" ref="MEY67" si="20844">MEY60*$C$65*$C$67</f>
        <v>0</v>
      </c>
      <c r="MFA67" s="995">
        <f t="shared" ref="MFA67" si="20845">MFA60*$C$65*$C$67</f>
        <v>0</v>
      </c>
      <c r="MFC67" s="995">
        <f t="shared" ref="MFC67" si="20846">MFC60*$C$65*$C$67</f>
        <v>0</v>
      </c>
      <c r="MFE67" s="995">
        <f t="shared" ref="MFE67" si="20847">MFE60*$C$65*$C$67</f>
        <v>0</v>
      </c>
      <c r="MFG67" s="995">
        <f t="shared" ref="MFG67" si="20848">MFG60*$C$65*$C$67</f>
        <v>0</v>
      </c>
      <c r="MFI67" s="995">
        <f t="shared" ref="MFI67" si="20849">MFI60*$C$65*$C$67</f>
        <v>0</v>
      </c>
      <c r="MFK67" s="995">
        <f t="shared" ref="MFK67" si="20850">MFK60*$C$65*$C$67</f>
        <v>0</v>
      </c>
      <c r="MFM67" s="995">
        <f t="shared" ref="MFM67" si="20851">MFM60*$C$65*$C$67</f>
        <v>0</v>
      </c>
      <c r="MFO67" s="995">
        <f t="shared" ref="MFO67" si="20852">MFO60*$C$65*$C$67</f>
        <v>0</v>
      </c>
      <c r="MFQ67" s="995">
        <f t="shared" ref="MFQ67" si="20853">MFQ60*$C$65*$C$67</f>
        <v>0</v>
      </c>
      <c r="MFS67" s="995">
        <f t="shared" ref="MFS67" si="20854">MFS60*$C$65*$C$67</f>
        <v>0</v>
      </c>
      <c r="MFU67" s="995">
        <f t="shared" ref="MFU67" si="20855">MFU60*$C$65*$C$67</f>
        <v>0</v>
      </c>
      <c r="MFW67" s="995">
        <f t="shared" ref="MFW67" si="20856">MFW60*$C$65*$C$67</f>
        <v>0</v>
      </c>
      <c r="MFY67" s="995">
        <f t="shared" ref="MFY67" si="20857">MFY60*$C$65*$C$67</f>
        <v>0</v>
      </c>
      <c r="MGA67" s="995">
        <f t="shared" ref="MGA67" si="20858">MGA60*$C$65*$C$67</f>
        <v>0</v>
      </c>
      <c r="MGC67" s="995">
        <f t="shared" ref="MGC67" si="20859">MGC60*$C$65*$C$67</f>
        <v>0</v>
      </c>
      <c r="MGE67" s="995">
        <f t="shared" ref="MGE67" si="20860">MGE60*$C$65*$C$67</f>
        <v>0</v>
      </c>
      <c r="MGG67" s="995">
        <f t="shared" ref="MGG67" si="20861">MGG60*$C$65*$C$67</f>
        <v>0</v>
      </c>
      <c r="MGI67" s="995">
        <f t="shared" ref="MGI67" si="20862">MGI60*$C$65*$C$67</f>
        <v>0</v>
      </c>
      <c r="MGK67" s="995">
        <f t="shared" ref="MGK67" si="20863">MGK60*$C$65*$C$67</f>
        <v>0</v>
      </c>
      <c r="MGM67" s="995">
        <f t="shared" ref="MGM67" si="20864">MGM60*$C$65*$C$67</f>
        <v>0</v>
      </c>
      <c r="MGO67" s="995">
        <f t="shared" ref="MGO67" si="20865">MGO60*$C$65*$C$67</f>
        <v>0</v>
      </c>
      <c r="MGQ67" s="995">
        <f t="shared" ref="MGQ67" si="20866">MGQ60*$C$65*$C$67</f>
        <v>0</v>
      </c>
      <c r="MGS67" s="995">
        <f t="shared" ref="MGS67" si="20867">MGS60*$C$65*$C$67</f>
        <v>0</v>
      </c>
      <c r="MGU67" s="995">
        <f t="shared" ref="MGU67" si="20868">MGU60*$C$65*$C$67</f>
        <v>0</v>
      </c>
      <c r="MGW67" s="995">
        <f t="shared" ref="MGW67" si="20869">MGW60*$C$65*$C$67</f>
        <v>0</v>
      </c>
      <c r="MGY67" s="995">
        <f t="shared" ref="MGY67" si="20870">MGY60*$C$65*$C$67</f>
        <v>0</v>
      </c>
      <c r="MHA67" s="995">
        <f t="shared" ref="MHA67" si="20871">MHA60*$C$65*$C$67</f>
        <v>0</v>
      </c>
      <c r="MHC67" s="995">
        <f t="shared" ref="MHC67" si="20872">MHC60*$C$65*$C$67</f>
        <v>0</v>
      </c>
      <c r="MHE67" s="995">
        <f t="shared" ref="MHE67" si="20873">MHE60*$C$65*$C$67</f>
        <v>0</v>
      </c>
      <c r="MHG67" s="995">
        <f t="shared" ref="MHG67" si="20874">MHG60*$C$65*$C$67</f>
        <v>0</v>
      </c>
      <c r="MHI67" s="995">
        <f t="shared" ref="MHI67" si="20875">MHI60*$C$65*$C$67</f>
        <v>0</v>
      </c>
      <c r="MHK67" s="995">
        <f t="shared" ref="MHK67" si="20876">MHK60*$C$65*$C$67</f>
        <v>0</v>
      </c>
      <c r="MHM67" s="995">
        <f t="shared" ref="MHM67" si="20877">MHM60*$C$65*$C$67</f>
        <v>0</v>
      </c>
      <c r="MHO67" s="995">
        <f t="shared" ref="MHO67" si="20878">MHO60*$C$65*$C$67</f>
        <v>0</v>
      </c>
      <c r="MHQ67" s="995">
        <f t="shared" ref="MHQ67" si="20879">MHQ60*$C$65*$C$67</f>
        <v>0</v>
      </c>
      <c r="MHS67" s="995">
        <f t="shared" ref="MHS67" si="20880">MHS60*$C$65*$C$67</f>
        <v>0</v>
      </c>
      <c r="MHU67" s="995">
        <f t="shared" ref="MHU67" si="20881">MHU60*$C$65*$C$67</f>
        <v>0</v>
      </c>
      <c r="MHW67" s="995">
        <f t="shared" ref="MHW67" si="20882">MHW60*$C$65*$C$67</f>
        <v>0</v>
      </c>
      <c r="MHY67" s="995">
        <f t="shared" ref="MHY67" si="20883">MHY60*$C$65*$C$67</f>
        <v>0</v>
      </c>
      <c r="MIA67" s="995">
        <f t="shared" ref="MIA67" si="20884">MIA60*$C$65*$C$67</f>
        <v>0</v>
      </c>
      <c r="MIC67" s="995">
        <f t="shared" ref="MIC67" si="20885">MIC60*$C$65*$C$67</f>
        <v>0</v>
      </c>
      <c r="MIE67" s="995">
        <f t="shared" ref="MIE67" si="20886">MIE60*$C$65*$C$67</f>
        <v>0</v>
      </c>
      <c r="MIG67" s="995">
        <f t="shared" ref="MIG67" si="20887">MIG60*$C$65*$C$67</f>
        <v>0</v>
      </c>
      <c r="MII67" s="995">
        <f t="shared" ref="MII67" si="20888">MII60*$C$65*$C$67</f>
        <v>0</v>
      </c>
      <c r="MIK67" s="995">
        <f t="shared" ref="MIK67" si="20889">MIK60*$C$65*$C$67</f>
        <v>0</v>
      </c>
      <c r="MIM67" s="995">
        <f t="shared" ref="MIM67" si="20890">MIM60*$C$65*$C$67</f>
        <v>0</v>
      </c>
      <c r="MIO67" s="995">
        <f t="shared" ref="MIO67" si="20891">MIO60*$C$65*$C$67</f>
        <v>0</v>
      </c>
      <c r="MIQ67" s="995">
        <f t="shared" ref="MIQ67" si="20892">MIQ60*$C$65*$C$67</f>
        <v>0</v>
      </c>
      <c r="MIS67" s="995">
        <f t="shared" ref="MIS67" si="20893">MIS60*$C$65*$C$67</f>
        <v>0</v>
      </c>
      <c r="MIU67" s="995">
        <f t="shared" ref="MIU67" si="20894">MIU60*$C$65*$C$67</f>
        <v>0</v>
      </c>
      <c r="MIW67" s="995">
        <f t="shared" ref="MIW67" si="20895">MIW60*$C$65*$C$67</f>
        <v>0</v>
      </c>
      <c r="MIY67" s="995">
        <f t="shared" ref="MIY67" si="20896">MIY60*$C$65*$C$67</f>
        <v>0</v>
      </c>
      <c r="MJA67" s="995">
        <f t="shared" ref="MJA67" si="20897">MJA60*$C$65*$C$67</f>
        <v>0</v>
      </c>
      <c r="MJC67" s="995">
        <f t="shared" ref="MJC67" si="20898">MJC60*$C$65*$C$67</f>
        <v>0</v>
      </c>
      <c r="MJE67" s="995">
        <f t="shared" ref="MJE67" si="20899">MJE60*$C$65*$C$67</f>
        <v>0</v>
      </c>
      <c r="MJG67" s="995">
        <f t="shared" ref="MJG67" si="20900">MJG60*$C$65*$C$67</f>
        <v>0</v>
      </c>
      <c r="MJI67" s="995">
        <f t="shared" ref="MJI67" si="20901">MJI60*$C$65*$C$67</f>
        <v>0</v>
      </c>
      <c r="MJK67" s="995">
        <f t="shared" ref="MJK67" si="20902">MJK60*$C$65*$C$67</f>
        <v>0</v>
      </c>
      <c r="MJM67" s="995">
        <f t="shared" ref="MJM67" si="20903">MJM60*$C$65*$C$67</f>
        <v>0</v>
      </c>
      <c r="MJO67" s="995">
        <f t="shared" ref="MJO67" si="20904">MJO60*$C$65*$C$67</f>
        <v>0</v>
      </c>
      <c r="MJQ67" s="995">
        <f t="shared" ref="MJQ67" si="20905">MJQ60*$C$65*$C$67</f>
        <v>0</v>
      </c>
      <c r="MJS67" s="995">
        <f t="shared" ref="MJS67" si="20906">MJS60*$C$65*$C$67</f>
        <v>0</v>
      </c>
      <c r="MJU67" s="995">
        <f t="shared" ref="MJU67" si="20907">MJU60*$C$65*$C$67</f>
        <v>0</v>
      </c>
      <c r="MJW67" s="995">
        <f t="shared" ref="MJW67" si="20908">MJW60*$C$65*$C$67</f>
        <v>0</v>
      </c>
      <c r="MJY67" s="995">
        <f t="shared" ref="MJY67" si="20909">MJY60*$C$65*$C$67</f>
        <v>0</v>
      </c>
      <c r="MKA67" s="995">
        <f t="shared" ref="MKA67" si="20910">MKA60*$C$65*$C$67</f>
        <v>0</v>
      </c>
      <c r="MKC67" s="995">
        <f t="shared" ref="MKC67" si="20911">MKC60*$C$65*$C$67</f>
        <v>0</v>
      </c>
      <c r="MKE67" s="995">
        <f t="shared" ref="MKE67" si="20912">MKE60*$C$65*$C$67</f>
        <v>0</v>
      </c>
      <c r="MKG67" s="995">
        <f t="shared" ref="MKG67" si="20913">MKG60*$C$65*$C$67</f>
        <v>0</v>
      </c>
      <c r="MKI67" s="995">
        <f t="shared" ref="MKI67" si="20914">MKI60*$C$65*$C$67</f>
        <v>0</v>
      </c>
      <c r="MKK67" s="995">
        <f t="shared" ref="MKK67" si="20915">MKK60*$C$65*$C$67</f>
        <v>0</v>
      </c>
      <c r="MKM67" s="995">
        <f t="shared" ref="MKM67" si="20916">MKM60*$C$65*$C$67</f>
        <v>0</v>
      </c>
      <c r="MKO67" s="995">
        <f t="shared" ref="MKO67" si="20917">MKO60*$C$65*$C$67</f>
        <v>0</v>
      </c>
      <c r="MKQ67" s="995">
        <f t="shared" ref="MKQ67" si="20918">MKQ60*$C$65*$C$67</f>
        <v>0</v>
      </c>
      <c r="MKS67" s="995">
        <f t="shared" ref="MKS67" si="20919">MKS60*$C$65*$C$67</f>
        <v>0</v>
      </c>
      <c r="MKU67" s="995">
        <f t="shared" ref="MKU67" si="20920">MKU60*$C$65*$C$67</f>
        <v>0</v>
      </c>
      <c r="MKW67" s="995">
        <f t="shared" ref="MKW67" si="20921">MKW60*$C$65*$C$67</f>
        <v>0</v>
      </c>
      <c r="MKY67" s="995">
        <f t="shared" ref="MKY67" si="20922">MKY60*$C$65*$C$67</f>
        <v>0</v>
      </c>
      <c r="MLA67" s="995">
        <f t="shared" ref="MLA67" si="20923">MLA60*$C$65*$C$67</f>
        <v>0</v>
      </c>
      <c r="MLC67" s="995">
        <f t="shared" ref="MLC67" si="20924">MLC60*$C$65*$C$67</f>
        <v>0</v>
      </c>
      <c r="MLE67" s="995">
        <f t="shared" ref="MLE67" si="20925">MLE60*$C$65*$C$67</f>
        <v>0</v>
      </c>
      <c r="MLG67" s="995">
        <f t="shared" ref="MLG67" si="20926">MLG60*$C$65*$C$67</f>
        <v>0</v>
      </c>
      <c r="MLI67" s="995">
        <f t="shared" ref="MLI67" si="20927">MLI60*$C$65*$C$67</f>
        <v>0</v>
      </c>
      <c r="MLK67" s="995">
        <f t="shared" ref="MLK67" si="20928">MLK60*$C$65*$C$67</f>
        <v>0</v>
      </c>
      <c r="MLM67" s="995">
        <f t="shared" ref="MLM67" si="20929">MLM60*$C$65*$C$67</f>
        <v>0</v>
      </c>
      <c r="MLO67" s="995">
        <f t="shared" ref="MLO67" si="20930">MLO60*$C$65*$C$67</f>
        <v>0</v>
      </c>
      <c r="MLQ67" s="995">
        <f t="shared" ref="MLQ67" si="20931">MLQ60*$C$65*$C$67</f>
        <v>0</v>
      </c>
      <c r="MLS67" s="995">
        <f t="shared" ref="MLS67" si="20932">MLS60*$C$65*$C$67</f>
        <v>0</v>
      </c>
      <c r="MLU67" s="995">
        <f t="shared" ref="MLU67" si="20933">MLU60*$C$65*$C$67</f>
        <v>0</v>
      </c>
      <c r="MLW67" s="995">
        <f t="shared" ref="MLW67" si="20934">MLW60*$C$65*$C$67</f>
        <v>0</v>
      </c>
      <c r="MLY67" s="995">
        <f t="shared" ref="MLY67" si="20935">MLY60*$C$65*$C$67</f>
        <v>0</v>
      </c>
      <c r="MMA67" s="995">
        <f t="shared" ref="MMA67" si="20936">MMA60*$C$65*$C$67</f>
        <v>0</v>
      </c>
      <c r="MMC67" s="995">
        <f t="shared" ref="MMC67" si="20937">MMC60*$C$65*$C$67</f>
        <v>0</v>
      </c>
      <c r="MME67" s="995">
        <f t="shared" ref="MME67" si="20938">MME60*$C$65*$C$67</f>
        <v>0</v>
      </c>
      <c r="MMG67" s="995">
        <f t="shared" ref="MMG67" si="20939">MMG60*$C$65*$C$67</f>
        <v>0</v>
      </c>
      <c r="MMI67" s="995">
        <f t="shared" ref="MMI67" si="20940">MMI60*$C$65*$C$67</f>
        <v>0</v>
      </c>
      <c r="MMK67" s="995">
        <f t="shared" ref="MMK67" si="20941">MMK60*$C$65*$C$67</f>
        <v>0</v>
      </c>
      <c r="MMM67" s="995">
        <f t="shared" ref="MMM67" si="20942">MMM60*$C$65*$C$67</f>
        <v>0</v>
      </c>
      <c r="MMO67" s="995">
        <f t="shared" ref="MMO67" si="20943">MMO60*$C$65*$C$67</f>
        <v>0</v>
      </c>
      <c r="MMQ67" s="995">
        <f t="shared" ref="MMQ67" si="20944">MMQ60*$C$65*$C$67</f>
        <v>0</v>
      </c>
      <c r="MMS67" s="995">
        <f t="shared" ref="MMS67" si="20945">MMS60*$C$65*$C$67</f>
        <v>0</v>
      </c>
      <c r="MMU67" s="995">
        <f t="shared" ref="MMU67" si="20946">MMU60*$C$65*$C$67</f>
        <v>0</v>
      </c>
      <c r="MMW67" s="995">
        <f t="shared" ref="MMW67" si="20947">MMW60*$C$65*$C$67</f>
        <v>0</v>
      </c>
      <c r="MMY67" s="995">
        <f t="shared" ref="MMY67" si="20948">MMY60*$C$65*$C$67</f>
        <v>0</v>
      </c>
      <c r="MNA67" s="995">
        <f t="shared" ref="MNA67" si="20949">MNA60*$C$65*$C$67</f>
        <v>0</v>
      </c>
      <c r="MNC67" s="995">
        <f t="shared" ref="MNC67" si="20950">MNC60*$C$65*$C$67</f>
        <v>0</v>
      </c>
      <c r="MNE67" s="995">
        <f t="shared" ref="MNE67" si="20951">MNE60*$C$65*$C$67</f>
        <v>0</v>
      </c>
      <c r="MNG67" s="995">
        <f t="shared" ref="MNG67" si="20952">MNG60*$C$65*$C$67</f>
        <v>0</v>
      </c>
      <c r="MNI67" s="995">
        <f t="shared" ref="MNI67" si="20953">MNI60*$C$65*$C$67</f>
        <v>0</v>
      </c>
      <c r="MNK67" s="995">
        <f t="shared" ref="MNK67" si="20954">MNK60*$C$65*$C$67</f>
        <v>0</v>
      </c>
      <c r="MNM67" s="995">
        <f t="shared" ref="MNM67" si="20955">MNM60*$C$65*$C$67</f>
        <v>0</v>
      </c>
      <c r="MNO67" s="995">
        <f t="shared" ref="MNO67" si="20956">MNO60*$C$65*$C$67</f>
        <v>0</v>
      </c>
      <c r="MNQ67" s="995">
        <f t="shared" ref="MNQ67" si="20957">MNQ60*$C$65*$C$67</f>
        <v>0</v>
      </c>
      <c r="MNS67" s="995">
        <f t="shared" ref="MNS67" si="20958">MNS60*$C$65*$C$67</f>
        <v>0</v>
      </c>
      <c r="MNU67" s="995">
        <f t="shared" ref="MNU67" si="20959">MNU60*$C$65*$C$67</f>
        <v>0</v>
      </c>
      <c r="MNW67" s="995">
        <f t="shared" ref="MNW67" si="20960">MNW60*$C$65*$C$67</f>
        <v>0</v>
      </c>
      <c r="MNY67" s="995">
        <f t="shared" ref="MNY67" si="20961">MNY60*$C$65*$C$67</f>
        <v>0</v>
      </c>
      <c r="MOA67" s="995">
        <f t="shared" ref="MOA67" si="20962">MOA60*$C$65*$C$67</f>
        <v>0</v>
      </c>
      <c r="MOC67" s="995">
        <f t="shared" ref="MOC67" si="20963">MOC60*$C$65*$C$67</f>
        <v>0</v>
      </c>
      <c r="MOE67" s="995">
        <f t="shared" ref="MOE67" si="20964">MOE60*$C$65*$C$67</f>
        <v>0</v>
      </c>
      <c r="MOG67" s="995">
        <f t="shared" ref="MOG67" si="20965">MOG60*$C$65*$C$67</f>
        <v>0</v>
      </c>
      <c r="MOI67" s="995">
        <f t="shared" ref="MOI67" si="20966">MOI60*$C$65*$C$67</f>
        <v>0</v>
      </c>
      <c r="MOK67" s="995">
        <f t="shared" ref="MOK67" si="20967">MOK60*$C$65*$C$67</f>
        <v>0</v>
      </c>
      <c r="MOM67" s="995">
        <f t="shared" ref="MOM67" si="20968">MOM60*$C$65*$C$67</f>
        <v>0</v>
      </c>
      <c r="MOO67" s="995">
        <f t="shared" ref="MOO67" si="20969">MOO60*$C$65*$C$67</f>
        <v>0</v>
      </c>
      <c r="MOQ67" s="995">
        <f t="shared" ref="MOQ67" si="20970">MOQ60*$C$65*$C$67</f>
        <v>0</v>
      </c>
      <c r="MOS67" s="995">
        <f t="shared" ref="MOS67" si="20971">MOS60*$C$65*$C$67</f>
        <v>0</v>
      </c>
      <c r="MOU67" s="995">
        <f t="shared" ref="MOU67" si="20972">MOU60*$C$65*$C$67</f>
        <v>0</v>
      </c>
      <c r="MOW67" s="995">
        <f t="shared" ref="MOW67" si="20973">MOW60*$C$65*$C$67</f>
        <v>0</v>
      </c>
      <c r="MOY67" s="995">
        <f t="shared" ref="MOY67" si="20974">MOY60*$C$65*$C$67</f>
        <v>0</v>
      </c>
      <c r="MPA67" s="995">
        <f t="shared" ref="MPA67" si="20975">MPA60*$C$65*$C$67</f>
        <v>0</v>
      </c>
      <c r="MPC67" s="995">
        <f t="shared" ref="MPC67" si="20976">MPC60*$C$65*$C$67</f>
        <v>0</v>
      </c>
      <c r="MPE67" s="995">
        <f t="shared" ref="MPE67" si="20977">MPE60*$C$65*$C$67</f>
        <v>0</v>
      </c>
      <c r="MPG67" s="995">
        <f t="shared" ref="MPG67" si="20978">MPG60*$C$65*$C$67</f>
        <v>0</v>
      </c>
      <c r="MPI67" s="995">
        <f t="shared" ref="MPI67" si="20979">MPI60*$C$65*$C$67</f>
        <v>0</v>
      </c>
      <c r="MPK67" s="995">
        <f t="shared" ref="MPK67" si="20980">MPK60*$C$65*$C$67</f>
        <v>0</v>
      </c>
      <c r="MPM67" s="995">
        <f t="shared" ref="MPM67" si="20981">MPM60*$C$65*$C$67</f>
        <v>0</v>
      </c>
      <c r="MPO67" s="995">
        <f t="shared" ref="MPO67" si="20982">MPO60*$C$65*$C$67</f>
        <v>0</v>
      </c>
      <c r="MPQ67" s="995">
        <f t="shared" ref="MPQ67" si="20983">MPQ60*$C$65*$C$67</f>
        <v>0</v>
      </c>
      <c r="MPS67" s="995">
        <f t="shared" ref="MPS67" si="20984">MPS60*$C$65*$C$67</f>
        <v>0</v>
      </c>
      <c r="MPU67" s="995">
        <f t="shared" ref="MPU67" si="20985">MPU60*$C$65*$C$67</f>
        <v>0</v>
      </c>
      <c r="MPW67" s="995">
        <f t="shared" ref="MPW67" si="20986">MPW60*$C$65*$C$67</f>
        <v>0</v>
      </c>
      <c r="MPY67" s="995">
        <f t="shared" ref="MPY67" si="20987">MPY60*$C$65*$C$67</f>
        <v>0</v>
      </c>
      <c r="MQA67" s="995">
        <f t="shared" ref="MQA67" si="20988">MQA60*$C$65*$C$67</f>
        <v>0</v>
      </c>
      <c r="MQC67" s="995">
        <f t="shared" ref="MQC67" si="20989">MQC60*$C$65*$C$67</f>
        <v>0</v>
      </c>
      <c r="MQE67" s="995">
        <f t="shared" ref="MQE67" si="20990">MQE60*$C$65*$C$67</f>
        <v>0</v>
      </c>
      <c r="MQG67" s="995">
        <f t="shared" ref="MQG67" si="20991">MQG60*$C$65*$C$67</f>
        <v>0</v>
      </c>
      <c r="MQI67" s="995">
        <f t="shared" ref="MQI67" si="20992">MQI60*$C$65*$C$67</f>
        <v>0</v>
      </c>
      <c r="MQK67" s="995">
        <f t="shared" ref="MQK67" si="20993">MQK60*$C$65*$C$67</f>
        <v>0</v>
      </c>
      <c r="MQM67" s="995">
        <f t="shared" ref="MQM67" si="20994">MQM60*$C$65*$C$67</f>
        <v>0</v>
      </c>
      <c r="MQO67" s="995">
        <f t="shared" ref="MQO67" si="20995">MQO60*$C$65*$C$67</f>
        <v>0</v>
      </c>
      <c r="MQQ67" s="995">
        <f t="shared" ref="MQQ67" si="20996">MQQ60*$C$65*$C$67</f>
        <v>0</v>
      </c>
      <c r="MQS67" s="995">
        <f t="shared" ref="MQS67" si="20997">MQS60*$C$65*$C$67</f>
        <v>0</v>
      </c>
      <c r="MQU67" s="995">
        <f t="shared" ref="MQU67" si="20998">MQU60*$C$65*$C$67</f>
        <v>0</v>
      </c>
      <c r="MQW67" s="995">
        <f t="shared" ref="MQW67" si="20999">MQW60*$C$65*$C$67</f>
        <v>0</v>
      </c>
      <c r="MQY67" s="995">
        <f t="shared" ref="MQY67" si="21000">MQY60*$C$65*$C$67</f>
        <v>0</v>
      </c>
      <c r="MRA67" s="995">
        <f t="shared" ref="MRA67" si="21001">MRA60*$C$65*$C$67</f>
        <v>0</v>
      </c>
      <c r="MRC67" s="995">
        <f t="shared" ref="MRC67" si="21002">MRC60*$C$65*$C$67</f>
        <v>0</v>
      </c>
      <c r="MRE67" s="995">
        <f t="shared" ref="MRE67" si="21003">MRE60*$C$65*$C$67</f>
        <v>0</v>
      </c>
      <c r="MRG67" s="995">
        <f t="shared" ref="MRG67" si="21004">MRG60*$C$65*$C$67</f>
        <v>0</v>
      </c>
      <c r="MRI67" s="995">
        <f t="shared" ref="MRI67" si="21005">MRI60*$C$65*$C$67</f>
        <v>0</v>
      </c>
      <c r="MRK67" s="995">
        <f t="shared" ref="MRK67" si="21006">MRK60*$C$65*$C$67</f>
        <v>0</v>
      </c>
      <c r="MRM67" s="995">
        <f t="shared" ref="MRM67" si="21007">MRM60*$C$65*$C$67</f>
        <v>0</v>
      </c>
      <c r="MRO67" s="995">
        <f t="shared" ref="MRO67" si="21008">MRO60*$C$65*$C$67</f>
        <v>0</v>
      </c>
      <c r="MRQ67" s="995">
        <f t="shared" ref="MRQ67" si="21009">MRQ60*$C$65*$C$67</f>
        <v>0</v>
      </c>
      <c r="MRS67" s="995">
        <f t="shared" ref="MRS67" si="21010">MRS60*$C$65*$C$67</f>
        <v>0</v>
      </c>
      <c r="MRU67" s="995">
        <f t="shared" ref="MRU67" si="21011">MRU60*$C$65*$C$67</f>
        <v>0</v>
      </c>
      <c r="MRW67" s="995">
        <f t="shared" ref="MRW67" si="21012">MRW60*$C$65*$C$67</f>
        <v>0</v>
      </c>
      <c r="MRY67" s="995">
        <f t="shared" ref="MRY67" si="21013">MRY60*$C$65*$C$67</f>
        <v>0</v>
      </c>
      <c r="MSA67" s="995">
        <f t="shared" ref="MSA67" si="21014">MSA60*$C$65*$C$67</f>
        <v>0</v>
      </c>
      <c r="MSC67" s="995">
        <f t="shared" ref="MSC67" si="21015">MSC60*$C$65*$C$67</f>
        <v>0</v>
      </c>
      <c r="MSE67" s="995">
        <f t="shared" ref="MSE67" si="21016">MSE60*$C$65*$C$67</f>
        <v>0</v>
      </c>
      <c r="MSG67" s="995">
        <f t="shared" ref="MSG67" si="21017">MSG60*$C$65*$C$67</f>
        <v>0</v>
      </c>
      <c r="MSI67" s="995">
        <f t="shared" ref="MSI67" si="21018">MSI60*$C$65*$C$67</f>
        <v>0</v>
      </c>
      <c r="MSK67" s="995">
        <f t="shared" ref="MSK67" si="21019">MSK60*$C$65*$C$67</f>
        <v>0</v>
      </c>
      <c r="MSM67" s="995">
        <f t="shared" ref="MSM67" si="21020">MSM60*$C$65*$C$67</f>
        <v>0</v>
      </c>
      <c r="MSO67" s="995">
        <f t="shared" ref="MSO67" si="21021">MSO60*$C$65*$C$67</f>
        <v>0</v>
      </c>
      <c r="MSQ67" s="995">
        <f t="shared" ref="MSQ67" si="21022">MSQ60*$C$65*$C$67</f>
        <v>0</v>
      </c>
      <c r="MSS67" s="995">
        <f t="shared" ref="MSS67" si="21023">MSS60*$C$65*$C$67</f>
        <v>0</v>
      </c>
      <c r="MSU67" s="995">
        <f t="shared" ref="MSU67" si="21024">MSU60*$C$65*$C$67</f>
        <v>0</v>
      </c>
      <c r="MSW67" s="995">
        <f t="shared" ref="MSW67" si="21025">MSW60*$C$65*$C$67</f>
        <v>0</v>
      </c>
      <c r="MSY67" s="995">
        <f t="shared" ref="MSY67" si="21026">MSY60*$C$65*$C$67</f>
        <v>0</v>
      </c>
      <c r="MTA67" s="995">
        <f t="shared" ref="MTA67" si="21027">MTA60*$C$65*$C$67</f>
        <v>0</v>
      </c>
      <c r="MTC67" s="995">
        <f t="shared" ref="MTC67" si="21028">MTC60*$C$65*$C$67</f>
        <v>0</v>
      </c>
      <c r="MTE67" s="995">
        <f t="shared" ref="MTE67" si="21029">MTE60*$C$65*$C$67</f>
        <v>0</v>
      </c>
      <c r="MTG67" s="995">
        <f t="shared" ref="MTG67" si="21030">MTG60*$C$65*$C$67</f>
        <v>0</v>
      </c>
      <c r="MTI67" s="995">
        <f t="shared" ref="MTI67" si="21031">MTI60*$C$65*$C$67</f>
        <v>0</v>
      </c>
      <c r="MTK67" s="995">
        <f t="shared" ref="MTK67" si="21032">MTK60*$C$65*$C$67</f>
        <v>0</v>
      </c>
      <c r="MTM67" s="995">
        <f t="shared" ref="MTM67" si="21033">MTM60*$C$65*$C$67</f>
        <v>0</v>
      </c>
      <c r="MTO67" s="995">
        <f t="shared" ref="MTO67" si="21034">MTO60*$C$65*$C$67</f>
        <v>0</v>
      </c>
      <c r="MTQ67" s="995">
        <f t="shared" ref="MTQ67" si="21035">MTQ60*$C$65*$C$67</f>
        <v>0</v>
      </c>
      <c r="MTS67" s="995">
        <f t="shared" ref="MTS67" si="21036">MTS60*$C$65*$C$67</f>
        <v>0</v>
      </c>
      <c r="MTU67" s="995">
        <f t="shared" ref="MTU67" si="21037">MTU60*$C$65*$C$67</f>
        <v>0</v>
      </c>
      <c r="MTW67" s="995">
        <f t="shared" ref="MTW67" si="21038">MTW60*$C$65*$C$67</f>
        <v>0</v>
      </c>
      <c r="MTY67" s="995">
        <f t="shared" ref="MTY67" si="21039">MTY60*$C$65*$C$67</f>
        <v>0</v>
      </c>
      <c r="MUA67" s="995">
        <f t="shared" ref="MUA67" si="21040">MUA60*$C$65*$C$67</f>
        <v>0</v>
      </c>
      <c r="MUC67" s="995">
        <f t="shared" ref="MUC67" si="21041">MUC60*$C$65*$C$67</f>
        <v>0</v>
      </c>
      <c r="MUE67" s="995">
        <f t="shared" ref="MUE67" si="21042">MUE60*$C$65*$C$67</f>
        <v>0</v>
      </c>
      <c r="MUG67" s="995">
        <f t="shared" ref="MUG67" si="21043">MUG60*$C$65*$C$67</f>
        <v>0</v>
      </c>
      <c r="MUI67" s="995">
        <f t="shared" ref="MUI67" si="21044">MUI60*$C$65*$C$67</f>
        <v>0</v>
      </c>
      <c r="MUK67" s="995">
        <f t="shared" ref="MUK67" si="21045">MUK60*$C$65*$C$67</f>
        <v>0</v>
      </c>
      <c r="MUM67" s="995">
        <f t="shared" ref="MUM67" si="21046">MUM60*$C$65*$C$67</f>
        <v>0</v>
      </c>
      <c r="MUO67" s="995">
        <f t="shared" ref="MUO67" si="21047">MUO60*$C$65*$C$67</f>
        <v>0</v>
      </c>
      <c r="MUQ67" s="995">
        <f t="shared" ref="MUQ67" si="21048">MUQ60*$C$65*$C$67</f>
        <v>0</v>
      </c>
      <c r="MUS67" s="995">
        <f t="shared" ref="MUS67" si="21049">MUS60*$C$65*$C$67</f>
        <v>0</v>
      </c>
      <c r="MUU67" s="995">
        <f t="shared" ref="MUU67" si="21050">MUU60*$C$65*$C$67</f>
        <v>0</v>
      </c>
      <c r="MUW67" s="995">
        <f t="shared" ref="MUW67" si="21051">MUW60*$C$65*$C$67</f>
        <v>0</v>
      </c>
      <c r="MUY67" s="995">
        <f t="shared" ref="MUY67" si="21052">MUY60*$C$65*$C$67</f>
        <v>0</v>
      </c>
      <c r="MVA67" s="995">
        <f t="shared" ref="MVA67" si="21053">MVA60*$C$65*$C$67</f>
        <v>0</v>
      </c>
      <c r="MVC67" s="995">
        <f t="shared" ref="MVC67" si="21054">MVC60*$C$65*$C$67</f>
        <v>0</v>
      </c>
      <c r="MVE67" s="995">
        <f t="shared" ref="MVE67" si="21055">MVE60*$C$65*$C$67</f>
        <v>0</v>
      </c>
      <c r="MVG67" s="995">
        <f t="shared" ref="MVG67" si="21056">MVG60*$C$65*$C$67</f>
        <v>0</v>
      </c>
      <c r="MVI67" s="995">
        <f t="shared" ref="MVI67" si="21057">MVI60*$C$65*$C$67</f>
        <v>0</v>
      </c>
      <c r="MVK67" s="995">
        <f t="shared" ref="MVK67" si="21058">MVK60*$C$65*$C$67</f>
        <v>0</v>
      </c>
      <c r="MVM67" s="995">
        <f t="shared" ref="MVM67" si="21059">MVM60*$C$65*$C$67</f>
        <v>0</v>
      </c>
      <c r="MVO67" s="995">
        <f t="shared" ref="MVO67" si="21060">MVO60*$C$65*$C$67</f>
        <v>0</v>
      </c>
      <c r="MVQ67" s="995">
        <f t="shared" ref="MVQ67" si="21061">MVQ60*$C$65*$C$67</f>
        <v>0</v>
      </c>
      <c r="MVS67" s="995">
        <f t="shared" ref="MVS67" si="21062">MVS60*$C$65*$C$67</f>
        <v>0</v>
      </c>
      <c r="MVU67" s="995">
        <f t="shared" ref="MVU67" si="21063">MVU60*$C$65*$C$67</f>
        <v>0</v>
      </c>
      <c r="MVW67" s="995">
        <f t="shared" ref="MVW67" si="21064">MVW60*$C$65*$C$67</f>
        <v>0</v>
      </c>
      <c r="MVY67" s="995">
        <f t="shared" ref="MVY67" si="21065">MVY60*$C$65*$C$67</f>
        <v>0</v>
      </c>
      <c r="MWA67" s="995">
        <f t="shared" ref="MWA67" si="21066">MWA60*$C$65*$C$67</f>
        <v>0</v>
      </c>
      <c r="MWC67" s="995">
        <f t="shared" ref="MWC67" si="21067">MWC60*$C$65*$C$67</f>
        <v>0</v>
      </c>
      <c r="MWE67" s="995">
        <f t="shared" ref="MWE67" si="21068">MWE60*$C$65*$C$67</f>
        <v>0</v>
      </c>
      <c r="MWG67" s="995">
        <f t="shared" ref="MWG67" si="21069">MWG60*$C$65*$C$67</f>
        <v>0</v>
      </c>
      <c r="MWI67" s="995">
        <f t="shared" ref="MWI67" si="21070">MWI60*$C$65*$C$67</f>
        <v>0</v>
      </c>
      <c r="MWK67" s="995">
        <f t="shared" ref="MWK67" si="21071">MWK60*$C$65*$C$67</f>
        <v>0</v>
      </c>
      <c r="MWM67" s="995">
        <f t="shared" ref="MWM67" si="21072">MWM60*$C$65*$C$67</f>
        <v>0</v>
      </c>
      <c r="MWO67" s="995">
        <f t="shared" ref="MWO67" si="21073">MWO60*$C$65*$C$67</f>
        <v>0</v>
      </c>
      <c r="MWQ67" s="995">
        <f t="shared" ref="MWQ67" si="21074">MWQ60*$C$65*$C$67</f>
        <v>0</v>
      </c>
      <c r="MWS67" s="995">
        <f t="shared" ref="MWS67" si="21075">MWS60*$C$65*$C$67</f>
        <v>0</v>
      </c>
      <c r="MWU67" s="995">
        <f t="shared" ref="MWU67" si="21076">MWU60*$C$65*$C$67</f>
        <v>0</v>
      </c>
      <c r="MWW67" s="995">
        <f t="shared" ref="MWW67" si="21077">MWW60*$C$65*$C$67</f>
        <v>0</v>
      </c>
      <c r="MWY67" s="995">
        <f t="shared" ref="MWY67" si="21078">MWY60*$C$65*$C$67</f>
        <v>0</v>
      </c>
      <c r="MXA67" s="995">
        <f t="shared" ref="MXA67" si="21079">MXA60*$C$65*$C$67</f>
        <v>0</v>
      </c>
      <c r="MXC67" s="995">
        <f t="shared" ref="MXC67" si="21080">MXC60*$C$65*$C$67</f>
        <v>0</v>
      </c>
      <c r="MXE67" s="995">
        <f t="shared" ref="MXE67" si="21081">MXE60*$C$65*$C$67</f>
        <v>0</v>
      </c>
      <c r="MXG67" s="995">
        <f t="shared" ref="MXG67" si="21082">MXG60*$C$65*$C$67</f>
        <v>0</v>
      </c>
      <c r="MXI67" s="995">
        <f t="shared" ref="MXI67" si="21083">MXI60*$C$65*$C$67</f>
        <v>0</v>
      </c>
      <c r="MXK67" s="995">
        <f t="shared" ref="MXK67" si="21084">MXK60*$C$65*$C$67</f>
        <v>0</v>
      </c>
      <c r="MXM67" s="995">
        <f t="shared" ref="MXM67" si="21085">MXM60*$C$65*$C$67</f>
        <v>0</v>
      </c>
      <c r="MXO67" s="995">
        <f t="shared" ref="MXO67" si="21086">MXO60*$C$65*$C$67</f>
        <v>0</v>
      </c>
      <c r="MXQ67" s="995">
        <f t="shared" ref="MXQ67" si="21087">MXQ60*$C$65*$C$67</f>
        <v>0</v>
      </c>
      <c r="MXS67" s="995">
        <f t="shared" ref="MXS67" si="21088">MXS60*$C$65*$C$67</f>
        <v>0</v>
      </c>
      <c r="MXU67" s="995">
        <f t="shared" ref="MXU67" si="21089">MXU60*$C$65*$C$67</f>
        <v>0</v>
      </c>
      <c r="MXW67" s="995">
        <f t="shared" ref="MXW67" si="21090">MXW60*$C$65*$C$67</f>
        <v>0</v>
      </c>
      <c r="MXY67" s="995">
        <f t="shared" ref="MXY67" si="21091">MXY60*$C$65*$C$67</f>
        <v>0</v>
      </c>
      <c r="MYA67" s="995">
        <f t="shared" ref="MYA67" si="21092">MYA60*$C$65*$C$67</f>
        <v>0</v>
      </c>
      <c r="MYC67" s="995">
        <f t="shared" ref="MYC67" si="21093">MYC60*$C$65*$C$67</f>
        <v>0</v>
      </c>
      <c r="MYE67" s="995">
        <f t="shared" ref="MYE67" si="21094">MYE60*$C$65*$C$67</f>
        <v>0</v>
      </c>
      <c r="MYG67" s="995">
        <f t="shared" ref="MYG67" si="21095">MYG60*$C$65*$C$67</f>
        <v>0</v>
      </c>
      <c r="MYI67" s="995">
        <f t="shared" ref="MYI67" si="21096">MYI60*$C$65*$C$67</f>
        <v>0</v>
      </c>
      <c r="MYK67" s="995">
        <f t="shared" ref="MYK67" si="21097">MYK60*$C$65*$C$67</f>
        <v>0</v>
      </c>
      <c r="MYM67" s="995">
        <f t="shared" ref="MYM67" si="21098">MYM60*$C$65*$C$67</f>
        <v>0</v>
      </c>
      <c r="MYO67" s="995">
        <f t="shared" ref="MYO67" si="21099">MYO60*$C$65*$C$67</f>
        <v>0</v>
      </c>
      <c r="MYQ67" s="995">
        <f t="shared" ref="MYQ67" si="21100">MYQ60*$C$65*$C$67</f>
        <v>0</v>
      </c>
      <c r="MYS67" s="995">
        <f t="shared" ref="MYS67" si="21101">MYS60*$C$65*$C$67</f>
        <v>0</v>
      </c>
      <c r="MYU67" s="995">
        <f t="shared" ref="MYU67" si="21102">MYU60*$C$65*$C$67</f>
        <v>0</v>
      </c>
      <c r="MYW67" s="995">
        <f t="shared" ref="MYW67" si="21103">MYW60*$C$65*$C$67</f>
        <v>0</v>
      </c>
      <c r="MYY67" s="995">
        <f t="shared" ref="MYY67" si="21104">MYY60*$C$65*$C$67</f>
        <v>0</v>
      </c>
      <c r="MZA67" s="995">
        <f t="shared" ref="MZA67" si="21105">MZA60*$C$65*$C$67</f>
        <v>0</v>
      </c>
      <c r="MZC67" s="995">
        <f t="shared" ref="MZC67" si="21106">MZC60*$C$65*$C$67</f>
        <v>0</v>
      </c>
      <c r="MZE67" s="995">
        <f t="shared" ref="MZE67" si="21107">MZE60*$C$65*$C$67</f>
        <v>0</v>
      </c>
      <c r="MZG67" s="995">
        <f t="shared" ref="MZG67" si="21108">MZG60*$C$65*$C$67</f>
        <v>0</v>
      </c>
      <c r="MZI67" s="995">
        <f t="shared" ref="MZI67" si="21109">MZI60*$C$65*$C$67</f>
        <v>0</v>
      </c>
      <c r="MZK67" s="995">
        <f t="shared" ref="MZK67" si="21110">MZK60*$C$65*$C$67</f>
        <v>0</v>
      </c>
      <c r="MZM67" s="995">
        <f t="shared" ref="MZM67" si="21111">MZM60*$C$65*$C$67</f>
        <v>0</v>
      </c>
      <c r="MZO67" s="995">
        <f t="shared" ref="MZO67" si="21112">MZO60*$C$65*$C$67</f>
        <v>0</v>
      </c>
      <c r="MZQ67" s="995">
        <f t="shared" ref="MZQ67" si="21113">MZQ60*$C$65*$C$67</f>
        <v>0</v>
      </c>
      <c r="MZS67" s="995">
        <f t="shared" ref="MZS67" si="21114">MZS60*$C$65*$C$67</f>
        <v>0</v>
      </c>
      <c r="MZU67" s="995">
        <f t="shared" ref="MZU67" si="21115">MZU60*$C$65*$C$67</f>
        <v>0</v>
      </c>
      <c r="MZW67" s="995">
        <f t="shared" ref="MZW67" si="21116">MZW60*$C$65*$C$67</f>
        <v>0</v>
      </c>
      <c r="MZY67" s="995">
        <f t="shared" ref="MZY67" si="21117">MZY60*$C$65*$C$67</f>
        <v>0</v>
      </c>
      <c r="NAA67" s="995">
        <f t="shared" ref="NAA67" si="21118">NAA60*$C$65*$C$67</f>
        <v>0</v>
      </c>
      <c r="NAC67" s="995">
        <f t="shared" ref="NAC67" si="21119">NAC60*$C$65*$C$67</f>
        <v>0</v>
      </c>
      <c r="NAE67" s="995">
        <f t="shared" ref="NAE67" si="21120">NAE60*$C$65*$C$67</f>
        <v>0</v>
      </c>
      <c r="NAG67" s="995">
        <f t="shared" ref="NAG67" si="21121">NAG60*$C$65*$C$67</f>
        <v>0</v>
      </c>
      <c r="NAI67" s="995">
        <f t="shared" ref="NAI67" si="21122">NAI60*$C$65*$C$67</f>
        <v>0</v>
      </c>
      <c r="NAK67" s="995">
        <f t="shared" ref="NAK67" si="21123">NAK60*$C$65*$C$67</f>
        <v>0</v>
      </c>
      <c r="NAM67" s="995">
        <f t="shared" ref="NAM67" si="21124">NAM60*$C$65*$C$67</f>
        <v>0</v>
      </c>
      <c r="NAO67" s="995">
        <f t="shared" ref="NAO67" si="21125">NAO60*$C$65*$C$67</f>
        <v>0</v>
      </c>
      <c r="NAQ67" s="995">
        <f t="shared" ref="NAQ67" si="21126">NAQ60*$C$65*$C$67</f>
        <v>0</v>
      </c>
      <c r="NAS67" s="995">
        <f t="shared" ref="NAS67" si="21127">NAS60*$C$65*$C$67</f>
        <v>0</v>
      </c>
      <c r="NAU67" s="995">
        <f t="shared" ref="NAU67" si="21128">NAU60*$C$65*$C$67</f>
        <v>0</v>
      </c>
      <c r="NAW67" s="995">
        <f t="shared" ref="NAW67" si="21129">NAW60*$C$65*$C$67</f>
        <v>0</v>
      </c>
      <c r="NAY67" s="995">
        <f t="shared" ref="NAY67" si="21130">NAY60*$C$65*$C$67</f>
        <v>0</v>
      </c>
      <c r="NBA67" s="995">
        <f t="shared" ref="NBA67" si="21131">NBA60*$C$65*$C$67</f>
        <v>0</v>
      </c>
      <c r="NBC67" s="995">
        <f t="shared" ref="NBC67" si="21132">NBC60*$C$65*$C$67</f>
        <v>0</v>
      </c>
      <c r="NBE67" s="995">
        <f t="shared" ref="NBE67" si="21133">NBE60*$C$65*$C$67</f>
        <v>0</v>
      </c>
      <c r="NBG67" s="995">
        <f t="shared" ref="NBG67" si="21134">NBG60*$C$65*$C$67</f>
        <v>0</v>
      </c>
      <c r="NBI67" s="995">
        <f t="shared" ref="NBI67" si="21135">NBI60*$C$65*$C$67</f>
        <v>0</v>
      </c>
      <c r="NBK67" s="995">
        <f t="shared" ref="NBK67" si="21136">NBK60*$C$65*$C$67</f>
        <v>0</v>
      </c>
      <c r="NBM67" s="995">
        <f t="shared" ref="NBM67" si="21137">NBM60*$C$65*$C$67</f>
        <v>0</v>
      </c>
      <c r="NBO67" s="995">
        <f t="shared" ref="NBO67" si="21138">NBO60*$C$65*$C$67</f>
        <v>0</v>
      </c>
      <c r="NBQ67" s="995">
        <f t="shared" ref="NBQ67" si="21139">NBQ60*$C$65*$C$67</f>
        <v>0</v>
      </c>
      <c r="NBS67" s="995">
        <f t="shared" ref="NBS67" si="21140">NBS60*$C$65*$C$67</f>
        <v>0</v>
      </c>
      <c r="NBU67" s="995">
        <f t="shared" ref="NBU67" si="21141">NBU60*$C$65*$C$67</f>
        <v>0</v>
      </c>
      <c r="NBW67" s="995">
        <f t="shared" ref="NBW67" si="21142">NBW60*$C$65*$C$67</f>
        <v>0</v>
      </c>
      <c r="NBY67" s="995">
        <f t="shared" ref="NBY67" si="21143">NBY60*$C$65*$C$67</f>
        <v>0</v>
      </c>
      <c r="NCA67" s="995">
        <f t="shared" ref="NCA67" si="21144">NCA60*$C$65*$C$67</f>
        <v>0</v>
      </c>
      <c r="NCC67" s="995">
        <f t="shared" ref="NCC67" si="21145">NCC60*$C$65*$C$67</f>
        <v>0</v>
      </c>
      <c r="NCE67" s="995">
        <f t="shared" ref="NCE67" si="21146">NCE60*$C$65*$C$67</f>
        <v>0</v>
      </c>
      <c r="NCG67" s="995">
        <f t="shared" ref="NCG67" si="21147">NCG60*$C$65*$C$67</f>
        <v>0</v>
      </c>
      <c r="NCI67" s="995">
        <f t="shared" ref="NCI67" si="21148">NCI60*$C$65*$C$67</f>
        <v>0</v>
      </c>
      <c r="NCK67" s="995">
        <f t="shared" ref="NCK67" si="21149">NCK60*$C$65*$C$67</f>
        <v>0</v>
      </c>
      <c r="NCM67" s="995">
        <f t="shared" ref="NCM67" si="21150">NCM60*$C$65*$C$67</f>
        <v>0</v>
      </c>
      <c r="NCO67" s="995">
        <f t="shared" ref="NCO67" si="21151">NCO60*$C$65*$C$67</f>
        <v>0</v>
      </c>
      <c r="NCQ67" s="995">
        <f t="shared" ref="NCQ67" si="21152">NCQ60*$C$65*$C$67</f>
        <v>0</v>
      </c>
      <c r="NCS67" s="995">
        <f t="shared" ref="NCS67" si="21153">NCS60*$C$65*$C$67</f>
        <v>0</v>
      </c>
      <c r="NCU67" s="995">
        <f t="shared" ref="NCU67" si="21154">NCU60*$C$65*$C$67</f>
        <v>0</v>
      </c>
      <c r="NCW67" s="995">
        <f t="shared" ref="NCW67" si="21155">NCW60*$C$65*$C$67</f>
        <v>0</v>
      </c>
      <c r="NCY67" s="995">
        <f t="shared" ref="NCY67" si="21156">NCY60*$C$65*$C$67</f>
        <v>0</v>
      </c>
      <c r="NDA67" s="995">
        <f t="shared" ref="NDA67" si="21157">NDA60*$C$65*$C$67</f>
        <v>0</v>
      </c>
      <c r="NDC67" s="995">
        <f t="shared" ref="NDC67" si="21158">NDC60*$C$65*$C$67</f>
        <v>0</v>
      </c>
      <c r="NDE67" s="995">
        <f t="shared" ref="NDE67" si="21159">NDE60*$C$65*$C$67</f>
        <v>0</v>
      </c>
      <c r="NDG67" s="995">
        <f t="shared" ref="NDG67" si="21160">NDG60*$C$65*$C$67</f>
        <v>0</v>
      </c>
      <c r="NDI67" s="995">
        <f t="shared" ref="NDI67" si="21161">NDI60*$C$65*$C$67</f>
        <v>0</v>
      </c>
      <c r="NDK67" s="995">
        <f t="shared" ref="NDK67" si="21162">NDK60*$C$65*$C$67</f>
        <v>0</v>
      </c>
      <c r="NDM67" s="995">
        <f t="shared" ref="NDM67" si="21163">NDM60*$C$65*$C$67</f>
        <v>0</v>
      </c>
      <c r="NDO67" s="995">
        <f t="shared" ref="NDO67" si="21164">NDO60*$C$65*$C$67</f>
        <v>0</v>
      </c>
      <c r="NDQ67" s="995">
        <f t="shared" ref="NDQ67" si="21165">NDQ60*$C$65*$C$67</f>
        <v>0</v>
      </c>
      <c r="NDS67" s="995">
        <f t="shared" ref="NDS67" si="21166">NDS60*$C$65*$C$67</f>
        <v>0</v>
      </c>
      <c r="NDU67" s="995">
        <f t="shared" ref="NDU67" si="21167">NDU60*$C$65*$C$67</f>
        <v>0</v>
      </c>
      <c r="NDW67" s="995">
        <f t="shared" ref="NDW67" si="21168">NDW60*$C$65*$C$67</f>
        <v>0</v>
      </c>
      <c r="NDY67" s="995">
        <f t="shared" ref="NDY67" si="21169">NDY60*$C$65*$C$67</f>
        <v>0</v>
      </c>
      <c r="NEA67" s="995">
        <f t="shared" ref="NEA67" si="21170">NEA60*$C$65*$C$67</f>
        <v>0</v>
      </c>
      <c r="NEC67" s="995">
        <f t="shared" ref="NEC67" si="21171">NEC60*$C$65*$C$67</f>
        <v>0</v>
      </c>
      <c r="NEE67" s="995">
        <f t="shared" ref="NEE67" si="21172">NEE60*$C$65*$C$67</f>
        <v>0</v>
      </c>
      <c r="NEG67" s="995">
        <f t="shared" ref="NEG67" si="21173">NEG60*$C$65*$C$67</f>
        <v>0</v>
      </c>
      <c r="NEI67" s="995">
        <f t="shared" ref="NEI67" si="21174">NEI60*$C$65*$C$67</f>
        <v>0</v>
      </c>
      <c r="NEK67" s="995">
        <f t="shared" ref="NEK67" si="21175">NEK60*$C$65*$C$67</f>
        <v>0</v>
      </c>
      <c r="NEM67" s="995">
        <f t="shared" ref="NEM67" si="21176">NEM60*$C$65*$C$67</f>
        <v>0</v>
      </c>
      <c r="NEO67" s="995">
        <f t="shared" ref="NEO67" si="21177">NEO60*$C$65*$C$67</f>
        <v>0</v>
      </c>
      <c r="NEQ67" s="995">
        <f t="shared" ref="NEQ67" si="21178">NEQ60*$C$65*$C$67</f>
        <v>0</v>
      </c>
      <c r="NES67" s="995">
        <f t="shared" ref="NES67" si="21179">NES60*$C$65*$C$67</f>
        <v>0</v>
      </c>
      <c r="NEU67" s="995">
        <f t="shared" ref="NEU67" si="21180">NEU60*$C$65*$C$67</f>
        <v>0</v>
      </c>
      <c r="NEW67" s="995">
        <f t="shared" ref="NEW67" si="21181">NEW60*$C$65*$C$67</f>
        <v>0</v>
      </c>
      <c r="NEY67" s="995">
        <f t="shared" ref="NEY67" si="21182">NEY60*$C$65*$C$67</f>
        <v>0</v>
      </c>
      <c r="NFA67" s="995">
        <f t="shared" ref="NFA67" si="21183">NFA60*$C$65*$C$67</f>
        <v>0</v>
      </c>
      <c r="NFC67" s="995">
        <f t="shared" ref="NFC67" si="21184">NFC60*$C$65*$C$67</f>
        <v>0</v>
      </c>
      <c r="NFE67" s="995">
        <f t="shared" ref="NFE67" si="21185">NFE60*$C$65*$C$67</f>
        <v>0</v>
      </c>
      <c r="NFG67" s="995">
        <f t="shared" ref="NFG67" si="21186">NFG60*$C$65*$C$67</f>
        <v>0</v>
      </c>
      <c r="NFI67" s="995">
        <f t="shared" ref="NFI67" si="21187">NFI60*$C$65*$C$67</f>
        <v>0</v>
      </c>
      <c r="NFK67" s="995">
        <f t="shared" ref="NFK67" si="21188">NFK60*$C$65*$C$67</f>
        <v>0</v>
      </c>
      <c r="NFM67" s="995">
        <f t="shared" ref="NFM67" si="21189">NFM60*$C$65*$C$67</f>
        <v>0</v>
      </c>
      <c r="NFO67" s="995">
        <f t="shared" ref="NFO67" si="21190">NFO60*$C$65*$C$67</f>
        <v>0</v>
      </c>
      <c r="NFQ67" s="995">
        <f t="shared" ref="NFQ67" si="21191">NFQ60*$C$65*$C$67</f>
        <v>0</v>
      </c>
      <c r="NFS67" s="995">
        <f t="shared" ref="NFS67" si="21192">NFS60*$C$65*$C$67</f>
        <v>0</v>
      </c>
      <c r="NFU67" s="995">
        <f t="shared" ref="NFU67" si="21193">NFU60*$C$65*$C$67</f>
        <v>0</v>
      </c>
      <c r="NFW67" s="995">
        <f t="shared" ref="NFW67" si="21194">NFW60*$C$65*$C$67</f>
        <v>0</v>
      </c>
      <c r="NFY67" s="995">
        <f t="shared" ref="NFY67" si="21195">NFY60*$C$65*$C$67</f>
        <v>0</v>
      </c>
      <c r="NGA67" s="995">
        <f t="shared" ref="NGA67" si="21196">NGA60*$C$65*$C$67</f>
        <v>0</v>
      </c>
      <c r="NGC67" s="995">
        <f t="shared" ref="NGC67" si="21197">NGC60*$C$65*$C$67</f>
        <v>0</v>
      </c>
      <c r="NGE67" s="995">
        <f t="shared" ref="NGE67" si="21198">NGE60*$C$65*$C$67</f>
        <v>0</v>
      </c>
      <c r="NGG67" s="995">
        <f t="shared" ref="NGG67" si="21199">NGG60*$C$65*$C$67</f>
        <v>0</v>
      </c>
      <c r="NGI67" s="995">
        <f t="shared" ref="NGI67" si="21200">NGI60*$C$65*$C$67</f>
        <v>0</v>
      </c>
      <c r="NGK67" s="995">
        <f t="shared" ref="NGK67" si="21201">NGK60*$C$65*$C$67</f>
        <v>0</v>
      </c>
      <c r="NGM67" s="995">
        <f t="shared" ref="NGM67" si="21202">NGM60*$C$65*$C$67</f>
        <v>0</v>
      </c>
      <c r="NGO67" s="995">
        <f t="shared" ref="NGO67" si="21203">NGO60*$C$65*$C$67</f>
        <v>0</v>
      </c>
      <c r="NGQ67" s="995">
        <f t="shared" ref="NGQ67" si="21204">NGQ60*$C$65*$C$67</f>
        <v>0</v>
      </c>
      <c r="NGS67" s="995">
        <f t="shared" ref="NGS67" si="21205">NGS60*$C$65*$C$67</f>
        <v>0</v>
      </c>
      <c r="NGU67" s="995">
        <f t="shared" ref="NGU67" si="21206">NGU60*$C$65*$C$67</f>
        <v>0</v>
      </c>
      <c r="NGW67" s="995">
        <f t="shared" ref="NGW67" si="21207">NGW60*$C$65*$C$67</f>
        <v>0</v>
      </c>
      <c r="NGY67" s="995">
        <f t="shared" ref="NGY67" si="21208">NGY60*$C$65*$C$67</f>
        <v>0</v>
      </c>
      <c r="NHA67" s="995">
        <f t="shared" ref="NHA67" si="21209">NHA60*$C$65*$C$67</f>
        <v>0</v>
      </c>
      <c r="NHC67" s="995">
        <f t="shared" ref="NHC67" si="21210">NHC60*$C$65*$C$67</f>
        <v>0</v>
      </c>
      <c r="NHE67" s="995">
        <f t="shared" ref="NHE67" si="21211">NHE60*$C$65*$C$67</f>
        <v>0</v>
      </c>
      <c r="NHG67" s="995">
        <f t="shared" ref="NHG67" si="21212">NHG60*$C$65*$C$67</f>
        <v>0</v>
      </c>
      <c r="NHI67" s="995">
        <f t="shared" ref="NHI67" si="21213">NHI60*$C$65*$C$67</f>
        <v>0</v>
      </c>
      <c r="NHK67" s="995">
        <f t="shared" ref="NHK67" si="21214">NHK60*$C$65*$C$67</f>
        <v>0</v>
      </c>
      <c r="NHM67" s="995">
        <f t="shared" ref="NHM67" si="21215">NHM60*$C$65*$C$67</f>
        <v>0</v>
      </c>
      <c r="NHO67" s="995">
        <f t="shared" ref="NHO67" si="21216">NHO60*$C$65*$C$67</f>
        <v>0</v>
      </c>
      <c r="NHQ67" s="995">
        <f t="shared" ref="NHQ67" si="21217">NHQ60*$C$65*$C$67</f>
        <v>0</v>
      </c>
      <c r="NHS67" s="995">
        <f t="shared" ref="NHS67" si="21218">NHS60*$C$65*$C$67</f>
        <v>0</v>
      </c>
      <c r="NHU67" s="995">
        <f t="shared" ref="NHU67" si="21219">NHU60*$C$65*$C$67</f>
        <v>0</v>
      </c>
      <c r="NHW67" s="995">
        <f t="shared" ref="NHW67" si="21220">NHW60*$C$65*$C$67</f>
        <v>0</v>
      </c>
      <c r="NHY67" s="995">
        <f t="shared" ref="NHY67" si="21221">NHY60*$C$65*$C$67</f>
        <v>0</v>
      </c>
      <c r="NIA67" s="995">
        <f t="shared" ref="NIA67" si="21222">NIA60*$C$65*$C$67</f>
        <v>0</v>
      </c>
      <c r="NIC67" s="995">
        <f t="shared" ref="NIC67" si="21223">NIC60*$C$65*$C$67</f>
        <v>0</v>
      </c>
      <c r="NIE67" s="995">
        <f t="shared" ref="NIE67" si="21224">NIE60*$C$65*$C$67</f>
        <v>0</v>
      </c>
      <c r="NIG67" s="995">
        <f t="shared" ref="NIG67" si="21225">NIG60*$C$65*$C$67</f>
        <v>0</v>
      </c>
      <c r="NII67" s="995">
        <f t="shared" ref="NII67" si="21226">NII60*$C$65*$C$67</f>
        <v>0</v>
      </c>
      <c r="NIK67" s="995">
        <f t="shared" ref="NIK67" si="21227">NIK60*$C$65*$C$67</f>
        <v>0</v>
      </c>
      <c r="NIM67" s="995">
        <f t="shared" ref="NIM67" si="21228">NIM60*$C$65*$C$67</f>
        <v>0</v>
      </c>
      <c r="NIO67" s="995">
        <f t="shared" ref="NIO67" si="21229">NIO60*$C$65*$C$67</f>
        <v>0</v>
      </c>
      <c r="NIQ67" s="995">
        <f t="shared" ref="NIQ67" si="21230">NIQ60*$C$65*$C$67</f>
        <v>0</v>
      </c>
      <c r="NIS67" s="995">
        <f t="shared" ref="NIS67" si="21231">NIS60*$C$65*$C$67</f>
        <v>0</v>
      </c>
      <c r="NIU67" s="995">
        <f t="shared" ref="NIU67" si="21232">NIU60*$C$65*$C$67</f>
        <v>0</v>
      </c>
      <c r="NIW67" s="995">
        <f t="shared" ref="NIW67" si="21233">NIW60*$C$65*$C$67</f>
        <v>0</v>
      </c>
      <c r="NIY67" s="995">
        <f t="shared" ref="NIY67" si="21234">NIY60*$C$65*$C$67</f>
        <v>0</v>
      </c>
      <c r="NJA67" s="995">
        <f t="shared" ref="NJA67" si="21235">NJA60*$C$65*$C$67</f>
        <v>0</v>
      </c>
      <c r="NJC67" s="995">
        <f t="shared" ref="NJC67" si="21236">NJC60*$C$65*$C$67</f>
        <v>0</v>
      </c>
      <c r="NJE67" s="995">
        <f t="shared" ref="NJE67" si="21237">NJE60*$C$65*$C$67</f>
        <v>0</v>
      </c>
      <c r="NJG67" s="995">
        <f t="shared" ref="NJG67" si="21238">NJG60*$C$65*$C$67</f>
        <v>0</v>
      </c>
      <c r="NJI67" s="995">
        <f t="shared" ref="NJI67" si="21239">NJI60*$C$65*$C$67</f>
        <v>0</v>
      </c>
      <c r="NJK67" s="995">
        <f t="shared" ref="NJK67" si="21240">NJK60*$C$65*$C$67</f>
        <v>0</v>
      </c>
      <c r="NJM67" s="995">
        <f t="shared" ref="NJM67" si="21241">NJM60*$C$65*$C$67</f>
        <v>0</v>
      </c>
      <c r="NJO67" s="995">
        <f t="shared" ref="NJO67" si="21242">NJO60*$C$65*$C$67</f>
        <v>0</v>
      </c>
      <c r="NJQ67" s="995">
        <f t="shared" ref="NJQ67" si="21243">NJQ60*$C$65*$C$67</f>
        <v>0</v>
      </c>
      <c r="NJS67" s="995">
        <f t="shared" ref="NJS67" si="21244">NJS60*$C$65*$C$67</f>
        <v>0</v>
      </c>
      <c r="NJU67" s="995">
        <f t="shared" ref="NJU67" si="21245">NJU60*$C$65*$C$67</f>
        <v>0</v>
      </c>
      <c r="NJW67" s="995">
        <f t="shared" ref="NJW67" si="21246">NJW60*$C$65*$C$67</f>
        <v>0</v>
      </c>
      <c r="NJY67" s="995">
        <f t="shared" ref="NJY67" si="21247">NJY60*$C$65*$C$67</f>
        <v>0</v>
      </c>
      <c r="NKA67" s="995">
        <f t="shared" ref="NKA67" si="21248">NKA60*$C$65*$C$67</f>
        <v>0</v>
      </c>
      <c r="NKC67" s="995">
        <f t="shared" ref="NKC67" si="21249">NKC60*$C$65*$C$67</f>
        <v>0</v>
      </c>
      <c r="NKE67" s="995">
        <f t="shared" ref="NKE67" si="21250">NKE60*$C$65*$C$67</f>
        <v>0</v>
      </c>
      <c r="NKG67" s="995">
        <f t="shared" ref="NKG67" si="21251">NKG60*$C$65*$C$67</f>
        <v>0</v>
      </c>
      <c r="NKI67" s="995">
        <f t="shared" ref="NKI67" si="21252">NKI60*$C$65*$C$67</f>
        <v>0</v>
      </c>
      <c r="NKK67" s="995">
        <f t="shared" ref="NKK67" si="21253">NKK60*$C$65*$C$67</f>
        <v>0</v>
      </c>
      <c r="NKM67" s="995">
        <f t="shared" ref="NKM67" si="21254">NKM60*$C$65*$C$67</f>
        <v>0</v>
      </c>
      <c r="NKO67" s="995">
        <f t="shared" ref="NKO67" si="21255">NKO60*$C$65*$C$67</f>
        <v>0</v>
      </c>
      <c r="NKQ67" s="995">
        <f t="shared" ref="NKQ67" si="21256">NKQ60*$C$65*$C$67</f>
        <v>0</v>
      </c>
      <c r="NKS67" s="995">
        <f t="shared" ref="NKS67" si="21257">NKS60*$C$65*$C$67</f>
        <v>0</v>
      </c>
      <c r="NKU67" s="995">
        <f t="shared" ref="NKU67" si="21258">NKU60*$C$65*$C$67</f>
        <v>0</v>
      </c>
      <c r="NKW67" s="995">
        <f t="shared" ref="NKW67" si="21259">NKW60*$C$65*$C$67</f>
        <v>0</v>
      </c>
      <c r="NKY67" s="995">
        <f t="shared" ref="NKY67" si="21260">NKY60*$C$65*$C$67</f>
        <v>0</v>
      </c>
      <c r="NLA67" s="995">
        <f t="shared" ref="NLA67" si="21261">NLA60*$C$65*$C$67</f>
        <v>0</v>
      </c>
      <c r="NLC67" s="995">
        <f t="shared" ref="NLC67" si="21262">NLC60*$C$65*$C$67</f>
        <v>0</v>
      </c>
      <c r="NLE67" s="995">
        <f t="shared" ref="NLE67" si="21263">NLE60*$C$65*$C$67</f>
        <v>0</v>
      </c>
      <c r="NLG67" s="995">
        <f t="shared" ref="NLG67" si="21264">NLG60*$C$65*$C$67</f>
        <v>0</v>
      </c>
      <c r="NLI67" s="995">
        <f t="shared" ref="NLI67" si="21265">NLI60*$C$65*$C$67</f>
        <v>0</v>
      </c>
      <c r="NLK67" s="995">
        <f t="shared" ref="NLK67" si="21266">NLK60*$C$65*$C$67</f>
        <v>0</v>
      </c>
      <c r="NLM67" s="995">
        <f t="shared" ref="NLM67" si="21267">NLM60*$C$65*$C$67</f>
        <v>0</v>
      </c>
      <c r="NLO67" s="995">
        <f t="shared" ref="NLO67" si="21268">NLO60*$C$65*$C$67</f>
        <v>0</v>
      </c>
      <c r="NLQ67" s="995">
        <f t="shared" ref="NLQ67" si="21269">NLQ60*$C$65*$C$67</f>
        <v>0</v>
      </c>
      <c r="NLS67" s="995">
        <f t="shared" ref="NLS67" si="21270">NLS60*$C$65*$C$67</f>
        <v>0</v>
      </c>
      <c r="NLU67" s="995">
        <f t="shared" ref="NLU67" si="21271">NLU60*$C$65*$C$67</f>
        <v>0</v>
      </c>
      <c r="NLW67" s="995">
        <f t="shared" ref="NLW67" si="21272">NLW60*$C$65*$C$67</f>
        <v>0</v>
      </c>
      <c r="NLY67" s="995">
        <f t="shared" ref="NLY67" si="21273">NLY60*$C$65*$C$67</f>
        <v>0</v>
      </c>
      <c r="NMA67" s="995">
        <f t="shared" ref="NMA67" si="21274">NMA60*$C$65*$C$67</f>
        <v>0</v>
      </c>
      <c r="NMC67" s="995">
        <f t="shared" ref="NMC67" si="21275">NMC60*$C$65*$C$67</f>
        <v>0</v>
      </c>
      <c r="NME67" s="995">
        <f t="shared" ref="NME67" si="21276">NME60*$C$65*$C$67</f>
        <v>0</v>
      </c>
      <c r="NMG67" s="995">
        <f t="shared" ref="NMG67" si="21277">NMG60*$C$65*$C$67</f>
        <v>0</v>
      </c>
      <c r="NMI67" s="995">
        <f t="shared" ref="NMI67" si="21278">NMI60*$C$65*$C$67</f>
        <v>0</v>
      </c>
      <c r="NMK67" s="995">
        <f t="shared" ref="NMK67" si="21279">NMK60*$C$65*$C$67</f>
        <v>0</v>
      </c>
      <c r="NMM67" s="995">
        <f t="shared" ref="NMM67" si="21280">NMM60*$C$65*$C$67</f>
        <v>0</v>
      </c>
      <c r="NMO67" s="995">
        <f t="shared" ref="NMO67" si="21281">NMO60*$C$65*$C$67</f>
        <v>0</v>
      </c>
      <c r="NMQ67" s="995">
        <f t="shared" ref="NMQ67" si="21282">NMQ60*$C$65*$C$67</f>
        <v>0</v>
      </c>
      <c r="NMS67" s="995">
        <f t="shared" ref="NMS67" si="21283">NMS60*$C$65*$C$67</f>
        <v>0</v>
      </c>
      <c r="NMU67" s="995">
        <f t="shared" ref="NMU67" si="21284">NMU60*$C$65*$C$67</f>
        <v>0</v>
      </c>
      <c r="NMW67" s="995">
        <f t="shared" ref="NMW67" si="21285">NMW60*$C$65*$C$67</f>
        <v>0</v>
      </c>
      <c r="NMY67" s="995">
        <f t="shared" ref="NMY67" si="21286">NMY60*$C$65*$C$67</f>
        <v>0</v>
      </c>
      <c r="NNA67" s="995">
        <f t="shared" ref="NNA67" si="21287">NNA60*$C$65*$C$67</f>
        <v>0</v>
      </c>
      <c r="NNC67" s="995">
        <f t="shared" ref="NNC67" si="21288">NNC60*$C$65*$C$67</f>
        <v>0</v>
      </c>
      <c r="NNE67" s="995">
        <f t="shared" ref="NNE67" si="21289">NNE60*$C$65*$C$67</f>
        <v>0</v>
      </c>
      <c r="NNG67" s="995">
        <f t="shared" ref="NNG67" si="21290">NNG60*$C$65*$C$67</f>
        <v>0</v>
      </c>
      <c r="NNI67" s="995">
        <f t="shared" ref="NNI67" si="21291">NNI60*$C$65*$C$67</f>
        <v>0</v>
      </c>
      <c r="NNK67" s="995">
        <f t="shared" ref="NNK67" si="21292">NNK60*$C$65*$C$67</f>
        <v>0</v>
      </c>
      <c r="NNM67" s="995">
        <f t="shared" ref="NNM67" si="21293">NNM60*$C$65*$C$67</f>
        <v>0</v>
      </c>
      <c r="NNO67" s="995">
        <f t="shared" ref="NNO67" si="21294">NNO60*$C$65*$C$67</f>
        <v>0</v>
      </c>
      <c r="NNQ67" s="995">
        <f t="shared" ref="NNQ67" si="21295">NNQ60*$C$65*$C$67</f>
        <v>0</v>
      </c>
      <c r="NNS67" s="995">
        <f t="shared" ref="NNS67" si="21296">NNS60*$C$65*$C$67</f>
        <v>0</v>
      </c>
      <c r="NNU67" s="995">
        <f t="shared" ref="NNU67" si="21297">NNU60*$C$65*$C$67</f>
        <v>0</v>
      </c>
      <c r="NNW67" s="995">
        <f t="shared" ref="NNW67" si="21298">NNW60*$C$65*$C$67</f>
        <v>0</v>
      </c>
      <c r="NNY67" s="995">
        <f t="shared" ref="NNY67" si="21299">NNY60*$C$65*$C$67</f>
        <v>0</v>
      </c>
      <c r="NOA67" s="995">
        <f t="shared" ref="NOA67" si="21300">NOA60*$C$65*$C$67</f>
        <v>0</v>
      </c>
      <c r="NOC67" s="995">
        <f t="shared" ref="NOC67" si="21301">NOC60*$C$65*$C$67</f>
        <v>0</v>
      </c>
      <c r="NOE67" s="995">
        <f t="shared" ref="NOE67" si="21302">NOE60*$C$65*$C$67</f>
        <v>0</v>
      </c>
      <c r="NOG67" s="995">
        <f t="shared" ref="NOG67" si="21303">NOG60*$C$65*$C$67</f>
        <v>0</v>
      </c>
      <c r="NOI67" s="995">
        <f t="shared" ref="NOI67" si="21304">NOI60*$C$65*$C$67</f>
        <v>0</v>
      </c>
      <c r="NOK67" s="995">
        <f t="shared" ref="NOK67" si="21305">NOK60*$C$65*$C$67</f>
        <v>0</v>
      </c>
      <c r="NOM67" s="995">
        <f t="shared" ref="NOM67" si="21306">NOM60*$C$65*$C$67</f>
        <v>0</v>
      </c>
      <c r="NOO67" s="995">
        <f t="shared" ref="NOO67" si="21307">NOO60*$C$65*$C$67</f>
        <v>0</v>
      </c>
      <c r="NOQ67" s="995">
        <f t="shared" ref="NOQ67" si="21308">NOQ60*$C$65*$C$67</f>
        <v>0</v>
      </c>
      <c r="NOS67" s="995">
        <f t="shared" ref="NOS67" si="21309">NOS60*$C$65*$C$67</f>
        <v>0</v>
      </c>
      <c r="NOU67" s="995">
        <f t="shared" ref="NOU67" si="21310">NOU60*$C$65*$C$67</f>
        <v>0</v>
      </c>
      <c r="NOW67" s="995">
        <f t="shared" ref="NOW67" si="21311">NOW60*$C$65*$C$67</f>
        <v>0</v>
      </c>
      <c r="NOY67" s="995">
        <f t="shared" ref="NOY67" si="21312">NOY60*$C$65*$C$67</f>
        <v>0</v>
      </c>
      <c r="NPA67" s="995">
        <f t="shared" ref="NPA67" si="21313">NPA60*$C$65*$C$67</f>
        <v>0</v>
      </c>
      <c r="NPC67" s="995">
        <f t="shared" ref="NPC67" si="21314">NPC60*$C$65*$C$67</f>
        <v>0</v>
      </c>
      <c r="NPE67" s="995">
        <f t="shared" ref="NPE67" si="21315">NPE60*$C$65*$C$67</f>
        <v>0</v>
      </c>
      <c r="NPG67" s="995">
        <f t="shared" ref="NPG67" si="21316">NPG60*$C$65*$C$67</f>
        <v>0</v>
      </c>
      <c r="NPI67" s="995">
        <f t="shared" ref="NPI67" si="21317">NPI60*$C$65*$C$67</f>
        <v>0</v>
      </c>
      <c r="NPK67" s="995">
        <f t="shared" ref="NPK67" si="21318">NPK60*$C$65*$C$67</f>
        <v>0</v>
      </c>
      <c r="NPM67" s="995">
        <f t="shared" ref="NPM67" si="21319">NPM60*$C$65*$C$67</f>
        <v>0</v>
      </c>
      <c r="NPO67" s="995">
        <f t="shared" ref="NPO67" si="21320">NPO60*$C$65*$C$67</f>
        <v>0</v>
      </c>
      <c r="NPQ67" s="995">
        <f t="shared" ref="NPQ67" si="21321">NPQ60*$C$65*$C$67</f>
        <v>0</v>
      </c>
      <c r="NPS67" s="995">
        <f t="shared" ref="NPS67" si="21322">NPS60*$C$65*$C$67</f>
        <v>0</v>
      </c>
      <c r="NPU67" s="995">
        <f t="shared" ref="NPU67" si="21323">NPU60*$C$65*$C$67</f>
        <v>0</v>
      </c>
      <c r="NPW67" s="995">
        <f t="shared" ref="NPW67" si="21324">NPW60*$C$65*$C$67</f>
        <v>0</v>
      </c>
      <c r="NPY67" s="995">
        <f t="shared" ref="NPY67" si="21325">NPY60*$C$65*$C$67</f>
        <v>0</v>
      </c>
      <c r="NQA67" s="995">
        <f t="shared" ref="NQA67" si="21326">NQA60*$C$65*$C$67</f>
        <v>0</v>
      </c>
      <c r="NQC67" s="995">
        <f t="shared" ref="NQC67" si="21327">NQC60*$C$65*$C$67</f>
        <v>0</v>
      </c>
      <c r="NQE67" s="995">
        <f t="shared" ref="NQE67" si="21328">NQE60*$C$65*$C$67</f>
        <v>0</v>
      </c>
      <c r="NQG67" s="995">
        <f t="shared" ref="NQG67" si="21329">NQG60*$C$65*$C$67</f>
        <v>0</v>
      </c>
      <c r="NQI67" s="995">
        <f t="shared" ref="NQI67" si="21330">NQI60*$C$65*$C$67</f>
        <v>0</v>
      </c>
      <c r="NQK67" s="995">
        <f t="shared" ref="NQK67" si="21331">NQK60*$C$65*$C$67</f>
        <v>0</v>
      </c>
      <c r="NQM67" s="995">
        <f t="shared" ref="NQM67" si="21332">NQM60*$C$65*$C$67</f>
        <v>0</v>
      </c>
      <c r="NQO67" s="995">
        <f t="shared" ref="NQO67" si="21333">NQO60*$C$65*$C$67</f>
        <v>0</v>
      </c>
      <c r="NQQ67" s="995">
        <f t="shared" ref="NQQ67" si="21334">NQQ60*$C$65*$C$67</f>
        <v>0</v>
      </c>
      <c r="NQS67" s="995">
        <f t="shared" ref="NQS67" si="21335">NQS60*$C$65*$C$67</f>
        <v>0</v>
      </c>
      <c r="NQU67" s="995">
        <f t="shared" ref="NQU67" si="21336">NQU60*$C$65*$C$67</f>
        <v>0</v>
      </c>
      <c r="NQW67" s="995">
        <f t="shared" ref="NQW67" si="21337">NQW60*$C$65*$C$67</f>
        <v>0</v>
      </c>
      <c r="NQY67" s="995">
        <f t="shared" ref="NQY67" si="21338">NQY60*$C$65*$C$67</f>
        <v>0</v>
      </c>
      <c r="NRA67" s="995">
        <f t="shared" ref="NRA67" si="21339">NRA60*$C$65*$C$67</f>
        <v>0</v>
      </c>
      <c r="NRC67" s="995">
        <f t="shared" ref="NRC67" si="21340">NRC60*$C$65*$C$67</f>
        <v>0</v>
      </c>
      <c r="NRE67" s="995">
        <f t="shared" ref="NRE67" si="21341">NRE60*$C$65*$C$67</f>
        <v>0</v>
      </c>
      <c r="NRG67" s="995">
        <f t="shared" ref="NRG67" si="21342">NRG60*$C$65*$C$67</f>
        <v>0</v>
      </c>
      <c r="NRI67" s="995">
        <f t="shared" ref="NRI67" si="21343">NRI60*$C$65*$C$67</f>
        <v>0</v>
      </c>
      <c r="NRK67" s="995">
        <f t="shared" ref="NRK67" si="21344">NRK60*$C$65*$C$67</f>
        <v>0</v>
      </c>
      <c r="NRM67" s="995">
        <f t="shared" ref="NRM67" si="21345">NRM60*$C$65*$C$67</f>
        <v>0</v>
      </c>
      <c r="NRO67" s="995">
        <f t="shared" ref="NRO67" si="21346">NRO60*$C$65*$C$67</f>
        <v>0</v>
      </c>
      <c r="NRQ67" s="995">
        <f t="shared" ref="NRQ67" si="21347">NRQ60*$C$65*$C$67</f>
        <v>0</v>
      </c>
      <c r="NRS67" s="995">
        <f t="shared" ref="NRS67" si="21348">NRS60*$C$65*$C$67</f>
        <v>0</v>
      </c>
      <c r="NRU67" s="995">
        <f t="shared" ref="NRU67" si="21349">NRU60*$C$65*$C$67</f>
        <v>0</v>
      </c>
      <c r="NRW67" s="995">
        <f t="shared" ref="NRW67" si="21350">NRW60*$C$65*$C$67</f>
        <v>0</v>
      </c>
      <c r="NRY67" s="995">
        <f t="shared" ref="NRY67" si="21351">NRY60*$C$65*$C$67</f>
        <v>0</v>
      </c>
      <c r="NSA67" s="995">
        <f t="shared" ref="NSA67" si="21352">NSA60*$C$65*$C$67</f>
        <v>0</v>
      </c>
      <c r="NSC67" s="995">
        <f t="shared" ref="NSC67" si="21353">NSC60*$C$65*$C$67</f>
        <v>0</v>
      </c>
      <c r="NSE67" s="995">
        <f t="shared" ref="NSE67" si="21354">NSE60*$C$65*$C$67</f>
        <v>0</v>
      </c>
      <c r="NSG67" s="995">
        <f t="shared" ref="NSG67" si="21355">NSG60*$C$65*$C$67</f>
        <v>0</v>
      </c>
      <c r="NSI67" s="995">
        <f t="shared" ref="NSI67" si="21356">NSI60*$C$65*$C$67</f>
        <v>0</v>
      </c>
      <c r="NSK67" s="995">
        <f t="shared" ref="NSK67" si="21357">NSK60*$C$65*$C$67</f>
        <v>0</v>
      </c>
      <c r="NSM67" s="995">
        <f t="shared" ref="NSM67" si="21358">NSM60*$C$65*$C$67</f>
        <v>0</v>
      </c>
      <c r="NSO67" s="995">
        <f t="shared" ref="NSO67" si="21359">NSO60*$C$65*$C$67</f>
        <v>0</v>
      </c>
      <c r="NSQ67" s="995">
        <f t="shared" ref="NSQ67" si="21360">NSQ60*$C$65*$C$67</f>
        <v>0</v>
      </c>
      <c r="NSS67" s="995">
        <f t="shared" ref="NSS67" si="21361">NSS60*$C$65*$C$67</f>
        <v>0</v>
      </c>
      <c r="NSU67" s="995">
        <f t="shared" ref="NSU67" si="21362">NSU60*$C$65*$C$67</f>
        <v>0</v>
      </c>
      <c r="NSW67" s="995">
        <f t="shared" ref="NSW67" si="21363">NSW60*$C$65*$C$67</f>
        <v>0</v>
      </c>
      <c r="NSY67" s="995">
        <f t="shared" ref="NSY67" si="21364">NSY60*$C$65*$C$67</f>
        <v>0</v>
      </c>
      <c r="NTA67" s="995">
        <f t="shared" ref="NTA67" si="21365">NTA60*$C$65*$C$67</f>
        <v>0</v>
      </c>
      <c r="NTC67" s="995">
        <f t="shared" ref="NTC67" si="21366">NTC60*$C$65*$C$67</f>
        <v>0</v>
      </c>
      <c r="NTE67" s="995">
        <f t="shared" ref="NTE67" si="21367">NTE60*$C$65*$C$67</f>
        <v>0</v>
      </c>
      <c r="NTG67" s="995">
        <f t="shared" ref="NTG67" si="21368">NTG60*$C$65*$C$67</f>
        <v>0</v>
      </c>
      <c r="NTI67" s="995">
        <f t="shared" ref="NTI67" si="21369">NTI60*$C$65*$C$67</f>
        <v>0</v>
      </c>
      <c r="NTK67" s="995">
        <f t="shared" ref="NTK67" si="21370">NTK60*$C$65*$C$67</f>
        <v>0</v>
      </c>
      <c r="NTM67" s="995">
        <f t="shared" ref="NTM67" si="21371">NTM60*$C$65*$C$67</f>
        <v>0</v>
      </c>
      <c r="NTO67" s="995">
        <f t="shared" ref="NTO67" si="21372">NTO60*$C$65*$C$67</f>
        <v>0</v>
      </c>
      <c r="NTQ67" s="995">
        <f t="shared" ref="NTQ67" si="21373">NTQ60*$C$65*$C$67</f>
        <v>0</v>
      </c>
      <c r="NTS67" s="995">
        <f t="shared" ref="NTS67" si="21374">NTS60*$C$65*$C$67</f>
        <v>0</v>
      </c>
      <c r="NTU67" s="995">
        <f t="shared" ref="NTU67" si="21375">NTU60*$C$65*$C$67</f>
        <v>0</v>
      </c>
      <c r="NTW67" s="995">
        <f t="shared" ref="NTW67" si="21376">NTW60*$C$65*$C$67</f>
        <v>0</v>
      </c>
      <c r="NTY67" s="995">
        <f t="shared" ref="NTY67" si="21377">NTY60*$C$65*$C$67</f>
        <v>0</v>
      </c>
      <c r="NUA67" s="995">
        <f t="shared" ref="NUA67" si="21378">NUA60*$C$65*$C$67</f>
        <v>0</v>
      </c>
      <c r="NUC67" s="995">
        <f t="shared" ref="NUC67" si="21379">NUC60*$C$65*$C$67</f>
        <v>0</v>
      </c>
      <c r="NUE67" s="995">
        <f t="shared" ref="NUE67" si="21380">NUE60*$C$65*$C$67</f>
        <v>0</v>
      </c>
      <c r="NUG67" s="995">
        <f t="shared" ref="NUG67" si="21381">NUG60*$C$65*$C$67</f>
        <v>0</v>
      </c>
      <c r="NUI67" s="995">
        <f t="shared" ref="NUI67" si="21382">NUI60*$C$65*$C$67</f>
        <v>0</v>
      </c>
      <c r="NUK67" s="995">
        <f t="shared" ref="NUK67" si="21383">NUK60*$C$65*$C$67</f>
        <v>0</v>
      </c>
      <c r="NUM67" s="995">
        <f t="shared" ref="NUM67" si="21384">NUM60*$C$65*$C$67</f>
        <v>0</v>
      </c>
      <c r="NUO67" s="995">
        <f t="shared" ref="NUO67" si="21385">NUO60*$C$65*$C$67</f>
        <v>0</v>
      </c>
      <c r="NUQ67" s="995">
        <f t="shared" ref="NUQ67" si="21386">NUQ60*$C$65*$C$67</f>
        <v>0</v>
      </c>
      <c r="NUS67" s="995">
        <f t="shared" ref="NUS67" si="21387">NUS60*$C$65*$C$67</f>
        <v>0</v>
      </c>
      <c r="NUU67" s="995">
        <f t="shared" ref="NUU67" si="21388">NUU60*$C$65*$C$67</f>
        <v>0</v>
      </c>
      <c r="NUW67" s="995">
        <f t="shared" ref="NUW67" si="21389">NUW60*$C$65*$C$67</f>
        <v>0</v>
      </c>
      <c r="NUY67" s="995">
        <f t="shared" ref="NUY67" si="21390">NUY60*$C$65*$C$67</f>
        <v>0</v>
      </c>
      <c r="NVA67" s="995">
        <f t="shared" ref="NVA67" si="21391">NVA60*$C$65*$C$67</f>
        <v>0</v>
      </c>
      <c r="NVC67" s="995">
        <f t="shared" ref="NVC67" si="21392">NVC60*$C$65*$C$67</f>
        <v>0</v>
      </c>
      <c r="NVE67" s="995">
        <f t="shared" ref="NVE67" si="21393">NVE60*$C$65*$C$67</f>
        <v>0</v>
      </c>
      <c r="NVG67" s="995">
        <f t="shared" ref="NVG67" si="21394">NVG60*$C$65*$C$67</f>
        <v>0</v>
      </c>
      <c r="NVI67" s="995">
        <f t="shared" ref="NVI67" si="21395">NVI60*$C$65*$C$67</f>
        <v>0</v>
      </c>
      <c r="NVK67" s="995">
        <f t="shared" ref="NVK67" si="21396">NVK60*$C$65*$C$67</f>
        <v>0</v>
      </c>
      <c r="NVM67" s="995">
        <f t="shared" ref="NVM67" si="21397">NVM60*$C$65*$C$67</f>
        <v>0</v>
      </c>
      <c r="NVO67" s="995">
        <f t="shared" ref="NVO67" si="21398">NVO60*$C$65*$C$67</f>
        <v>0</v>
      </c>
      <c r="NVQ67" s="995">
        <f t="shared" ref="NVQ67" si="21399">NVQ60*$C$65*$C$67</f>
        <v>0</v>
      </c>
      <c r="NVS67" s="995">
        <f t="shared" ref="NVS67" si="21400">NVS60*$C$65*$C$67</f>
        <v>0</v>
      </c>
      <c r="NVU67" s="995">
        <f t="shared" ref="NVU67" si="21401">NVU60*$C$65*$C$67</f>
        <v>0</v>
      </c>
      <c r="NVW67" s="995">
        <f t="shared" ref="NVW67" si="21402">NVW60*$C$65*$C$67</f>
        <v>0</v>
      </c>
      <c r="NVY67" s="995">
        <f t="shared" ref="NVY67" si="21403">NVY60*$C$65*$C$67</f>
        <v>0</v>
      </c>
      <c r="NWA67" s="995">
        <f t="shared" ref="NWA67" si="21404">NWA60*$C$65*$C$67</f>
        <v>0</v>
      </c>
      <c r="NWC67" s="995">
        <f t="shared" ref="NWC67" si="21405">NWC60*$C$65*$C$67</f>
        <v>0</v>
      </c>
      <c r="NWE67" s="995">
        <f t="shared" ref="NWE67" si="21406">NWE60*$C$65*$C$67</f>
        <v>0</v>
      </c>
      <c r="NWG67" s="995">
        <f t="shared" ref="NWG67" si="21407">NWG60*$C$65*$C$67</f>
        <v>0</v>
      </c>
      <c r="NWI67" s="995">
        <f t="shared" ref="NWI67" si="21408">NWI60*$C$65*$C$67</f>
        <v>0</v>
      </c>
      <c r="NWK67" s="995">
        <f t="shared" ref="NWK67" si="21409">NWK60*$C$65*$C$67</f>
        <v>0</v>
      </c>
      <c r="NWM67" s="995">
        <f t="shared" ref="NWM67" si="21410">NWM60*$C$65*$C$67</f>
        <v>0</v>
      </c>
      <c r="NWO67" s="995">
        <f t="shared" ref="NWO67" si="21411">NWO60*$C$65*$C$67</f>
        <v>0</v>
      </c>
      <c r="NWQ67" s="995">
        <f t="shared" ref="NWQ67" si="21412">NWQ60*$C$65*$C$67</f>
        <v>0</v>
      </c>
      <c r="NWS67" s="995">
        <f t="shared" ref="NWS67" si="21413">NWS60*$C$65*$C$67</f>
        <v>0</v>
      </c>
      <c r="NWU67" s="995">
        <f t="shared" ref="NWU67" si="21414">NWU60*$C$65*$C$67</f>
        <v>0</v>
      </c>
      <c r="NWW67" s="995">
        <f t="shared" ref="NWW67" si="21415">NWW60*$C$65*$C$67</f>
        <v>0</v>
      </c>
      <c r="NWY67" s="995">
        <f t="shared" ref="NWY67" si="21416">NWY60*$C$65*$C$67</f>
        <v>0</v>
      </c>
      <c r="NXA67" s="995">
        <f t="shared" ref="NXA67" si="21417">NXA60*$C$65*$C$67</f>
        <v>0</v>
      </c>
      <c r="NXC67" s="995">
        <f t="shared" ref="NXC67" si="21418">NXC60*$C$65*$C$67</f>
        <v>0</v>
      </c>
      <c r="NXE67" s="995">
        <f t="shared" ref="NXE67" si="21419">NXE60*$C$65*$C$67</f>
        <v>0</v>
      </c>
      <c r="NXG67" s="995">
        <f t="shared" ref="NXG67" si="21420">NXG60*$C$65*$C$67</f>
        <v>0</v>
      </c>
      <c r="NXI67" s="995">
        <f t="shared" ref="NXI67" si="21421">NXI60*$C$65*$C$67</f>
        <v>0</v>
      </c>
      <c r="NXK67" s="995">
        <f t="shared" ref="NXK67" si="21422">NXK60*$C$65*$C$67</f>
        <v>0</v>
      </c>
      <c r="NXM67" s="995">
        <f t="shared" ref="NXM67" si="21423">NXM60*$C$65*$C$67</f>
        <v>0</v>
      </c>
      <c r="NXO67" s="995">
        <f t="shared" ref="NXO67" si="21424">NXO60*$C$65*$C$67</f>
        <v>0</v>
      </c>
      <c r="NXQ67" s="995">
        <f t="shared" ref="NXQ67" si="21425">NXQ60*$C$65*$C$67</f>
        <v>0</v>
      </c>
      <c r="NXS67" s="995">
        <f t="shared" ref="NXS67" si="21426">NXS60*$C$65*$C$67</f>
        <v>0</v>
      </c>
      <c r="NXU67" s="995">
        <f t="shared" ref="NXU67" si="21427">NXU60*$C$65*$C$67</f>
        <v>0</v>
      </c>
      <c r="NXW67" s="995">
        <f t="shared" ref="NXW67" si="21428">NXW60*$C$65*$C$67</f>
        <v>0</v>
      </c>
      <c r="NXY67" s="995">
        <f t="shared" ref="NXY67" si="21429">NXY60*$C$65*$C$67</f>
        <v>0</v>
      </c>
      <c r="NYA67" s="995">
        <f t="shared" ref="NYA67" si="21430">NYA60*$C$65*$C$67</f>
        <v>0</v>
      </c>
      <c r="NYC67" s="995">
        <f t="shared" ref="NYC67" si="21431">NYC60*$C$65*$C$67</f>
        <v>0</v>
      </c>
      <c r="NYE67" s="995">
        <f t="shared" ref="NYE67" si="21432">NYE60*$C$65*$C$67</f>
        <v>0</v>
      </c>
      <c r="NYG67" s="995">
        <f t="shared" ref="NYG67" si="21433">NYG60*$C$65*$C$67</f>
        <v>0</v>
      </c>
      <c r="NYI67" s="995">
        <f t="shared" ref="NYI67" si="21434">NYI60*$C$65*$C$67</f>
        <v>0</v>
      </c>
      <c r="NYK67" s="995">
        <f t="shared" ref="NYK67" si="21435">NYK60*$C$65*$C$67</f>
        <v>0</v>
      </c>
      <c r="NYM67" s="995">
        <f t="shared" ref="NYM67" si="21436">NYM60*$C$65*$C$67</f>
        <v>0</v>
      </c>
      <c r="NYO67" s="995">
        <f t="shared" ref="NYO67" si="21437">NYO60*$C$65*$C$67</f>
        <v>0</v>
      </c>
      <c r="NYQ67" s="995">
        <f t="shared" ref="NYQ67" si="21438">NYQ60*$C$65*$C$67</f>
        <v>0</v>
      </c>
      <c r="NYS67" s="995">
        <f t="shared" ref="NYS67" si="21439">NYS60*$C$65*$C$67</f>
        <v>0</v>
      </c>
      <c r="NYU67" s="995">
        <f t="shared" ref="NYU67" si="21440">NYU60*$C$65*$C$67</f>
        <v>0</v>
      </c>
      <c r="NYW67" s="995">
        <f t="shared" ref="NYW67" si="21441">NYW60*$C$65*$C$67</f>
        <v>0</v>
      </c>
      <c r="NYY67" s="995">
        <f t="shared" ref="NYY67" si="21442">NYY60*$C$65*$C$67</f>
        <v>0</v>
      </c>
      <c r="NZA67" s="995">
        <f t="shared" ref="NZA67" si="21443">NZA60*$C$65*$C$67</f>
        <v>0</v>
      </c>
      <c r="NZC67" s="995">
        <f t="shared" ref="NZC67" si="21444">NZC60*$C$65*$C$67</f>
        <v>0</v>
      </c>
      <c r="NZE67" s="995">
        <f t="shared" ref="NZE67" si="21445">NZE60*$C$65*$C$67</f>
        <v>0</v>
      </c>
      <c r="NZG67" s="995">
        <f t="shared" ref="NZG67" si="21446">NZG60*$C$65*$C$67</f>
        <v>0</v>
      </c>
      <c r="NZI67" s="995">
        <f t="shared" ref="NZI67" si="21447">NZI60*$C$65*$C$67</f>
        <v>0</v>
      </c>
      <c r="NZK67" s="995">
        <f t="shared" ref="NZK67" si="21448">NZK60*$C$65*$C$67</f>
        <v>0</v>
      </c>
      <c r="NZM67" s="995">
        <f t="shared" ref="NZM67" si="21449">NZM60*$C$65*$C$67</f>
        <v>0</v>
      </c>
      <c r="NZO67" s="995">
        <f t="shared" ref="NZO67" si="21450">NZO60*$C$65*$C$67</f>
        <v>0</v>
      </c>
      <c r="NZQ67" s="995">
        <f t="shared" ref="NZQ67" si="21451">NZQ60*$C$65*$C$67</f>
        <v>0</v>
      </c>
      <c r="NZS67" s="995">
        <f t="shared" ref="NZS67" si="21452">NZS60*$C$65*$C$67</f>
        <v>0</v>
      </c>
      <c r="NZU67" s="995">
        <f t="shared" ref="NZU67" si="21453">NZU60*$C$65*$C$67</f>
        <v>0</v>
      </c>
      <c r="NZW67" s="995">
        <f t="shared" ref="NZW67" si="21454">NZW60*$C$65*$C$67</f>
        <v>0</v>
      </c>
      <c r="NZY67" s="995">
        <f t="shared" ref="NZY67" si="21455">NZY60*$C$65*$C$67</f>
        <v>0</v>
      </c>
      <c r="OAA67" s="995">
        <f t="shared" ref="OAA67" si="21456">OAA60*$C$65*$C$67</f>
        <v>0</v>
      </c>
      <c r="OAC67" s="995">
        <f t="shared" ref="OAC67" si="21457">OAC60*$C$65*$C$67</f>
        <v>0</v>
      </c>
      <c r="OAE67" s="995">
        <f t="shared" ref="OAE67" si="21458">OAE60*$C$65*$C$67</f>
        <v>0</v>
      </c>
      <c r="OAG67" s="995">
        <f t="shared" ref="OAG67" si="21459">OAG60*$C$65*$C$67</f>
        <v>0</v>
      </c>
      <c r="OAI67" s="995">
        <f t="shared" ref="OAI67" si="21460">OAI60*$C$65*$C$67</f>
        <v>0</v>
      </c>
      <c r="OAK67" s="995">
        <f t="shared" ref="OAK67" si="21461">OAK60*$C$65*$C$67</f>
        <v>0</v>
      </c>
      <c r="OAM67" s="995">
        <f t="shared" ref="OAM67" si="21462">OAM60*$C$65*$C$67</f>
        <v>0</v>
      </c>
      <c r="OAO67" s="995">
        <f t="shared" ref="OAO67" si="21463">OAO60*$C$65*$C$67</f>
        <v>0</v>
      </c>
      <c r="OAQ67" s="995">
        <f t="shared" ref="OAQ67" si="21464">OAQ60*$C$65*$C$67</f>
        <v>0</v>
      </c>
      <c r="OAS67" s="995">
        <f t="shared" ref="OAS67" si="21465">OAS60*$C$65*$C$67</f>
        <v>0</v>
      </c>
      <c r="OAU67" s="995">
        <f t="shared" ref="OAU67" si="21466">OAU60*$C$65*$C$67</f>
        <v>0</v>
      </c>
      <c r="OAW67" s="995">
        <f t="shared" ref="OAW67" si="21467">OAW60*$C$65*$C$67</f>
        <v>0</v>
      </c>
      <c r="OAY67" s="995">
        <f t="shared" ref="OAY67" si="21468">OAY60*$C$65*$C$67</f>
        <v>0</v>
      </c>
      <c r="OBA67" s="995">
        <f t="shared" ref="OBA67" si="21469">OBA60*$C$65*$C$67</f>
        <v>0</v>
      </c>
      <c r="OBC67" s="995">
        <f t="shared" ref="OBC67" si="21470">OBC60*$C$65*$C$67</f>
        <v>0</v>
      </c>
      <c r="OBE67" s="995">
        <f t="shared" ref="OBE67" si="21471">OBE60*$C$65*$C$67</f>
        <v>0</v>
      </c>
      <c r="OBG67" s="995">
        <f t="shared" ref="OBG67" si="21472">OBG60*$C$65*$C$67</f>
        <v>0</v>
      </c>
      <c r="OBI67" s="995">
        <f t="shared" ref="OBI67" si="21473">OBI60*$C$65*$C$67</f>
        <v>0</v>
      </c>
      <c r="OBK67" s="995">
        <f t="shared" ref="OBK67" si="21474">OBK60*$C$65*$C$67</f>
        <v>0</v>
      </c>
      <c r="OBM67" s="995">
        <f t="shared" ref="OBM67" si="21475">OBM60*$C$65*$C$67</f>
        <v>0</v>
      </c>
      <c r="OBO67" s="995">
        <f t="shared" ref="OBO67" si="21476">OBO60*$C$65*$C$67</f>
        <v>0</v>
      </c>
      <c r="OBQ67" s="995">
        <f t="shared" ref="OBQ67" si="21477">OBQ60*$C$65*$C$67</f>
        <v>0</v>
      </c>
      <c r="OBS67" s="995">
        <f t="shared" ref="OBS67" si="21478">OBS60*$C$65*$C$67</f>
        <v>0</v>
      </c>
      <c r="OBU67" s="995">
        <f t="shared" ref="OBU67" si="21479">OBU60*$C$65*$C$67</f>
        <v>0</v>
      </c>
      <c r="OBW67" s="995">
        <f t="shared" ref="OBW67" si="21480">OBW60*$C$65*$C$67</f>
        <v>0</v>
      </c>
      <c r="OBY67" s="995">
        <f t="shared" ref="OBY67" si="21481">OBY60*$C$65*$C$67</f>
        <v>0</v>
      </c>
      <c r="OCA67" s="995">
        <f t="shared" ref="OCA67" si="21482">OCA60*$C$65*$C$67</f>
        <v>0</v>
      </c>
      <c r="OCC67" s="995">
        <f t="shared" ref="OCC67" si="21483">OCC60*$C$65*$C$67</f>
        <v>0</v>
      </c>
      <c r="OCE67" s="995">
        <f t="shared" ref="OCE67" si="21484">OCE60*$C$65*$C$67</f>
        <v>0</v>
      </c>
      <c r="OCG67" s="995">
        <f t="shared" ref="OCG67" si="21485">OCG60*$C$65*$C$67</f>
        <v>0</v>
      </c>
      <c r="OCI67" s="995">
        <f t="shared" ref="OCI67" si="21486">OCI60*$C$65*$C$67</f>
        <v>0</v>
      </c>
      <c r="OCK67" s="995">
        <f t="shared" ref="OCK67" si="21487">OCK60*$C$65*$C$67</f>
        <v>0</v>
      </c>
      <c r="OCM67" s="995">
        <f t="shared" ref="OCM67" si="21488">OCM60*$C$65*$C$67</f>
        <v>0</v>
      </c>
      <c r="OCO67" s="995">
        <f t="shared" ref="OCO67" si="21489">OCO60*$C$65*$C$67</f>
        <v>0</v>
      </c>
      <c r="OCQ67" s="995">
        <f t="shared" ref="OCQ67" si="21490">OCQ60*$C$65*$C$67</f>
        <v>0</v>
      </c>
      <c r="OCS67" s="995">
        <f t="shared" ref="OCS67" si="21491">OCS60*$C$65*$C$67</f>
        <v>0</v>
      </c>
      <c r="OCU67" s="995">
        <f t="shared" ref="OCU67" si="21492">OCU60*$C$65*$C$67</f>
        <v>0</v>
      </c>
      <c r="OCW67" s="995">
        <f t="shared" ref="OCW67" si="21493">OCW60*$C$65*$C$67</f>
        <v>0</v>
      </c>
      <c r="OCY67" s="995">
        <f t="shared" ref="OCY67" si="21494">OCY60*$C$65*$C$67</f>
        <v>0</v>
      </c>
      <c r="ODA67" s="995">
        <f t="shared" ref="ODA67" si="21495">ODA60*$C$65*$C$67</f>
        <v>0</v>
      </c>
      <c r="ODC67" s="995">
        <f t="shared" ref="ODC67" si="21496">ODC60*$C$65*$C$67</f>
        <v>0</v>
      </c>
      <c r="ODE67" s="995">
        <f t="shared" ref="ODE67" si="21497">ODE60*$C$65*$C$67</f>
        <v>0</v>
      </c>
      <c r="ODG67" s="995">
        <f t="shared" ref="ODG67" si="21498">ODG60*$C$65*$C$67</f>
        <v>0</v>
      </c>
      <c r="ODI67" s="995">
        <f t="shared" ref="ODI67" si="21499">ODI60*$C$65*$C$67</f>
        <v>0</v>
      </c>
      <c r="ODK67" s="995">
        <f t="shared" ref="ODK67" si="21500">ODK60*$C$65*$C$67</f>
        <v>0</v>
      </c>
      <c r="ODM67" s="995">
        <f t="shared" ref="ODM67" si="21501">ODM60*$C$65*$C$67</f>
        <v>0</v>
      </c>
      <c r="ODO67" s="995">
        <f t="shared" ref="ODO67" si="21502">ODO60*$C$65*$C$67</f>
        <v>0</v>
      </c>
      <c r="ODQ67" s="995">
        <f t="shared" ref="ODQ67" si="21503">ODQ60*$C$65*$C$67</f>
        <v>0</v>
      </c>
      <c r="ODS67" s="995">
        <f t="shared" ref="ODS67" si="21504">ODS60*$C$65*$C$67</f>
        <v>0</v>
      </c>
      <c r="ODU67" s="995">
        <f t="shared" ref="ODU67" si="21505">ODU60*$C$65*$C$67</f>
        <v>0</v>
      </c>
      <c r="ODW67" s="995">
        <f t="shared" ref="ODW67" si="21506">ODW60*$C$65*$C$67</f>
        <v>0</v>
      </c>
      <c r="ODY67" s="995">
        <f t="shared" ref="ODY67" si="21507">ODY60*$C$65*$C$67</f>
        <v>0</v>
      </c>
      <c r="OEA67" s="995">
        <f t="shared" ref="OEA67" si="21508">OEA60*$C$65*$C$67</f>
        <v>0</v>
      </c>
      <c r="OEC67" s="995">
        <f t="shared" ref="OEC67" si="21509">OEC60*$C$65*$C$67</f>
        <v>0</v>
      </c>
      <c r="OEE67" s="995">
        <f t="shared" ref="OEE67" si="21510">OEE60*$C$65*$C$67</f>
        <v>0</v>
      </c>
      <c r="OEG67" s="995">
        <f t="shared" ref="OEG67" si="21511">OEG60*$C$65*$C$67</f>
        <v>0</v>
      </c>
      <c r="OEI67" s="995">
        <f t="shared" ref="OEI67" si="21512">OEI60*$C$65*$C$67</f>
        <v>0</v>
      </c>
      <c r="OEK67" s="995">
        <f t="shared" ref="OEK67" si="21513">OEK60*$C$65*$C$67</f>
        <v>0</v>
      </c>
      <c r="OEM67" s="995">
        <f t="shared" ref="OEM67" si="21514">OEM60*$C$65*$C$67</f>
        <v>0</v>
      </c>
      <c r="OEO67" s="995">
        <f t="shared" ref="OEO67" si="21515">OEO60*$C$65*$C$67</f>
        <v>0</v>
      </c>
      <c r="OEQ67" s="995">
        <f t="shared" ref="OEQ67" si="21516">OEQ60*$C$65*$C$67</f>
        <v>0</v>
      </c>
      <c r="OES67" s="995">
        <f t="shared" ref="OES67" si="21517">OES60*$C$65*$C$67</f>
        <v>0</v>
      </c>
      <c r="OEU67" s="995">
        <f t="shared" ref="OEU67" si="21518">OEU60*$C$65*$C$67</f>
        <v>0</v>
      </c>
      <c r="OEW67" s="995">
        <f t="shared" ref="OEW67" si="21519">OEW60*$C$65*$C$67</f>
        <v>0</v>
      </c>
      <c r="OEY67" s="995">
        <f t="shared" ref="OEY67" si="21520">OEY60*$C$65*$C$67</f>
        <v>0</v>
      </c>
      <c r="OFA67" s="995">
        <f t="shared" ref="OFA67" si="21521">OFA60*$C$65*$C$67</f>
        <v>0</v>
      </c>
      <c r="OFC67" s="995">
        <f t="shared" ref="OFC67" si="21522">OFC60*$C$65*$C$67</f>
        <v>0</v>
      </c>
      <c r="OFE67" s="995">
        <f t="shared" ref="OFE67" si="21523">OFE60*$C$65*$C$67</f>
        <v>0</v>
      </c>
      <c r="OFG67" s="995">
        <f t="shared" ref="OFG67" si="21524">OFG60*$C$65*$C$67</f>
        <v>0</v>
      </c>
      <c r="OFI67" s="995">
        <f t="shared" ref="OFI67" si="21525">OFI60*$C$65*$C$67</f>
        <v>0</v>
      </c>
      <c r="OFK67" s="995">
        <f t="shared" ref="OFK67" si="21526">OFK60*$C$65*$C$67</f>
        <v>0</v>
      </c>
      <c r="OFM67" s="995">
        <f t="shared" ref="OFM67" si="21527">OFM60*$C$65*$C$67</f>
        <v>0</v>
      </c>
      <c r="OFO67" s="995">
        <f t="shared" ref="OFO67" si="21528">OFO60*$C$65*$C$67</f>
        <v>0</v>
      </c>
      <c r="OFQ67" s="995">
        <f t="shared" ref="OFQ67" si="21529">OFQ60*$C$65*$C$67</f>
        <v>0</v>
      </c>
      <c r="OFS67" s="995">
        <f t="shared" ref="OFS67" si="21530">OFS60*$C$65*$C$67</f>
        <v>0</v>
      </c>
      <c r="OFU67" s="995">
        <f t="shared" ref="OFU67" si="21531">OFU60*$C$65*$C$67</f>
        <v>0</v>
      </c>
      <c r="OFW67" s="995">
        <f t="shared" ref="OFW67" si="21532">OFW60*$C$65*$C$67</f>
        <v>0</v>
      </c>
      <c r="OFY67" s="995">
        <f t="shared" ref="OFY67" si="21533">OFY60*$C$65*$C$67</f>
        <v>0</v>
      </c>
      <c r="OGA67" s="995">
        <f t="shared" ref="OGA67" si="21534">OGA60*$C$65*$C$67</f>
        <v>0</v>
      </c>
      <c r="OGC67" s="995">
        <f t="shared" ref="OGC67" si="21535">OGC60*$C$65*$C$67</f>
        <v>0</v>
      </c>
      <c r="OGE67" s="995">
        <f t="shared" ref="OGE67" si="21536">OGE60*$C$65*$C$67</f>
        <v>0</v>
      </c>
      <c r="OGG67" s="995">
        <f t="shared" ref="OGG67" si="21537">OGG60*$C$65*$C$67</f>
        <v>0</v>
      </c>
      <c r="OGI67" s="995">
        <f t="shared" ref="OGI67" si="21538">OGI60*$C$65*$C$67</f>
        <v>0</v>
      </c>
      <c r="OGK67" s="995">
        <f t="shared" ref="OGK67" si="21539">OGK60*$C$65*$C$67</f>
        <v>0</v>
      </c>
      <c r="OGM67" s="995">
        <f t="shared" ref="OGM67" si="21540">OGM60*$C$65*$C$67</f>
        <v>0</v>
      </c>
      <c r="OGO67" s="995">
        <f t="shared" ref="OGO67" si="21541">OGO60*$C$65*$C$67</f>
        <v>0</v>
      </c>
      <c r="OGQ67" s="995">
        <f t="shared" ref="OGQ67" si="21542">OGQ60*$C$65*$C$67</f>
        <v>0</v>
      </c>
      <c r="OGS67" s="995">
        <f t="shared" ref="OGS67" si="21543">OGS60*$C$65*$C$67</f>
        <v>0</v>
      </c>
      <c r="OGU67" s="995">
        <f t="shared" ref="OGU67" si="21544">OGU60*$C$65*$C$67</f>
        <v>0</v>
      </c>
      <c r="OGW67" s="995">
        <f t="shared" ref="OGW67" si="21545">OGW60*$C$65*$C$67</f>
        <v>0</v>
      </c>
      <c r="OGY67" s="995">
        <f t="shared" ref="OGY67" si="21546">OGY60*$C$65*$C$67</f>
        <v>0</v>
      </c>
      <c r="OHA67" s="995">
        <f t="shared" ref="OHA67" si="21547">OHA60*$C$65*$C$67</f>
        <v>0</v>
      </c>
      <c r="OHC67" s="995">
        <f t="shared" ref="OHC67" si="21548">OHC60*$C$65*$C$67</f>
        <v>0</v>
      </c>
      <c r="OHE67" s="995">
        <f t="shared" ref="OHE67" si="21549">OHE60*$C$65*$C$67</f>
        <v>0</v>
      </c>
      <c r="OHG67" s="995">
        <f t="shared" ref="OHG67" si="21550">OHG60*$C$65*$C$67</f>
        <v>0</v>
      </c>
      <c r="OHI67" s="995">
        <f t="shared" ref="OHI67" si="21551">OHI60*$C$65*$C$67</f>
        <v>0</v>
      </c>
      <c r="OHK67" s="995">
        <f t="shared" ref="OHK67" si="21552">OHK60*$C$65*$C$67</f>
        <v>0</v>
      </c>
      <c r="OHM67" s="995">
        <f t="shared" ref="OHM67" si="21553">OHM60*$C$65*$C$67</f>
        <v>0</v>
      </c>
      <c r="OHO67" s="995">
        <f t="shared" ref="OHO67" si="21554">OHO60*$C$65*$C$67</f>
        <v>0</v>
      </c>
      <c r="OHQ67" s="995">
        <f t="shared" ref="OHQ67" si="21555">OHQ60*$C$65*$C$67</f>
        <v>0</v>
      </c>
      <c r="OHS67" s="995">
        <f t="shared" ref="OHS67" si="21556">OHS60*$C$65*$C$67</f>
        <v>0</v>
      </c>
      <c r="OHU67" s="995">
        <f t="shared" ref="OHU67" si="21557">OHU60*$C$65*$C$67</f>
        <v>0</v>
      </c>
      <c r="OHW67" s="995">
        <f t="shared" ref="OHW67" si="21558">OHW60*$C$65*$C$67</f>
        <v>0</v>
      </c>
      <c r="OHY67" s="995">
        <f t="shared" ref="OHY67" si="21559">OHY60*$C$65*$C$67</f>
        <v>0</v>
      </c>
      <c r="OIA67" s="995">
        <f t="shared" ref="OIA67" si="21560">OIA60*$C$65*$C$67</f>
        <v>0</v>
      </c>
      <c r="OIC67" s="995">
        <f t="shared" ref="OIC67" si="21561">OIC60*$C$65*$C$67</f>
        <v>0</v>
      </c>
      <c r="OIE67" s="995">
        <f t="shared" ref="OIE67" si="21562">OIE60*$C$65*$C$67</f>
        <v>0</v>
      </c>
      <c r="OIG67" s="995">
        <f t="shared" ref="OIG67" si="21563">OIG60*$C$65*$C$67</f>
        <v>0</v>
      </c>
      <c r="OII67" s="995">
        <f t="shared" ref="OII67" si="21564">OII60*$C$65*$C$67</f>
        <v>0</v>
      </c>
      <c r="OIK67" s="995">
        <f t="shared" ref="OIK67" si="21565">OIK60*$C$65*$C$67</f>
        <v>0</v>
      </c>
      <c r="OIM67" s="995">
        <f t="shared" ref="OIM67" si="21566">OIM60*$C$65*$C$67</f>
        <v>0</v>
      </c>
      <c r="OIO67" s="995">
        <f t="shared" ref="OIO67" si="21567">OIO60*$C$65*$C$67</f>
        <v>0</v>
      </c>
      <c r="OIQ67" s="995">
        <f t="shared" ref="OIQ67" si="21568">OIQ60*$C$65*$C$67</f>
        <v>0</v>
      </c>
      <c r="OIS67" s="995">
        <f t="shared" ref="OIS67" si="21569">OIS60*$C$65*$C$67</f>
        <v>0</v>
      </c>
      <c r="OIU67" s="995">
        <f t="shared" ref="OIU67" si="21570">OIU60*$C$65*$C$67</f>
        <v>0</v>
      </c>
      <c r="OIW67" s="995">
        <f t="shared" ref="OIW67" si="21571">OIW60*$C$65*$C$67</f>
        <v>0</v>
      </c>
      <c r="OIY67" s="995">
        <f t="shared" ref="OIY67" si="21572">OIY60*$C$65*$C$67</f>
        <v>0</v>
      </c>
      <c r="OJA67" s="995">
        <f t="shared" ref="OJA67" si="21573">OJA60*$C$65*$C$67</f>
        <v>0</v>
      </c>
      <c r="OJC67" s="995">
        <f t="shared" ref="OJC67" si="21574">OJC60*$C$65*$C$67</f>
        <v>0</v>
      </c>
      <c r="OJE67" s="995">
        <f t="shared" ref="OJE67" si="21575">OJE60*$C$65*$C$67</f>
        <v>0</v>
      </c>
      <c r="OJG67" s="995">
        <f t="shared" ref="OJG67" si="21576">OJG60*$C$65*$C$67</f>
        <v>0</v>
      </c>
      <c r="OJI67" s="995">
        <f t="shared" ref="OJI67" si="21577">OJI60*$C$65*$C$67</f>
        <v>0</v>
      </c>
      <c r="OJK67" s="995">
        <f t="shared" ref="OJK67" si="21578">OJK60*$C$65*$C$67</f>
        <v>0</v>
      </c>
      <c r="OJM67" s="995">
        <f t="shared" ref="OJM67" si="21579">OJM60*$C$65*$C$67</f>
        <v>0</v>
      </c>
      <c r="OJO67" s="995">
        <f t="shared" ref="OJO67" si="21580">OJO60*$C$65*$C$67</f>
        <v>0</v>
      </c>
      <c r="OJQ67" s="995">
        <f t="shared" ref="OJQ67" si="21581">OJQ60*$C$65*$C$67</f>
        <v>0</v>
      </c>
      <c r="OJS67" s="995">
        <f t="shared" ref="OJS67" si="21582">OJS60*$C$65*$C$67</f>
        <v>0</v>
      </c>
      <c r="OJU67" s="995">
        <f t="shared" ref="OJU67" si="21583">OJU60*$C$65*$C$67</f>
        <v>0</v>
      </c>
      <c r="OJW67" s="995">
        <f t="shared" ref="OJW67" si="21584">OJW60*$C$65*$C$67</f>
        <v>0</v>
      </c>
      <c r="OJY67" s="995">
        <f t="shared" ref="OJY67" si="21585">OJY60*$C$65*$C$67</f>
        <v>0</v>
      </c>
      <c r="OKA67" s="995">
        <f t="shared" ref="OKA67" si="21586">OKA60*$C$65*$C$67</f>
        <v>0</v>
      </c>
      <c r="OKC67" s="995">
        <f t="shared" ref="OKC67" si="21587">OKC60*$C$65*$C$67</f>
        <v>0</v>
      </c>
      <c r="OKE67" s="995">
        <f t="shared" ref="OKE67" si="21588">OKE60*$C$65*$C$67</f>
        <v>0</v>
      </c>
      <c r="OKG67" s="995">
        <f t="shared" ref="OKG67" si="21589">OKG60*$C$65*$C$67</f>
        <v>0</v>
      </c>
      <c r="OKI67" s="995">
        <f t="shared" ref="OKI67" si="21590">OKI60*$C$65*$C$67</f>
        <v>0</v>
      </c>
      <c r="OKK67" s="995">
        <f t="shared" ref="OKK67" si="21591">OKK60*$C$65*$C$67</f>
        <v>0</v>
      </c>
      <c r="OKM67" s="995">
        <f t="shared" ref="OKM67" si="21592">OKM60*$C$65*$C$67</f>
        <v>0</v>
      </c>
      <c r="OKO67" s="995">
        <f t="shared" ref="OKO67" si="21593">OKO60*$C$65*$C$67</f>
        <v>0</v>
      </c>
      <c r="OKQ67" s="995">
        <f t="shared" ref="OKQ67" si="21594">OKQ60*$C$65*$C$67</f>
        <v>0</v>
      </c>
      <c r="OKS67" s="995">
        <f t="shared" ref="OKS67" si="21595">OKS60*$C$65*$C$67</f>
        <v>0</v>
      </c>
      <c r="OKU67" s="995">
        <f t="shared" ref="OKU67" si="21596">OKU60*$C$65*$C$67</f>
        <v>0</v>
      </c>
      <c r="OKW67" s="995">
        <f t="shared" ref="OKW67" si="21597">OKW60*$C$65*$C$67</f>
        <v>0</v>
      </c>
      <c r="OKY67" s="995">
        <f t="shared" ref="OKY67" si="21598">OKY60*$C$65*$C$67</f>
        <v>0</v>
      </c>
      <c r="OLA67" s="995">
        <f t="shared" ref="OLA67" si="21599">OLA60*$C$65*$C$67</f>
        <v>0</v>
      </c>
      <c r="OLC67" s="995">
        <f t="shared" ref="OLC67" si="21600">OLC60*$C$65*$C$67</f>
        <v>0</v>
      </c>
      <c r="OLE67" s="995">
        <f t="shared" ref="OLE67" si="21601">OLE60*$C$65*$C$67</f>
        <v>0</v>
      </c>
      <c r="OLG67" s="995">
        <f t="shared" ref="OLG67" si="21602">OLG60*$C$65*$C$67</f>
        <v>0</v>
      </c>
      <c r="OLI67" s="995">
        <f t="shared" ref="OLI67" si="21603">OLI60*$C$65*$C$67</f>
        <v>0</v>
      </c>
      <c r="OLK67" s="995">
        <f t="shared" ref="OLK67" si="21604">OLK60*$C$65*$C$67</f>
        <v>0</v>
      </c>
      <c r="OLM67" s="995">
        <f t="shared" ref="OLM67" si="21605">OLM60*$C$65*$C$67</f>
        <v>0</v>
      </c>
      <c r="OLO67" s="995">
        <f t="shared" ref="OLO67" si="21606">OLO60*$C$65*$C$67</f>
        <v>0</v>
      </c>
      <c r="OLQ67" s="995">
        <f t="shared" ref="OLQ67" si="21607">OLQ60*$C$65*$C$67</f>
        <v>0</v>
      </c>
      <c r="OLS67" s="995">
        <f t="shared" ref="OLS67" si="21608">OLS60*$C$65*$C$67</f>
        <v>0</v>
      </c>
      <c r="OLU67" s="995">
        <f t="shared" ref="OLU67" si="21609">OLU60*$C$65*$C$67</f>
        <v>0</v>
      </c>
      <c r="OLW67" s="995">
        <f t="shared" ref="OLW67" si="21610">OLW60*$C$65*$C$67</f>
        <v>0</v>
      </c>
      <c r="OLY67" s="995">
        <f t="shared" ref="OLY67" si="21611">OLY60*$C$65*$C$67</f>
        <v>0</v>
      </c>
      <c r="OMA67" s="995">
        <f t="shared" ref="OMA67" si="21612">OMA60*$C$65*$C$67</f>
        <v>0</v>
      </c>
      <c r="OMC67" s="995">
        <f t="shared" ref="OMC67" si="21613">OMC60*$C$65*$C$67</f>
        <v>0</v>
      </c>
      <c r="OME67" s="995">
        <f t="shared" ref="OME67" si="21614">OME60*$C$65*$C$67</f>
        <v>0</v>
      </c>
      <c r="OMG67" s="995">
        <f t="shared" ref="OMG67" si="21615">OMG60*$C$65*$C$67</f>
        <v>0</v>
      </c>
      <c r="OMI67" s="995">
        <f t="shared" ref="OMI67" si="21616">OMI60*$C$65*$C$67</f>
        <v>0</v>
      </c>
      <c r="OMK67" s="995">
        <f t="shared" ref="OMK67" si="21617">OMK60*$C$65*$C$67</f>
        <v>0</v>
      </c>
      <c r="OMM67" s="995">
        <f t="shared" ref="OMM67" si="21618">OMM60*$C$65*$C$67</f>
        <v>0</v>
      </c>
      <c r="OMO67" s="995">
        <f t="shared" ref="OMO67" si="21619">OMO60*$C$65*$C$67</f>
        <v>0</v>
      </c>
      <c r="OMQ67" s="995">
        <f t="shared" ref="OMQ67" si="21620">OMQ60*$C$65*$C$67</f>
        <v>0</v>
      </c>
      <c r="OMS67" s="995">
        <f t="shared" ref="OMS67" si="21621">OMS60*$C$65*$C$67</f>
        <v>0</v>
      </c>
      <c r="OMU67" s="995">
        <f t="shared" ref="OMU67" si="21622">OMU60*$C$65*$C$67</f>
        <v>0</v>
      </c>
      <c r="OMW67" s="995">
        <f t="shared" ref="OMW67" si="21623">OMW60*$C$65*$C$67</f>
        <v>0</v>
      </c>
      <c r="OMY67" s="995">
        <f t="shared" ref="OMY67" si="21624">OMY60*$C$65*$C$67</f>
        <v>0</v>
      </c>
      <c r="ONA67" s="995">
        <f t="shared" ref="ONA67" si="21625">ONA60*$C$65*$C$67</f>
        <v>0</v>
      </c>
      <c r="ONC67" s="995">
        <f t="shared" ref="ONC67" si="21626">ONC60*$C$65*$C$67</f>
        <v>0</v>
      </c>
      <c r="ONE67" s="995">
        <f t="shared" ref="ONE67" si="21627">ONE60*$C$65*$C$67</f>
        <v>0</v>
      </c>
      <c r="ONG67" s="995">
        <f t="shared" ref="ONG67" si="21628">ONG60*$C$65*$C$67</f>
        <v>0</v>
      </c>
      <c r="ONI67" s="995">
        <f t="shared" ref="ONI67" si="21629">ONI60*$C$65*$C$67</f>
        <v>0</v>
      </c>
      <c r="ONK67" s="995">
        <f t="shared" ref="ONK67" si="21630">ONK60*$C$65*$C$67</f>
        <v>0</v>
      </c>
      <c r="ONM67" s="995">
        <f t="shared" ref="ONM67" si="21631">ONM60*$C$65*$C$67</f>
        <v>0</v>
      </c>
      <c r="ONO67" s="995">
        <f t="shared" ref="ONO67" si="21632">ONO60*$C$65*$C$67</f>
        <v>0</v>
      </c>
      <c r="ONQ67" s="995">
        <f t="shared" ref="ONQ67" si="21633">ONQ60*$C$65*$C$67</f>
        <v>0</v>
      </c>
      <c r="ONS67" s="995">
        <f t="shared" ref="ONS67" si="21634">ONS60*$C$65*$C$67</f>
        <v>0</v>
      </c>
      <c r="ONU67" s="995">
        <f t="shared" ref="ONU67" si="21635">ONU60*$C$65*$C$67</f>
        <v>0</v>
      </c>
      <c r="ONW67" s="995">
        <f t="shared" ref="ONW67" si="21636">ONW60*$C$65*$C$67</f>
        <v>0</v>
      </c>
      <c r="ONY67" s="995">
        <f t="shared" ref="ONY67" si="21637">ONY60*$C$65*$C$67</f>
        <v>0</v>
      </c>
      <c r="OOA67" s="995">
        <f t="shared" ref="OOA67" si="21638">OOA60*$C$65*$C$67</f>
        <v>0</v>
      </c>
      <c r="OOC67" s="995">
        <f t="shared" ref="OOC67" si="21639">OOC60*$C$65*$C$67</f>
        <v>0</v>
      </c>
      <c r="OOE67" s="995">
        <f t="shared" ref="OOE67" si="21640">OOE60*$C$65*$C$67</f>
        <v>0</v>
      </c>
      <c r="OOG67" s="995">
        <f t="shared" ref="OOG67" si="21641">OOG60*$C$65*$C$67</f>
        <v>0</v>
      </c>
      <c r="OOI67" s="995">
        <f t="shared" ref="OOI67" si="21642">OOI60*$C$65*$C$67</f>
        <v>0</v>
      </c>
      <c r="OOK67" s="995">
        <f t="shared" ref="OOK67" si="21643">OOK60*$C$65*$C$67</f>
        <v>0</v>
      </c>
      <c r="OOM67" s="995">
        <f t="shared" ref="OOM67" si="21644">OOM60*$C$65*$C$67</f>
        <v>0</v>
      </c>
      <c r="OOO67" s="995">
        <f t="shared" ref="OOO67" si="21645">OOO60*$C$65*$C$67</f>
        <v>0</v>
      </c>
      <c r="OOQ67" s="995">
        <f t="shared" ref="OOQ67" si="21646">OOQ60*$C$65*$C$67</f>
        <v>0</v>
      </c>
      <c r="OOS67" s="995">
        <f t="shared" ref="OOS67" si="21647">OOS60*$C$65*$C$67</f>
        <v>0</v>
      </c>
      <c r="OOU67" s="995">
        <f t="shared" ref="OOU67" si="21648">OOU60*$C$65*$C$67</f>
        <v>0</v>
      </c>
      <c r="OOW67" s="995">
        <f t="shared" ref="OOW67" si="21649">OOW60*$C$65*$C$67</f>
        <v>0</v>
      </c>
      <c r="OOY67" s="995">
        <f t="shared" ref="OOY67" si="21650">OOY60*$C$65*$C$67</f>
        <v>0</v>
      </c>
      <c r="OPA67" s="995">
        <f t="shared" ref="OPA67" si="21651">OPA60*$C$65*$C$67</f>
        <v>0</v>
      </c>
      <c r="OPC67" s="995">
        <f t="shared" ref="OPC67" si="21652">OPC60*$C$65*$C$67</f>
        <v>0</v>
      </c>
      <c r="OPE67" s="995">
        <f t="shared" ref="OPE67" si="21653">OPE60*$C$65*$C$67</f>
        <v>0</v>
      </c>
      <c r="OPG67" s="995">
        <f t="shared" ref="OPG67" si="21654">OPG60*$C$65*$C$67</f>
        <v>0</v>
      </c>
      <c r="OPI67" s="995">
        <f t="shared" ref="OPI67" si="21655">OPI60*$C$65*$C$67</f>
        <v>0</v>
      </c>
      <c r="OPK67" s="995">
        <f t="shared" ref="OPK67" si="21656">OPK60*$C$65*$C$67</f>
        <v>0</v>
      </c>
      <c r="OPM67" s="995">
        <f t="shared" ref="OPM67" si="21657">OPM60*$C$65*$C$67</f>
        <v>0</v>
      </c>
      <c r="OPO67" s="995">
        <f t="shared" ref="OPO67" si="21658">OPO60*$C$65*$C$67</f>
        <v>0</v>
      </c>
      <c r="OPQ67" s="995">
        <f t="shared" ref="OPQ67" si="21659">OPQ60*$C$65*$C$67</f>
        <v>0</v>
      </c>
      <c r="OPS67" s="995">
        <f t="shared" ref="OPS67" si="21660">OPS60*$C$65*$C$67</f>
        <v>0</v>
      </c>
      <c r="OPU67" s="995">
        <f t="shared" ref="OPU67" si="21661">OPU60*$C$65*$C$67</f>
        <v>0</v>
      </c>
      <c r="OPW67" s="995">
        <f t="shared" ref="OPW67" si="21662">OPW60*$C$65*$C$67</f>
        <v>0</v>
      </c>
      <c r="OPY67" s="995">
        <f t="shared" ref="OPY67" si="21663">OPY60*$C$65*$C$67</f>
        <v>0</v>
      </c>
      <c r="OQA67" s="995">
        <f t="shared" ref="OQA67" si="21664">OQA60*$C$65*$C$67</f>
        <v>0</v>
      </c>
      <c r="OQC67" s="995">
        <f t="shared" ref="OQC67" si="21665">OQC60*$C$65*$C$67</f>
        <v>0</v>
      </c>
      <c r="OQE67" s="995">
        <f t="shared" ref="OQE67" si="21666">OQE60*$C$65*$C$67</f>
        <v>0</v>
      </c>
      <c r="OQG67" s="995">
        <f t="shared" ref="OQG67" si="21667">OQG60*$C$65*$C$67</f>
        <v>0</v>
      </c>
      <c r="OQI67" s="995">
        <f t="shared" ref="OQI67" si="21668">OQI60*$C$65*$C$67</f>
        <v>0</v>
      </c>
      <c r="OQK67" s="995">
        <f t="shared" ref="OQK67" si="21669">OQK60*$C$65*$C$67</f>
        <v>0</v>
      </c>
      <c r="OQM67" s="995">
        <f t="shared" ref="OQM67" si="21670">OQM60*$C$65*$C$67</f>
        <v>0</v>
      </c>
      <c r="OQO67" s="995">
        <f t="shared" ref="OQO67" si="21671">OQO60*$C$65*$C$67</f>
        <v>0</v>
      </c>
      <c r="OQQ67" s="995">
        <f t="shared" ref="OQQ67" si="21672">OQQ60*$C$65*$C$67</f>
        <v>0</v>
      </c>
      <c r="OQS67" s="995">
        <f t="shared" ref="OQS67" si="21673">OQS60*$C$65*$C$67</f>
        <v>0</v>
      </c>
      <c r="OQU67" s="995">
        <f t="shared" ref="OQU67" si="21674">OQU60*$C$65*$C$67</f>
        <v>0</v>
      </c>
      <c r="OQW67" s="995">
        <f t="shared" ref="OQW67" si="21675">OQW60*$C$65*$C$67</f>
        <v>0</v>
      </c>
      <c r="OQY67" s="995">
        <f t="shared" ref="OQY67" si="21676">OQY60*$C$65*$C$67</f>
        <v>0</v>
      </c>
      <c r="ORA67" s="995">
        <f t="shared" ref="ORA67" si="21677">ORA60*$C$65*$C$67</f>
        <v>0</v>
      </c>
      <c r="ORC67" s="995">
        <f t="shared" ref="ORC67" si="21678">ORC60*$C$65*$C$67</f>
        <v>0</v>
      </c>
      <c r="ORE67" s="995">
        <f t="shared" ref="ORE67" si="21679">ORE60*$C$65*$C$67</f>
        <v>0</v>
      </c>
      <c r="ORG67" s="995">
        <f t="shared" ref="ORG67" si="21680">ORG60*$C$65*$C$67</f>
        <v>0</v>
      </c>
      <c r="ORI67" s="995">
        <f t="shared" ref="ORI67" si="21681">ORI60*$C$65*$C$67</f>
        <v>0</v>
      </c>
      <c r="ORK67" s="995">
        <f t="shared" ref="ORK67" si="21682">ORK60*$C$65*$C$67</f>
        <v>0</v>
      </c>
      <c r="ORM67" s="995">
        <f t="shared" ref="ORM67" si="21683">ORM60*$C$65*$C$67</f>
        <v>0</v>
      </c>
      <c r="ORO67" s="995">
        <f t="shared" ref="ORO67" si="21684">ORO60*$C$65*$C$67</f>
        <v>0</v>
      </c>
      <c r="ORQ67" s="995">
        <f t="shared" ref="ORQ67" si="21685">ORQ60*$C$65*$C$67</f>
        <v>0</v>
      </c>
      <c r="ORS67" s="995">
        <f t="shared" ref="ORS67" si="21686">ORS60*$C$65*$C$67</f>
        <v>0</v>
      </c>
      <c r="ORU67" s="995">
        <f t="shared" ref="ORU67" si="21687">ORU60*$C$65*$C$67</f>
        <v>0</v>
      </c>
      <c r="ORW67" s="995">
        <f t="shared" ref="ORW67" si="21688">ORW60*$C$65*$C$67</f>
        <v>0</v>
      </c>
      <c r="ORY67" s="995">
        <f t="shared" ref="ORY67" si="21689">ORY60*$C$65*$C$67</f>
        <v>0</v>
      </c>
      <c r="OSA67" s="995">
        <f t="shared" ref="OSA67" si="21690">OSA60*$C$65*$C$67</f>
        <v>0</v>
      </c>
      <c r="OSC67" s="995">
        <f t="shared" ref="OSC67" si="21691">OSC60*$C$65*$C$67</f>
        <v>0</v>
      </c>
      <c r="OSE67" s="995">
        <f t="shared" ref="OSE67" si="21692">OSE60*$C$65*$C$67</f>
        <v>0</v>
      </c>
      <c r="OSG67" s="995">
        <f t="shared" ref="OSG67" si="21693">OSG60*$C$65*$C$67</f>
        <v>0</v>
      </c>
      <c r="OSI67" s="995">
        <f t="shared" ref="OSI67" si="21694">OSI60*$C$65*$C$67</f>
        <v>0</v>
      </c>
      <c r="OSK67" s="995">
        <f t="shared" ref="OSK67" si="21695">OSK60*$C$65*$C$67</f>
        <v>0</v>
      </c>
      <c r="OSM67" s="995">
        <f t="shared" ref="OSM67" si="21696">OSM60*$C$65*$C$67</f>
        <v>0</v>
      </c>
      <c r="OSO67" s="995">
        <f t="shared" ref="OSO67" si="21697">OSO60*$C$65*$C$67</f>
        <v>0</v>
      </c>
      <c r="OSQ67" s="995">
        <f t="shared" ref="OSQ67" si="21698">OSQ60*$C$65*$C$67</f>
        <v>0</v>
      </c>
      <c r="OSS67" s="995">
        <f t="shared" ref="OSS67" si="21699">OSS60*$C$65*$C$67</f>
        <v>0</v>
      </c>
      <c r="OSU67" s="995">
        <f t="shared" ref="OSU67" si="21700">OSU60*$C$65*$C$67</f>
        <v>0</v>
      </c>
      <c r="OSW67" s="995">
        <f t="shared" ref="OSW67" si="21701">OSW60*$C$65*$C$67</f>
        <v>0</v>
      </c>
      <c r="OSY67" s="995">
        <f t="shared" ref="OSY67" si="21702">OSY60*$C$65*$C$67</f>
        <v>0</v>
      </c>
      <c r="OTA67" s="995">
        <f t="shared" ref="OTA67" si="21703">OTA60*$C$65*$C$67</f>
        <v>0</v>
      </c>
      <c r="OTC67" s="995">
        <f t="shared" ref="OTC67" si="21704">OTC60*$C$65*$C$67</f>
        <v>0</v>
      </c>
      <c r="OTE67" s="995">
        <f t="shared" ref="OTE67" si="21705">OTE60*$C$65*$C$67</f>
        <v>0</v>
      </c>
      <c r="OTG67" s="995">
        <f t="shared" ref="OTG67" si="21706">OTG60*$C$65*$C$67</f>
        <v>0</v>
      </c>
      <c r="OTI67" s="995">
        <f t="shared" ref="OTI67" si="21707">OTI60*$C$65*$C$67</f>
        <v>0</v>
      </c>
      <c r="OTK67" s="995">
        <f t="shared" ref="OTK67" si="21708">OTK60*$C$65*$C$67</f>
        <v>0</v>
      </c>
      <c r="OTM67" s="995">
        <f t="shared" ref="OTM67" si="21709">OTM60*$C$65*$C$67</f>
        <v>0</v>
      </c>
      <c r="OTO67" s="995">
        <f t="shared" ref="OTO67" si="21710">OTO60*$C$65*$C$67</f>
        <v>0</v>
      </c>
      <c r="OTQ67" s="995">
        <f t="shared" ref="OTQ67" si="21711">OTQ60*$C$65*$C$67</f>
        <v>0</v>
      </c>
      <c r="OTS67" s="995">
        <f t="shared" ref="OTS67" si="21712">OTS60*$C$65*$C$67</f>
        <v>0</v>
      </c>
      <c r="OTU67" s="995">
        <f t="shared" ref="OTU67" si="21713">OTU60*$C$65*$C$67</f>
        <v>0</v>
      </c>
      <c r="OTW67" s="995">
        <f t="shared" ref="OTW67" si="21714">OTW60*$C$65*$C$67</f>
        <v>0</v>
      </c>
      <c r="OTY67" s="995">
        <f t="shared" ref="OTY67" si="21715">OTY60*$C$65*$C$67</f>
        <v>0</v>
      </c>
      <c r="OUA67" s="995">
        <f t="shared" ref="OUA67" si="21716">OUA60*$C$65*$C$67</f>
        <v>0</v>
      </c>
      <c r="OUC67" s="995">
        <f t="shared" ref="OUC67" si="21717">OUC60*$C$65*$C$67</f>
        <v>0</v>
      </c>
      <c r="OUE67" s="995">
        <f t="shared" ref="OUE67" si="21718">OUE60*$C$65*$C$67</f>
        <v>0</v>
      </c>
      <c r="OUG67" s="995">
        <f t="shared" ref="OUG67" si="21719">OUG60*$C$65*$C$67</f>
        <v>0</v>
      </c>
      <c r="OUI67" s="995">
        <f t="shared" ref="OUI67" si="21720">OUI60*$C$65*$C$67</f>
        <v>0</v>
      </c>
      <c r="OUK67" s="995">
        <f t="shared" ref="OUK67" si="21721">OUK60*$C$65*$C$67</f>
        <v>0</v>
      </c>
      <c r="OUM67" s="995">
        <f t="shared" ref="OUM67" si="21722">OUM60*$C$65*$C$67</f>
        <v>0</v>
      </c>
      <c r="OUO67" s="995">
        <f t="shared" ref="OUO67" si="21723">OUO60*$C$65*$C$67</f>
        <v>0</v>
      </c>
      <c r="OUQ67" s="995">
        <f t="shared" ref="OUQ67" si="21724">OUQ60*$C$65*$C$67</f>
        <v>0</v>
      </c>
      <c r="OUS67" s="995">
        <f t="shared" ref="OUS67" si="21725">OUS60*$C$65*$C$67</f>
        <v>0</v>
      </c>
      <c r="OUU67" s="995">
        <f t="shared" ref="OUU67" si="21726">OUU60*$C$65*$C$67</f>
        <v>0</v>
      </c>
      <c r="OUW67" s="995">
        <f t="shared" ref="OUW67" si="21727">OUW60*$C$65*$C$67</f>
        <v>0</v>
      </c>
      <c r="OUY67" s="995">
        <f t="shared" ref="OUY67" si="21728">OUY60*$C$65*$C$67</f>
        <v>0</v>
      </c>
      <c r="OVA67" s="995">
        <f t="shared" ref="OVA67" si="21729">OVA60*$C$65*$C$67</f>
        <v>0</v>
      </c>
      <c r="OVC67" s="995">
        <f t="shared" ref="OVC67" si="21730">OVC60*$C$65*$C$67</f>
        <v>0</v>
      </c>
      <c r="OVE67" s="995">
        <f t="shared" ref="OVE67" si="21731">OVE60*$C$65*$C$67</f>
        <v>0</v>
      </c>
      <c r="OVG67" s="995">
        <f t="shared" ref="OVG67" si="21732">OVG60*$C$65*$C$67</f>
        <v>0</v>
      </c>
      <c r="OVI67" s="995">
        <f t="shared" ref="OVI67" si="21733">OVI60*$C$65*$C$67</f>
        <v>0</v>
      </c>
      <c r="OVK67" s="995">
        <f t="shared" ref="OVK67" si="21734">OVK60*$C$65*$C$67</f>
        <v>0</v>
      </c>
      <c r="OVM67" s="995">
        <f t="shared" ref="OVM67" si="21735">OVM60*$C$65*$C$67</f>
        <v>0</v>
      </c>
      <c r="OVO67" s="995">
        <f t="shared" ref="OVO67" si="21736">OVO60*$C$65*$C$67</f>
        <v>0</v>
      </c>
      <c r="OVQ67" s="995">
        <f t="shared" ref="OVQ67" si="21737">OVQ60*$C$65*$C$67</f>
        <v>0</v>
      </c>
      <c r="OVS67" s="995">
        <f t="shared" ref="OVS67" si="21738">OVS60*$C$65*$C$67</f>
        <v>0</v>
      </c>
      <c r="OVU67" s="995">
        <f t="shared" ref="OVU67" si="21739">OVU60*$C$65*$C$67</f>
        <v>0</v>
      </c>
      <c r="OVW67" s="995">
        <f t="shared" ref="OVW67" si="21740">OVW60*$C$65*$C$67</f>
        <v>0</v>
      </c>
      <c r="OVY67" s="995">
        <f t="shared" ref="OVY67" si="21741">OVY60*$C$65*$C$67</f>
        <v>0</v>
      </c>
      <c r="OWA67" s="995">
        <f t="shared" ref="OWA67" si="21742">OWA60*$C$65*$C$67</f>
        <v>0</v>
      </c>
      <c r="OWC67" s="995">
        <f t="shared" ref="OWC67" si="21743">OWC60*$C$65*$C$67</f>
        <v>0</v>
      </c>
      <c r="OWE67" s="995">
        <f t="shared" ref="OWE67" si="21744">OWE60*$C$65*$C$67</f>
        <v>0</v>
      </c>
      <c r="OWG67" s="995">
        <f t="shared" ref="OWG67" si="21745">OWG60*$C$65*$C$67</f>
        <v>0</v>
      </c>
      <c r="OWI67" s="995">
        <f t="shared" ref="OWI67" si="21746">OWI60*$C$65*$C$67</f>
        <v>0</v>
      </c>
      <c r="OWK67" s="995">
        <f t="shared" ref="OWK67" si="21747">OWK60*$C$65*$C$67</f>
        <v>0</v>
      </c>
      <c r="OWM67" s="995">
        <f t="shared" ref="OWM67" si="21748">OWM60*$C$65*$C$67</f>
        <v>0</v>
      </c>
      <c r="OWO67" s="995">
        <f t="shared" ref="OWO67" si="21749">OWO60*$C$65*$C$67</f>
        <v>0</v>
      </c>
      <c r="OWQ67" s="995">
        <f t="shared" ref="OWQ67" si="21750">OWQ60*$C$65*$C$67</f>
        <v>0</v>
      </c>
      <c r="OWS67" s="995">
        <f t="shared" ref="OWS67" si="21751">OWS60*$C$65*$C$67</f>
        <v>0</v>
      </c>
      <c r="OWU67" s="995">
        <f t="shared" ref="OWU67" si="21752">OWU60*$C$65*$C$67</f>
        <v>0</v>
      </c>
      <c r="OWW67" s="995">
        <f t="shared" ref="OWW67" si="21753">OWW60*$C$65*$C$67</f>
        <v>0</v>
      </c>
      <c r="OWY67" s="995">
        <f t="shared" ref="OWY67" si="21754">OWY60*$C$65*$C$67</f>
        <v>0</v>
      </c>
      <c r="OXA67" s="995">
        <f t="shared" ref="OXA67" si="21755">OXA60*$C$65*$C$67</f>
        <v>0</v>
      </c>
      <c r="OXC67" s="995">
        <f t="shared" ref="OXC67" si="21756">OXC60*$C$65*$C$67</f>
        <v>0</v>
      </c>
      <c r="OXE67" s="995">
        <f t="shared" ref="OXE67" si="21757">OXE60*$C$65*$C$67</f>
        <v>0</v>
      </c>
      <c r="OXG67" s="995">
        <f t="shared" ref="OXG67" si="21758">OXG60*$C$65*$C$67</f>
        <v>0</v>
      </c>
      <c r="OXI67" s="995">
        <f t="shared" ref="OXI67" si="21759">OXI60*$C$65*$C$67</f>
        <v>0</v>
      </c>
      <c r="OXK67" s="995">
        <f t="shared" ref="OXK67" si="21760">OXK60*$C$65*$C$67</f>
        <v>0</v>
      </c>
      <c r="OXM67" s="995">
        <f t="shared" ref="OXM67" si="21761">OXM60*$C$65*$C$67</f>
        <v>0</v>
      </c>
      <c r="OXO67" s="995">
        <f t="shared" ref="OXO67" si="21762">OXO60*$C$65*$C$67</f>
        <v>0</v>
      </c>
      <c r="OXQ67" s="995">
        <f t="shared" ref="OXQ67" si="21763">OXQ60*$C$65*$C$67</f>
        <v>0</v>
      </c>
      <c r="OXS67" s="995">
        <f t="shared" ref="OXS67" si="21764">OXS60*$C$65*$C$67</f>
        <v>0</v>
      </c>
      <c r="OXU67" s="995">
        <f t="shared" ref="OXU67" si="21765">OXU60*$C$65*$C$67</f>
        <v>0</v>
      </c>
      <c r="OXW67" s="995">
        <f t="shared" ref="OXW67" si="21766">OXW60*$C$65*$C$67</f>
        <v>0</v>
      </c>
      <c r="OXY67" s="995">
        <f t="shared" ref="OXY67" si="21767">OXY60*$C$65*$C$67</f>
        <v>0</v>
      </c>
      <c r="OYA67" s="995">
        <f t="shared" ref="OYA67" si="21768">OYA60*$C$65*$C$67</f>
        <v>0</v>
      </c>
      <c r="OYC67" s="995">
        <f t="shared" ref="OYC67" si="21769">OYC60*$C$65*$C$67</f>
        <v>0</v>
      </c>
      <c r="OYE67" s="995">
        <f t="shared" ref="OYE67" si="21770">OYE60*$C$65*$C$67</f>
        <v>0</v>
      </c>
      <c r="OYG67" s="995">
        <f t="shared" ref="OYG67" si="21771">OYG60*$C$65*$C$67</f>
        <v>0</v>
      </c>
      <c r="OYI67" s="995">
        <f t="shared" ref="OYI67" si="21772">OYI60*$C$65*$C$67</f>
        <v>0</v>
      </c>
      <c r="OYK67" s="995">
        <f t="shared" ref="OYK67" si="21773">OYK60*$C$65*$C$67</f>
        <v>0</v>
      </c>
      <c r="OYM67" s="995">
        <f t="shared" ref="OYM67" si="21774">OYM60*$C$65*$C$67</f>
        <v>0</v>
      </c>
      <c r="OYO67" s="995">
        <f t="shared" ref="OYO67" si="21775">OYO60*$C$65*$C$67</f>
        <v>0</v>
      </c>
      <c r="OYQ67" s="995">
        <f t="shared" ref="OYQ67" si="21776">OYQ60*$C$65*$C$67</f>
        <v>0</v>
      </c>
      <c r="OYS67" s="995">
        <f t="shared" ref="OYS67" si="21777">OYS60*$C$65*$C$67</f>
        <v>0</v>
      </c>
      <c r="OYU67" s="995">
        <f t="shared" ref="OYU67" si="21778">OYU60*$C$65*$C$67</f>
        <v>0</v>
      </c>
      <c r="OYW67" s="995">
        <f t="shared" ref="OYW67" si="21779">OYW60*$C$65*$C$67</f>
        <v>0</v>
      </c>
      <c r="OYY67" s="995">
        <f t="shared" ref="OYY67" si="21780">OYY60*$C$65*$C$67</f>
        <v>0</v>
      </c>
      <c r="OZA67" s="995">
        <f t="shared" ref="OZA67" si="21781">OZA60*$C$65*$C$67</f>
        <v>0</v>
      </c>
      <c r="OZC67" s="995">
        <f t="shared" ref="OZC67" si="21782">OZC60*$C$65*$C$67</f>
        <v>0</v>
      </c>
      <c r="OZE67" s="995">
        <f t="shared" ref="OZE67" si="21783">OZE60*$C$65*$C$67</f>
        <v>0</v>
      </c>
      <c r="OZG67" s="995">
        <f t="shared" ref="OZG67" si="21784">OZG60*$C$65*$C$67</f>
        <v>0</v>
      </c>
      <c r="OZI67" s="995">
        <f t="shared" ref="OZI67" si="21785">OZI60*$C$65*$C$67</f>
        <v>0</v>
      </c>
      <c r="OZK67" s="995">
        <f t="shared" ref="OZK67" si="21786">OZK60*$C$65*$C$67</f>
        <v>0</v>
      </c>
      <c r="OZM67" s="995">
        <f t="shared" ref="OZM67" si="21787">OZM60*$C$65*$C$67</f>
        <v>0</v>
      </c>
      <c r="OZO67" s="995">
        <f t="shared" ref="OZO67" si="21788">OZO60*$C$65*$C$67</f>
        <v>0</v>
      </c>
      <c r="OZQ67" s="995">
        <f t="shared" ref="OZQ67" si="21789">OZQ60*$C$65*$C$67</f>
        <v>0</v>
      </c>
      <c r="OZS67" s="995">
        <f t="shared" ref="OZS67" si="21790">OZS60*$C$65*$C$67</f>
        <v>0</v>
      </c>
      <c r="OZU67" s="995">
        <f t="shared" ref="OZU67" si="21791">OZU60*$C$65*$C$67</f>
        <v>0</v>
      </c>
      <c r="OZW67" s="995">
        <f t="shared" ref="OZW67" si="21792">OZW60*$C$65*$C$67</f>
        <v>0</v>
      </c>
      <c r="OZY67" s="995">
        <f t="shared" ref="OZY67" si="21793">OZY60*$C$65*$C$67</f>
        <v>0</v>
      </c>
      <c r="PAA67" s="995">
        <f t="shared" ref="PAA67" si="21794">PAA60*$C$65*$C$67</f>
        <v>0</v>
      </c>
      <c r="PAC67" s="995">
        <f t="shared" ref="PAC67" si="21795">PAC60*$C$65*$C$67</f>
        <v>0</v>
      </c>
      <c r="PAE67" s="995">
        <f t="shared" ref="PAE67" si="21796">PAE60*$C$65*$C$67</f>
        <v>0</v>
      </c>
      <c r="PAG67" s="995">
        <f t="shared" ref="PAG67" si="21797">PAG60*$C$65*$C$67</f>
        <v>0</v>
      </c>
      <c r="PAI67" s="995">
        <f t="shared" ref="PAI67" si="21798">PAI60*$C$65*$C$67</f>
        <v>0</v>
      </c>
      <c r="PAK67" s="995">
        <f t="shared" ref="PAK67" si="21799">PAK60*$C$65*$C$67</f>
        <v>0</v>
      </c>
      <c r="PAM67" s="995">
        <f t="shared" ref="PAM67" si="21800">PAM60*$C$65*$C$67</f>
        <v>0</v>
      </c>
      <c r="PAO67" s="995">
        <f t="shared" ref="PAO67" si="21801">PAO60*$C$65*$C$67</f>
        <v>0</v>
      </c>
      <c r="PAQ67" s="995">
        <f t="shared" ref="PAQ67" si="21802">PAQ60*$C$65*$C$67</f>
        <v>0</v>
      </c>
      <c r="PAS67" s="995">
        <f t="shared" ref="PAS67" si="21803">PAS60*$C$65*$C$67</f>
        <v>0</v>
      </c>
      <c r="PAU67" s="995">
        <f t="shared" ref="PAU67" si="21804">PAU60*$C$65*$C$67</f>
        <v>0</v>
      </c>
      <c r="PAW67" s="995">
        <f t="shared" ref="PAW67" si="21805">PAW60*$C$65*$C$67</f>
        <v>0</v>
      </c>
      <c r="PAY67" s="995">
        <f t="shared" ref="PAY67" si="21806">PAY60*$C$65*$C$67</f>
        <v>0</v>
      </c>
      <c r="PBA67" s="995">
        <f t="shared" ref="PBA67" si="21807">PBA60*$C$65*$C$67</f>
        <v>0</v>
      </c>
      <c r="PBC67" s="995">
        <f t="shared" ref="PBC67" si="21808">PBC60*$C$65*$C$67</f>
        <v>0</v>
      </c>
      <c r="PBE67" s="995">
        <f t="shared" ref="PBE67" si="21809">PBE60*$C$65*$C$67</f>
        <v>0</v>
      </c>
      <c r="PBG67" s="995">
        <f t="shared" ref="PBG67" si="21810">PBG60*$C$65*$C$67</f>
        <v>0</v>
      </c>
      <c r="PBI67" s="995">
        <f t="shared" ref="PBI67" si="21811">PBI60*$C$65*$C$67</f>
        <v>0</v>
      </c>
      <c r="PBK67" s="995">
        <f t="shared" ref="PBK67" si="21812">PBK60*$C$65*$C$67</f>
        <v>0</v>
      </c>
      <c r="PBM67" s="995">
        <f t="shared" ref="PBM67" si="21813">PBM60*$C$65*$C$67</f>
        <v>0</v>
      </c>
      <c r="PBO67" s="995">
        <f t="shared" ref="PBO67" si="21814">PBO60*$C$65*$C$67</f>
        <v>0</v>
      </c>
      <c r="PBQ67" s="995">
        <f t="shared" ref="PBQ67" si="21815">PBQ60*$C$65*$C$67</f>
        <v>0</v>
      </c>
      <c r="PBS67" s="995">
        <f t="shared" ref="PBS67" si="21816">PBS60*$C$65*$C$67</f>
        <v>0</v>
      </c>
      <c r="PBU67" s="995">
        <f t="shared" ref="PBU67" si="21817">PBU60*$C$65*$C$67</f>
        <v>0</v>
      </c>
      <c r="PBW67" s="995">
        <f t="shared" ref="PBW67" si="21818">PBW60*$C$65*$C$67</f>
        <v>0</v>
      </c>
      <c r="PBY67" s="995">
        <f t="shared" ref="PBY67" si="21819">PBY60*$C$65*$C$67</f>
        <v>0</v>
      </c>
      <c r="PCA67" s="995">
        <f t="shared" ref="PCA67" si="21820">PCA60*$C$65*$C$67</f>
        <v>0</v>
      </c>
      <c r="PCC67" s="995">
        <f t="shared" ref="PCC67" si="21821">PCC60*$C$65*$C$67</f>
        <v>0</v>
      </c>
      <c r="PCE67" s="995">
        <f t="shared" ref="PCE67" si="21822">PCE60*$C$65*$C$67</f>
        <v>0</v>
      </c>
      <c r="PCG67" s="995">
        <f t="shared" ref="PCG67" si="21823">PCG60*$C$65*$C$67</f>
        <v>0</v>
      </c>
      <c r="PCI67" s="995">
        <f t="shared" ref="PCI67" si="21824">PCI60*$C$65*$C$67</f>
        <v>0</v>
      </c>
      <c r="PCK67" s="995">
        <f t="shared" ref="PCK67" si="21825">PCK60*$C$65*$C$67</f>
        <v>0</v>
      </c>
      <c r="PCM67" s="995">
        <f t="shared" ref="PCM67" si="21826">PCM60*$C$65*$C$67</f>
        <v>0</v>
      </c>
      <c r="PCO67" s="995">
        <f t="shared" ref="PCO67" si="21827">PCO60*$C$65*$C$67</f>
        <v>0</v>
      </c>
      <c r="PCQ67" s="995">
        <f t="shared" ref="PCQ67" si="21828">PCQ60*$C$65*$C$67</f>
        <v>0</v>
      </c>
      <c r="PCS67" s="995">
        <f t="shared" ref="PCS67" si="21829">PCS60*$C$65*$C$67</f>
        <v>0</v>
      </c>
      <c r="PCU67" s="995">
        <f t="shared" ref="PCU67" si="21830">PCU60*$C$65*$C$67</f>
        <v>0</v>
      </c>
      <c r="PCW67" s="995">
        <f t="shared" ref="PCW67" si="21831">PCW60*$C$65*$C$67</f>
        <v>0</v>
      </c>
      <c r="PCY67" s="995">
        <f t="shared" ref="PCY67" si="21832">PCY60*$C$65*$C$67</f>
        <v>0</v>
      </c>
      <c r="PDA67" s="995">
        <f t="shared" ref="PDA67" si="21833">PDA60*$C$65*$C$67</f>
        <v>0</v>
      </c>
      <c r="PDC67" s="995">
        <f t="shared" ref="PDC67" si="21834">PDC60*$C$65*$C$67</f>
        <v>0</v>
      </c>
      <c r="PDE67" s="995">
        <f t="shared" ref="PDE67" si="21835">PDE60*$C$65*$C$67</f>
        <v>0</v>
      </c>
      <c r="PDG67" s="995">
        <f t="shared" ref="PDG67" si="21836">PDG60*$C$65*$C$67</f>
        <v>0</v>
      </c>
      <c r="PDI67" s="995">
        <f t="shared" ref="PDI67" si="21837">PDI60*$C$65*$C$67</f>
        <v>0</v>
      </c>
      <c r="PDK67" s="995">
        <f t="shared" ref="PDK67" si="21838">PDK60*$C$65*$C$67</f>
        <v>0</v>
      </c>
      <c r="PDM67" s="995">
        <f t="shared" ref="PDM67" si="21839">PDM60*$C$65*$C$67</f>
        <v>0</v>
      </c>
      <c r="PDO67" s="995">
        <f t="shared" ref="PDO67" si="21840">PDO60*$C$65*$C$67</f>
        <v>0</v>
      </c>
      <c r="PDQ67" s="995">
        <f t="shared" ref="PDQ67" si="21841">PDQ60*$C$65*$C$67</f>
        <v>0</v>
      </c>
      <c r="PDS67" s="995">
        <f t="shared" ref="PDS67" si="21842">PDS60*$C$65*$C$67</f>
        <v>0</v>
      </c>
      <c r="PDU67" s="995">
        <f t="shared" ref="PDU67" si="21843">PDU60*$C$65*$C$67</f>
        <v>0</v>
      </c>
      <c r="PDW67" s="995">
        <f t="shared" ref="PDW67" si="21844">PDW60*$C$65*$C$67</f>
        <v>0</v>
      </c>
      <c r="PDY67" s="995">
        <f t="shared" ref="PDY67" si="21845">PDY60*$C$65*$C$67</f>
        <v>0</v>
      </c>
      <c r="PEA67" s="995">
        <f t="shared" ref="PEA67" si="21846">PEA60*$C$65*$C$67</f>
        <v>0</v>
      </c>
      <c r="PEC67" s="995">
        <f t="shared" ref="PEC67" si="21847">PEC60*$C$65*$C$67</f>
        <v>0</v>
      </c>
      <c r="PEE67" s="995">
        <f t="shared" ref="PEE67" si="21848">PEE60*$C$65*$C$67</f>
        <v>0</v>
      </c>
      <c r="PEG67" s="995">
        <f t="shared" ref="PEG67" si="21849">PEG60*$C$65*$C$67</f>
        <v>0</v>
      </c>
      <c r="PEI67" s="995">
        <f t="shared" ref="PEI67" si="21850">PEI60*$C$65*$C$67</f>
        <v>0</v>
      </c>
      <c r="PEK67" s="995">
        <f t="shared" ref="PEK67" si="21851">PEK60*$C$65*$C$67</f>
        <v>0</v>
      </c>
      <c r="PEM67" s="995">
        <f t="shared" ref="PEM67" si="21852">PEM60*$C$65*$C$67</f>
        <v>0</v>
      </c>
      <c r="PEO67" s="995">
        <f t="shared" ref="PEO67" si="21853">PEO60*$C$65*$C$67</f>
        <v>0</v>
      </c>
      <c r="PEQ67" s="995">
        <f t="shared" ref="PEQ67" si="21854">PEQ60*$C$65*$C$67</f>
        <v>0</v>
      </c>
      <c r="PES67" s="995">
        <f t="shared" ref="PES67" si="21855">PES60*$C$65*$C$67</f>
        <v>0</v>
      </c>
      <c r="PEU67" s="995">
        <f t="shared" ref="PEU67" si="21856">PEU60*$C$65*$C$67</f>
        <v>0</v>
      </c>
      <c r="PEW67" s="995">
        <f t="shared" ref="PEW67" si="21857">PEW60*$C$65*$C$67</f>
        <v>0</v>
      </c>
      <c r="PEY67" s="995">
        <f t="shared" ref="PEY67" si="21858">PEY60*$C$65*$C$67</f>
        <v>0</v>
      </c>
      <c r="PFA67" s="995">
        <f t="shared" ref="PFA67" si="21859">PFA60*$C$65*$C$67</f>
        <v>0</v>
      </c>
      <c r="PFC67" s="995">
        <f t="shared" ref="PFC67" si="21860">PFC60*$C$65*$C$67</f>
        <v>0</v>
      </c>
      <c r="PFE67" s="995">
        <f t="shared" ref="PFE67" si="21861">PFE60*$C$65*$C$67</f>
        <v>0</v>
      </c>
      <c r="PFG67" s="995">
        <f t="shared" ref="PFG67" si="21862">PFG60*$C$65*$C$67</f>
        <v>0</v>
      </c>
      <c r="PFI67" s="995">
        <f t="shared" ref="PFI67" si="21863">PFI60*$C$65*$C$67</f>
        <v>0</v>
      </c>
      <c r="PFK67" s="995">
        <f t="shared" ref="PFK67" si="21864">PFK60*$C$65*$C$67</f>
        <v>0</v>
      </c>
      <c r="PFM67" s="995">
        <f t="shared" ref="PFM67" si="21865">PFM60*$C$65*$C$67</f>
        <v>0</v>
      </c>
      <c r="PFO67" s="995">
        <f t="shared" ref="PFO67" si="21866">PFO60*$C$65*$C$67</f>
        <v>0</v>
      </c>
      <c r="PFQ67" s="995">
        <f t="shared" ref="PFQ67" si="21867">PFQ60*$C$65*$C$67</f>
        <v>0</v>
      </c>
      <c r="PFS67" s="995">
        <f t="shared" ref="PFS67" si="21868">PFS60*$C$65*$C$67</f>
        <v>0</v>
      </c>
      <c r="PFU67" s="995">
        <f t="shared" ref="PFU67" si="21869">PFU60*$C$65*$C$67</f>
        <v>0</v>
      </c>
      <c r="PFW67" s="995">
        <f t="shared" ref="PFW67" si="21870">PFW60*$C$65*$C$67</f>
        <v>0</v>
      </c>
      <c r="PFY67" s="995">
        <f t="shared" ref="PFY67" si="21871">PFY60*$C$65*$C$67</f>
        <v>0</v>
      </c>
      <c r="PGA67" s="995">
        <f t="shared" ref="PGA67" si="21872">PGA60*$C$65*$C$67</f>
        <v>0</v>
      </c>
      <c r="PGC67" s="995">
        <f t="shared" ref="PGC67" si="21873">PGC60*$C$65*$C$67</f>
        <v>0</v>
      </c>
      <c r="PGE67" s="995">
        <f t="shared" ref="PGE67" si="21874">PGE60*$C$65*$C$67</f>
        <v>0</v>
      </c>
      <c r="PGG67" s="995">
        <f t="shared" ref="PGG67" si="21875">PGG60*$C$65*$C$67</f>
        <v>0</v>
      </c>
      <c r="PGI67" s="995">
        <f t="shared" ref="PGI67" si="21876">PGI60*$C$65*$C$67</f>
        <v>0</v>
      </c>
      <c r="PGK67" s="995">
        <f t="shared" ref="PGK67" si="21877">PGK60*$C$65*$C$67</f>
        <v>0</v>
      </c>
      <c r="PGM67" s="995">
        <f t="shared" ref="PGM67" si="21878">PGM60*$C$65*$C$67</f>
        <v>0</v>
      </c>
      <c r="PGO67" s="995">
        <f t="shared" ref="PGO67" si="21879">PGO60*$C$65*$C$67</f>
        <v>0</v>
      </c>
      <c r="PGQ67" s="995">
        <f t="shared" ref="PGQ67" si="21880">PGQ60*$C$65*$C$67</f>
        <v>0</v>
      </c>
      <c r="PGS67" s="995">
        <f t="shared" ref="PGS67" si="21881">PGS60*$C$65*$C$67</f>
        <v>0</v>
      </c>
      <c r="PGU67" s="995">
        <f t="shared" ref="PGU67" si="21882">PGU60*$C$65*$C$67</f>
        <v>0</v>
      </c>
      <c r="PGW67" s="995">
        <f t="shared" ref="PGW67" si="21883">PGW60*$C$65*$C$67</f>
        <v>0</v>
      </c>
      <c r="PGY67" s="995">
        <f t="shared" ref="PGY67" si="21884">PGY60*$C$65*$C$67</f>
        <v>0</v>
      </c>
      <c r="PHA67" s="995">
        <f t="shared" ref="PHA67" si="21885">PHA60*$C$65*$C$67</f>
        <v>0</v>
      </c>
      <c r="PHC67" s="995">
        <f t="shared" ref="PHC67" si="21886">PHC60*$C$65*$C$67</f>
        <v>0</v>
      </c>
      <c r="PHE67" s="995">
        <f t="shared" ref="PHE67" si="21887">PHE60*$C$65*$C$67</f>
        <v>0</v>
      </c>
      <c r="PHG67" s="995">
        <f t="shared" ref="PHG67" si="21888">PHG60*$C$65*$C$67</f>
        <v>0</v>
      </c>
      <c r="PHI67" s="995">
        <f t="shared" ref="PHI67" si="21889">PHI60*$C$65*$C$67</f>
        <v>0</v>
      </c>
      <c r="PHK67" s="995">
        <f t="shared" ref="PHK67" si="21890">PHK60*$C$65*$C$67</f>
        <v>0</v>
      </c>
      <c r="PHM67" s="995">
        <f t="shared" ref="PHM67" si="21891">PHM60*$C$65*$C$67</f>
        <v>0</v>
      </c>
      <c r="PHO67" s="995">
        <f t="shared" ref="PHO67" si="21892">PHO60*$C$65*$C$67</f>
        <v>0</v>
      </c>
      <c r="PHQ67" s="995">
        <f t="shared" ref="PHQ67" si="21893">PHQ60*$C$65*$C$67</f>
        <v>0</v>
      </c>
      <c r="PHS67" s="995">
        <f t="shared" ref="PHS67" si="21894">PHS60*$C$65*$C$67</f>
        <v>0</v>
      </c>
      <c r="PHU67" s="995">
        <f t="shared" ref="PHU67" si="21895">PHU60*$C$65*$C$67</f>
        <v>0</v>
      </c>
      <c r="PHW67" s="995">
        <f t="shared" ref="PHW67" si="21896">PHW60*$C$65*$C$67</f>
        <v>0</v>
      </c>
      <c r="PHY67" s="995">
        <f t="shared" ref="PHY67" si="21897">PHY60*$C$65*$C$67</f>
        <v>0</v>
      </c>
      <c r="PIA67" s="995">
        <f t="shared" ref="PIA67" si="21898">PIA60*$C$65*$C$67</f>
        <v>0</v>
      </c>
      <c r="PIC67" s="995">
        <f t="shared" ref="PIC67" si="21899">PIC60*$C$65*$C$67</f>
        <v>0</v>
      </c>
      <c r="PIE67" s="995">
        <f t="shared" ref="PIE67" si="21900">PIE60*$C$65*$C$67</f>
        <v>0</v>
      </c>
      <c r="PIG67" s="995">
        <f t="shared" ref="PIG67" si="21901">PIG60*$C$65*$C$67</f>
        <v>0</v>
      </c>
      <c r="PII67" s="995">
        <f t="shared" ref="PII67" si="21902">PII60*$C$65*$C$67</f>
        <v>0</v>
      </c>
      <c r="PIK67" s="995">
        <f t="shared" ref="PIK67" si="21903">PIK60*$C$65*$C$67</f>
        <v>0</v>
      </c>
      <c r="PIM67" s="995">
        <f t="shared" ref="PIM67" si="21904">PIM60*$C$65*$C$67</f>
        <v>0</v>
      </c>
      <c r="PIO67" s="995">
        <f t="shared" ref="PIO67" si="21905">PIO60*$C$65*$C$67</f>
        <v>0</v>
      </c>
      <c r="PIQ67" s="995">
        <f t="shared" ref="PIQ67" si="21906">PIQ60*$C$65*$C$67</f>
        <v>0</v>
      </c>
      <c r="PIS67" s="995">
        <f t="shared" ref="PIS67" si="21907">PIS60*$C$65*$C$67</f>
        <v>0</v>
      </c>
      <c r="PIU67" s="995">
        <f t="shared" ref="PIU67" si="21908">PIU60*$C$65*$C$67</f>
        <v>0</v>
      </c>
      <c r="PIW67" s="995">
        <f t="shared" ref="PIW67" si="21909">PIW60*$C$65*$C$67</f>
        <v>0</v>
      </c>
      <c r="PIY67" s="995">
        <f t="shared" ref="PIY67" si="21910">PIY60*$C$65*$C$67</f>
        <v>0</v>
      </c>
      <c r="PJA67" s="995">
        <f t="shared" ref="PJA67" si="21911">PJA60*$C$65*$C$67</f>
        <v>0</v>
      </c>
      <c r="PJC67" s="995">
        <f t="shared" ref="PJC67" si="21912">PJC60*$C$65*$C$67</f>
        <v>0</v>
      </c>
      <c r="PJE67" s="995">
        <f t="shared" ref="PJE67" si="21913">PJE60*$C$65*$C$67</f>
        <v>0</v>
      </c>
      <c r="PJG67" s="995">
        <f t="shared" ref="PJG67" si="21914">PJG60*$C$65*$C$67</f>
        <v>0</v>
      </c>
      <c r="PJI67" s="995">
        <f t="shared" ref="PJI67" si="21915">PJI60*$C$65*$C$67</f>
        <v>0</v>
      </c>
      <c r="PJK67" s="995">
        <f t="shared" ref="PJK67" si="21916">PJK60*$C$65*$C$67</f>
        <v>0</v>
      </c>
      <c r="PJM67" s="995">
        <f t="shared" ref="PJM67" si="21917">PJM60*$C$65*$C$67</f>
        <v>0</v>
      </c>
      <c r="PJO67" s="995">
        <f t="shared" ref="PJO67" si="21918">PJO60*$C$65*$C$67</f>
        <v>0</v>
      </c>
      <c r="PJQ67" s="995">
        <f t="shared" ref="PJQ67" si="21919">PJQ60*$C$65*$C$67</f>
        <v>0</v>
      </c>
      <c r="PJS67" s="995">
        <f t="shared" ref="PJS67" si="21920">PJS60*$C$65*$C$67</f>
        <v>0</v>
      </c>
      <c r="PJU67" s="995">
        <f t="shared" ref="PJU67" si="21921">PJU60*$C$65*$C$67</f>
        <v>0</v>
      </c>
      <c r="PJW67" s="995">
        <f t="shared" ref="PJW67" si="21922">PJW60*$C$65*$C$67</f>
        <v>0</v>
      </c>
      <c r="PJY67" s="995">
        <f t="shared" ref="PJY67" si="21923">PJY60*$C$65*$C$67</f>
        <v>0</v>
      </c>
      <c r="PKA67" s="995">
        <f t="shared" ref="PKA67" si="21924">PKA60*$C$65*$C$67</f>
        <v>0</v>
      </c>
      <c r="PKC67" s="995">
        <f t="shared" ref="PKC67" si="21925">PKC60*$C$65*$C$67</f>
        <v>0</v>
      </c>
      <c r="PKE67" s="995">
        <f t="shared" ref="PKE67" si="21926">PKE60*$C$65*$C$67</f>
        <v>0</v>
      </c>
      <c r="PKG67" s="995">
        <f t="shared" ref="PKG67" si="21927">PKG60*$C$65*$C$67</f>
        <v>0</v>
      </c>
      <c r="PKI67" s="995">
        <f t="shared" ref="PKI67" si="21928">PKI60*$C$65*$C$67</f>
        <v>0</v>
      </c>
      <c r="PKK67" s="995">
        <f t="shared" ref="PKK67" si="21929">PKK60*$C$65*$C$67</f>
        <v>0</v>
      </c>
      <c r="PKM67" s="995">
        <f t="shared" ref="PKM67" si="21930">PKM60*$C$65*$C$67</f>
        <v>0</v>
      </c>
      <c r="PKO67" s="995">
        <f t="shared" ref="PKO67" si="21931">PKO60*$C$65*$C$67</f>
        <v>0</v>
      </c>
      <c r="PKQ67" s="995">
        <f t="shared" ref="PKQ67" si="21932">PKQ60*$C$65*$C$67</f>
        <v>0</v>
      </c>
      <c r="PKS67" s="995">
        <f t="shared" ref="PKS67" si="21933">PKS60*$C$65*$C$67</f>
        <v>0</v>
      </c>
      <c r="PKU67" s="995">
        <f t="shared" ref="PKU67" si="21934">PKU60*$C$65*$C$67</f>
        <v>0</v>
      </c>
      <c r="PKW67" s="995">
        <f t="shared" ref="PKW67" si="21935">PKW60*$C$65*$C$67</f>
        <v>0</v>
      </c>
      <c r="PKY67" s="995">
        <f t="shared" ref="PKY67" si="21936">PKY60*$C$65*$C$67</f>
        <v>0</v>
      </c>
      <c r="PLA67" s="995">
        <f t="shared" ref="PLA67" si="21937">PLA60*$C$65*$C$67</f>
        <v>0</v>
      </c>
      <c r="PLC67" s="995">
        <f t="shared" ref="PLC67" si="21938">PLC60*$C$65*$C$67</f>
        <v>0</v>
      </c>
      <c r="PLE67" s="995">
        <f t="shared" ref="PLE67" si="21939">PLE60*$C$65*$C$67</f>
        <v>0</v>
      </c>
      <c r="PLG67" s="995">
        <f t="shared" ref="PLG67" si="21940">PLG60*$C$65*$C$67</f>
        <v>0</v>
      </c>
      <c r="PLI67" s="995">
        <f t="shared" ref="PLI67" si="21941">PLI60*$C$65*$C$67</f>
        <v>0</v>
      </c>
      <c r="PLK67" s="995">
        <f t="shared" ref="PLK67" si="21942">PLK60*$C$65*$C$67</f>
        <v>0</v>
      </c>
      <c r="PLM67" s="995">
        <f t="shared" ref="PLM67" si="21943">PLM60*$C$65*$C$67</f>
        <v>0</v>
      </c>
      <c r="PLO67" s="995">
        <f t="shared" ref="PLO67" si="21944">PLO60*$C$65*$C$67</f>
        <v>0</v>
      </c>
      <c r="PLQ67" s="995">
        <f t="shared" ref="PLQ67" si="21945">PLQ60*$C$65*$C$67</f>
        <v>0</v>
      </c>
      <c r="PLS67" s="995">
        <f t="shared" ref="PLS67" si="21946">PLS60*$C$65*$C$67</f>
        <v>0</v>
      </c>
      <c r="PLU67" s="995">
        <f t="shared" ref="PLU67" si="21947">PLU60*$C$65*$C$67</f>
        <v>0</v>
      </c>
      <c r="PLW67" s="995">
        <f t="shared" ref="PLW67" si="21948">PLW60*$C$65*$C$67</f>
        <v>0</v>
      </c>
      <c r="PLY67" s="995">
        <f t="shared" ref="PLY67" si="21949">PLY60*$C$65*$C$67</f>
        <v>0</v>
      </c>
      <c r="PMA67" s="995">
        <f t="shared" ref="PMA67" si="21950">PMA60*$C$65*$C$67</f>
        <v>0</v>
      </c>
      <c r="PMC67" s="995">
        <f t="shared" ref="PMC67" si="21951">PMC60*$C$65*$C$67</f>
        <v>0</v>
      </c>
      <c r="PME67" s="995">
        <f t="shared" ref="PME67" si="21952">PME60*$C$65*$C$67</f>
        <v>0</v>
      </c>
      <c r="PMG67" s="995">
        <f t="shared" ref="PMG67" si="21953">PMG60*$C$65*$C$67</f>
        <v>0</v>
      </c>
      <c r="PMI67" s="995">
        <f t="shared" ref="PMI67" si="21954">PMI60*$C$65*$C$67</f>
        <v>0</v>
      </c>
      <c r="PMK67" s="995">
        <f t="shared" ref="PMK67" si="21955">PMK60*$C$65*$C$67</f>
        <v>0</v>
      </c>
      <c r="PMM67" s="995">
        <f t="shared" ref="PMM67" si="21956">PMM60*$C$65*$C$67</f>
        <v>0</v>
      </c>
      <c r="PMO67" s="995">
        <f t="shared" ref="PMO67" si="21957">PMO60*$C$65*$C$67</f>
        <v>0</v>
      </c>
      <c r="PMQ67" s="995">
        <f t="shared" ref="PMQ67" si="21958">PMQ60*$C$65*$C$67</f>
        <v>0</v>
      </c>
      <c r="PMS67" s="995">
        <f t="shared" ref="PMS67" si="21959">PMS60*$C$65*$C$67</f>
        <v>0</v>
      </c>
      <c r="PMU67" s="995">
        <f t="shared" ref="PMU67" si="21960">PMU60*$C$65*$C$67</f>
        <v>0</v>
      </c>
      <c r="PMW67" s="995">
        <f t="shared" ref="PMW67" si="21961">PMW60*$C$65*$C$67</f>
        <v>0</v>
      </c>
      <c r="PMY67" s="995">
        <f t="shared" ref="PMY67" si="21962">PMY60*$C$65*$C$67</f>
        <v>0</v>
      </c>
      <c r="PNA67" s="995">
        <f t="shared" ref="PNA67" si="21963">PNA60*$C$65*$C$67</f>
        <v>0</v>
      </c>
      <c r="PNC67" s="995">
        <f t="shared" ref="PNC67" si="21964">PNC60*$C$65*$C$67</f>
        <v>0</v>
      </c>
      <c r="PNE67" s="995">
        <f t="shared" ref="PNE67" si="21965">PNE60*$C$65*$C$67</f>
        <v>0</v>
      </c>
      <c r="PNG67" s="995">
        <f t="shared" ref="PNG67" si="21966">PNG60*$C$65*$C$67</f>
        <v>0</v>
      </c>
      <c r="PNI67" s="995">
        <f t="shared" ref="PNI67" si="21967">PNI60*$C$65*$C$67</f>
        <v>0</v>
      </c>
      <c r="PNK67" s="995">
        <f t="shared" ref="PNK67" si="21968">PNK60*$C$65*$C$67</f>
        <v>0</v>
      </c>
      <c r="PNM67" s="995">
        <f t="shared" ref="PNM67" si="21969">PNM60*$C$65*$C$67</f>
        <v>0</v>
      </c>
      <c r="PNO67" s="995">
        <f t="shared" ref="PNO67" si="21970">PNO60*$C$65*$C$67</f>
        <v>0</v>
      </c>
      <c r="PNQ67" s="995">
        <f t="shared" ref="PNQ67" si="21971">PNQ60*$C$65*$C$67</f>
        <v>0</v>
      </c>
      <c r="PNS67" s="995">
        <f t="shared" ref="PNS67" si="21972">PNS60*$C$65*$C$67</f>
        <v>0</v>
      </c>
      <c r="PNU67" s="995">
        <f t="shared" ref="PNU67" si="21973">PNU60*$C$65*$C$67</f>
        <v>0</v>
      </c>
      <c r="PNW67" s="995">
        <f t="shared" ref="PNW67" si="21974">PNW60*$C$65*$C$67</f>
        <v>0</v>
      </c>
      <c r="PNY67" s="995">
        <f t="shared" ref="PNY67" si="21975">PNY60*$C$65*$C$67</f>
        <v>0</v>
      </c>
      <c r="POA67" s="995">
        <f t="shared" ref="POA67" si="21976">POA60*$C$65*$C$67</f>
        <v>0</v>
      </c>
      <c r="POC67" s="995">
        <f t="shared" ref="POC67" si="21977">POC60*$C$65*$C$67</f>
        <v>0</v>
      </c>
      <c r="POE67" s="995">
        <f t="shared" ref="POE67" si="21978">POE60*$C$65*$C$67</f>
        <v>0</v>
      </c>
      <c r="POG67" s="995">
        <f t="shared" ref="POG67" si="21979">POG60*$C$65*$C$67</f>
        <v>0</v>
      </c>
      <c r="POI67" s="995">
        <f t="shared" ref="POI67" si="21980">POI60*$C$65*$C$67</f>
        <v>0</v>
      </c>
      <c r="POK67" s="995">
        <f t="shared" ref="POK67" si="21981">POK60*$C$65*$C$67</f>
        <v>0</v>
      </c>
      <c r="POM67" s="995">
        <f t="shared" ref="POM67" si="21982">POM60*$C$65*$C$67</f>
        <v>0</v>
      </c>
      <c r="POO67" s="995">
        <f t="shared" ref="POO67" si="21983">POO60*$C$65*$C$67</f>
        <v>0</v>
      </c>
      <c r="POQ67" s="995">
        <f t="shared" ref="POQ67" si="21984">POQ60*$C$65*$C$67</f>
        <v>0</v>
      </c>
      <c r="POS67" s="995">
        <f t="shared" ref="POS67" si="21985">POS60*$C$65*$C$67</f>
        <v>0</v>
      </c>
      <c r="POU67" s="995">
        <f t="shared" ref="POU67" si="21986">POU60*$C$65*$C$67</f>
        <v>0</v>
      </c>
      <c r="POW67" s="995">
        <f t="shared" ref="POW67" si="21987">POW60*$C$65*$C$67</f>
        <v>0</v>
      </c>
      <c r="POY67" s="995">
        <f t="shared" ref="POY67" si="21988">POY60*$C$65*$C$67</f>
        <v>0</v>
      </c>
      <c r="PPA67" s="995">
        <f t="shared" ref="PPA67" si="21989">PPA60*$C$65*$C$67</f>
        <v>0</v>
      </c>
      <c r="PPC67" s="995">
        <f t="shared" ref="PPC67" si="21990">PPC60*$C$65*$C$67</f>
        <v>0</v>
      </c>
      <c r="PPE67" s="995">
        <f t="shared" ref="PPE67" si="21991">PPE60*$C$65*$C$67</f>
        <v>0</v>
      </c>
      <c r="PPG67" s="995">
        <f t="shared" ref="PPG67" si="21992">PPG60*$C$65*$C$67</f>
        <v>0</v>
      </c>
      <c r="PPI67" s="995">
        <f t="shared" ref="PPI67" si="21993">PPI60*$C$65*$C$67</f>
        <v>0</v>
      </c>
      <c r="PPK67" s="995">
        <f t="shared" ref="PPK67" si="21994">PPK60*$C$65*$C$67</f>
        <v>0</v>
      </c>
      <c r="PPM67" s="995">
        <f t="shared" ref="PPM67" si="21995">PPM60*$C$65*$C$67</f>
        <v>0</v>
      </c>
      <c r="PPO67" s="995">
        <f t="shared" ref="PPO67" si="21996">PPO60*$C$65*$C$67</f>
        <v>0</v>
      </c>
      <c r="PPQ67" s="995">
        <f t="shared" ref="PPQ67" si="21997">PPQ60*$C$65*$C$67</f>
        <v>0</v>
      </c>
      <c r="PPS67" s="995">
        <f t="shared" ref="PPS67" si="21998">PPS60*$C$65*$C$67</f>
        <v>0</v>
      </c>
      <c r="PPU67" s="995">
        <f t="shared" ref="PPU67" si="21999">PPU60*$C$65*$C$67</f>
        <v>0</v>
      </c>
      <c r="PPW67" s="995">
        <f t="shared" ref="PPW67" si="22000">PPW60*$C$65*$C$67</f>
        <v>0</v>
      </c>
      <c r="PPY67" s="995">
        <f t="shared" ref="PPY67" si="22001">PPY60*$C$65*$C$67</f>
        <v>0</v>
      </c>
      <c r="PQA67" s="995">
        <f t="shared" ref="PQA67" si="22002">PQA60*$C$65*$C$67</f>
        <v>0</v>
      </c>
      <c r="PQC67" s="995">
        <f t="shared" ref="PQC67" si="22003">PQC60*$C$65*$C$67</f>
        <v>0</v>
      </c>
      <c r="PQE67" s="995">
        <f t="shared" ref="PQE67" si="22004">PQE60*$C$65*$C$67</f>
        <v>0</v>
      </c>
      <c r="PQG67" s="995">
        <f t="shared" ref="PQG67" si="22005">PQG60*$C$65*$C$67</f>
        <v>0</v>
      </c>
      <c r="PQI67" s="995">
        <f t="shared" ref="PQI67" si="22006">PQI60*$C$65*$C$67</f>
        <v>0</v>
      </c>
      <c r="PQK67" s="995">
        <f t="shared" ref="PQK67" si="22007">PQK60*$C$65*$C$67</f>
        <v>0</v>
      </c>
      <c r="PQM67" s="995">
        <f t="shared" ref="PQM67" si="22008">PQM60*$C$65*$C$67</f>
        <v>0</v>
      </c>
      <c r="PQO67" s="995">
        <f t="shared" ref="PQO67" si="22009">PQO60*$C$65*$C$67</f>
        <v>0</v>
      </c>
      <c r="PQQ67" s="995">
        <f t="shared" ref="PQQ67" si="22010">PQQ60*$C$65*$C$67</f>
        <v>0</v>
      </c>
      <c r="PQS67" s="995">
        <f t="shared" ref="PQS67" si="22011">PQS60*$C$65*$C$67</f>
        <v>0</v>
      </c>
      <c r="PQU67" s="995">
        <f t="shared" ref="PQU67" si="22012">PQU60*$C$65*$C$67</f>
        <v>0</v>
      </c>
      <c r="PQW67" s="995">
        <f t="shared" ref="PQW67" si="22013">PQW60*$C$65*$C$67</f>
        <v>0</v>
      </c>
      <c r="PQY67" s="995">
        <f t="shared" ref="PQY67" si="22014">PQY60*$C$65*$C$67</f>
        <v>0</v>
      </c>
      <c r="PRA67" s="995">
        <f t="shared" ref="PRA67" si="22015">PRA60*$C$65*$C$67</f>
        <v>0</v>
      </c>
      <c r="PRC67" s="995">
        <f t="shared" ref="PRC67" si="22016">PRC60*$C$65*$C$67</f>
        <v>0</v>
      </c>
      <c r="PRE67" s="995">
        <f t="shared" ref="PRE67" si="22017">PRE60*$C$65*$C$67</f>
        <v>0</v>
      </c>
      <c r="PRG67" s="995">
        <f t="shared" ref="PRG67" si="22018">PRG60*$C$65*$C$67</f>
        <v>0</v>
      </c>
      <c r="PRI67" s="995">
        <f t="shared" ref="PRI67" si="22019">PRI60*$C$65*$C$67</f>
        <v>0</v>
      </c>
      <c r="PRK67" s="995">
        <f t="shared" ref="PRK67" si="22020">PRK60*$C$65*$C$67</f>
        <v>0</v>
      </c>
      <c r="PRM67" s="995">
        <f t="shared" ref="PRM67" si="22021">PRM60*$C$65*$C$67</f>
        <v>0</v>
      </c>
      <c r="PRO67" s="995">
        <f t="shared" ref="PRO67" si="22022">PRO60*$C$65*$C$67</f>
        <v>0</v>
      </c>
      <c r="PRQ67" s="995">
        <f t="shared" ref="PRQ67" si="22023">PRQ60*$C$65*$C$67</f>
        <v>0</v>
      </c>
      <c r="PRS67" s="995">
        <f t="shared" ref="PRS67" si="22024">PRS60*$C$65*$C$67</f>
        <v>0</v>
      </c>
      <c r="PRU67" s="995">
        <f t="shared" ref="PRU67" si="22025">PRU60*$C$65*$C$67</f>
        <v>0</v>
      </c>
      <c r="PRW67" s="995">
        <f t="shared" ref="PRW67" si="22026">PRW60*$C$65*$C$67</f>
        <v>0</v>
      </c>
      <c r="PRY67" s="995">
        <f t="shared" ref="PRY67" si="22027">PRY60*$C$65*$C$67</f>
        <v>0</v>
      </c>
      <c r="PSA67" s="995">
        <f t="shared" ref="PSA67" si="22028">PSA60*$C$65*$C$67</f>
        <v>0</v>
      </c>
      <c r="PSC67" s="995">
        <f t="shared" ref="PSC67" si="22029">PSC60*$C$65*$C$67</f>
        <v>0</v>
      </c>
      <c r="PSE67" s="995">
        <f t="shared" ref="PSE67" si="22030">PSE60*$C$65*$C$67</f>
        <v>0</v>
      </c>
      <c r="PSG67" s="995">
        <f t="shared" ref="PSG67" si="22031">PSG60*$C$65*$C$67</f>
        <v>0</v>
      </c>
      <c r="PSI67" s="995">
        <f t="shared" ref="PSI67" si="22032">PSI60*$C$65*$C$67</f>
        <v>0</v>
      </c>
      <c r="PSK67" s="995">
        <f t="shared" ref="PSK67" si="22033">PSK60*$C$65*$C$67</f>
        <v>0</v>
      </c>
      <c r="PSM67" s="995">
        <f t="shared" ref="PSM67" si="22034">PSM60*$C$65*$C$67</f>
        <v>0</v>
      </c>
      <c r="PSO67" s="995">
        <f t="shared" ref="PSO67" si="22035">PSO60*$C$65*$C$67</f>
        <v>0</v>
      </c>
      <c r="PSQ67" s="995">
        <f t="shared" ref="PSQ67" si="22036">PSQ60*$C$65*$C$67</f>
        <v>0</v>
      </c>
      <c r="PSS67" s="995">
        <f t="shared" ref="PSS67" si="22037">PSS60*$C$65*$C$67</f>
        <v>0</v>
      </c>
      <c r="PSU67" s="995">
        <f t="shared" ref="PSU67" si="22038">PSU60*$C$65*$C$67</f>
        <v>0</v>
      </c>
      <c r="PSW67" s="995">
        <f t="shared" ref="PSW67" si="22039">PSW60*$C$65*$C$67</f>
        <v>0</v>
      </c>
      <c r="PSY67" s="995">
        <f t="shared" ref="PSY67" si="22040">PSY60*$C$65*$C$67</f>
        <v>0</v>
      </c>
      <c r="PTA67" s="995">
        <f t="shared" ref="PTA67" si="22041">PTA60*$C$65*$C$67</f>
        <v>0</v>
      </c>
      <c r="PTC67" s="995">
        <f t="shared" ref="PTC67" si="22042">PTC60*$C$65*$C$67</f>
        <v>0</v>
      </c>
      <c r="PTE67" s="995">
        <f t="shared" ref="PTE67" si="22043">PTE60*$C$65*$C$67</f>
        <v>0</v>
      </c>
      <c r="PTG67" s="995">
        <f t="shared" ref="PTG67" si="22044">PTG60*$C$65*$C$67</f>
        <v>0</v>
      </c>
      <c r="PTI67" s="995">
        <f t="shared" ref="PTI67" si="22045">PTI60*$C$65*$C$67</f>
        <v>0</v>
      </c>
      <c r="PTK67" s="995">
        <f t="shared" ref="PTK67" si="22046">PTK60*$C$65*$C$67</f>
        <v>0</v>
      </c>
      <c r="PTM67" s="995">
        <f t="shared" ref="PTM67" si="22047">PTM60*$C$65*$C$67</f>
        <v>0</v>
      </c>
      <c r="PTO67" s="995">
        <f t="shared" ref="PTO67" si="22048">PTO60*$C$65*$C$67</f>
        <v>0</v>
      </c>
      <c r="PTQ67" s="995">
        <f t="shared" ref="PTQ67" si="22049">PTQ60*$C$65*$C$67</f>
        <v>0</v>
      </c>
      <c r="PTS67" s="995">
        <f t="shared" ref="PTS67" si="22050">PTS60*$C$65*$C$67</f>
        <v>0</v>
      </c>
      <c r="PTU67" s="995">
        <f t="shared" ref="PTU67" si="22051">PTU60*$C$65*$C$67</f>
        <v>0</v>
      </c>
      <c r="PTW67" s="995">
        <f t="shared" ref="PTW67" si="22052">PTW60*$C$65*$C$67</f>
        <v>0</v>
      </c>
      <c r="PTY67" s="995">
        <f t="shared" ref="PTY67" si="22053">PTY60*$C$65*$C$67</f>
        <v>0</v>
      </c>
      <c r="PUA67" s="995">
        <f t="shared" ref="PUA67" si="22054">PUA60*$C$65*$C$67</f>
        <v>0</v>
      </c>
      <c r="PUC67" s="995">
        <f t="shared" ref="PUC67" si="22055">PUC60*$C$65*$C$67</f>
        <v>0</v>
      </c>
      <c r="PUE67" s="995">
        <f t="shared" ref="PUE67" si="22056">PUE60*$C$65*$C$67</f>
        <v>0</v>
      </c>
      <c r="PUG67" s="995">
        <f t="shared" ref="PUG67" si="22057">PUG60*$C$65*$C$67</f>
        <v>0</v>
      </c>
      <c r="PUI67" s="995">
        <f t="shared" ref="PUI67" si="22058">PUI60*$C$65*$C$67</f>
        <v>0</v>
      </c>
      <c r="PUK67" s="995">
        <f t="shared" ref="PUK67" si="22059">PUK60*$C$65*$C$67</f>
        <v>0</v>
      </c>
      <c r="PUM67" s="995">
        <f t="shared" ref="PUM67" si="22060">PUM60*$C$65*$C$67</f>
        <v>0</v>
      </c>
      <c r="PUO67" s="995">
        <f t="shared" ref="PUO67" si="22061">PUO60*$C$65*$C$67</f>
        <v>0</v>
      </c>
      <c r="PUQ67" s="995">
        <f t="shared" ref="PUQ67" si="22062">PUQ60*$C$65*$C$67</f>
        <v>0</v>
      </c>
      <c r="PUS67" s="995">
        <f t="shared" ref="PUS67" si="22063">PUS60*$C$65*$C$67</f>
        <v>0</v>
      </c>
      <c r="PUU67" s="995">
        <f t="shared" ref="PUU67" si="22064">PUU60*$C$65*$C$67</f>
        <v>0</v>
      </c>
      <c r="PUW67" s="995">
        <f t="shared" ref="PUW67" si="22065">PUW60*$C$65*$C$67</f>
        <v>0</v>
      </c>
      <c r="PUY67" s="995">
        <f t="shared" ref="PUY67" si="22066">PUY60*$C$65*$C$67</f>
        <v>0</v>
      </c>
      <c r="PVA67" s="995">
        <f t="shared" ref="PVA67" si="22067">PVA60*$C$65*$C$67</f>
        <v>0</v>
      </c>
      <c r="PVC67" s="995">
        <f t="shared" ref="PVC67" si="22068">PVC60*$C$65*$C$67</f>
        <v>0</v>
      </c>
      <c r="PVE67" s="995">
        <f t="shared" ref="PVE67" si="22069">PVE60*$C$65*$C$67</f>
        <v>0</v>
      </c>
      <c r="PVG67" s="995">
        <f t="shared" ref="PVG67" si="22070">PVG60*$C$65*$C$67</f>
        <v>0</v>
      </c>
      <c r="PVI67" s="995">
        <f t="shared" ref="PVI67" si="22071">PVI60*$C$65*$C$67</f>
        <v>0</v>
      </c>
      <c r="PVK67" s="995">
        <f t="shared" ref="PVK67" si="22072">PVK60*$C$65*$C$67</f>
        <v>0</v>
      </c>
      <c r="PVM67" s="995">
        <f t="shared" ref="PVM67" si="22073">PVM60*$C$65*$C$67</f>
        <v>0</v>
      </c>
      <c r="PVO67" s="995">
        <f t="shared" ref="PVO67" si="22074">PVO60*$C$65*$C$67</f>
        <v>0</v>
      </c>
      <c r="PVQ67" s="995">
        <f t="shared" ref="PVQ67" si="22075">PVQ60*$C$65*$C$67</f>
        <v>0</v>
      </c>
      <c r="PVS67" s="995">
        <f t="shared" ref="PVS67" si="22076">PVS60*$C$65*$C$67</f>
        <v>0</v>
      </c>
      <c r="PVU67" s="995">
        <f t="shared" ref="PVU67" si="22077">PVU60*$C$65*$C$67</f>
        <v>0</v>
      </c>
      <c r="PVW67" s="995">
        <f t="shared" ref="PVW67" si="22078">PVW60*$C$65*$C$67</f>
        <v>0</v>
      </c>
      <c r="PVY67" s="995">
        <f t="shared" ref="PVY67" si="22079">PVY60*$C$65*$C$67</f>
        <v>0</v>
      </c>
      <c r="PWA67" s="995">
        <f t="shared" ref="PWA67" si="22080">PWA60*$C$65*$C$67</f>
        <v>0</v>
      </c>
      <c r="PWC67" s="995">
        <f t="shared" ref="PWC67" si="22081">PWC60*$C$65*$C$67</f>
        <v>0</v>
      </c>
      <c r="PWE67" s="995">
        <f t="shared" ref="PWE67" si="22082">PWE60*$C$65*$C$67</f>
        <v>0</v>
      </c>
      <c r="PWG67" s="995">
        <f t="shared" ref="PWG67" si="22083">PWG60*$C$65*$C$67</f>
        <v>0</v>
      </c>
      <c r="PWI67" s="995">
        <f t="shared" ref="PWI67" si="22084">PWI60*$C$65*$C$67</f>
        <v>0</v>
      </c>
      <c r="PWK67" s="995">
        <f t="shared" ref="PWK67" si="22085">PWK60*$C$65*$C$67</f>
        <v>0</v>
      </c>
      <c r="PWM67" s="995">
        <f t="shared" ref="PWM67" si="22086">PWM60*$C$65*$C$67</f>
        <v>0</v>
      </c>
      <c r="PWO67" s="995">
        <f t="shared" ref="PWO67" si="22087">PWO60*$C$65*$C$67</f>
        <v>0</v>
      </c>
      <c r="PWQ67" s="995">
        <f t="shared" ref="PWQ67" si="22088">PWQ60*$C$65*$C$67</f>
        <v>0</v>
      </c>
      <c r="PWS67" s="995">
        <f t="shared" ref="PWS67" si="22089">PWS60*$C$65*$C$67</f>
        <v>0</v>
      </c>
      <c r="PWU67" s="995">
        <f t="shared" ref="PWU67" si="22090">PWU60*$C$65*$C$67</f>
        <v>0</v>
      </c>
      <c r="PWW67" s="995">
        <f t="shared" ref="PWW67" si="22091">PWW60*$C$65*$C$67</f>
        <v>0</v>
      </c>
      <c r="PWY67" s="995">
        <f t="shared" ref="PWY67" si="22092">PWY60*$C$65*$C$67</f>
        <v>0</v>
      </c>
      <c r="PXA67" s="995">
        <f t="shared" ref="PXA67" si="22093">PXA60*$C$65*$C$67</f>
        <v>0</v>
      </c>
      <c r="PXC67" s="995">
        <f t="shared" ref="PXC67" si="22094">PXC60*$C$65*$C$67</f>
        <v>0</v>
      </c>
      <c r="PXE67" s="995">
        <f t="shared" ref="PXE67" si="22095">PXE60*$C$65*$C$67</f>
        <v>0</v>
      </c>
      <c r="PXG67" s="995">
        <f t="shared" ref="PXG67" si="22096">PXG60*$C$65*$C$67</f>
        <v>0</v>
      </c>
      <c r="PXI67" s="995">
        <f t="shared" ref="PXI67" si="22097">PXI60*$C$65*$C$67</f>
        <v>0</v>
      </c>
      <c r="PXK67" s="995">
        <f t="shared" ref="PXK67" si="22098">PXK60*$C$65*$C$67</f>
        <v>0</v>
      </c>
      <c r="PXM67" s="995">
        <f t="shared" ref="PXM67" si="22099">PXM60*$C$65*$C$67</f>
        <v>0</v>
      </c>
      <c r="PXO67" s="995">
        <f t="shared" ref="PXO67" si="22100">PXO60*$C$65*$C$67</f>
        <v>0</v>
      </c>
      <c r="PXQ67" s="995">
        <f t="shared" ref="PXQ67" si="22101">PXQ60*$C$65*$C$67</f>
        <v>0</v>
      </c>
      <c r="PXS67" s="995">
        <f t="shared" ref="PXS67" si="22102">PXS60*$C$65*$C$67</f>
        <v>0</v>
      </c>
      <c r="PXU67" s="995">
        <f t="shared" ref="PXU67" si="22103">PXU60*$C$65*$C$67</f>
        <v>0</v>
      </c>
      <c r="PXW67" s="995">
        <f t="shared" ref="PXW67" si="22104">PXW60*$C$65*$C$67</f>
        <v>0</v>
      </c>
      <c r="PXY67" s="995">
        <f t="shared" ref="PXY67" si="22105">PXY60*$C$65*$C$67</f>
        <v>0</v>
      </c>
      <c r="PYA67" s="995">
        <f t="shared" ref="PYA67" si="22106">PYA60*$C$65*$C$67</f>
        <v>0</v>
      </c>
      <c r="PYC67" s="995">
        <f t="shared" ref="PYC67" si="22107">PYC60*$C$65*$C$67</f>
        <v>0</v>
      </c>
      <c r="PYE67" s="995">
        <f t="shared" ref="PYE67" si="22108">PYE60*$C$65*$C$67</f>
        <v>0</v>
      </c>
      <c r="PYG67" s="995">
        <f t="shared" ref="PYG67" si="22109">PYG60*$C$65*$C$67</f>
        <v>0</v>
      </c>
      <c r="PYI67" s="995">
        <f t="shared" ref="PYI67" si="22110">PYI60*$C$65*$C$67</f>
        <v>0</v>
      </c>
      <c r="PYK67" s="995">
        <f t="shared" ref="PYK67" si="22111">PYK60*$C$65*$C$67</f>
        <v>0</v>
      </c>
      <c r="PYM67" s="995">
        <f t="shared" ref="PYM67" si="22112">PYM60*$C$65*$C$67</f>
        <v>0</v>
      </c>
      <c r="PYO67" s="995">
        <f t="shared" ref="PYO67" si="22113">PYO60*$C$65*$C$67</f>
        <v>0</v>
      </c>
      <c r="PYQ67" s="995">
        <f t="shared" ref="PYQ67" si="22114">PYQ60*$C$65*$C$67</f>
        <v>0</v>
      </c>
      <c r="PYS67" s="995">
        <f t="shared" ref="PYS67" si="22115">PYS60*$C$65*$C$67</f>
        <v>0</v>
      </c>
      <c r="PYU67" s="995">
        <f t="shared" ref="PYU67" si="22116">PYU60*$C$65*$C$67</f>
        <v>0</v>
      </c>
      <c r="PYW67" s="995">
        <f t="shared" ref="PYW67" si="22117">PYW60*$C$65*$C$67</f>
        <v>0</v>
      </c>
      <c r="PYY67" s="995">
        <f t="shared" ref="PYY67" si="22118">PYY60*$C$65*$C$67</f>
        <v>0</v>
      </c>
      <c r="PZA67" s="995">
        <f t="shared" ref="PZA67" si="22119">PZA60*$C$65*$C$67</f>
        <v>0</v>
      </c>
      <c r="PZC67" s="995">
        <f t="shared" ref="PZC67" si="22120">PZC60*$C$65*$C$67</f>
        <v>0</v>
      </c>
      <c r="PZE67" s="995">
        <f t="shared" ref="PZE67" si="22121">PZE60*$C$65*$C$67</f>
        <v>0</v>
      </c>
      <c r="PZG67" s="995">
        <f t="shared" ref="PZG67" si="22122">PZG60*$C$65*$C$67</f>
        <v>0</v>
      </c>
      <c r="PZI67" s="995">
        <f t="shared" ref="PZI67" si="22123">PZI60*$C$65*$C$67</f>
        <v>0</v>
      </c>
      <c r="PZK67" s="995">
        <f t="shared" ref="PZK67" si="22124">PZK60*$C$65*$C$67</f>
        <v>0</v>
      </c>
      <c r="PZM67" s="995">
        <f t="shared" ref="PZM67" si="22125">PZM60*$C$65*$C$67</f>
        <v>0</v>
      </c>
      <c r="PZO67" s="995">
        <f t="shared" ref="PZO67" si="22126">PZO60*$C$65*$C$67</f>
        <v>0</v>
      </c>
      <c r="PZQ67" s="995">
        <f t="shared" ref="PZQ67" si="22127">PZQ60*$C$65*$C$67</f>
        <v>0</v>
      </c>
      <c r="PZS67" s="995">
        <f t="shared" ref="PZS67" si="22128">PZS60*$C$65*$C$67</f>
        <v>0</v>
      </c>
      <c r="PZU67" s="995">
        <f t="shared" ref="PZU67" si="22129">PZU60*$C$65*$C$67</f>
        <v>0</v>
      </c>
      <c r="PZW67" s="995">
        <f t="shared" ref="PZW67" si="22130">PZW60*$C$65*$C$67</f>
        <v>0</v>
      </c>
      <c r="PZY67" s="995">
        <f t="shared" ref="PZY67" si="22131">PZY60*$C$65*$C$67</f>
        <v>0</v>
      </c>
      <c r="QAA67" s="995">
        <f t="shared" ref="QAA67" si="22132">QAA60*$C$65*$C$67</f>
        <v>0</v>
      </c>
      <c r="QAC67" s="995">
        <f t="shared" ref="QAC67" si="22133">QAC60*$C$65*$C$67</f>
        <v>0</v>
      </c>
      <c r="QAE67" s="995">
        <f t="shared" ref="QAE67" si="22134">QAE60*$C$65*$C$67</f>
        <v>0</v>
      </c>
      <c r="QAG67" s="995">
        <f t="shared" ref="QAG67" si="22135">QAG60*$C$65*$C$67</f>
        <v>0</v>
      </c>
      <c r="QAI67" s="995">
        <f t="shared" ref="QAI67" si="22136">QAI60*$C$65*$C$67</f>
        <v>0</v>
      </c>
      <c r="QAK67" s="995">
        <f t="shared" ref="QAK67" si="22137">QAK60*$C$65*$C$67</f>
        <v>0</v>
      </c>
      <c r="QAM67" s="995">
        <f t="shared" ref="QAM67" si="22138">QAM60*$C$65*$C$67</f>
        <v>0</v>
      </c>
      <c r="QAO67" s="995">
        <f t="shared" ref="QAO67" si="22139">QAO60*$C$65*$C$67</f>
        <v>0</v>
      </c>
      <c r="QAQ67" s="995">
        <f t="shared" ref="QAQ67" si="22140">QAQ60*$C$65*$C$67</f>
        <v>0</v>
      </c>
      <c r="QAS67" s="995">
        <f t="shared" ref="QAS67" si="22141">QAS60*$C$65*$C$67</f>
        <v>0</v>
      </c>
      <c r="QAU67" s="995">
        <f t="shared" ref="QAU67" si="22142">QAU60*$C$65*$C$67</f>
        <v>0</v>
      </c>
      <c r="QAW67" s="995">
        <f t="shared" ref="QAW67" si="22143">QAW60*$C$65*$C$67</f>
        <v>0</v>
      </c>
      <c r="QAY67" s="995">
        <f t="shared" ref="QAY67" si="22144">QAY60*$C$65*$C$67</f>
        <v>0</v>
      </c>
      <c r="QBA67" s="995">
        <f t="shared" ref="QBA67" si="22145">QBA60*$C$65*$C$67</f>
        <v>0</v>
      </c>
      <c r="QBC67" s="995">
        <f t="shared" ref="QBC67" si="22146">QBC60*$C$65*$C$67</f>
        <v>0</v>
      </c>
      <c r="QBE67" s="995">
        <f t="shared" ref="QBE67" si="22147">QBE60*$C$65*$C$67</f>
        <v>0</v>
      </c>
      <c r="QBG67" s="995">
        <f t="shared" ref="QBG67" si="22148">QBG60*$C$65*$C$67</f>
        <v>0</v>
      </c>
      <c r="QBI67" s="995">
        <f t="shared" ref="QBI67" si="22149">QBI60*$C$65*$C$67</f>
        <v>0</v>
      </c>
      <c r="QBK67" s="995">
        <f t="shared" ref="QBK67" si="22150">QBK60*$C$65*$C$67</f>
        <v>0</v>
      </c>
      <c r="QBM67" s="995">
        <f t="shared" ref="QBM67" si="22151">QBM60*$C$65*$C$67</f>
        <v>0</v>
      </c>
      <c r="QBO67" s="995">
        <f t="shared" ref="QBO67" si="22152">QBO60*$C$65*$C$67</f>
        <v>0</v>
      </c>
      <c r="QBQ67" s="995">
        <f t="shared" ref="QBQ67" si="22153">QBQ60*$C$65*$C$67</f>
        <v>0</v>
      </c>
      <c r="QBS67" s="995">
        <f t="shared" ref="QBS67" si="22154">QBS60*$C$65*$C$67</f>
        <v>0</v>
      </c>
      <c r="QBU67" s="995">
        <f t="shared" ref="QBU67" si="22155">QBU60*$C$65*$C$67</f>
        <v>0</v>
      </c>
      <c r="QBW67" s="995">
        <f t="shared" ref="QBW67" si="22156">QBW60*$C$65*$C$67</f>
        <v>0</v>
      </c>
      <c r="QBY67" s="995">
        <f t="shared" ref="QBY67" si="22157">QBY60*$C$65*$C$67</f>
        <v>0</v>
      </c>
      <c r="QCA67" s="995">
        <f t="shared" ref="QCA67" si="22158">QCA60*$C$65*$C$67</f>
        <v>0</v>
      </c>
      <c r="QCC67" s="995">
        <f t="shared" ref="QCC67" si="22159">QCC60*$C$65*$C$67</f>
        <v>0</v>
      </c>
      <c r="QCE67" s="995">
        <f t="shared" ref="QCE67" si="22160">QCE60*$C$65*$C$67</f>
        <v>0</v>
      </c>
      <c r="QCG67" s="995">
        <f t="shared" ref="QCG67" si="22161">QCG60*$C$65*$C$67</f>
        <v>0</v>
      </c>
      <c r="QCI67" s="995">
        <f t="shared" ref="QCI67" si="22162">QCI60*$C$65*$C$67</f>
        <v>0</v>
      </c>
      <c r="QCK67" s="995">
        <f t="shared" ref="QCK67" si="22163">QCK60*$C$65*$C$67</f>
        <v>0</v>
      </c>
      <c r="QCM67" s="995">
        <f t="shared" ref="QCM67" si="22164">QCM60*$C$65*$C$67</f>
        <v>0</v>
      </c>
      <c r="QCO67" s="995">
        <f t="shared" ref="QCO67" si="22165">QCO60*$C$65*$C$67</f>
        <v>0</v>
      </c>
      <c r="QCQ67" s="995">
        <f t="shared" ref="QCQ67" si="22166">QCQ60*$C$65*$C$67</f>
        <v>0</v>
      </c>
      <c r="QCS67" s="995">
        <f t="shared" ref="QCS67" si="22167">QCS60*$C$65*$C$67</f>
        <v>0</v>
      </c>
      <c r="QCU67" s="995">
        <f t="shared" ref="QCU67" si="22168">QCU60*$C$65*$C$67</f>
        <v>0</v>
      </c>
      <c r="QCW67" s="995">
        <f t="shared" ref="QCW67" si="22169">QCW60*$C$65*$C$67</f>
        <v>0</v>
      </c>
      <c r="QCY67" s="995">
        <f t="shared" ref="QCY67" si="22170">QCY60*$C$65*$C$67</f>
        <v>0</v>
      </c>
      <c r="QDA67" s="995">
        <f t="shared" ref="QDA67" si="22171">QDA60*$C$65*$C$67</f>
        <v>0</v>
      </c>
      <c r="QDC67" s="995">
        <f t="shared" ref="QDC67" si="22172">QDC60*$C$65*$C$67</f>
        <v>0</v>
      </c>
      <c r="QDE67" s="995">
        <f t="shared" ref="QDE67" si="22173">QDE60*$C$65*$C$67</f>
        <v>0</v>
      </c>
      <c r="QDG67" s="995">
        <f t="shared" ref="QDG67" si="22174">QDG60*$C$65*$C$67</f>
        <v>0</v>
      </c>
      <c r="QDI67" s="995">
        <f t="shared" ref="QDI67" si="22175">QDI60*$C$65*$C$67</f>
        <v>0</v>
      </c>
      <c r="QDK67" s="995">
        <f t="shared" ref="QDK67" si="22176">QDK60*$C$65*$C$67</f>
        <v>0</v>
      </c>
      <c r="QDM67" s="995">
        <f t="shared" ref="QDM67" si="22177">QDM60*$C$65*$C$67</f>
        <v>0</v>
      </c>
      <c r="QDO67" s="995">
        <f t="shared" ref="QDO67" si="22178">QDO60*$C$65*$C$67</f>
        <v>0</v>
      </c>
      <c r="QDQ67" s="995">
        <f t="shared" ref="QDQ67" si="22179">QDQ60*$C$65*$C$67</f>
        <v>0</v>
      </c>
      <c r="QDS67" s="995">
        <f t="shared" ref="QDS67" si="22180">QDS60*$C$65*$C$67</f>
        <v>0</v>
      </c>
      <c r="QDU67" s="995">
        <f t="shared" ref="QDU67" si="22181">QDU60*$C$65*$C$67</f>
        <v>0</v>
      </c>
      <c r="QDW67" s="995">
        <f t="shared" ref="QDW67" si="22182">QDW60*$C$65*$C$67</f>
        <v>0</v>
      </c>
      <c r="QDY67" s="995">
        <f t="shared" ref="QDY67" si="22183">QDY60*$C$65*$C$67</f>
        <v>0</v>
      </c>
      <c r="QEA67" s="995">
        <f t="shared" ref="QEA67" si="22184">QEA60*$C$65*$C$67</f>
        <v>0</v>
      </c>
      <c r="QEC67" s="995">
        <f t="shared" ref="QEC67" si="22185">QEC60*$C$65*$C$67</f>
        <v>0</v>
      </c>
      <c r="QEE67" s="995">
        <f t="shared" ref="QEE67" si="22186">QEE60*$C$65*$C$67</f>
        <v>0</v>
      </c>
      <c r="QEG67" s="995">
        <f t="shared" ref="QEG67" si="22187">QEG60*$C$65*$C$67</f>
        <v>0</v>
      </c>
      <c r="QEI67" s="995">
        <f t="shared" ref="QEI67" si="22188">QEI60*$C$65*$C$67</f>
        <v>0</v>
      </c>
      <c r="QEK67" s="995">
        <f t="shared" ref="QEK67" si="22189">QEK60*$C$65*$C$67</f>
        <v>0</v>
      </c>
      <c r="QEM67" s="995">
        <f t="shared" ref="QEM67" si="22190">QEM60*$C$65*$C$67</f>
        <v>0</v>
      </c>
      <c r="QEO67" s="995">
        <f t="shared" ref="QEO67" si="22191">QEO60*$C$65*$C$67</f>
        <v>0</v>
      </c>
      <c r="QEQ67" s="995">
        <f t="shared" ref="QEQ67" si="22192">QEQ60*$C$65*$C$67</f>
        <v>0</v>
      </c>
      <c r="QES67" s="995">
        <f t="shared" ref="QES67" si="22193">QES60*$C$65*$C$67</f>
        <v>0</v>
      </c>
      <c r="QEU67" s="995">
        <f t="shared" ref="QEU67" si="22194">QEU60*$C$65*$C$67</f>
        <v>0</v>
      </c>
      <c r="QEW67" s="995">
        <f t="shared" ref="QEW67" si="22195">QEW60*$C$65*$C$67</f>
        <v>0</v>
      </c>
      <c r="QEY67" s="995">
        <f t="shared" ref="QEY67" si="22196">QEY60*$C$65*$C$67</f>
        <v>0</v>
      </c>
      <c r="QFA67" s="995">
        <f t="shared" ref="QFA67" si="22197">QFA60*$C$65*$C$67</f>
        <v>0</v>
      </c>
      <c r="QFC67" s="995">
        <f t="shared" ref="QFC67" si="22198">QFC60*$C$65*$C$67</f>
        <v>0</v>
      </c>
      <c r="QFE67" s="995">
        <f t="shared" ref="QFE67" si="22199">QFE60*$C$65*$C$67</f>
        <v>0</v>
      </c>
      <c r="QFG67" s="995">
        <f t="shared" ref="QFG67" si="22200">QFG60*$C$65*$C$67</f>
        <v>0</v>
      </c>
      <c r="QFI67" s="995">
        <f t="shared" ref="QFI67" si="22201">QFI60*$C$65*$C$67</f>
        <v>0</v>
      </c>
      <c r="QFK67" s="995">
        <f t="shared" ref="QFK67" si="22202">QFK60*$C$65*$C$67</f>
        <v>0</v>
      </c>
      <c r="QFM67" s="995">
        <f t="shared" ref="QFM67" si="22203">QFM60*$C$65*$C$67</f>
        <v>0</v>
      </c>
      <c r="QFO67" s="995">
        <f t="shared" ref="QFO67" si="22204">QFO60*$C$65*$C$67</f>
        <v>0</v>
      </c>
      <c r="QFQ67" s="995">
        <f t="shared" ref="QFQ67" si="22205">QFQ60*$C$65*$C$67</f>
        <v>0</v>
      </c>
      <c r="QFS67" s="995">
        <f t="shared" ref="QFS67" si="22206">QFS60*$C$65*$C$67</f>
        <v>0</v>
      </c>
      <c r="QFU67" s="995">
        <f t="shared" ref="QFU67" si="22207">QFU60*$C$65*$C$67</f>
        <v>0</v>
      </c>
      <c r="QFW67" s="995">
        <f t="shared" ref="QFW67" si="22208">QFW60*$C$65*$C$67</f>
        <v>0</v>
      </c>
      <c r="QFY67" s="995">
        <f t="shared" ref="QFY67" si="22209">QFY60*$C$65*$C$67</f>
        <v>0</v>
      </c>
      <c r="QGA67" s="995">
        <f t="shared" ref="QGA67" si="22210">QGA60*$C$65*$C$67</f>
        <v>0</v>
      </c>
      <c r="QGC67" s="995">
        <f t="shared" ref="QGC67" si="22211">QGC60*$C$65*$C$67</f>
        <v>0</v>
      </c>
      <c r="QGE67" s="995">
        <f t="shared" ref="QGE67" si="22212">QGE60*$C$65*$C$67</f>
        <v>0</v>
      </c>
      <c r="QGG67" s="995">
        <f t="shared" ref="QGG67" si="22213">QGG60*$C$65*$C$67</f>
        <v>0</v>
      </c>
      <c r="QGI67" s="995">
        <f t="shared" ref="QGI67" si="22214">QGI60*$C$65*$C$67</f>
        <v>0</v>
      </c>
      <c r="QGK67" s="995">
        <f t="shared" ref="QGK67" si="22215">QGK60*$C$65*$C$67</f>
        <v>0</v>
      </c>
      <c r="QGM67" s="995">
        <f t="shared" ref="QGM67" si="22216">QGM60*$C$65*$C$67</f>
        <v>0</v>
      </c>
      <c r="QGO67" s="995">
        <f t="shared" ref="QGO67" si="22217">QGO60*$C$65*$C$67</f>
        <v>0</v>
      </c>
      <c r="QGQ67" s="995">
        <f t="shared" ref="QGQ67" si="22218">QGQ60*$C$65*$C$67</f>
        <v>0</v>
      </c>
      <c r="QGS67" s="995">
        <f t="shared" ref="QGS67" si="22219">QGS60*$C$65*$C$67</f>
        <v>0</v>
      </c>
      <c r="QGU67" s="995">
        <f t="shared" ref="QGU67" si="22220">QGU60*$C$65*$C$67</f>
        <v>0</v>
      </c>
      <c r="QGW67" s="995">
        <f t="shared" ref="QGW67" si="22221">QGW60*$C$65*$C$67</f>
        <v>0</v>
      </c>
      <c r="QGY67" s="995">
        <f t="shared" ref="QGY67" si="22222">QGY60*$C$65*$C$67</f>
        <v>0</v>
      </c>
      <c r="QHA67" s="995">
        <f t="shared" ref="QHA67" si="22223">QHA60*$C$65*$C$67</f>
        <v>0</v>
      </c>
      <c r="QHC67" s="995">
        <f t="shared" ref="QHC67" si="22224">QHC60*$C$65*$C$67</f>
        <v>0</v>
      </c>
      <c r="QHE67" s="995">
        <f t="shared" ref="QHE67" si="22225">QHE60*$C$65*$C$67</f>
        <v>0</v>
      </c>
      <c r="QHG67" s="995">
        <f t="shared" ref="QHG67" si="22226">QHG60*$C$65*$C$67</f>
        <v>0</v>
      </c>
      <c r="QHI67" s="995">
        <f t="shared" ref="QHI67" si="22227">QHI60*$C$65*$C$67</f>
        <v>0</v>
      </c>
      <c r="QHK67" s="995">
        <f t="shared" ref="QHK67" si="22228">QHK60*$C$65*$C$67</f>
        <v>0</v>
      </c>
      <c r="QHM67" s="995">
        <f t="shared" ref="QHM67" si="22229">QHM60*$C$65*$C$67</f>
        <v>0</v>
      </c>
      <c r="QHO67" s="995">
        <f t="shared" ref="QHO67" si="22230">QHO60*$C$65*$C$67</f>
        <v>0</v>
      </c>
      <c r="QHQ67" s="995">
        <f t="shared" ref="QHQ67" si="22231">QHQ60*$C$65*$C$67</f>
        <v>0</v>
      </c>
      <c r="QHS67" s="995">
        <f t="shared" ref="QHS67" si="22232">QHS60*$C$65*$C$67</f>
        <v>0</v>
      </c>
      <c r="QHU67" s="995">
        <f t="shared" ref="QHU67" si="22233">QHU60*$C$65*$C$67</f>
        <v>0</v>
      </c>
      <c r="QHW67" s="995">
        <f t="shared" ref="QHW67" si="22234">QHW60*$C$65*$C$67</f>
        <v>0</v>
      </c>
      <c r="QHY67" s="995">
        <f t="shared" ref="QHY67" si="22235">QHY60*$C$65*$C$67</f>
        <v>0</v>
      </c>
      <c r="QIA67" s="995">
        <f t="shared" ref="QIA67" si="22236">QIA60*$C$65*$C$67</f>
        <v>0</v>
      </c>
      <c r="QIC67" s="995">
        <f t="shared" ref="QIC67" si="22237">QIC60*$C$65*$C$67</f>
        <v>0</v>
      </c>
      <c r="QIE67" s="995">
        <f t="shared" ref="QIE67" si="22238">QIE60*$C$65*$C$67</f>
        <v>0</v>
      </c>
      <c r="QIG67" s="995">
        <f t="shared" ref="QIG67" si="22239">QIG60*$C$65*$C$67</f>
        <v>0</v>
      </c>
      <c r="QII67" s="995">
        <f t="shared" ref="QII67" si="22240">QII60*$C$65*$C$67</f>
        <v>0</v>
      </c>
      <c r="QIK67" s="995">
        <f t="shared" ref="QIK67" si="22241">QIK60*$C$65*$C$67</f>
        <v>0</v>
      </c>
      <c r="QIM67" s="995">
        <f t="shared" ref="QIM67" si="22242">QIM60*$C$65*$C$67</f>
        <v>0</v>
      </c>
      <c r="QIO67" s="995">
        <f t="shared" ref="QIO67" si="22243">QIO60*$C$65*$C$67</f>
        <v>0</v>
      </c>
      <c r="QIQ67" s="995">
        <f t="shared" ref="QIQ67" si="22244">QIQ60*$C$65*$C$67</f>
        <v>0</v>
      </c>
      <c r="QIS67" s="995">
        <f t="shared" ref="QIS67" si="22245">QIS60*$C$65*$C$67</f>
        <v>0</v>
      </c>
      <c r="QIU67" s="995">
        <f t="shared" ref="QIU67" si="22246">QIU60*$C$65*$C$67</f>
        <v>0</v>
      </c>
      <c r="QIW67" s="995">
        <f t="shared" ref="QIW67" si="22247">QIW60*$C$65*$C$67</f>
        <v>0</v>
      </c>
      <c r="QIY67" s="995">
        <f t="shared" ref="QIY67" si="22248">QIY60*$C$65*$C$67</f>
        <v>0</v>
      </c>
      <c r="QJA67" s="995">
        <f t="shared" ref="QJA67" si="22249">QJA60*$C$65*$C$67</f>
        <v>0</v>
      </c>
      <c r="QJC67" s="995">
        <f t="shared" ref="QJC67" si="22250">QJC60*$C$65*$C$67</f>
        <v>0</v>
      </c>
      <c r="QJE67" s="995">
        <f t="shared" ref="QJE67" si="22251">QJE60*$C$65*$C$67</f>
        <v>0</v>
      </c>
      <c r="QJG67" s="995">
        <f t="shared" ref="QJG67" si="22252">QJG60*$C$65*$C$67</f>
        <v>0</v>
      </c>
      <c r="QJI67" s="995">
        <f t="shared" ref="QJI67" si="22253">QJI60*$C$65*$C$67</f>
        <v>0</v>
      </c>
      <c r="QJK67" s="995">
        <f t="shared" ref="QJK67" si="22254">QJK60*$C$65*$C$67</f>
        <v>0</v>
      </c>
      <c r="QJM67" s="995">
        <f t="shared" ref="QJM67" si="22255">QJM60*$C$65*$C$67</f>
        <v>0</v>
      </c>
      <c r="QJO67" s="995">
        <f t="shared" ref="QJO67" si="22256">QJO60*$C$65*$C$67</f>
        <v>0</v>
      </c>
      <c r="QJQ67" s="995">
        <f t="shared" ref="QJQ67" si="22257">QJQ60*$C$65*$C$67</f>
        <v>0</v>
      </c>
      <c r="QJS67" s="995">
        <f t="shared" ref="QJS67" si="22258">QJS60*$C$65*$C$67</f>
        <v>0</v>
      </c>
      <c r="QJU67" s="995">
        <f t="shared" ref="QJU67" si="22259">QJU60*$C$65*$C$67</f>
        <v>0</v>
      </c>
      <c r="QJW67" s="995">
        <f t="shared" ref="QJW67" si="22260">QJW60*$C$65*$C$67</f>
        <v>0</v>
      </c>
      <c r="QJY67" s="995">
        <f t="shared" ref="QJY67" si="22261">QJY60*$C$65*$C$67</f>
        <v>0</v>
      </c>
      <c r="QKA67" s="995">
        <f t="shared" ref="QKA67" si="22262">QKA60*$C$65*$C$67</f>
        <v>0</v>
      </c>
      <c r="QKC67" s="995">
        <f t="shared" ref="QKC67" si="22263">QKC60*$C$65*$C$67</f>
        <v>0</v>
      </c>
      <c r="QKE67" s="995">
        <f t="shared" ref="QKE67" si="22264">QKE60*$C$65*$C$67</f>
        <v>0</v>
      </c>
      <c r="QKG67" s="995">
        <f t="shared" ref="QKG67" si="22265">QKG60*$C$65*$C$67</f>
        <v>0</v>
      </c>
      <c r="QKI67" s="995">
        <f t="shared" ref="QKI67" si="22266">QKI60*$C$65*$C$67</f>
        <v>0</v>
      </c>
      <c r="QKK67" s="995">
        <f t="shared" ref="QKK67" si="22267">QKK60*$C$65*$C$67</f>
        <v>0</v>
      </c>
      <c r="QKM67" s="995">
        <f t="shared" ref="QKM67" si="22268">QKM60*$C$65*$C$67</f>
        <v>0</v>
      </c>
      <c r="QKO67" s="995">
        <f t="shared" ref="QKO67" si="22269">QKO60*$C$65*$C$67</f>
        <v>0</v>
      </c>
      <c r="QKQ67" s="995">
        <f t="shared" ref="QKQ67" si="22270">QKQ60*$C$65*$C$67</f>
        <v>0</v>
      </c>
      <c r="QKS67" s="995">
        <f t="shared" ref="QKS67" si="22271">QKS60*$C$65*$C$67</f>
        <v>0</v>
      </c>
      <c r="QKU67" s="995">
        <f t="shared" ref="QKU67" si="22272">QKU60*$C$65*$C$67</f>
        <v>0</v>
      </c>
      <c r="QKW67" s="995">
        <f t="shared" ref="QKW67" si="22273">QKW60*$C$65*$C$67</f>
        <v>0</v>
      </c>
      <c r="QKY67" s="995">
        <f t="shared" ref="QKY67" si="22274">QKY60*$C$65*$C$67</f>
        <v>0</v>
      </c>
      <c r="QLA67" s="995">
        <f t="shared" ref="QLA67" si="22275">QLA60*$C$65*$C$67</f>
        <v>0</v>
      </c>
      <c r="QLC67" s="995">
        <f t="shared" ref="QLC67" si="22276">QLC60*$C$65*$C$67</f>
        <v>0</v>
      </c>
      <c r="QLE67" s="995">
        <f t="shared" ref="QLE67" si="22277">QLE60*$C$65*$C$67</f>
        <v>0</v>
      </c>
      <c r="QLG67" s="995">
        <f t="shared" ref="QLG67" si="22278">QLG60*$C$65*$C$67</f>
        <v>0</v>
      </c>
      <c r="QLI67" s="995">
        <f t="shared" ref="QLI67" si="22279">QLI60*$C$65*$C$67</f>
        <v>0</v>
      </c>
      <c r="QLK67" s="995">
        <f t="shared" ref="QLK67" si="22280">QLK60*$C$65*$C$67</f>
        <v>0</v>
      </c>
      <c r="QLM67" s="995">
        <f t="shared" ref="QLM67" si="22281">QLM60*$C$65*$C$67</f>
        <v>0</v>
      </c>
      <c r="QLO67" s="995">
        <f t="shared" ref="QLO67" si="22282">QLO60*$C$65*$C$67</f>
        <v>0</v>
      </c>
      <c r="QLQ67" s="995">
        <f t="shared" ref="QLQ67" si="22283">QLQ60*$C$65*$C$67</f>
        <v>0</v>
      </c>
      <c r="QLS67" s="995">
        <f t="shared" ref="QLS67" si="22284">QLS60*$C$65*$C$67</f>
        <v>0</v>
      </c>
      <c r="QLU67" s="995">
        <f t="shared" ref="QLU67" si="22285">QLU60*$C$65*$C$67</f>
        <v>0</v>
      </c>
      <c r="QLW67" s="995">
        <f t="shared" ref="QLW67" si="22286">QLW60*$C$65*$C$67</f>
        <v>0</v>
      </c>
      <c r="QLY67" s="995">
        <f t="shared" ref="QLY67" si="22287">QLY60*$C$65*$C$67</f>
        <v>0</v>
      </c>
      <c r="QMA67" s="995">
        <f t="shared" ref="QMA67" si="22288">QMA60*$C$65*$C$67</f>
        <v>0</v>
      </c>
      <c r="QMC67" s="995">
        <f t="shared" ref="QMC67" si="22289">QMC60*$C$65*$C$67</f>
        <v>0</v>
      </c>
      <c r="QME67" s="995">
        <f t="shared" ref="QME67" si="22290">QME60*$C$65*$C$67</f>
        <v>0</v>
      </c>
      <c r="QMG67" s="995">
        <f t="shared" ref="QMG67" si="22291">QMG60*$C$65*$C$67</f>
        <v>0</v>
      </c>
      <c r="QMI67" s="995">
        <f t="shared" ref="QMI67" si="22292">QMI60*$C$65*$C$67</f>
        <v>0</v>
      </c>
      <c r="QMK67" s="995">
        <f t="shared" ref="QMK67" si="22293">QMK60*$C$65*$C$67</f>
        <v>0</v>
      </c>
      <c r="QMM67" s="995">
        <f t="shared" ref="QMM67" si="22294">QMM60*$C$65*$C$67</f>
        <v>0</v>
      </c>
      <c r="QMO67" s="995">
        <f t="shared" ref="QMO67" si="22295">QMO60*$C$65*$C$67</f>
        <v>0</v>
      </c>
      <c r="QMQ67" s="995">
        <f t="shared" ref="QMQ67" si="22296">QMQ60*$C$65*$C$67</f>
        <v>0</v>
      </c>
      <c r="QMS67" s="995">
        <f t="shared" ref="QMS67" si="22297">QMS60*$C$65*$C$67</f>
        <v>0</v>
      </c>
      <c r="QMU67" s="995">
        <f t="shared" ref="QMU67" si="22298">QMU60*$C$65*$C$67</f>
        <v>0</v>
      </c>
      <c r="QMW67" s="995">
        <f t="shared" ref="QMW67" si="22299">QMW60*$C$65*$C$67</f>
        <v>0</v>
      </c>
      <c r="QMY67" s="995">
        <f t="shared" ref="QMY67" si="22300">QMY60*$C$65*$C$67</f>
        <v>0</v>
      </c>
      <c r="QNA67" s="995">
        <f t="shared" ref="QNA67" si="22301">QNA60*$C$65*$C$67</f>
        <v>0</v>
      </c>
      <c r="QNC67" s="995">
        <f t="shared" ref="QNC67" si="22302">QNC60*$C$65*$C$67</f>
        <v>0</v>
      </c>
      <c r="QNE67" s="995">
        <f t="shared" ref="QNE67" si="22303">QNE60*$C$65*$C$67</f>
        <v>0</v>
      </c>
      <c r="QNG67" s="995">
        <f t="shared" ref="QNG67" si="22304">QNG60*$C$65*$C$67</f>
        <v>0</v>
      </c>
      <c r="QNI67" s="995">
        <f t="shared" ref="QNI67" si="22305">QNI60*$C$65*$C$67</f>
        <v>0</v>
      </c>
      <c r="QNK67" s="995">
        <f t="shared" ref="QNK67" si="22306">QNK60*$C$65*$C$67</f>
        <v>0</v>
      </c>
      <c r="QNM67" s="995">
        <f t="shared" ref="QNM67" si="22307">QNM60*$C$65*$C$67</f>
        <v>0</v>
      </c>
      <c r="QNO67" s="995">
        <f t="shared" ref="QNO67" si="22308">QNO60*$C$65*$C$67</f>
        <v>0</v>
      </c>
      <c r="QNQ67" s="995">
        <f t="shared" ref="QNQ67" si="22309">QNQ60*$C$65*$C$67</f>
        <v>0</v>
      </c>
      <c r="QNS67" s="995">
        <f t="shared" ref="QNS67" si="22310">QNS60*$C$65*$C$67</f>
        <v>0</v>
      </c>
      <c r="QNU67" s="995">
        <f t="shared" ref="QNU67" si="22311">QNU60*$C$65*$C$67</f>
        <v>0</v>
      </c>
      <c r="QNW67" s="995">
        <f t="shared" ref="QNW67" si="22312">QNW60*$C$65*$C$67</f>
        <v>0</v>
      </c>
      <c r="QNY67" s="995">
        <f t="shared" ref="QNY67" si="22313">QNY60*$C$65*$C$67</f>
        <v>0</v>
      </c>
      <c r="QOA67" s="995">
        <f t="shared" ref="QOA67" si="22314">QOA60*$C$65*$C$67</f>
        <v>0</v>
      </c>
      <c r="QOC67" s="995">
        <f t="shared" ref="QOC67" si="22315">QOC60*$C$65*$C$67</f>
        <v>0</v>
      </c>
      <c r="QOE67" s="995">
        <f t="shared" ref="QOE67" si="22316">QOE60*$C$65*$C$67</f>
        <v>0</v>
      </c>
      <c r="QOG67" s="995">
        <f t="shared" ref="QOG67" si="22317">QOG60*$C$65*$C$67</f>
        <v>0</v>
      </c>
      <c r="QOI67" s="995">
        <f t="shared" ref="QOI67" si="22318">QOI60*$C$65*$C$67</f>
        <v>0</v>
      </c>
      <c r="QOK67" s="995">
        <f t="shared" ref="QOK67" si="22319">QOK60*$C$65*$C$67</f>
        <v>0</v>
      </c>
      <c r="QOM67" s="995">
        <f t="shared" ref="QOM67" si="22320">QOM60*$C$65*$C$67</f>
        <v>0</v>
      </c>
      <c r="QOO67" s="995">
        <f t="shared" ref="QOO67" si="22321">QOO60*$C$65*$C$67</f>
        <v>0</v>
      </c>
      <c r="QOQ67" s="995">
        <f t="shared" ref="QOQ67" si="22322">QOQ60*$C$65*$C$67</f>
        <v>0</v>
      </c>
      <c r="QOS67" s="995">
        <f t="shared" ref="QOS67" si="22323">QOS60*$C$65*$C$67</f>
        <v>0</v>
      </c>
      <c r="QOU67" s="995">
        <f t="shared" ref="QOU67" si="22324">QOU60*$C$65*$C$67</f>
        <v>0</v>
      </c>
      <c r="QOW67" s="995">
        <f t="shared" ref="QOW67" si="22325">QOW60*$C$65*$C$67</f>
        <v>0</v>
      </c>
      <c r="QOY67" s="995">
        <f t="shared" ref="QOY67" si="22326">QOY60*$C$65*$C$67</f>
        <v>0</v>
      </c>
      <c r="QPA67" s="995">
        <f t="shared" ref="QPA67" si="22327">QPA60*$C$65*$C$67</f>
        <v>0</v>
      </c>
      <c r="QPC67" s="995">
        <f t="shared" ref="QPC67" si="22328">QPC60*$C$65*$C$67</f>
        <v>0</v>
      </c>
      <c r="QPE67" s="995">
        <f t="shared" ref="QPE67" si="22329">QPE60*$C$65*$C$67</f>
        <v>0</v>
      </c>
      <c r="QPG67" s="995">
        <f t="shared" ref="QPG67" si="22330">QPG60*$C$65*$C$67</f>
        <v>0</v>
      </c>
      <c r="QPI67" s="995">
        <f t="shared" ref="QPI67" si="22331">QPI60*$C$65*$C$67</f>
        <v>0</v>
      </c>
      <c r="QPK67" s="995">
        <f t="shared" ref="QPK67" si="22332">QPK60*$C$65*$C$67</f>
        <v>0</v>
      </c>
      <c r="QPM67" s="995">
        <f t="shared" ref="QPM67" si="22333">QPM60*$C$65*$C$67</f>
        <v>0</v>
      </c>
      <c r="QPO67" s="995">
        <f t="shared" ref="QPO67" si="22334">QPO60*$C$65*$C$67</f>
        <v>0</v>
      </c>
      <c r="QPQ67" s="995">
        <f t="shared" ref="QPQ67" si="22335">QPQ60*$C$65*$C$67</f>
        <v>0</v>
      </c>
      <c r="QPS67" s="995">
        <f t="shared" ref="QPS67" si="22336">QPS60*$C$65*$C$67</f>
        <v>0</v>
      </c>
      <c r="QPU67" s="995">
        <f t="shared" ref="QPU67" si="22337">QPU60*$C$65*$C$67</f>
        <v>0</v>
      </c>
      <c r="QPW67" s="995">
        <f t="shared" ref="QPW67" si="22338">QPW60*$C$65*$C$67</f>
        <v>0</v>
      </c>
      <c r="QPY67" s="995">
        <f t="shared" ref="QPY67" si="22339">QPY60*$C$65*$C$67</f>
        <v>0</v>
      </c>
      <c r="QQA67" s="995">
        <f t="shared" ref="QQA67" si="22340">QQA60*$C$65*$C$67</f>
        <v>0</v>
      </c>
      <c r="QQC67" s="995">
        <f t="shared" ref="QQC67" si="22341">QQC60*$C$65*$C$67</f>
        <v>0</v>
      </c>
      <c r="QQE67" s="995">
        <f t="shared" ref="QQE67" si="22342">QQE60*$C$65*$C$67</f>
        <v>0</v>
      </c>
      <c r="QQG67" s="995">
        <f t="shared" ref="QQG67" si="22343">QQG60*$C$65*$C$67</f>
        <v>0</v>
      </c>
      <c r="QQI67" s="995">
        <f t="shared" ref="QQI67" si="22344">QQI60*$C$65*$C$67</f>
        <v>0</v>
      </c>
      <c r="QQK67" s="995">
        <f t="shared" ref="QQK67" si="22345">QQK60*$C$65*$C$67</f>
        <v>0</v>
      </c>
      <c r="QQM67" s="995">
        <f t="shared" ref="QQM67" si="22346">QQM60*$C$65*$C$67</f>
        <v>0</v>
      </c>
      <c r="QQO67" s="995">
        <f t="shared" ref="QQO67" si="22347">QQO60*$C$65*$C$67</f>
        <v>0</v>
      </c>
      <c r="QQQ67" s="995">
        <f t="shared" ref="QQQ67" si="22348">QQQ60*$C$65*$C$67</f>
        <v>0</v>
      </c>
      <c r="QQS67" s="995">
        <f t="shared" ref="QQS67" si="22349">QQS60*$C$65*$C$67</f>
        <v>0</v>
      </c>
      <c r="QQU67" s="995">
        <f t="shared" ref="QQU67" si="22350">QQU60*$C$65*$C$67</f>
        <v>0</v>
      </c>
      <c r="QQW67" s="995">
        <f t="shared" ref="QQW67" si="22351">QQW60*$C$65*$C$67</f>
        <v>0</v>
      </c>
      <c r="QQY67" s="995">
        <f t="shared" ref="QQY67" si="22352">QQY60*$C$65*$C$67</f>
        <v>0</v>
      </c>
      <c r="QRA67" s="995">
        <f t="shared" ref="QRA67" si="22353">QRA60*$C$65*$C$67</f>
        <v>0</v>
      </c>
      <c r="QRC67" s="995">
        <f t="shared" ref="QRC67" si="22354">QRC60*$C$65*$C$67</f>
        <v>0</v>
      </c>
      <c r="QRE67" s="995">
        <f t="shared" ref="QRE67" si="22355">QRE60*$C$65*$C$67</f>
        <v>0</v>
      </c>
      <c r="QRG67" s="995">
        <f t="shared" ref="QRG67" si="22356">QRG60*$C$65*$C$67</f>
        <v>0</v>
      </c>
      <c r="QRI67" s="995">
        <f t="shared" ref="QRI67" si="22357">QRI60*$C$65*$C$67</f>
        <v>0</v>
      </c>
      <c r="QRK67" s="995">
        <f t="shared" ref="QRK67" si="22358">QRK60*$C$65*$C$67</f>
        <v>0</v>
      </c>
      <c r="QRM67" s="995">
        <f t="shared" ref="QRM67" si="22359">QRM60*$C$65*$C$67</f>
        <v>0</v>
      </c>
      <c r="QRO67" s="995">
        <f t="shared" ref="QRO67" si="22360">QRO60*$C$65*$C$67</f>
        <v>0</v>
      </c>
      <c r="QRQ67" s="995">
        <f t="shared" ref="QRQ67" si="22361">QRQ60*$C$65*$C$67</f>
        <v>0</v>
      </c>
      <c r="QRS67" s="995">
        <f t="shared" ref="QRS67" si="22362">QRS60*$C$65*$C$67</f>
        <v>0</v>
      </c>
      <c r="QRU67" s="995">
        <f t="shared" ref="QRU67" si="22363">QRU60*$C$65*$C$67</f>
        <v>0</v>
      </c>
      <c r="QRW67" s="995">
        <f t="shared" ref="QRW67" si="22364">QRW60*$C$65*$C$67</f>
        <v>0</v>
      </c>
      <c r="QRY67" s="995">
        <f t="shared" ref="QRY67" si="22365">QRY60*$C$65*$C$67</f>
        <v>0</v>
      </c>
      <c r="QSA67" s="995">
        <f t="shared" ref="QSA67" si="22366">QSA60*$C$65*$C$67</f>
        <v>0</v>
      </c>
      <c r="QSC67" s="995">
        <f t="shared" ref="QSC67" si="22367">QSC60*$C$65*$C$67</f>
        <v>0</v>
      </c>
      <c r="QSE67" s="995">
        <f t="shared" ref="QSE67" si="22368">QSE60*$C$65*$C$67</f>
        <v>0</v>
      </c>
      <c r="QSG67" s="995">
        <f t="shared" ref="QSG67" si="22369">QSG60*$C$65*$C$67</f>
        <v>0</v>
      </c>
      <c r="QSI67" s="995">
        <f t="shared" ref="QSI67" si="22370">QSI60*$C$65*$C$67</f>
        <v>0</v>
      </c>
      <c r="QSK67" s="995">
        <f t="shared" ref="QSK67" si="22371">QSK60*$C$65*$C$67</f>
        <v>0</v>
      </c>
      <c r="QSM67" s="995">
        <f t="shared" ref="QSM67" si="22372">QSM60*$C$65*$C$67</f>
        <v>0</v>
      </c>
      <c r="QSO67" s="995">
        <f t="shared" ref="QSO67" si="22373">QSO60*$C$65*$C$67</f>
        <v>0</v>
      </c>
      <c r="QSQ67" s="995">
        <f t="shared" ref="QSQ67" si="22374">QSQ60*$C$65*$C$67</f>
        <v>0</v>
      </c>
      <c r="QSS67" s="995">
        <f t="shared" ref="QSS67" si="22375">QSS60*$C$65*$C$67</f>
        <v>0</v>
      </c>
      <c r="QSU67" s="995">
        <f t="shared" ref="QSU67" si="22376">QSU60*$C$65*$C$67</f>
        <v>0</v>
      </c>
      <c r="QSW67" s="995">
        <f t="shared" ref="QSW67" si="22377">QSW60*$C$65*$C$67</f>
        <v>0</v>
      </c>
      <c r="QSY67" s="995">
        <f t="shared" ref="QSY67" si="22378">QSY60*$C$65*$C$67</f>
        <v>0</v>
      </c>
      <c r="QTA67" s="995">
        <f t="shared" ref="QTA67" si="22379">QTA60*$C$65*$C$67</f>
        <v>0</v>
      </c>
      <c r="QTC67" s="995">
        <f t="shared" ref="QTC67" si="22380">QTC60*$C$65*$C$67</f>
        <v>0</v>
      </c>
      <c r="QTE67" s="995">
        <f t="shared" ref="QTE67" si="22381">QTE60*$C$65*$C$67</f>
        <v>0</v>
      </c>
      <c r="QTG67" s="995">
        <f t="shared" ref="QTG67" si="22382">QTG60*$C$65*$C$67</f>
        <v>0</v>
      </c>
      <c r="QTI67" s="995">
        <f t="shared" ref="QTI67" si="22383">QTI60*$C$65*$C$67</f>
        <v>0</v>
      </c>
      <c r="QTK67" s="995">
        <f t="shared" ref="QTK67" si="22384">QTK60*$C$65*$C$67</f>
        <v>0</v>
      </c>
      <c r="QTM67" s="995">
        <f t="shared" ref="QTM67" si="22385">QTM60*$C$65*$C$67</f>
        <v>0</v>
      </c>
      <c r="QTO67" s="995">
        <f t="shared" ref="QTO67" si="22386">QTO60*$C$65*$C$67</f>
        <v>0</v>
      </c>
      <c r="QTQ67" s="995">
        <f t="shared" ref="QTQ67" si="22387">QTQ60*$C$65*$C$67</f>
        <v>0</v>
      </c>
      <c r="QTS67" s="995">
        <f t="shared" ref="QTS67" si="22388">QTS60*$C$65*$C$67</f>
        <v>0</v>
      </c>
      <c r="QTU67" s="995">
        <f t="shared" ref="QTU67" si="22389">QTU60*$C$65*$C$67</f>
        <v>0</v>
      </c>
      <c r="QTW67" s="995">
        <f t="shared" ref="QTW67" si="22390">QTW60*$C$65*$C$67</f>
        <v>0</v>
      </c>
      <c r="QTY67" s="995">
        <f t="shared" ref="QTY67" si="22391">QTY60*$C$65*$C$67</f>
        <v>0</v>
      </c>
      <c r="QUA67" s="995">
        <f t="shared" ref="QUA67" si="22392">QUA60*$C$65*$C$67</f>
        <v>0</v>
      </c>
      <c r="QUC67" s="995">
        <f t="shared" ref="QUC67" si="22393">QUC60*$C$65*$C$67</f>
        <v>0</v>
      </c>
      <c r="QUE67" s="995">
        <f t="shared" ref="QUE67" si="22394">QUE60*$C$65*$C$67</f>
        <v>0</v>
      </c>
      <c r="QUG67" s="995">
        <f t="shared" ref="QUG67" si="22395">QUG60*$C$65*$C$67</f>
        <v>0</v>
      </c>
      <c r="QUI67" s="995">
        <f t="shared" ref="QUI67" si="22396">QUI60*$C$65*$C$67</f>
        <v>0</v>
      </c>
      <c r="QUK67" s="995">
        <f t="shared" ref="QUK67" si="22397">QUK60*$C$65*$C$67</f>
        <v>0</v>
      </c>
      <c r="QUM67" s="995">
        <f t="shared" ref="QUM67" si="22398">QUM60*$C$65*$C$67</f>
        <v>0</v>
      </c>
      <c r="QUO67" s="995">
        <f t="shared" ref="QUO67" si="22399">QUO60*$C$65*$C$67</f>
        <v>0</v>
      </c>
      <c r="QUQ67" s="995">
        <f t="shared" ref="QUQ67" si="22400">QUQ60*$C$65*$C$67</f>
        <v>0</v>
      </c>
      <c r="QUS67" s="995">
        <f t="shared" ref="QUS67" si="22401">QUS60*$C$65*$C$67</f>
        <v>0</v>
      </c>
      <c r="QUU67" s="995">
        <f t="shared" ref="QUU67" si="22402">QUU60*$C$65*$C$67</f>
        <v>0</v>
      </c>
      <c r="QUW67" s="995">
        <f t="shared" ref="QUW67" si="22403">QUW60*$C$65*$C$67</f>
        <v>0</v>
      </c>
      <c r="QUY67" s="995">
        <f t="shared" ref="QUY67" si="22404">QUY60*$C$65*$C$67</f>
        <v>0</v>
      </c>
      <c r="QVA67" s="995">
        <f t="shared" ref="QVA67" si="22405">QVA60*$C$65*$C$67</f>
        <v>0</v>
      </c>
      <c r="QVC67" s="995">
        <f t="shared" ref="QVC67" si="22406">QVC60*$C$65*$C$67</f>
        <v>0</v>
      </c>
      <c r="QVE67" s="995">
        <f t="shared" ref="QVE67" si="22407">QVE60*$C$65*$C$67</f>
        <v>0</v>
      </c>
      <c r="QVG67" s="995">
        <f t="shared" ref="QVG67" si="22408">QVG60*$C$65*$C$67</f>
        <v>0</v>
      </c>
      <c r="QVI67" s="995">
        <f t="shared" ref="QVI67" si="22409">QVI60*$C$65*$C$67</f>
        <v>0</v>
      </c>
      <c r="QVK67" s="995">
        <f t="shared" ref="QVK67" si="22410">QVK60*$C$65*$C$67</f>
        <v>0</v>
      </c>
      <c r="QVM67" s="995">
        <f t="shared" ref="QVM67" si="22411">QVM60*$C$65*$C$67</f>
        <v>0</v>
      </c>
      <c r="QVO67" s="995">
        <f t="shared" ref="QVO67" si="22412">QVO60*$C$65*$C$67</f>
        <v>0</v>
      </c>
      <c r="QVQ67" s="995">
        <f t="shared" ref="QVQ67" si="22413">QVQ60*$C$65*$C$67</f>
        <v>0</v>
      </c>
      <c r="QVS67" s="995">
        <f t="shared" ref="QVS67" si="22414">QVS60*$C$65*$C$67</f>
        <v>0</v>
      </c>
      <c r="QVU67" s="995">
        <f t="shared" ref="QVU67" si="22415">QVU60*$C$65*$C$67</f>
        <v>0</v>
      </c>
      <c r="QVW67" s="995">
        <f t="shared" ref="QVW67" si="22416">QVW60*$C$65*$C$67</f>
        <v>0</v>
      </c>
      <c r="QVY67" s="995">
        <f t="shared" ref="QVY67" si="22417">QVY60*$C$65*$C$67</f>
        <v>0</v>
      </c>
      <c r="QWA67" s="995">
        <f t="shared" ref="QWA67" si="22418">QWA60*$C$65*$C$67</f>
        <v>0</v>
      </c>
      <c r="QWC67" s="995">
        <f t="shared" ref="QWC67" si="22419">QWC60*$C$65*$C$67</f>
        <v>0</v>
      </c>
      <c r="QWE67" s="995">
        <f t="shared" ref="QWE67" si="22420">QWE60*$C$65*$C$67</f>
        <v>0</v>
      </c>
      <c r="QWG67" s="995">
        <f t="shared" ref="QWG67" si="22421">QWG60*$C$65*$C$67</f>
        <v>0</v>
      </c>
      <c r="QWI67" s="995">
        <f t="shared" ref="QWI67" si="22422">QWI60*$C$65*$C$67</f>
        <v>0</v>
      </c>
      <c r="QWK67" s="995">
        <f t="shared" ref="QWK67" si="22423">QWK60*$C$65*$C$67</f>
        <v>0</v>
      </c>
      <c r="QWM67" s="995">
        <f t="shared" ref="QWM67" si="22424">QWM60*$C$65*$C$67</f>
        <v>0</v>
      </c>
      <c r="QWO67" s="995">
        <f t="shared" ref="QWO67" si="22425">QWO60*$C$65*$C$67</f>
        <v>0</v>
      </c>
      <c r="QWQ67" s="995">
        <f t="shared" ref="QWQ67" si="22426">QWQ60*$C$65*$C$67</f>
        <v>0</v>
      </c>
      <c r="QWS67" s="995">
        <f t="shared" ref="QWS67" si="22427">QWS60*$C$65*$C$67</f>
        <v>0</v>
      </c>
      <c r="QWU67" s="995">
        <f t="shared" ref="QWU67" si="22428">QWU60*$C$65*$C$67</f>
        <v>0</v>
      </c>
      <c r="QWW67" s="995">
        <f t="shared" ref="QWW67" si="22429">QWW60*$C$65*$C$67</f>
        <v>0</v>
      </c>
      <c r="QWY67" s="995">
        <f t="shared" ref="QWY67" si="22430">QWY60*$C$65*$C$67</f>
        <v>0</v>
      </c>
      <c r="QXA67" s="995">
        <f t="shared" ref="QXA67" si="22431">QXA60*$C$65*$C$67</f>
        <v>0</v>
      </c>
      <c r="QXC67" s="995">
        <f t="shared" ref="QXC67" si="22432">QXC60*$C$65*$C$67</f>
        <v>0</v>
      </c>
      <c r="QXE67" s="995">
        <f t="shared" ref="QXE67" si="22433">QXE60*$C$65*$C$67</f>
        <v>0</v>
      </c>
      <c r="QXG67" s="995">
        <f t="shared" ref="QXG67" si="22434">QXG60*$C$65*$C$67</f>
        <v>0</v>
      </c>
      <c r="QXI67" s="995">
        <f t="shared" ref="QXI67" si="22435">QXI60*$C$65*$C$67</f>
        <v>0</v>
      </c>
      <c r="QXK67" s="995">
        <f t="shared" ref="QXK67" si="22436">QXK60*$C$65*$C$67</f>
        <v>0</v>
      </c>
      <c r="QXM67" s="995">
        <f t="shared" ref="QXM67" si="22437">QXM60*$C$65*$C$67</f>
        <v>0</v>
      </c>
      <c r="QXO67" s="995">
        <f t="shared" ref="QXO67" si="22438">QXO60*$C$65*$C$67</f>
        <v>0</v>
      </c>
      <c r="QXQ67" s="995">
        <f t="shared" ref="QXQ67" si="22439">QXQ60*$C$65*$C$67</f>
        <v>0</v>
      </c>
      <c r="QXS67" s="995">
        <f t="shared" ref="QXS67" si="22440">QXS60*$C$65*$C$67</f>
        <v>0</v>
      </c>
      <c r="QXU67" s="995">
        <f t="shared" ref="QXU67" si="22441">QXU60*$C$65*$C$67</f>
        <v>0</v>
      </c>
      <c r="QXW67" s="995">
        <f t="shared" ref="QXW67" si="22442">QXW60*$C$65*$C$67</f>
        <v>0</v>
      </c>
      <c r="QXY67" s="995">
        <f t="shared" ref="QXY67" si="22443">QXY60*$C$65*$C$67</f>
        <v>0</v>
      </c>
      <c r="QYA67" s="995">
        <f t="shared" ref="QYA67" si="22444">QYA60*$C$65*$C$67</f>
        <v>0</v>
      </c>
      <c r="QYC67" s="995">
        <f t="shared" ref="QYC67" si="22445">QYC60*$C$65*$C$67</f>
        <v>0</v>
      </c>
      <c r="QYE67" s="995">
        <f t="shared" ref="QYE67" si="22446">QYE60*$C$65*$C$67</f>
        <v>0</v>
      </c>
      <c r="QYG67" s="995">
        <f t="shared" ref="QYG67" si="22447">QYG60*$C$65*$C$67</f>
        <v>0</v>
      </c>
      <c r="QYI67" s="995">
        <f t="shared" ref="QYI67" si="22448">QYI60*$C$65*$C$67</f>
        <v>0</v>
      </c>
      <c r="QYK67" s="995">
        <f t="shared" ref="QYK67" si="22449">QYK60*$C$65*$C$67</f>
        <v>0</v>
      </c>
      <c r="QYM67" s="995">
        <f t="shared" ref="QYM67" si="22450">QYM60*$C$65*$C$67</f>
        <v>0</v>
      </c>
      <c r="QYO67" s="995">
        <f t="shared" ref="QYO67" si="22451">QYO60*$C$65*$C$67</f>
        <v>0</v>
      </c>
      <c r="QYQ67" s="995">
        <f t="shared" ref="QYQ67" si="22452">QYQ60*$C$65*$C$67</f>
        <v>0</v>
      </c>
      <c r="QYS67" s="995">
        <f t="shared" ref="QYS67" si="22453">QYS60*$C$65*$C$67</f>
        <v>0</v>
      </c>
      <c r="QYU67" s="995">
        <f t="shared" ref="QYU67" si="22454">QYU60*$C$65*$C$67</f>
        <v>0</v>
      </c>
      <c r="QYW67" s="995">
        <f t="shared" ref="QYW67" si="22455">QYW60*$C$65*$C$67</f>
        <v>0</v>
      </c>
      <c r="QYY67" s="995">
        <f t="shared" ref="QYY67" si="22456">QYY60*$C$65*$C$67</f>
        <v>0</v>
      </c>
      <c r="QZA67" s="995">
        <f t="shared" ref="QZA67" si="22457">QZA60*$C$65*$C$67</f>
        <v>0</v>
      </c>
      <c r="QZC67" s="995">
        <f t="shared" ref="QZC67" si="22458">QZC60*$C$65*$C$67</f>
        <v>0</v>
      </c>
      <c r="QZE67" s="995">
        <f t="shared" ref="QZE67" si="22459">QZE60*$C$65*$C$67</f>
        <v>0</v>
      </c>
      <c r="QZG67" s="995">
        <f t="shared" ref="QZG67" si="22460">QZG60*$C$65*$C$67</f>
        <v>0</v>
      </c>
      <c r="QZI67" s="995">
        <f t="shared" ref="QZI67" si="22461">QZI60*$C$65*$C$67</f>
        <v>0</v>
      </c>
      <c r="QZK67" s="995">
        <f t="shared" ref="QZK67" si="22462">QZK60*$C$65*$C$67</f>
        <v>0</v>
      </c>
      <c r="QZM67" s="995">
        <f t="shared" ref="QZM67" si="22463">QZM60*$C$65*$C$67</f>
        <v>0</v>
      </c>
      <c r="QZO67" s="995">
        <f t="shared" ref="QZO67" si="22464">QZO60*$C$65*$C$67</f>
        <v>0</v>
      </c>
      <c r="QZQ67" s="995">
        <f t="shared" ref="QZQ67" si="22465">QZQ60*$C$65*$C$67</f>
        <v>0</v>
      </c>
      <c r="QZS67" s="995">
        <f t="shared" ref="QZS67" si="22466">QZS60*$C$65*$C$67</f>
        <v>0</v>
      </c>
      <c r="QZU67" s="995">
        <f t="shared" ref="QZU67" si="22467">QZU60*$C$65*$C$67</f>
        <v>0</v>
      </c>
      <c r="QZW67" s="995">
        <f t="shared" ref="QZW67" si="22468">QZW60*$C$65*$C$67</f>
        <v>0</v>
      </c>
      <c r="QZY67" s="995">
        <f t="shared" ref="QZY67" si="22469">QZY60*$C$65*$C$67</f>
        <v>0</v>
      </c>
      <c r="RAA67" s="995">
        <f t="shared" ref="RAA67" si="22470">RAA60*$C$65*$C$67</f>
        <v>0</v>
      </c>
      <c r="RAC67" s="995">
        <f t="shared" ref="RAC67" si="22471">RAC60*$C$65*$C$67</f>
        <v>0</v>
      </c>
      <c r="RAE67" s="995">
        <f t="shared" ref="RAE67" si="22472">RAE60*$C$65*$C$67</f>
        <v>0</v>
      </c>
      <c r="RAG67" s="995">
        <f t="shared" ref="RAG67" si="22473">RAG60*$C$65*$C$67</f>
        <v>0</v>
      </c>
      <c r="RAI67" s="995">
        <f t="shared" ref="RAI67" si="22474">RAI60*$C$65*$C$67</f>
        <v>0</v>
      </c>
      <c r="RAK67" s="995">
        <f t="shared" ref="RAK67" si="22475">RAK60*$C$65*$C$67</f>
        <v>0</v>
      </c>
      <c r="RAM67" s="995">
        <f t="shared" ref="RAM67" si="22476">RAM60*$C$65*$C$67</f>
        <v>0</v>
      </c>
      <c r="RAO67" s="995">
        <f t="shared" ref="RAO67" si="22477">RAO60*$C$65*$C$67</f>
        <v>0</v>
      </c>
      <c r="RAQ67" s="995">
        <f t="shared" ref="RAQ67" si="22478">RAQ60*$C$65*$C$67</f>
        <v>0</v>
      </c>
      <c r="RAS67" s="995">
        <f t="shared" ref="RAS67" si="22479">RAS60*$C$65*$C$67</f>
        <v>0</v>
      </c>
      <c r="RAU67" s="995">
        <f t="shared" ref="RAU67" si="22480">RAU60*$C$65*$C$67</f>
        <v>0</v>
      </c>
      <c r="RAW67" s="995">
        <f t="shared" ref="RAW67" si="22481">RAW60*$C$65*$C$67</f>
        <v>0</v>
      </c>
      <c r="RAY67" s="995">
        <f t="shared" ref="RAY67" si="22482">RAY60*$C$65*$C$67</f>
        <v>0</v>
      </c>
      <c r="RBA67" s="995">
        <f t="shared" ref="RBA67" si="22483">RBA60*$C$65*$C$67</f>
        <v>0</v>
      </c>
      <c r="RBC67" s="995">
        <f t="shared" ref="RBC67" si="22484">RBC60*$C$65*$C$67</f>
        <v>0</v>
      </c>
      <c r="RBE67" s="995">
        <f t="shared" ref="RBE67" si="22485">RBE60*$C$65*$C$67</f>
        <v>0</v>
      </c>
      <c r="RBG67" s="995">
        <f t="shared" ref="RBG67" si="22486">RBG60*$C$65*$C$67</f>
        <v>0</v>
      </c>
      <c r="RBI67" s="995">
        <f t="shared" ref="RBI67" si="22487">RBI60*$C$65*$C$67</f>
        <v>0</v>
      </c>
      <c r="RBK67" s="995">
        <f t="shared" ref="RBK67" si="22488">RBK60*$C$65*$C$67</f>
        <v>0</v>
      </c>
      <c r="RBM67" s="995">
        <f t="shared" ref="RBM67" si="22489">RBM60*$C$65*$C$67</f>
        <v>0</v>
      </c>
      <c r="RBO67" s="995">
        <f t="shared" ref="RBO67" si="22490">RBO60*$C$65*$C$67</f>
        <v>0</v>
      </c>
      <c r="RBQ67" s="995">
        <f t="shared" ref="RBQ67" si="22491">RBQ60*$C$65*$C$67</f>
        <v>0</v>
      </c>
      <c r="RBS67" s="995">
        <f t="shared" ref="RBS67" si="22492">RBS60*$C$65*$C$67</f>
        <v>0</v>
      </c>
      <c r="RBU67" s="995">
        <f t="shared" ref="RBU67" si="22493">RBU60*$C$65*$C$67</f>
        <v>0</v>
      </c>
      <c r="RBW67" s="995">
        <f t="shared" ref="RBW67" si="22494">RBW60*$C$65*$C$67</f>
        <v>0</v>
      </c>
      <c r="RBY67" s="995">
        <f t="shared" ref="RBY67" si="22495">RBY60*$C$65*$C$67</f>
        <v>0</v>
      </c>
      <c r="RCA67" s="995">
        <f t="shared" ref="RCA67" si="22496">RCA60*$C$65*$C$67</f>
        <v>0</v>
      </c>
      <c r="RCC67" s="995">
        <f t="shared" ref="RCC67" si="22497">RCC60*$C$65*$C$67</f>
        <v>0</v>
      </c>
      <c r="RCE67" s="995">
        <f t="shared" ref="RCE67" si="22498">RCE60*$C$65*$C$67</f>
        <v>0</v>
      </c>
      <c r="RCG67" s="995">
        <f t="shared" ref="RCG67" si="22499">RCG60*$C$65*$C$67</f>
        <v>0</v>
      </c>
      <c r="RCI67" s="995">
        <f t="shared" ref="RCI67" si="22500">RCI60*$C$65*$C$67</f>
        <v>0</v>
      </c>
      <c r="RCK67" s="995">
        <f t="shared" ref="RCK67" si="22501">RCK60*$C$65*$C$67</f>
        <v>0</v>
      </c>
      <c r="RCM67" s="995">
        <f t="shared" ref="RCM67" si="22502">RCM60*$C$65*$C$67</f>
        <v>0</v>
      </c>
      <c r="RCO67" s="995">
        <f t="shared" ref="RCO67" si="22503">RCO60*$C$65*$C$67</f>
        <v>0</v>
      </c>
      <c r="RCQ67" s="995">
        <f t="shared" ref="RCQ67" si="22504">RCQ60*$C$65*$C$67</f>
        <v>0</v>
      </c>
      <c r="RCS67" s="995">
        <f t="shared" ref="RCS67" si="22505">RCS60*$C$65*$C$67</f>
        <v>0</v>
      </c>
      <c r="RCU67" s="995">
        <f t="shared" ref="RCU67" si="22506">RCU60*$C$65*$C$67</f>
        <v>0</v>
      </c>
      <c r="RCW67" s="995">
        <f t="shared" ref="RCW67" si="22507">RCW60*$C$65*$C$67</f>
        <v>0</v>
      </c>
      <c r="RCY67" s="995">
        <f t="shared" ref="RCY67" si="22508">RCY60*$C$65*$C$67</f>
        <v>0</v>
      </c>
      <c r="RDA67" s="995">
        <f t="shared" ref="RDA67" si="22509">RDA60*$C$65*$C$67</f>
        <v>0</v>
      </c>
      <c r="RDC67" s="995">
        <f t="shared" ref="RDC67" si="22510">RDC60*$C$65*$C$67</f>
        <v>0</v>
      </c>
      <c r="RDE67" s="995">
        <f t="shared" ref="RDE67" si="22511">RDE60*$C$65*$C$67</f>
        <v>0</v>
      </c>
      <c r="RDG67" s="995">
        <f t="shared" ref="RDG67" si="22512">RDG60*$C$65*$C$67</f>
        <v>0</v>
      </c>
      <c r="RDI67" s="995">
        <f t="shared" ref="RDI67" si="22513">RDI60*$C$65*$C$67</f>
        <v>0</v>
      </c>
      <c r="RDK67" s="995">
        <f t="shared" ref="RDK67" si="22514">RDK60*$C$65*$C$67</f>
        <v>0</v>
      </c>
      <c r="RDM67" s="995">
        <f t="shared" ref="RDM67" si="22515">RDM60*$C$65*$C$67</f>
        <v>0</v>
      </c>
      <c r="RDO67" s="995">
        <f t="shared" ref="RDO67" si="22516">RDO60*$C$65*$C$67</f>
        <v>0</v>
      </c>
      <c r="RDQ67" s="995">
        <f t="shared" ref="RDQ67" si="22517">RDQ60*$C$65*$C$67</f>
        <v>0</v>
      </c>
      <c r="RDS67" s="995">
        <f t="shared" ref="RDS67" si="22518">RDS60*$C$65*$C$67</f>
        <v>0</v>
      </c>
      <c r="RDU67" s="995">
        <f t="shared" ref="RDU67" si="22519">RDU60*$C$65*$C$67</f>
        <v>0</v>
      </c>
      <c r="RDW67" s="995">
        <f t="shared" ref="RDW67" si="22520">RDW60*$C$65*$C$67</f>
        <v>0</v>
      </c>
      <c r="RDY67" s="995">
        <f t="shared" ref="RDY67" si="22521">RDY60*$C$65*$C$67</f>
        <v>0</v>
      </c>
      <c r="REA67" s="995">
        <f t="shared" ref="REA67" si="22522">REA60*$C$65*$C$67</f>
        <v>0</v>
      </c>
      <c r="REC67" s="995">
        <f t="shared" ref="REC67" si="22523">REC60*$C$65*$C$67</f>
        <v>0</v>
      </c>
      <c r="REE67" s="995">
        <f t="shared" ref="REE67" si="22524">REE60*$C$65*$C$67</f>
        <v>0</v>
      </c>
      <c r="REG67" s="995">
        <f t="shared" ref="REG67" si="22525">REG60*$C$65*$C$67</f>
        <v>0</v>
      </c>
      <c r="REI67" s="995">
        <f t="shared" ref="REI67" si="22526">REI60*$C$65*$C$67</f>
        <v>0</v>
      </c>
      <c r="REK67" s="995">
        <f t="shared" ref="REK67" si="22527">REK60*$C$65*$C$67</f>
        <v>0</v>
      </c>
      <c r="REM67" s="995">
        <f t="shared" ref="REM67" si="22528">REM60*$C$65*$C$67</f>
        <v>0</v>
      </c>
      <c r="REO67" s="995">
        <f t="shared" ref="REO67" si="22529">REO60*$C$65*$C$67</f>
        <v>0</v>
      </c>
      <c r="REQ67" s="995">
        <f t="shared" ref="REQ67" si="22530">REQ60*$C$65*$C$67</f>
        <v>0</v>
      </c>
      <c r="RES67" s="995">
        <f t="shared" ref="RES67" si="22531">RES60*$C$65*$C$67</f>
        <v>0</v>
      </c>
      <c r="REU67" s="995">
        <f t="shared" ref="REU67" si="22532">REU60*$C$65*$C$67</f>
        <v>0</v>
      </c>
      <c r="REW67" s="995">
        <f t="shared" ref="REW67" si="22533">REW60*$C$65*$C$67</f>
        <v>0</v>
      </c>
      <c r="REY67" s="995">
        <f t="shared" ref="REY67" si="22534">REY60*$C$65*$C$67</f>
        <v>0</v>
      </c>
      <c r="RFA67" s="995">
        <f t="shared" ref="RFA67" si="22535">RFA60*$C$65*$C$67</f>
        <v>0</v>
      </c>
      <c r="RFC67" s="995">
        <f t="shared" ref="RFC67" si="22536">RFC60*$C$65*$C$67</f>
        <v>0</v>
      </c>
      <c r="RFE67" s="995">
        <f t="shared" ref="RFE67" si="22537">RFE60*$C$65*$C$67</f>
        <v>0</v>
      </c>
      <c r="RFG67" s="995">
        <f t="shared" ref="RFG67" si="22538">RFG60*$C$65*$C$67</f>
        <v>0</v>
      </c>
      <c r="RFI67" s="995">
        <f t="shared" ref="RFI67" si="22539">RFI60*$C$65*$C$67</f>
        <v>0</v>
      </c>
      <c r="RFK67" s="995">
        <f t="shared" ref="RFK67" si="22540">RFK60*$C$65*$C$67</f>
        <v>0</v>
      </c>
      <c r="RFM67" s="995">
        <f t="shared" ref="RFM67" si="22541">RFM60*$C$65*$C$67</f>
        <v>0</v>
      </c>
      <c r="RFO67" s="995">
        <f t="shared" ref="RFO67" si="22542">RFO60*$C$65*$C$67</f>
        <v>0</v>
      </c>
      <c r="RFQ67" s="995">
        <f t="shared" ref="RFQ67" si="22543">RFQ60*$C$65*$C$67</f>
        <v>0</v>
      </c>
      <c r="RFS67" s="995">
        <f t="shared" ref="RFS67" si="22544">RFS60*$C$65*$C$67</f>
        <v>0</v>
      </c>
      <c r="RFU67" s="995">
        <f t="shared" ref="RFU67" si="22545">RFU60*$C$65*$C$67</f>
        <v>0</v>
      </c>
      <c r="RFW67" s="995">
        <f t="shared" ref="RFW67" si="22546">RFW60*$C$65*$C$67</f>
        <v>0</v>
      </c>
      <c r="RFY67" s="995">
        <f t="shared" ref="RFY67" si="22547">RFY60*$C$65*$C$67</f>
        <v>0</v>
      </c>
      <c r="RGA67" s="995">
        <f t="shared" ref="RGA67" si="22548">RGA60*$C$65*$C$67</f>
        <v>0</v>
      </c>
      <c r="RGC67" s="995">
        <f t="shared" ref="RGC67" si="22549">RGC60*$C$65*$C$67</f>
        <v>0</v>
      </c>
      <c r="RGE67" s="995">
        <f t="shared" ref="RGE67" si="22550">RGE60*$C$65*$C$67</f>
        <v>0</v>
      </c>
      <c r="RGG67" s="995">
        <f t="shared" ref="RGG67" si="22551">RGG60*$C$65*$C$67</f>
        <v>0</v>
      </c>
      <c r="RGI67" s="995">
        <f t="shared" ref="RGI67" si="22552">RGI60*$C$65*$C$67</f>
        <v>0</v>
      </c>
      <c r="RGK67" s="995">
        <f t="shared" ref="RGK67" si="22553">RGK60*$C$65*$C$67</f>
        <v>0</v>
      </c>
      <c r="RGM67" s="995">
        <f t="shared" ref="RGM67" si="22554">RGM60*$C$65*$C$67</f>
        <v>0</v>
      </c>
      <c r="RGO67" s="995">
        <f t="shared" ref="RGO67" si="22555">RGO60*$C$65*$C$67</f>
        <v>0</v>
      </c>
      <c r="RGQ67" s="995">
        <f t="shared" ref="RGQ67" si="22556">RGQ60*$C$65*$C$67</f>
        <v>0</v>
      </c>
      <c r="RGS67" s="995">
        <f t="shared" ref="RGS67" si="22557">RGS60*$C$65*$C$67</f>
        <v>0</v>
      </c>
      <c r="RGU67" s="995">
        <f t="shared" ref="RGU67" si="22558">RGU60*$C$65*$C$67</f>
        <v>0</v>
      </c>
      <c r="RGW67" s="995">
        <f t="shared" ref="RGW67" si="22559">RGW60*$C$65*$C$67</f>
        <v>0</v>
      </c>
      <c r="RGY67" s="995">
        <f t="shared" ref="RGY67" si="22560">RGY60*$C$65*$C$67</f>
        <v>0</v>
      </c>
      <c r="RHA67" s="995">
        <f t="shared" ref="RHA67" si="22561">RHA60*$C$65*$C$67</f>
        <v>0</v>
      </c>
      <c r="RHC67" s="995">
        <f t="shared" ref="RHC67" si="22562">RHC60*$C$65*$C$67</f>
        <v>0</v>
      </c>
      <c r="RHE67" s="995">
        <f t="shared" ref="RHE67" si="22563">RHE60*$C$65*$C$67</f>
        <v>0</v>
      </c>
      <c r="RHG67" s="995">
        <f t="shared" ref="RHG67" si="22564">RHG60*$C$65*$C$67</f>
        <v>0</v>
      </c>
      <c r="RHI67" s="995">
        <f t="shared" ref="RHI67" si="22565">RHI60*$C$65*$C$67</f>
        <v>0</v>
      </c>
      <c r="RHK67" s="995">
        <f t="shared" ref="RHK67" si="22566">RHK60*$C$65*$C$67</f>
        <v>0</v>
      </c>
      <c r="RHM67" s="995">
        <f t="shared" ref="RHM67" si="22567">RHM60*$C$65*$C$67</f>
        <v>0</v>
      </c>
      <c r="RHO67" s="995">
        <f t="shared" ref="RHO67" si="22568">RHO60*$C$65*$C$67</f>
        <v>0</v>
      </c>
      <c r="RHQ67" s="995">
        <f t="shared" ref="RHQ67" si="22569">RHQ60*$C$65*$C$67</f>
        <v>0</v>
      </c>
      <c r="RHS67" s="995">
        <f t="shared" ref="RHS67" si="22570">RHS60*$C$65*$C$67</f>
        <v>0</v>
      </c>
      <c r="RHU67" s="995">
        <f t="shared" ref="RHU67" si="22571">RHU60*$C$65*$C$67</f>
        <v>0</v>
      </c>
      <c r="RHW67" s="995">
        <f t="shared" ref="RHW67" si="22572">RHW60*$C$65*$C$67</f>
        <v>0</v>
      </c>
      <c r="RHY67" s="995">
        <f t="shared" ref="RHY67" si="22573">RHY60*$C$65*$C$67</f>
        <v>0</v>
      </c>
      <c r="RIA67" s="995">
        <f t="shared" ref="RIA67" si="22574">RIA60*$C$65*$C$67</f>
        <v>0</v>
      </c>
      <c r="RIC67" s="995">
        <f t="shared" ref="RIC67" si="22575">RIC60*$C$65*$C$67</f>
        <v>0</v>
      </c>
      <c r="RIE67" s="995">
        <f t="shared" ref="RIE67" si="22576">RIE60*$C$65*$C$67</f>
        <v>0</v>
      </c>
      <c r="RIG67" s="995">
        <f t="shared" ref="RIG67" si="22577">RIG60*$C$65*$C$67</f>
        <v>0</v>
      </c>
      <c r="RII67" s="995">
        <f t="shared" ref="RII67" si="22578">RII60*$C$65*$C$67</f>
        <v>0</v>
      </c>
      <c r="RIK67" s="995">
        <f t="shared" ref="RIK67" si="22579">RIK60*$C$65*$C$67</f>
        <v>0</v>
      </c>
      <c r="RIM67" s="995">
        <f t="shared" ref="RIM67" si="22580">RIM60*$C$65*$C$67</f>
        <v>0</v>
      </c>
      <c r="RIO67" s="995">
        <f t="shared" ref="RIO67" si="22581">RIO60*$C$65*$C$67</f>
        <v>0</v>
      </c>
      <c r="RIQ67" s="995">
        <f t="shared" ref="RIQ67" si="22582">RIQ60*$C$65*$C$67</f>
        <v>0</v>
      </c>
      <c r="RIS67" s="995">
        <f t="shared" ref="RIS67" si="22583">RIS60*$C$65*$C$67</f>
        <v>0</v>
      </c>
      <c r="RIU67" s="995">
        <f t="shared" ref="RIU67" si="22584">RIU60*$C$65*$C$67</f>
        <v>0</v>
      </c>
      <c r="RIW67" s="995">
        <f t="shared" ref="RIW67" si="22585">RIW60*$C$65*$C$67</f>
        <v>0</v>
      </c>
      <c r="RIY67" s="995">
        <f t="shared" ref="RIY67" si="22586">RIY60*$C$65*$C$67</f>
        <v>0</v>
      </c>
      <c r="RJA67" s="995">
        <f t="shared" ref="RJA67" si="22587">RJA60*$C$65*$C$67</f>
        <v>0</v>
      </c>
      <c r="RJC67" s="995">
        <f t="shared" ref="RJC67" si="22588">RJC60*$C$65*$C$67</f>
        <v>0</v>
      </c>
      <c r="RJE67" s="995">
        <f t="shared" ref="RJE67" si="22589">RJE60*$C$65*$C$67</f>
        <v>0</v>
      </c>
      <c r="RJG67" s="995">
        <f t="shared" ref="RJG67" si="22590">RJG60*$C$65*$C$67</f>
        <v>0</v>
      </c>
      <c r="RJI67" s="995">
        <f t="shared" ref="RJI67" si="22591">RJI60*$C$65*$C$67</f>
        <v>0</v>
      </c>
      <c r="RJK67" s="995">
        <f t="shared" ref="RJK67" si="22592">RJK60*$C$65*$C$67</f>
        <v>0</v>
      </c>
      <c r="RJM67" s="995">
        <f t="shared" ref="RJM67" si="22593">RJM60*$C$65*$C$67</f>
        <v>0</v>
      </c>
      <c r="RJO67" s="995">
        <f t="shared" ref="RJO67" si="22594">RJO60*$C$65*$C$67</f>
        <v>0</v>
      </c>
      <c r="RJQ67" s="995">
        <f t="shared" ref="RJQ67" si="22595">RJQ60*$C$65*$C$67</f>
        <v>0</v>
      </c>
      <c r="RJS67" s="995">
        <f t="shared" ref="RJS67" si="22596">RJS60*$C$65*$C$67</f>
        <v>0</v>
      </c>
      <c r="RJU67" s="995">
        <f t="shared" ref="RJU67" si="22597">RJU60*$C$65*$C$67</f>
        <v>0</v>
      </c>
      <c r="RJW67" s="995">
        <f t="shared" ref="RJW67" si="22598">RJW60*$C$65*$C$67</f>
        <v>0</v>
      </c>
      <c r="RJY67" s="995">
        <f t="shared" ref="RJY67" si="22599">RJY60*$C$65*$C$67</f>
        <v>0</v>
      </c>
      <c r="RKA67" s="995">
        <f t="shared" ref="RKA67" si="22600">RKA60*$C$65*$C$67</f>
        <v>0</v>
      </c>
      <c r="RKC67" s="995">
        <f t="shared" ref="RKC67" si="22601">RKC60*$C$65*$C$67</f>
        <v>0</v>
      </c>
      <c r="RKE67" s="995">
        <f t="shared" ref="RKE67" si="22602">RKE60*$C$65*$C$67</f>
        <v>0</v>
      </c>
      <c r="RKG67" s="995">
        <f t="shared" ref="RKG67" si="22603">RKG60*$C$65*$C$67</f>
        <v>0</v>
      </c>
      <c r="RKI67" s="995">
        <f t="shared" ref="RKI67" si="22604">RKI60*$C$65*$C$67</f>
        <v>0</v>
      </c>
      <c r="RKK67" s="995">
        <f t="shared" ref="RKK67" si="22605">RKK60*$C$65*$C$67</f>
        <v>0</v>
      </c>
      <c r="RKM67" s="995">
        <f t="shared" ref="RKM67" si="22606">RKM60*$C$65*$C$67</f>
        <v>0</v>
      </c>
      <c r="RKO67" s="995">
        <f t="shared" ref="RKO67" si="22607">RKO60*$C$65*$C$67</f>
        <v>0</v>
      </c>
      <c r="RKQ67" s="995">
        <f t="shared" ref="RKQ67" si="22608">RKQ60*$C$65*$C$67</f>
        <v>0</v>
      </c>
      <c r="RKS67" s="995">
        <f t="shared" ref="RKS67" si="22609">RKS60*$C$65*$C$67</f>
        <v>0</v>
      </c>
      <c r="RKU67" s="995">
        <f t="shared" ref="RKU67" si="22610">RKU60*$C$65*$C$67</f>
        <v>0</v>
      </c>
      <c r="RKW67" s="995">
        <f t="shared" ref="RKW67" si="22611">RKW60*$C$65*$C$67</f>
        <v>0</v>
      </c>
      <c r="RKY67" s="995">
        <f t="shared" ref="RKY67" si="22612">RKY60*$C$65*$C$67</f>
        <v>0</v>
      </c>
      <c r="RLA67" s="995">
        <f t="shared" ref="RLA67" si="22613">RLA60*$C$65*$C$67</f>
        <v>0</v>
      </c>
      <c r="RLC67" s="995">
        <f t="shared" ref="RLC67" si="22614">RLC60*$C$65*$C$67</f>
        <v>0</v>
      </c>
      <c r="RLE67" s="995">
        <f t="shared" ref="RLE67" si="22615">RLE60*$C$65*$C$67</f>
        <v>0</v>
      </c>
      <c r="RLG67" s="995">
        <f t="shared" ref="RLG67" si="22616">RLG60*$C$65*$C$67</f>
        <v>0</v>
      </c>
      <c r="RLI67" s="995">
        <f t="shared" ref="RLI67" si="22617">RLI60*$C$65*$C$67</f>
        <v>0</v>
      </c>
      <c r="RLK67" s="995">
        <f t="shared" ref="RLK67" si="22618">RLK60*$C$65*$C$67</f>
        <v>0</v>
      </c>
      <c r="RLM67" s="995">
        <f t="shared" ref="RLM67" si="22619">RLM60*$C$65*$C$67</f>
        <v>0</v>
      </c>
      <c r="RLO67" s="995">
        <f t="shared" ref="RLO67" si="22620">RLO60*$C$65*$C$67</f>
        <v>0</v>
      </c>
      <c r="RLQ67" s="995">
        <f t="shared" ref="RLQ67" si="22621">RLQ60*$C$65*$C$67</f>
        <v>0</v>
      </c>
      <c r="RLS67" s="995">
        <f t="shared" ref="RLS67" si="22622">RLS60*$C$65*$C$67</f>
        <v>0</v>
      </c>
      <c r="RLU67" s="995">
        <f t="shared" ref="RLU67" si="22623">RLU60*$C$65*$C$67</f>
        <v>0</v>
      </c>
      <c r="RLW67" s="995">
        <f t="shared" ref="RLW67" si="22624">RLW60*$C$65*$C$67</f>
        <v>0</v>
      </c>
      <c r="RLY67" s="995">
        <f t="shared" ref="RLY67" si="22625">RLY60*$C$65*$C$67</f>
        <v>0</v>
      </c>
      <c r="RMA67" s="995">
        <f t="shared" ref="RMA67" si="22626">RMA60*$C$65*$C$67</f>
        <v>0</v>
      </c>
      <c r="RMC67" s="995">
        <f t="shared" ref="RMC67" si="22627">RMC60*$C$65*$C$67</f>
        <v>0</v>
      </c>
      <c r="RME67" s="995">
        <f t="shared" ref="RME67" si="22628">RME60*$C$65*$C$67</f>
        <v>0</v>
      </c>
      <c r="RMG67" s="995">
        <f t="shared" ref="RMG67" si="22629">RMG60*$C$65*$C$67</f>
        <v>0</v>
      </c>
      <c r="RMI67" s="995">
        <f t="shared" ref="RMI67" si="22630">RMI60*$C$65*$C$67</f>
        <v>0</v>
      </c>
      <c r="RMK67" s="995">
        <f t="shared" ref="RMK67" si="22631">RMK60*$C$65*$C$67</f>
        <v>0</v>
      </c>
      <c r="RMM67" s="995">
        <f t="shared" ref="RMM67" si="22632">RMM60*$C$65*$C$67</f>
        <v>0</v>
      </c>
      <c r="RMO67" s="995">
        <f t="shared" ref="RMO67" si="22633">RMO60*$C$65*$C$67</f>
        <v>0</v>
      </c>
      <c r="RMQ67" s="995">
        <f t="shared" ref="RMQ67" si="22634">RMQ60*$C$65*$C$67</f>
        <v>0</v>
      </c>
      <c r="RMS67" s="995">
        <f t="shared" ref="RMS67" si="22635">RMS60*$C$65*$C$67</f>
        <v>0</v>
      </c>
      <c r="RMU67" s="995">
        <f t="shared" ref="RMU67" si="22636">RMU60*$C$65*$C$67</f>
        <v>0</v>
      </c>
      <c r="RMW67" s="995">
        <f t="shared" ref="RMW67" si="22637">RMW60*$C$65*$C$67</f>
        <v>0</v>
      </c>
      <c r="RMY67" s="995">
        <f t="shared" ref="RMY67" si="22638">RMY60*$C$65*$C$67</f>
        <v>0</v>
      </c>
      <c r="RNA67" s="995">
        <f t="shared" ref="RNA67" si="22639">RNA60*$C$65*$C$67</f>
        <v>0</v>
      </c>
      <c r="RNC67" s="995">
        <f t="shared" ref="RNC67" si="22640">RNC60*$C$65*$C$67</f>
        <v>0</v>
      </c>
      <c r="RNE67" s="995">
        <f t="shared" ref="RNE67" si="22641">RNE60*$C$65*$C$67</f>
        <v>0</v>
      </c>
      <c r="RNG67" s="995">
        <f t="shared" ref="RNG67" si="22642">RNG60*$C$65*$C$67</f>
        <v>0</v>
      </c>
      <c r="RNI67" s="995">
        <f t="shared" ref="RNI67" si="22643">RNI60*$C$65*$C$67</f>
        <v>0</v>
      </c>
      <c r="RNK67" s="995">
        <f t="shared" ref="RNK67" si="22644">RNK60*$C$65*$C$67</f>
        <v>0</v>
      </c>
      <c r="RNM67" s="995">
        <f t="shared" ref="RNM67" si="22645">RNM60*$C$65*$C$67</f>
        <v>0</v>
      </c>
      <c r="RNO67" s="995">
        <f t="shared" ref="RNO67" si="22646">RNO60*$C$65*$C$67</f>
        <v>0</v>
      </c>
      <c r="RNQ67" s="995">
        <f t="shared" ref="RNQ67" si="22647">RNQ60*$C$65*$C$67</f>
        <v>0</v>
      </c>
      <c r="RNS67" s="995">
        <f t="shared" ref="RNS67" si="22648">RNS60*$C$65*$C$67</f>
        <v>0</v>
      </c>
      <c r="RNU67" s="995">
        <f t="shared" ref="RNU67" si="22649">RNU60*$C$65*$C$67</f>
        <v>0</v>
      </c>
      <c r="RNW67" s="995">
        <f t="shared" ref="RNW67" si="22650">RNW60*$C$65*$C$67</f>
        <v>0</v>
      </c>
      <c r="RNY67" s="995">
        <f t="shared" ref="RNY67" si="22651">RNY60*$C$65*$C$67</f>
        <v>0</v>
      </c>
      <c r="ROA67" s="995">
        <f t="shared" ref="ROA67" si="22652">ROA60*$C$65*$C$67</f>
        <v>0</v>
      </c>
      <c r="ROC67" s="995">
        <f t="shared" ref="ROC67" si="22653">ROC60*$C$65*$C$67</f>
        <v>0</v>
      </c>
      <c r="ROE67" s="995">
        <f t="shared" ref="ROE67" si="22654">ROE60*$C$65*$C$67</f>
        <v>0</v>
      </c>
      <c r="ROG67" s="995">
        <f t="shared" ref="ROG67" si="22655">ROG60*$C$65*$C$67</f>
        <v>0</v>
      </c>
      <c r="ROI67" s="995">
        <f t="shared" ref="ROI67" si="22656">ROI60*$C$65*$C$67</f>
        <v>0</v>
      </c>
      <c r="ROK67" s="995">
        <f t="shared" ref="ROK67" si="22657">ROK60*$C$65*$C$67</f>
        <v>0</v>
      </c>
      <c r="ROM67" s="995">
        <f t="shared" ref="ROM67" si="22658">ROM60*$C$65*$C$67</f>
        <v>0</v>
      </c>
      <c r="ROO67" s="995">
        <f t="shared" ref="ROO67" si="22659">ROO60*$C$65*$C$67</f>
        <v>0</v>
      </c>
      <c r="ROQ67" s="995">
        <f t="shared" ref="ROQ67" si="22660">ROQ60*$C$65*$C$67</f>
        <v>0</v>
      </c>
      <c r="ROS67" s="995">
        <f t="shared" ref="ROS67" si="22661">ROS60*$C$65*$C$67</f>
        <v>0</v>
      </c>
      <c r="ROU67" s="995">
        <f t="shared" ref="ROU67" si="22662">ROU60*$C$65*$C$67</f>
        <v>0</v>
      </c>
      <c r="ROW67" s="995">
        <f t="shared" ref="ROW67" si="22663">ROW60*$C$65*$C$67</f>
        <v>0</v>
      </c>
      <c r="ROY67" s="995">
        <f t="shared" ref="ROY67" si="22664">ROY60*$C$65*$C$67</f>
        <v>0</v>
      </c>
      <c r="RPA67" s="995">
        <f t="shared" ref="RPA67" si="22665">RPA60*$C$65*$C$67</f>
        <v>0</v>
      </c>
      <c r="RPC67" s="995">
        <f t="shared" ref="RPC67" si="22666">RPC60*$C$65*$C$67</f>
        <v>0</v>
      </c>
      <c r="RPE67" s="995">
        <f t="shared" ref="RPE67" si="22667">RPE60*$C$65*$C$67</f>
        <v>0</v>
      </c>
      <c r="RPG67" s="995">
        <f t="shared" ref="RPG67" si="22668">RPG60*$C$65*$C$67</f>
        <v>0</v>
      </c>
      <c r="RPI67" s="995">
        <f t="shared" ref="RPI67" si="22669">RPI60*$C$65*$C$67</f>
        <v>0</v>
      </c>
      <c r="RPK67" s="995">
        <f t="shared" ref="RPK67" si="22670">RPK60*$C$65*$C$67</f>
        <v>0</v>
      </c>
      <c r="RPM67" s="995">
        <f t="shared" ref="RPM67" si="22671">RPM60*$C$65*$C$67</f>
        <v>0</v>
      </c>
      <c r="RPO67" s="995">
        <f t="shared" ref="RPO67" si="22672">RPO60*$C$65*$C$67</f>
        <v>0</v>
      </c>
      <c r="RPQ67" s="995">
        <f t="shared" ref="RPQ67" si="22673">RPQ60*$C$65*$C$67</f>
        <v>0</v>
      </c>
      <c r="RPS67" s="995">
        <f t="shared" ref="RPS67" si="22674">RPS60*$C$65*$C$67</f>
        <v>0</v>
      </c>
      <c r="RPU67" s="995">
        <f t="shared" ref="RPU67" si="22675">RPU60*$C$65*$C$67</f>
        <v>0</v>
      </c>
      <c r="RPW67" s="995">
        <f t="shared" ref="RPW67" si="22676">RPW60*$C$65*$C$67</f>
        <v>0</v>
      </c>
      <c r="RPY67" s="995">
        <f t="shared" ref="RPY67" si="22677">RPY60*$C$65*$C$67</f>
        <v>0</v>
      </c>
      <c r="RQA67" s="995">
        <f t="shared" ref="RQA67" si="22678">RQA60*$C$65*$C$67</f>
        <v>0</v>
      </c>
      <c r="RQC67" s="995">
        <f t="shared" ref="RQC67" si="22679">RQC60*$C$65*$C$67</f>
        <v>0</v>
      </c>
      <c r="RQE67" s="995">
        <f t="shared" ref="RQE67" si="22680">RQE60*$C$65*$C$67</f>
        <v>0</v>
      </c>
      <c r="RQG67" s="995">
        <f t="shared" ref="RQG67" si="22681">RQG60*$C$65*$C$67</f>
        <v>0</v>
      </c>
      <c r="RQI67" s="995">
        <f t="shared" ref="RQI67" si="22682">RQI60*$C$65*$C$67</f>
        <v>0</v>
      </c>
      <c r="RQK67" s="995">
        <f t="shared" ref="RQK67" si="22683">RQK60*$C$65*$C$67</f>
        <v>0</v>
      </c>
      <c r="RQM67" s="995">
        <f t="shared" ref="RQM67" si="22684">RQM60*$C$65*$C$67</f>
        <v>0</v>
      </c>
      <c r="RQO67" s="995">
        <f t="shared" ref="RQO67" si="22685">RQO60*$C$65*$C$67</f>
        <v>0</v>
      </c>
      <c r="RQQ67" s="995">
        <f t="shared" ref="RQQ67" si="22686">RQQ60*$C$65*$C$67</f>
        <v>0</v>
      </c>
      <c r="RQS67" s="995">
        <f t="shared" ref="RQS67" si="22687">RQS60*$C$65*$C$67</f>
        <v>0</v>
      </c>
      <c r="RQU67" s="995">
        <f t="shared" ref="RQU67" si="22688">RQU60*$C$65*$C$67</f>
        <v>0</v>
      </c>
      <c r="RQW67" s="995">
        <f t="shared" ref="RQW67" si="22689">RQW60*$C$65*$C$67</f>
        <v>0</v>
      </c>
      <c r="RQY67" s="995">
        <f t="shared" ref="RQY67" si="22690">RQY60*$C$65*$C$67</f>
        <v>0</v>
      </c>
      <c r="RRA67" s="995">
        <f t="shared" ref="RRA67" si="22691">RRA60*$C$65*$C$67</f>
        <v>0</v>
      </c>
      <c r="RRC67" s="995">
        <f t="shared" ref="RRC67" si="22692">RRC60*$C$65*$C$67</f>
        <v>0</v>
      </c>
      <c r="RRE67" s="995">
        <f t="shared" ref="RRE67" si="22693">RRE60*$C$65*$C$67</f>
        <v>0</v>
      </c>
      <c r="RRG67" s="995">
        <f t="shared" ref="RRG67" si="22694">RRG60*$C$65*$C$67</f>
        <v>0</v>
      </c>
      <c r="RRI67" s="995">
        <f t="shared" ref="RRI67" si="22695">RRI60*$C$65*$C$67</f>
        <v>0</v>
      </c>
      <c r="RRK67" s="995">
        <f t="shared" ref="RRK67" si="22696">RRK60*$C$65*$C$67</f>
        <v>0</v>
      </c>
      <c r="RRM67" s="995">
        <f t="shared" ref="RRM67" si="22697">RRM60*$C$65*$C$67</f>
        <v>0</v>
      </c>
      <c r="RRO67" s="995">
        <f t="shared" ref="RRO67" si="22698">RRO60*$C$65*$C$67</f>
        <v>0</v>
      </c>
      <c r="RRQ67" s="995">
        <f t="shared" ref="RRQ67" si="22699">RRQ60*$C$65*$C$67</f>
        <v>0</v>
      </c>
      <c r="RRS67" s="995">
        <f t="shared" ref="RRS67" si="22700">RRS60*$C$65*$C$67</f>
        <v>0</v>
      </c>
      <c r="RRU67" s="995">
        <f t="shared" ref="RRU67" si="22701">RRU60*$C$65*$C$67</f>
        <v>0</v>
      </c>
      <c r="RRW67" s="995">
        <f t="shared" ref="RRW67" si="22702">RRW60*$C$65*$C$67</f>
        <v>0</v>
      </c>
      <c r="RRY67" s="995">
        <f t="shared" ref="RRY67" si="22703">RRY60*$C$65*$C$67</f>
        <v>0</v>
      </c>
      <c r="RSA67" s="995">
        <f t="shared" ref="RSA67" si="22704">RSA60*$C$65*$C$67</f>
        <v>0</v>
      </c>
      <c r="RSC67" s="995">
        <f t="shared" ref="RSC67" si="22705">RSC60*$C$65*$C$67</f>
        <v>0</v>
      </c>
      <c r="RSE67" s="995">
        <f t="shared" ref="RSE67" si="22706">RSE60*$C$65*$C$67</f>
        <v>0</v>
      </c>
      <c r="RSG67" s="995">
        <f t="shared" ref="RSG67" si="22707">RSG60*$C$65*$C$67</f>
        <v>0</v>
      </c>
      <c r="RSI67" s="995">
        <f t="shared" ref="RSI67" si="22708">RSI60*$C$65*$C$67</f>
        <v>0</v>
      </c>
      <c r="RSK67" s="995">
        <f t="shared" ref="RSK67" si="22709">RSK60*$C$65*$C$67</f>
        <v>0</v>
      </c>
      <c r="RSM67" s="995">
        <f t="shared" ref="RSM67" si="22710">RSM60*$C$65*$C$67</f>
        <v>0</v>
      </c>
      <c r="RSO67" s="995">
        <f t="shared" ref="RSO67" si="22711">RSO60*$C$65*$C$67</f>
        <v>0</v>
      </c>
      <c r="RSQ67" s="995">
        <f t="shared" ref="RSQ67" si="22712">RSQ60*$C$65*$C$67</f>
        <v>0</v>
      </c>
      <c r="RSS67" s="995">
        <f t="shared" ref="RSS67" si="22713">RSS60*$C$65*$C$67</f>
        <v>0</v>
      </c>
      <c r="RSU67" s="995">
        <f t="shared" ref="RSU67" si="22714">RSU60*$C$65*$C$67</f>
        <v>0</v>
      </c>
      <c r="RSW67" s="995">
        <f t="shared" ref="RSW67" si="22715">RSW60*$C$65*$C$67</f>
        <v>0</v>
      </c>
      <c r="RSY67" s="995">
        <f t="shared" ref="RSY67" si="22716">RSY60*$C$65*$C$67</f>
        <v>0</v>
      </c>
      <c r="RTA67" s="995">
        <f t="shared" ref="RTA67" si="22717">RTA60*$C$65*$C$67</f>
        <v>0</v>
      </c>
      <c r="RTC67" s="995">
        <f t="shared" ref="RTC67" si="22718">RTC60*$C$65*$C$67</f>
        <v>0</v>
      </c>
      <c r="RTE67" s="995">
        <f t="shared" ref="RTE67" si="22719">RTE60*$C$65*$C$67</f>
        <v>0</v>
      </c>
      <c r="RTG67" s="995">
        <f t="shared" ref="RTG67" si="22720">RTG60*$C$65*$C$67</f>
        <v>0</v>
      </c>
      <c r="RTI67" s="995">
        <f t="shared" ref="RTI67" si="22721">RTI60*$C$65*$C$67</f>
        <v>0</v>
      </c>
      <c r="RTK67" s="995">
        <f t="shared" ref="RTK67" si="22722">RTK60*$C$65*$C$67</f>
        <v>0</v>
      </c>
      <c r="RTM67" s="995">
        <f t="shared" ref="RTM67" si="22723">RTM60*$C$65*$C$67</f>
        <v>0</v>
      </c>
      <c r="RTO67" s="995">
        <f t="shared" ref="RTO67" si="22724">RTO60*$C$65*$C$67</f>
        <v>0</v>
      </c>
      <c r="RTQ67" s="995">
        <f t="shared" ref="RTQ67" si="22725">RTQ60*$C$65*$C$67</f>
        <v>0</v>
      </c>
      <c r="RTS67" s="995">
        <f t="shared" ref="RTS67" si="22726">RTS60*$C$65*$C$67</f>
        <v>0</v>
      </c>
      <c r="RTU67" s="995">
        <f t="shared" ref="RTU67" si="22727">RTU60*$C$65*$C$67</f>
        <v>0</v>
      </c>
      <c r="RTW67" s="995">
        <f t="shared" ref="RTW67" si="22728">RTW60*$C$65*$C$67</f>
        <v>0</v>
      </c>
      <c r="RTY67" s="995">
        <f t="shared" ref="RTY67" si="22729">RTY60*$C$65*$C$67</f>
        <v>0</v>
      </c>
      <c r="RUA67" s="995">
        <f t="shared" ref="RUA67" si="22730">RUA60*$C$65*$C$67</f>
        <v>0</v>
      </c>
      <c r="RUC67" s="995">
        <f t="shared" ref="RUC67" si="22731">RUC60*$C$65*$C$67</f>
        <v>0</v>
      </c>
      <c r="RUE67" s="995">
        <f t="shared" ref="RUE67" si="22732">RUE60*$C$65*$C$67</f>
        <v>0</v>
      </c>
      <c r="RUG67" s="995">
        <f t="shared" ref="RUG67" si="22733">RUG60*$C$65*$C$67</f>
        <v>0</v>
      </c>
      <c r="RUI67" s="995">
        <f t="shared" ref="RUI67" si="22734">RUI60*$C$65*$C$67</f>
        <v>0</v>
      </c>
      <c r="RUK67" s="995">
        <f t="shared" ref="RUK67" si="22735">RUK60*$C$65*$C$67</f>
        <v>0</v>
      </c>
      <c r="RUM67" s="995">
        <f t="shared" ref="RUM67" si="22736">RUM60*$C$65*$C$67</f>
        <v>0</v>
      </c>
      <c r="RUO67" s="995">
        <f t="shared" ref="RUO67" si="22737">RUO60*$C$65*$C$67</f>
        <v>0</v>
      </c>
      <c r="RUQ67" s="995">
        <f t="shared" ref="RUQ67" si="22738">RUQ60*$C$65*$C$67</f>
        <v>0</v>
      </c>
      <c r="RUS67" s="995">
        <f t="shared" ref="RUS67" si="22739">RUS60*$C$65*$C$67</f>
        <v>0</v>
      </c>
      <c r="RUU67" s="995">
        <f t="shared" ref="RUU67" si="22740">RUU60*$C$65*$C$67</f>
        <v>0</v>
      </c>
      <c r="RUW67" s="995">
        <f t="shared" ref="RUW67" si="22741">RUW60*$C$65*$C$67</f>
        <v>0</v>
      </c>
      <c r="RUY67" s="995">
        <f t="shared" ref="RUY67" si="22742">RUY60*$C$65*$C$67</f>
        <v>0</v>
      </c>
      <c r="RVA67" s="995">
        <f t="shared" ref="RVA67" si="22743">RVA60*$C$65*$C$67</f>
        <v>0</v>
      </c>
      <c r="RVC67" s="995">
        <f t="shared" ref="RVC67" si="22744">RVC60*$C$65*$C$67</f>
        <v>0</v>
      </c>
      <c r="RVE67" s="995">
        <f t="shared" ref="RVE67" si="22745">RVE60*$C$65*$C$67</f>
        <v>0</v>
      </c>
      <c r="RVG67" s="995">
        <f t="shared" ref="RVG67" si="22746">RVG60*$C$65*$C$67</f>
        <v>0</v>
      </c>
      <c r="RVI67" s="995">
        <f t="shared" ref="RVI67" si="22747">RVI60*$C$65*$C$67</f>
        <v>0</v>
      </c>
      <c r="RVK67" s="995">
        <f t="shared" ref="RVK67" si="22748">RVK60*$C$65*$C$67</f>
        <v>0</v>
      </c>
      <c r="RVM67" s="995">
        <f t="shared" ref="RVM67" si="22749">RVM60*$C$65*$C$67</f>
        <v>0</v>
      </c>
      <c r="RVO67" s="995">
        <f t="shared" ref="RVO67" si="22750">RVO60*$C$65*$C$67</f>
        <v>0</v>
      </c>
      <c r="RVQ67" s="995">
        <f t="shared" ref="RVQ67" si="22751">RVQ60*$C$65*$C$67</f>
        <v>0</v>
      </c>
      <c r="RVS67" s="995">
        <f t="shared" ref="RVS67" si="22752">RVS60*$C$65*$C$67</f>
        <v>0</v>
      </c>
      <c r="RVU67" s="995">
        <f t="shared" ref="RVU67" si="22753">RVU60*$C$65*$C$67</f>
        <v>0</v>
      </c>
      <c r="RVW67" s="995">
        <f t="shared" ref="RVW67" si="22754">RVW60*$C$65*$C$67</f>
        <v>0</v>
      </c>
      <c r="RVY67" s="995">
        <f t="shared" ref="RVY67" si="22755">RVY60*$C$65*$C$67</f>
        <v>0</v>
      </c>
      <c r="RWA67" s="995">
        <f t="shared" ref="RWA67" si="22756">RWA60*$C$65*$C$67</f>
        <v>0</v>
      </c>
      <c r="RWC67" s="995">
        <f t="shared" ref="RWC67" si="22757">RWC60*$C$65*$C$67</f>
        <v>0</v>
      </c>
      <c r="RWE67" s="995">
        <f t="shared" ref="RWE67" si="22758">RWE60*$C$65*$C$67</f>
        <v>0</v>
      </c>
      <c r="RWG67" s="995">
        <f t="shared" ref="RWG67" si="22759">RWG60*$C$65*$C$67</f>
        <v>0</v>
      </c>
      <c r="RWI67" s="995">
        <f t="shared" ref="RWI67" si="22760">RWI60*$C$65*$C$67</f>
        <v>0</v>
      </c>
      <c r="RWK67" s="995">
        <f t="shared" ref="RWK67" si="22761">RWK60*$C$65*$C$67</f>
        <v>0</v>
      </c>
      <c r="RWM67" s="995">
        <f t="shared" ref="RWM67" si="22762">RWM60*$C$65*$C$67</f>
        <v>0</v>
      </c>
      <c r="RWO67" s="995">
        <f t="shared" ref="RWO67" si="22763">RWO60*$C$65*$C$67</f>
        <v>0</v>
      </c>
      <c r="RWQ67" s="995">
        <f t="shared" ref="RWQ67" si="22764">RWQ60*$C$65*$C$67</f>
        <v>0</v>
      </c>
      <c r="RWS67" s="995">
        <f t="shared" ref="RWS67" si="22765">RWS60*$C$65*$C$67</f>
        <v>0</v>
      </c>
      <c r="RWU67" s="995">
        <f t="shared" ref="RWU67" si="22766">RWU60*$C$65*$C$67</f>
        <v>0</v>
      </c>
      <c r="RWW67" s="995">
        <f t="shared" ref="RWW67" si="22767">RWW60*$C$65*$C$67</f>
        <v>0</v>
      </c>
      <c r="RWY67" s="995">
        <f t="shared" ref="RWY67" si="22768">RWY60*$C$65*$C$67</f>
        <v>0</v>
      </c>
      <c r="RXA67" s="995">
        <f t="shared" ref="RXA67" si="22769">RXA60*$C$65*$C$67</f>
        <v>0</v>
      </c>
      <c r="RXC67" s="995">
        <f t="shared" ref="RXC67" si="22770">RXC60*$C$65*$C$67</f>
        <v>0</v>
      </c>
      <c r="RXE67" s="995">
        <f t="shared" ref="RXE67" si="22771">RXE60*$C$65*$C$67</f>
        <v>0</v>
      </c>
      <c r="RXG67" s="995">
        <f t="shared" ref="RXG67" si="22772">RXG60*$C$65*$C$67</f>
        <v>0</v>
      </c>
      <c r="RXI67" s="995">
        <f t="shared" ref="RXI67" si="22773">RXI60*$C$65*$C$67</f>
        <v>0</v>
      </c>
      <c r="RXK67" s="995">
        <f t="shared" ref="RXK67" si="22774">RXK60*$C$65*$C$67</f>
        <v>0</v>
      </c>
      <c r="RXM67" s="995">
        <f t="shared" ref="RXM67" si="22775">RXM60*$C$65*$C$67</f>
        <v>0</v>
      </c>
      <c r="RXO67" s="995">
        <f t="shared" ref="RXO67" si="22776">RXO60*$C$65*$C$67</f>
        <v>0</v>
      </c>
      <c r="RXQ67" s="995">
        <f t="shared" ref="RXQ67" si="22777">RXQ60*$C$65*$C$67</f>
        <v>0</v>
      </c>
      <c r="RXS67" s="995">
        <f t="shared" ref="RXS67" si="22778">RXS60*$C$65*$C$67</f>
        <v>0</v>
      </c>
      <c r="RXU67" s="995">
        <f t="shared" ref="RXU67" si="22779">RXU60*$C$65*$C$67</f>
        <v>0</v>
      </c>
      <c r="RXW67" s="995">
        <f t="shared" ref="RXW67" si="22780">RXW60*$C$65*$C$67</f>
        <v>0</v>
      </c>
      <c r="RXY67" s="995">
        <f t="shared" ref="RXY67" si="22781">RXY60*$C$65*$C$67</f>
        <v>0</v>
      </c>
      <c r="RYA67" s="995">
        <f t="shared" ref="RYA67" si="22782">RYA60*$C$65*$C$67</f>
        <v>0</v>
      </c>
      <c r="RYC67" s="995">
        <f t="shared" ref="RYC67" si="22783">RYC60*$C$65*$C$67</f>
        <v>0</v>
      </c>
      <c r="RYE67" s="995">
        <f t="shared" ref="RYE67" si="22784">RYE60*$C$65*$C$67</f>
        <v>0</v>
      </c>
      <c r="RYG67" s="995">
        <f t="shared" ref="RYG67" si="22785">RYG60*$C$65*$C$67</f>
        <v>0</v>
      </c>
      <c r="RYI67" s="995">
        <f t="shared" ref="RYI67" si="22786">RYI60*$C$65*$C$67</f>
        <v>0</v>
      </c>
      <c r="RYK67" s="995">
        <f t="shared" ref="RYK67" si="22787">RYK60*$C$65*$C$67</f>
        <v>0</v>
      </c>
      <c r="RYM67" s="995">
        <f t="shared" ref="RYM67" si="22788">RYM60*$C$65*$C$67</f>
        <v>0</v>
      </c>
      <c r="RYO67" s="995">
        <f t="shared" ref="RYO67" si="22789">RYO60*$C$65*$C$67</f>
        <v>0</v>
      </c>
      <c r="RYQ67" s="995">
        <f t="shared" ref="RYQ67" si="22790">RYQ60*$C$65*$C$67</f>
        <v>0</v>
      </c>
      <c r="RYS67" s="995">
        <f t="shared" ref="RYS67" si="22791">RYS60*$C$65*$C$67</f>
        <v>0</v>
      </c>
      <c r="RYU67" s="995">
        <f t="shared" ref="RYU67" si="22792">RYU60*$C$65*$C$67</f>
        <v>0</v>
      </c>
      <c r="RYW67" s="995">
        <f t="shared" ref="RYW67" si="22793">RYW60*$C$65*$C$67</f>
        <v>0</v>
      </c>
      <c r="RYY67" s="995">
        <f t="shared" ref="RYY67" si="22794">RYY60*$C$65*$C$67</f>
        <v>0</v>
      </c>
      <c r="RZA67" s="995">
        <f t="shared" ref="RZA67" si="22795">RZA60*$C$65*$C$67</f>
        <v>0</v>
      </c>
      <c r="RZC67" s="995">
        <f t="shared" ref="RZC67" si="22796">RZC60*$C$65*$C$67</f>
        <v>0</v>
      </c>
      <c r="RZE67" s="995">
        <f t="shared" ref="RZE67" si="22797">RZE60*$C$65*$C$67</f>
        <v>0</v>
      </c>
      <c r="RZG67" s="995">
        <f t="shared" ref="RZG67" si="22798">RZG60*$C$65*$C$67</f>
        <v>0</v>
      </c>
      <c r="RZI67" s="995">
        <f t="shared" ref="RZI67" si="22799">RZI60*$C$65*$C$67</f>
        <v>0</v>
      </c>
      <c r="RZK67" s="995">
        <f t="shared" ref="RZK67" si="22800">RZK60*$C$65*$C$67</f>
        <v>0</v>
      </c>
      <c r="RZM67" s="995">
        <f t="shared" ref="RZM67" si="22801">RZM60*$C$65*$C$67</f>
        <v>0</v>
      </c>
      <c r="RZO67" s="995">
        <f t="shared" ref="RZO67" si="22802">RZO60*$C$65*$C$67</f>
        <v>0</v>
      </c>
      <c r="RZQ67" s="995">
        <f t="shared" ref="RZQ67" si="22803">RZQ60*$C$65*$C$67</f>
        <v>0</v>
      </c>
      <c r="RZS67" s="995">
        <f t="shared" ref="RZS67" si="22804">RZS60*$C$65*$C$67</f>
        <v>0</v>
      </c>
      <c r="RZU67" s="995">
        <f t="shared" ref="RZU67" si="22805">RZU60*$C$65*$C$67</f>
        <v>0</v>
      </c>
      <c r="RZW67" s="995">
        <f t="shared" ref="RZW67" si="22806">RZW60*$C$65*$C$67</f>
        <v>0</v>
      </c>
      <c r="RZY67" s="995">
        <f t="shared" ref="RZY67" si="22807">RZY60*$C$65*$C$67</f>
        <v>0</v>
      </c>
      <c r="SAA67" s="995">
        <f t="shared" ref="SAA67" si="22808">SAA60*$C$65*$C$67</f>
        <v>0</v>
      </c>
      <c r="SAC67" s="995">
        <f t="shared" ref="SAC67" si="22809">SAC60*$C$65*$C$67</f>
        <v>0</v>
      </c>
      <c r="SAE67" s="995">
        <f t="shared" ref="SAE67" si="22810">SAE60*$C$65*$C$67</f>
        <v>0</v>
      </c>
      <c r="SAG67" s="995">
        <f t="shared" ref="SAG67" si="22811">SAG60*$C$65*$C$67</f>
        <v>0</v>
      </c>
      <c r="SAI67" s="995">
        <f t="shared" ref="SAI67" si="22812">SAI60*$C$65*$C$67</f>
        <v>0</v>
      </c>
      <c r="SAK67" s="995">
        <f t="shared" ref="SAK67" si="22813">SAK60*$C$65*$C$67</f>
        <v>0</v>
      </c>
      <c r="SAM67" s="995">
        <f t="shared" ref="SAM67" si="22814">SAM60*$C$65*$C$67</f>
        <v>0</v>
      </c>
      <c r="SAO67" s="995">
        <f t="shared" ref="SAO67" si="22815">SAO60*$C$65*$C$67</f>
        <v>0</v>
      </c>
      <c r="SAQ67" s="995">
        <f t="shared" ref="SAQ67" si="22816">SAQ60*$C$65*$C$67</f>
        <v>0</v>
      </c>
      <c r="SAS67" s="995">
        <f t="shared" ref="SAS67" si="22817">SAS60*$C$65*$C$67</f>
        <v>0</v>
      </c>
      <c r="SAU67" s="995">
        <f t="shared" ref="SAU67" si="22818">SAU60*$C$65*$C$67</f>
        <v>0</v>
      </c>
      <c r="SAW67" s="995">
        <f t="shared" ref="SAW67" si="22819">SAW60*$C$65*$C$67</f>
        <v>0</v>
      </c>
      <c r="SAY67" s="995">
        <f t="shared" ref="SAY67" si="22820">SAY60*$C$65*$C$67</f>
        <v>0</v>
      </c>
      <c r="SBA67" s="995">
        <f t="shared" ref="SBA67" si="22821">SBA60*$C$65*$C$67</f>
        <v>0</v>
      </c>
      <c r="SBC67" s="995">
        <f t="shared" ref="SBC67" si="22822">SBC60*$C$65*$C$67</f>
        <v>0</v>
      </c>
      <c r="SBE67" s="995">
        <f t="shared" ref="SBE67" si="22823">SBE60*$C$65*$C$67</f>
        <v>0</v>
      </c>
      <c r="SBG67" s="995">
        <f t="shared" ref="SBG67" si="22824">SBG60*$C$65*$C$67</f>
        <v>0</v>
      </c>
      <c r="SBI67" s="995">
        <f t="shared" ref="SBI67" si="22825">SBI60*$C$65*$C$67</f>
        <v>0</v>
      </c>
      <c r="SBK67" s="995">
        <f t="shared" ref="SBK67" si="22826">SBK60*$C$65*$C$67</f>
        <v>0</v>
      </c>
      <c r="SBM67" s="995">
        <f t="shared" ref="SBM67" si="22827">SBM60*$C$65*$C$67</f>
        <v>0</v>
      </c>
      <c r="SBO67" s="995">
        <f t="shared" ref="SBO67" si="22828">SBO60*$C$65*$C$67</f>
        <v>0</v>
      </c>
      <c r="SBQ67" s="995">
        <f t="shared" ref="SBQ67" si="22829">SBQ60*$C$65*$C$67</f>
        <v>0</v>
      </c>
      <c r="SBS67" s="995">
        <f t="shared" ref="SBS67" si="22830">SBS60*$C$65*$C$67</f>
        <v>0</v>
      </c>
      <c r="SBU67" s="995">
        <f t="shared" ref="SBU67" si="22831">SBU60*$C$65*$C$67</f>
        <v>0</v>
      </c>
      <c r="SBW67" s="995">
        <f t="shared" ref="SBW67" si="22832">SBW60*$C$65*$C$67</f>
        <v>0</v>
      </c>
      <c r="SBY67" s="995">
        <f t="shared" ref="SBY67" si="22833">SBY60*$C$65*$C$67</f>
        <v>0</v>
      </c>
      <c r="SCA67" s="995">
        <f t="shared" ref="SCA67" si="22834">SCA60*$C$65*$C$67</f>
        <v>0</v>
      </c>
      <c r="SCC67" s="995">
        <f t="shared" ref="SCC67" si="22835">SCC60*$C$65*$C$67</f>
        <v>0</v>
      </c>
      <c r="SCE67" s="995">
        <f t="shared" ref="SCE67" si="22836">SCE60*$C$65*$C$67</f>
        <v>0</v>
      </c>
      <c r="SCG67" s="995">
        <f t="shared" ref="SCG67" si="22837">SCG60*$C$65*$C$67</f>
        <v>0</v>
      </c>
      <c r="SCI67" s="995">
        <f t="shared" ref="SCI67" si="22838">SCI60*$C$65*$C$67</f>
        <v>0</v>
      </c>
      <c r="SCK67" s="995">
        <f t="shared" ref="SCK67" si="22839">SCK60*$C$65*$C$67</f>
        <v>0</v>
      </c>
      <c r="SCM67" s="995">
        <f t="shared" ref="SCM67" si="22840">SCM60*$C$65*$C$67</f>
        <v>0</v>
      </c>
      <c r="SCO67" s="995">
        <f t="shared" ref="SCO67" si="22841">SCO60*$C$65*$C$67</f>
        <v>0</v>
      </c>
      <c r="SCQ67" s="995">
        <f t="shared" ref="SCQ67" si="22842">SCQ60*$C$65*$C$67</f>
        <v>0</v>
      </c>
      <c r="SCS67" s="995">
        <f t="shared" ref="SCS67" si="22843">SCS60*$C$65*$C$67</f>
        <v>0</v>
      </c>
      <c r="SCU67" s="995">
        <f t="shared" ref="SCU67" si="22844">SCU60*$C$65*$C$67</f>
        <v>0</v>
      </c>
      <c r="SCW67" s="995">
        <f t="shared" ref="SCW67" si="22845">SCW60*$C$65*$C$67</f>
        <v>0</v>
      </c>
      <c r="SCY67" s="995">
        <f t="shared" ref="SCY67" si="22846">SCY60*$C$65*$C$67</f>
        <v>0</v>
      </c>
      <c r="SDA67" s="995">
        <f t="shared" ref="SDA67" si="22847">SDA60*$C$65*$C$67</f>
        <v>0</v>
      </c>
      <c r="SDC67" s="995">
        <f t="shared" ref="SDC67" si="22848">SDC60*$C$65*$C$67</f>
        <v>0</v>
      </c>
      <c r="SDE67" s="995">
        <f t="shared" ref="SDE67" si="22849">SDE60*$C$65*$C$67</f>
        <v>0</v>
      </c>
      <c r="SDG67" s="995">
        <f t="shared" ref="SDG67" si="22850">SDG60*$C$65*$C$67</f>
        <v>0</v>
      </c>
      <c r="SDI67" s="995">
        <f t="shared" ref="SDI67" si="22851">SDI60*$C$65*$C$67</f>
        <v>0</v>
      </c>
      <c r="SDK67" s="995">
        <f t="shared" ref="SDK67" si="22852">SDK60*$C$65*$C$67</f>
        <v>0</v>
      </c>
      <c r="SDM67" s="995">
        <f t="shared" ref="SDM67" si="22853">SDM60*$C$65*$C$67</f>
        <v>0</v>
      </c>
      <c r="SDO67" s="995">
        <f t="shared" ref="SDO67" si="22854">SDO60*$C$65*$C$67</f>
        <v>0</v>
      </c>
      <c r="SDQ67" s="995">
        <f t="shared" ref="SDQ67" si="22855">SDQ60*$C$65*$C$67</f>
        <v>0</v>
      </c>
      <c r="SDS67" s="995">
        <f t="shared" ref="SDS67" si="22856">SDS60*$C$65*$C$67</f>
        <v>0</v>
      </c>
      <c r="SDU67" s="995">
        <f t="shared" ref="SDU67" si="22857">SDU60*$C$65*$C$67</f>
        <v>0</v>
      </c>
      <c r="SDW67" s="995">
        <f t="shared" ref="SDW67" si="22858">SDW60*$C$65*$C$67</f>
        <v>0</v>
      </c>
      <c r="SDY67" s="995">
        <f t="shared" ref="SDY67" si="22859">SDY60*$C$65*$C$67</f>
        <v>0</v>
      </c>
      <c r="SEA67" s="995">
        <f t="shared" ref="SEA67" si="22860">SEA60*$C$65*$C$67</f>
        <v>0</v>
      </c>
      <c r="SEC67" s="995">
        <f t="shared" ref="SEC67" si="22861">SEC60*$C$65*$C$67</f>
        <v>0</v>
      </c>
      <c r="SEE67" s="995">
        <f t="shared" ref="SEE67" si="22862">SEE60*$C$65*$C$67</f>
        <v>0</v>
      </c>
      <c r="SEG67" s="995">
        <f t="shared" ref="SEG67" si="22863">SEG60*$C$65*$C$67</f>
        <v>0</v>
      </c>
      <c r="SEI67" s="995">
        <f t="shared" ref="SEI67" si="22864">SEI60*$C$65*$C$67</f>
        <v>0</v>
      </c>
      <c r="SEK67" s="995">
        <f t="shared" ref="SEK67" si="22865">SEK60*$C$65*$C$67</f>
        <v>0</v>
      </c>
      <c r="SEM67" s="995">
        <f t="shared" ref="SEM67" si="22866">SEM60*$C$65*$C$67</f>
        <v>0</v>
      </c>
      <c r="SEO67" s="995">
        <f t="shared" ref="SEO67" si="22867">SEO60*$C$65*$C$67</f>
        <v>0</v>
      </c>
      <c r="SEQ67" s="995">
        <f t="shared" ref="SEQ67" si="22868">SEQ60*$C$65*$C$67</f>
        <v>0</v>
      </c>
      <c r="SES67" s="995">
        <f t="shared" ref="SES67" si="22869">SES60*$C$65*$C$67</f>
        <v>0</v>
      </c>
      <c r="SEU67" s="995">
        <f t="shared" ref="SEU67" si="22870">SEU60*$C$65*$C$67</f>
        <v>0</v>
      </c>
      <c r="SEW67" s="995">
        <f t="shared" ref="SEW67" si="22871">SEW60*$C$65*$C$67</f>
        <v>0</v>
      </c>
      <c r="SEY67" s="995">
        <f t="shared" ref="SEY67" si="22872">SEY60*$C$65*$C$67</f>
        <v>0</v>
      </c>
      <c r="SFA67" s="995">
        <f t="shared" ref="SFA67" si="22873">SFA60*$C$65*$C$67</f>
        <v>0</v>
      </c>
      <c r="SFC67" s="995">
        <f t="shared" ref="SFC67" si="22874">SFC60*$C$65*$C$67</f>
        <v>0</v>
      </c>
      <c r="SFE67" s="995">
        <f t="shared" ref="SFE67" si="22875">SFE60*$C$65*$C$67</f>
        <v>0</v>
      </c>
      <c r="SFG67" s="995">
        <f t="shared" ref="SFG67" si="22876">SFG60*$C$65*$C$67</f>
        <v>0</v>
      </c>
      <c r="SFI67" s="995">
        <f t="shared" ref="SFI67" si="22877">SFI60*$C$65*$C$67</f>
        <v>0</v>
      </c>
      <c r="SFK67" s="995">
        <f t="shared" ref="SFK67" si="22878">SFK60*$C$65*$C$67</f>
        <v>0</v>
      </c>
      <c r="SFM67" s="995">
        <f t="shared" ref="SFM67" si="22879">SFM60*$C$65*$C$67</f>
        <v>0</v>
      </c>
      <c r="SFO67" s="995">
        <f t="shared" ref="SFO67" si="22880">SFO60*$C$65*$C$67</f>
        <v>0</v>
      </c>
      <c r="SFQ67" s="995">
        <f t="shared" ref="SFQ67" si="22881">SFQ60*$C$65*$C$67</f>
        <v>0</v>
      </c>
      <c r="SFS67" s="995">
        <f t="shared" ref="SFS67" si="22882">SFS60*$C$65*$C$67</f>
        <v>0</v>
      </c>
      <c r="SFU67" s="995">
        <f t="shared" ref="SFU67" si="22883">SFU60*$C$65*$C$67</f>
        <v>0</v>
      </c>
      <c r="SFW67" s="995">
        <f t="shared" ref="SFW67" si="22884">SFW60*$C$65*$C$67</f>
        <v>0</v>
      </c>
      <c r="SFY67" s="995">
        <f t="shared" ref="SFY67" si="22885">SFY60*$C$65*$C$67</f>
        <v>0</v>
      </c>
      <c r="SGA67" s="995">
        <f t="shared" ref="SGA67" si="22886">SGA60*$C$65*$C$67</f>
        <v>0</v>
      </c>
      <c r="SGC67" s="995">
        <f t="shared" ref="SGC67" si="22887">SGC60*$C$65*$C$67</f>
        <v>0</v>
      </c>
      <c r="SGE67" s="995">
        <f t="shared" ref="SGE67" si="22888">SGE60*$C$65*$C$67</f>
        <v>0</v>
      </c>
      <c r="SGG67" s="995">
        <f t="shared" ref="SGG67" si="22889">SGG60*$C$65*$C$67</f>
        <v>0</v>
      </c>
      <c r="SGI67" s="995">
        <f t="shared" ref="SGI67" si="22890">SGI60*$C$65*$C$67</f>
        <v>0</v>
      </c>
      <c r="SGK67" s="995">
        <f t="shared" ref="SGK67" si="22891">SGK60*$C$65*$C$67</f>
        <v>0</v>
      </c>
      <c r="SGM67" s="995">
        <f t="shared" ref="SGM67" si="22892">SGM60*$C$65*$C$67</f>
        <v>0</v>
      </c>
      <c r="SGO67" s="995">
        <f t="shared" ref="SGO67" si="22893">SGO60*$C$65*$C$67</f>
        <v>0</v>
      </c>
      <c r="SGQ67" s="995">
        <f t="shared" ref="SGQ67" si="22894">SGQ60*$C$65*$C$67</f>
        <v>0</v>
      </c>
      <c r="SGS67" s="995">
        <f t="shared" ref="SGS67" si="22895">SGS60*$C$65*$C$67</f>
        <v>0</v>
      </c>
      <c r="SGU67" s="995">
        <f t="shared" ref="SGU67" si="22896">SGU60*$C$65*$C$67</f>
        <v>0</v>
      </c>
      <c r="SGW67" s="995">
        <f t="shared" ref="SGW67" si="22897">SGW60*$C$65*$C$67</f>
        <v>0</v>
      </c>
      <c r="SGY67" s="995">
        <f t="shared" ref="SGY67" si="22898">SGY60*$C$65*$C$67</f>
        <v>0</v>
      </c>
      <c r="SHA67" s="995">
        <f t="shared" ref="SHA67" si="22899">SHA60*$C$65*$C$67</f>
        <v>0</v>
      </c>
      <c r="SHC67" s="995">
        <f t="shared" ref="SHC67" si="22900">SHC60*$C$65*$C$67</f>
        <v>0</v>
      </c>
      <c r="SHE67" s="995">
        <f t="shared" ref="SHE67" si="22901">SHE60*$C$65*$C$67</f>
        <v>0</v>
      </c>
      <c r="SHG67" s="995">
        <f t="shared" ref="SHG67" si="22902">SHG60*$C$65*$C$67</f>
        <v>0</v>
      </c>
      <c r="SHI67" s="995">
        <f t="shared" ref="SHI67" si="22903">SHI60*$C$65*$C$67</f>
        <v>0</v>
      </c>
      <c r="SHK67" s="995">
        <f t="shared" ref="SHK67" si="22904">SHK60*$C$65*$C$67</f>
        <v>0</v>
      </c>
      <c r="SHM67" s="995">
        <f t="shared" ref="SHM67" si="22905">SHM60*$C$65*$C$67</f>
        <v>0</v>
      </c>
      <c r="SHO67" s="995">
        <f t="shared" ref="SHO67" si="22906">SHO60*$C$65*$C$67</f>
        <v>0</v>
      </c>
      <c r="SHQ67" s="995">
        <f t="shared" ref="SHQ67" si="22907">SHQ60*$C$65*$C$67</f>
        <v>0</v>
      </c>
      <c r="SHS67" s="995">
        <f t="shared" ref="SHS67" si="22908">SHS60*$C$65*$C$67</f>
        <v>0</v>
      </c>
      <c r="SHU67" s="995">
        <f t="shared" ref="SHU67" si="22909">SHU60*$C$65*$C$67</f>
        <v>0</v>
      </c>
      <c r="SHW67" s="995">
        <f t="shared" ref="SHW67" si="22910">SHW60*$C$65*$C$67</f>
        <v>0</v>
      </c>
      <c r="SHY67" s="995">
        <f t="shared" ref="SHY67" si="22911">SHY60*$C$65*$C$67</f>
        <v>0</v>
      </c>
      <c r="SIA67" s="995">
        <f t="shared" ref="SIA67" si="22912">SIA60*$C$65*$C$67</f>
        <v>0</v>
      </c>
      <c r="SIC67" s="995">
        <f t="shared" ref="SIC67" si="22913">SIC60*$C$65*$C$67</f>
        <v>0</v>
      </c>
      <c r="SIE67" s="995">
        <f t="shared" ref="SIE67" si="22914">SIE60*$C$65*$C$67</f>
        <v>0</v>
      </c>
      <c r="SIG67" s="995">
        <f t="shared" ref="SIG67" si="22915">SIG60*$C$65*$C$67</f>
        <v>0</v>
      </c>
      <c r="SII67" s="995">
        <f t="shared" ref="SII67" si="22916">SII60*$C$65*$C$67</f>
        <v>0</v>
      </c>
      <c r="SIK67" s="995">
        <f t="shared" ref="SIK67" si="22917">SIK60*$C$65*$C$67</f>
        <v>0</v>
      </c>
      <c r="SIM67" s="995">
        <f t="shared" ref="SIM67" si="22918">SIM60*$C$65*$C$67</f>
        <v>0</v>
      </c>
      <c r="SIO67" s="995">
        <f t="shared" ref="SIO67" si="22919">SIO60*$C$65*$C$67</f>
        <v>0</v>
      </c>
      <c r="SIQ67" s="995">
        <f t="shared" ref="SIQ67" si="22920">SIQ60*$C$65*$C$67</f>
        <v>0</v>
      </c>
      <c r="SIS67" s="995">
        <f t="shared" ref="SIS67" si="22921">SIS60*$C$65*$C$67</f>
        <v>0</v>
      </c>
      <c r="SIU67" s="995">
        <f t="shared" ref="SIU67" si="22922">SIU60*$C$65*$C$67</f>
        <v>0</v>
      </c>
      <c r="SIW67" s="995">
        <f t="shared" ref="SIW67" si="22923">SIW60*$C$65*$C$67</f>
        <v>0</v>
      </c>
      <c r="SIY67" s="995">
        <f t="shared" ref="SIY67" si="22924">SIY60*$C$65*$C$67</f>
        <v>0</v>
      </c>
      <c r="SJA67" s="995">
        <f t="shared" ref="SJA67" si="22925">SJA60*$C$65*$C$67</f>
        <v>0</v>
      </c>
      <c r="SJC67" s="995">
        <f t="shared" ref="SJC67" si="22926">SJC60*$C$65*$C$67</f>
        <v>0</v>
      </c>
      <c r="SJE67" s="995">
        <f t="shared" ref="SJE67" si="22927">SJE60*$C$65*$C$67</f>
        <v>0</v>
      </c>
      <c r="SJG67" s="995">
        <f t="shared" ref="SJG67" si="22928">SJG60*$C$65*$C$67</f>
        <v>0</v>
      </c>
      <c r="SJI67" s="995">
        <f t="shared" ref="SJI67" si="22929">SJI60*$C$65*$C$67</f>
        <v>0</v>
      </c>
      <c r="SJK67" s="995">
        <f t="shared" ref="SJK67" si="22930">SJK60*$C$65*$C$67</f>
        <v>0</v>
      </c>
      <c r="SJM67" s="995">
        <f t="shared" ref="SJM67" si="22931">SJM60*$C$65*$C$67</f>
        <v>0</v>
      </c>
      <c r="SJO67" s="995">
        <f t="shared" ref="SJO67" si="22932">SJO60*$C$65*$C$67</f>
        <v>0</v>
      </c>
      <c r="SJQ67" s="995">
        <f t="shared" ref="SJQ67" si="22933">SJQ60*$C$65*$C$67</f>
        <v>0</v>
      </c>
      <c r="SJS67" s="995">
        <f t="shared" ref="SJS67" si="22934">SJS60*$C$65*$C$67</f>
        <v>0</v>
      </c>
      <c r="SJU67" s="995">
        <f t="shared" ref="SJU67" si="22935">SJU60*$C$65*$C$67</f>
        <v>0</v>
      </c>
      <c r="SJW67" s="995">
        <f t="shared" ref="SJW67" si="22936">SJW60*$C$65*$C$67</f>
        <v>0</v>
      </c>
      <c r="SJY67" s="995">
        <f t="shared" ref="SJY67" si="22937">SJY60*$C$65*$C$67</f>
        <v>0</v>
      </c>
      <c r="SKA67" s="995">
        <f t="shared" ref="SKA67" si="22938">SKA60*$C$65*$C$67</f>
        <v>0</v>
      </c>
      <c r="SKC67" s="995">
        <f t="shared" ref="SKC67" si="22939">SKC60*$C$65*$C$67</f>
        <v>0</v>
      </c>
      <c r="SKE67" s="995">
        <f t="shared" ref="SKE67" si="22940">SKE60*$C$65*$C$67</f>
        <v>0</v>
      </c>
      <c r="SKG67" s="995">
        <f t="shared" ref="SKG67" si="22941">SKG60*$C$65*$C$67</f>
        <v>0</v>
      </c>
      <c r="SKI67" s="995">
        <f t="shared" ref="SKI67" si="22942">SKI60*$C$65*$C$67</f>
        <v>0</v>
      </c>
      <c r="SKK67" s="995">
        <f t="shared" ref="SKK67" si="22943">SKK60*$C$65*$C$67</f>
        <v>0</v>
      </c>
      <c r="SKM67" s="995">
        <f t="shared" ref="SKM67" si="22944">SKM60*$C$65*$C$67</f>
        <v>0</v>
      </c>
      <c r="SKO67" s="995">
        <f t="shared" ref="SKO67" si="22945">SKO60*$C$65*$C$67</f>
        <v>0</v>
      </c>
      <c r="SKQ67" s="995">
        <f t="shared" ref="SKQ67" si="22946">SKQ60*$C$65*$C$67</f>
        <v>0</v>
      </c>
      <c r="SKS67" s="995">
        <f t="shared" ref="SKS67" si="22947">SKS60*$C$65*$C$67</f>
        <v>0</v>
      </c>
      <c r="SKU67" s="995">
        <f t="shared" ref="SKU67" si="22948">SKU60*$C$65*$C$67</f>
        <v>0</v>
      </c>
      <c r="SKW67" s="995">
        <f t="shared" ref="SKW67" si="22949">SKW60*$C$65*$C$67</f>
        <v>0</v>
      </c>
      <c r="SKY67" s="995">
        <f t="shared" ref="SKY67" si="22950">SKY60*$C$65*$C$67</f>
        <v>0</v>
      </c>
      <c r="SLA67" s="995">
        <f t="shared" ref="SLA67" si="22951">SLA60*$C$65*$C$67</f>
        <v>0</v>
      </c>
      <c r="SLC67" s="995">
        <f t="shared" ref="SLC67" si="22952">SLC60*$C$65*$C$67</f>
        <v>0</v>
      </c>
      <c r="SLE67" s="995">
        <f t="shared" ref="SLE67" si="22953">SLE60*$C$65*$C$67</f>
        <v>0</v>
      </c>
      <c r="SLG67" s="995">
        <f t="shared" ref="SLG67" si="22954">SLG60*$C$65*$C$67</f>
        <v>0</v>
      </c>
      <c r="SLI67" s="995">
        <f t="shared" ref="SLI67" si="22955">SLI60*$C$65*$C$67</f>
        <v>0</v>
      </c>
      <c r="SLK67" s="995">
        <f t="shared" ref="SLK67" si="22956">SLK60*$C$65*$C$67</f>
        <v>0</v>
      </c>
      <c r="SLM67" s="995">
        <f t="shared" ref="SLM67" si="22957">SLM60*$C$65*$C$67</f>
        <v>0</v>
      </c>
      <c r="SLO67" s="995">
        <f t="shared" ref="SLO67" si="22958">SLO60*$C$65*$C$67</f>
        <v>0</v>
      </c>
      <c r="SLQ67" s="995">
        <f t="shared" ref="SLQ67" si="22959">SLQ60*$C$65*$C$67</f>
        <v>0</v>
      </c>
      <c r="SLS67" s="995">
        <f t="shared" ref="SLS67" si="22960">SLS60*$C$65*$C$67</f>
        <v>0</v>
      </c>
      <c r="SLU67" s="995">
        <f t="shared" ref="SLU67" si="22961">SLU60*$C$65*$C$67</f>
        <v>0</v>
      </c>
      <c r="SLW67" s="995">
        <f t="shared" ref="SLW67" si="22962">SLW60*$C$65*$C$67</f>
        <v>0</v>
      </c>
      <c r="SLY67" s="995">
        <f t="shared" ref="SLY67" si="22963">SLY60*$C$65*$C$67</f>
        <v>0</v>
      </c>
      <c r="SMA67" s="995">
        <f t="shared" ref="SMA67" si="22964">SMA60*$C$65*$C$67</f>
        <v>0</v>
      </c>
      <c r="SMC67" s="995">
        <f t="shared" ref="SMC67" si="22965">SMC60*$C$65*$C$67</f>
        <v>0</v>
      </c>
      <c r="SME67" s="995">
        <f t="shared" ref="SME67" si="22966">SME60*$C$65*$C$67</f>
        <v>0</v>
      </c>
      <c r="SMG67" s="995">
        <f t="shared" ref="SMG67" si="22967">SMG60*$C$65*$C$67</f>
        <v>0</v>
      </c>
      <c r="SMI67" s="995">
        <f t="shared" ref="SMI67" si="22968">SMI60*$C$65*$C$67</f>
        <v>0</v>
      </c>
      <c r="SMK67" s="995">
        <f t="shared" ref="SMK67" si="22969">SMK60*$C$65*$C$67</f>
        <v>0</v>
      </c>
      <c r="SMM67" s="995">
        <f t="shared" ref="SMM67" si="22970">SMM60*$C$65*$C$67</f>
        <v>0</v>
      </c>
      <c r="SMO67" s="995">
        <f t="shared" ref="SMO67" si="22971">SMO60*$C$65*$C$67</f>
        <v>0</v>
      </c>
      <c r="SMQ67" s="995">
        <f t="shared" ref="SMQ67" si="22972">SMQ60*$C$65*$C$67</f>
        <v>0</v>
      </c>
      <c r="SMS67" s="995">
        <f t="shared" ref="SMS67" si="22973">SMS60*$C$65*$C$67</f>
        <v>0</v>
      </c>
      <c r="SMU67" s="995">
        <f t="shared" ref="SMU67" si="22974">SMU60*$C$65*$C$67</f>
        <v>0</v>
      </c>
      <c r="SMW67" s="995">
        <f t="shared" ref="SMW67" si="22975">SMW60*$C$65*$C$67</f>
        <v>0</v>
      </c>
      <c r="SMY67" s="995">
        <f t="shared" ref="SMY67" si="22976">SMY60*$C$65*$C$67</f>
        <v>0</v>
      </c>
      <c r="SNA67" s="995">
        <f t="shared" ref="SNA67" si="22977">SNA60*$C$65*$C$67</f>
        <v>0</v>
      </c>
      <c r="SNC67" s="995">
        <f t="shared" ref="SNC67" si="22978">SNC60*$C$65*$C$67</f>
        <v>0</v>
      </c>
      <c r="SNE67" s="995">
        <f t="shared" ref="SNE67" si="22979">SNE60*$C$65*$C$67</f>
        <v>0</v>
      </c>
      <c r="SNG67" s="995">
        <f t="shared" ref="SNG67" si="22980">SNG60*$C$65*$C$67</f>
        <v>0</v>
      </c>
      <c r="SNI67" s="995">
        <f t="shared" ref="SNI67" si="22981">SNI60*$C$65*$C$67</f>
        <v>0</v>
      </c>
      <c r="SNK67" s="995">
        <f t="shared" ref="SNK67" si="22982">SNK60*$C$65*$C$67</f>
        <v>0</v>
      </c>
      <c r="SNM67" s="995">
        <f t="shared" ref="SNM67" si="22983">SNM60*$C$65*$C$67</f>
        <v>0</v>
      </c>
      <c r="SNO67" s="995">
        <f t="shared" ref="SNO67" si="22984">SNO60*$C$65*$C$67</f>
        <v>0</v>
      </c>
      <c r="SNQ67" s="995">
        <f t="shared" ref="SNQ67" si="22985">SNQ60*$C$65*$C$67</f>
        <v>0</v>
      </c>
      <c r="SNS67" s="995">
        <f t="shared" ref="SNS67" si="22986">SNS60*$C$65*$C$67</f>
        <v>0</v>
      </c>
      <c r="SNU67" s="995">
        <f t="shared" ref="SNU67" si="22987">SNU60*$C$65*$C$67</f>
        <v>0</v>
      </c>
      <c r="SNW67" s="995">
        <f t="shared" ref="SNW67" si="22988">SNW60*$C$65*$C$67</f>
        <v>0</v>
      </c>
      <c r="SNY67" s="995">
        <f t="shared" ref="SNY67" si="22989">SNY60*$C$65*$C$67</f>
        <v>0</v>
      </c>
      <c r="SOA67" s="995">
        <f t="shared" ref="SOA67" si="22990">SOA60*$C$65*$C$67</f>
        <v>0</v>
      </c>
      <c r="SOC67" s="995">
        <f t="shared" ref="SOC67" si="22991">SOC60*$C$65*$C$67</f>
        <v>0</v>
      </c>
      <c r="SOE67" s="995">
        <f t="shared" ref="SOE67" si="22992">SOE60*$C$65*$C$67</f>
        <v>0</v>
      </c>
      <c r="SOG67" s="995">
        <f t="shared" ref="SOG67" si="22993">SOG60*$C$65*$C$67</f>
        <v>0</v>
      </c>
      <c r="SOI67" s="995">
        <f t="shared" ref="SOI67" si="22994">SOI60*$C$65*$C$67</f>
        <v>0</v>
      </c>
      <c r="SOK67" s="995">
        <f t="shared" ref="SOK67" si="22995">SOK60*$C$65*$C$67</f>
        <v>0</v>
      </c>
      <c r="SOM67" s="995">
        <f t="shared" ref="SOM67" si="22996">SOM60*$C$65*$C$67</f>
        <v>0</v>
      </c>
      <c r="SOO67" s="995">
        <f t="shared" ref="SOO67" si="22997">SOO60*$C$65*$C$67</f>
        <v>0</v>
      </c>
      <c r="SOQ67" s="995">
        <f t="shared" ref="SOQ67" si="22998">SOQ60*$C$65*$C$67</f>
        <v>0</v>
      </c>
      <c r="SOS67" s="995">
        <f t="shared" ref="SOS67" si="22999">SOS60*$C$65*$C$67</f>
        <v>0</v>
      </c>
      <c r="SOU67" s="995">
        <f t="shared" ref="SOU67" si="23000">SOU60*$C$65*$C$67</f>
        <v>0</v>
      </c>
      <c r="SOW67" s="995">
        <f t="shared" ref="SOW67" si="23001">SOW60*$C$65*$C$67</f>
        <v>0</v>
      </c>
      <c r="SOY67" s="995">
        <f t="shared" ref="SOY67" si="23002">SOY60*$C$65*$C$67</f>
        <v>0</v>
      </c>
      <c r="SPA67" s="995">
        <f t="shared" ref="SPA67" si="23003">SPA60*$C$65*$C$67</f>
        <v>0</v>
      </c>
      <c r="SPC67" s="995">
        <f t="shared" ref="SPC67" si="23004">SPC60*$C$65*$C$67</f>
        <v>0</v>
      </c>
      <c r="SPE67" s="995">
        <f t="shared" ref="SPE67" si="23005">SPE60*$C$65*$C$67</f>
        <v>0</v>
      </c>
      <c r="SPG67" s="995">
        <f t="shared" ref="SPG67" si="23006">SPG60*$C$65*$C$67</f>
        <v>0</v>
      </c>
      <c r="SPI67" s="995">
        <f t="shared" ref="SPI67" si="23007">SPI60*$C$65*$C$67</f>
        <v>0</v>
      </c>
      <c r="SPK67" s="995">
        <f t="shared" ref="SPK67" si="23008">SPK60*$C$65*$C$67</f>
        <v>0</v>
      </c>
      <c r="SPM67" s="995">
        <f t="shared" ref="SPM67" si="23009">SPM60*$C$65*$C$67</f>
        <v>0</v>
      </c>
      <c r="SPO67" s="995">
        <f t="shared" ref="SPO67" si="23010">SPO60*$C$65*$C$67</f>
        <v>0</v>
      </c>
      <c r="SPQ67" s="995">
        <f t="shared" ref="SPQ67" si="23011">SPQ60*$C$65*$C$67</f>
        <v>0</v>
      </c>
      <c r="SPS67" s="995">
        <f t="shared" ref="SPS67" si="23012">SPS60*$C$65*$C$67</f>
        <v>0</v>
      </c>
      <c r="SPU67" s="995">
        <f t="shared" ref="SPU67" si="23013">SPU60*$C$65*$C$67</f>
        <v>0</v>
      </c>
      <c r="SPW67" s="995">
        <f t="shared" ref="SPW67" si="23014">SPW60*$C$65*$C$67</f>
        <v>0</v>
      </c>
      <c r="SPY67" s="995">
        <f t="shared" ref="SPY67" si="23015">SPY60*$C$65*$C$67</f>
        <v>0</v>
      </c>
      <c r="SQA67" s="995">
        <f t="shared" ref="SQA67" si="23016">SQA60*$C$65*$C$67</f>
        <v>0</v>
      </c>
      <c r="SQC67" s="995">
        <f t="shared" ref="SQC67" si="23017">SQC60*$C$65*$C$67</f>
        <v>0</v>
      </c>
      <c r="SQE67" s="995">
        <f t="shared" ref="SQE67" si="23018">SQE60*$C$65*$C$67</f>
        <v>0</v>
      </c>
      <c r="SQG67" s="995">
        <f t="shared" ref="SQG67" si="23019">SQG60*$C$65*$C$67</f>
        <v>0</v>
      </c>
      <c r="SQI67" s="995">
        <f t="shared" ref="SQI67" si="23020">SQI60*$C$65*$C$67</f>
        <v>0</v>
      </c>
      <c r="SQK67" s="995">
        <f t="shared" ref="SQK67" si="23021">SQK60*$C$65*$C$67</f>
        <v>0</v>
      </c>
      <c r="SQM67" s="995">
        <f t="shared" ref="SQM67" si="23022">SQM60*$C$65*$C$67</f>
        <v>0</v>
      </c>
      <c r="SQO67" s="995">
        <f t="shared" ref="SQO67" si="23023">SQO60*$C$65*$C$67</f>
        <v>0</v>
      </c>
      <c r="SQQ67" s="995">
        <f t="shared" ref="SQQ67" si="23024">SQQ60*$C$65*$C$67</f>
        <v>0</v>
      </c>
      <c r="SQS67" s="995">
        <f t="shared" ref="SQS67" si="23025">SQS60*$C$65*$C$67</f>
        <v>0</v>
      </c>
      <c r="SQU67" s="995">
        <f t="shared" ref="SQU67" si="23026">SQU60*$C$65*$C$67</f>
        <v>0</v>
      </c>
      <c r="SQW67" s="995">
        <f t="shared" ref="SQW67" si="23027">SQW60*$C$65*$C$67</f>
        <v>0</v>
      </c>
      <c r="SQY67" s="995">
        <f t="shared" ref="SQY67" si="23028">SQY60*$C$65*$C$67</f>
        <v>0</v>
      </c>
      <c r="SRA67" s="995">
        <f t="shared" ref="SRA67" si="23029">SRA60*$C$65*$C$67</f>
        <v>0</v>
      </c>
      <c r="SRC67" s="995">
        <f t="shared" ref="SRC67" si="23030">SRC60*$C$65*$C$67</f>
        <v>0</v>
      </c>
      <c r="SRE67" s="995">
        <f t="shared" ref="SRE67" si="23031">SRE60*$C$65*$C$67</f>
        <v>0</v>
      </c>
      <c r="SRG67" s="995">
        <f t="shared" ref="SRG67" si="23032">SRG60*$C$65*$C$67</f>
        <v>0</v>
      </c>
      <c r="SRI67" s="995">
        <f t="shared" ref="SRI67" si="23033">SRI60*$C$65*$C$67</f>
        <v>0</v>
      </c>
      <c r="SRK67" s="995">
        <f t="shared" ref="SRK67" si="23034">SRK60*$C$65*$C$67</f>
        <v>0</v>
      </c>
      <c r="SRM67" s="995">
        <f t="shared" ref="SRM67" si="23035">SRM60*$C$65*$C$67</f>
        <v>0</v>
      </c>
      <c r="SRO67" s="995">
        <f t="shared" ref="SRO67" si="23036">SRO60*$C$65*$C$67</f>
        <v>0</v>
      </c>
      <c r="SRQ67" s="995">
        <f t="shared" ref="SRQ67" si="23037">SRQ60*$C$65*$C$67</f>
        <v>0</v>
      </c>
      <c r="SRS67" s="995">
        <f t="shared" ref="SRS67" si="23038">SRS60*$C$65*$C$67</f>
        <v>0</v>
      </c>
      <c r="SRU67" s="995">
        <f t="shared" ref="SRU67" si="23039">SRU60*$C$65*$C$67</f>
        <v>0</v>
      </c>
      <c r="SRW67" s="995">
        <f t="shared" ref="SRW67" si="23040">SRW60*$C$65*$C$67</f>
        <v>0</v>
      </c>
      <c r="SRY67" s="995">
        <f t="shared" ref="SRY67" si="23041">SRY60*$C$65*$C$67</f>
        <v>0</v>
      </c>
      <c r="SSA67" s="995">
        <f t="shared" ref="SSA67" si="23042">SSA60*$C$65*$C$67</f>
        <v>0</v>
      </c>
      <c r="SSC67" s="995">
        <f t="shared" ref="SSC67" si="23043">SSC60*$C$65*$C$67</f>
        <v>0</v>
      </c>
      <c r="SSE67" s="995">
        <f t="shared" ref="SSE67" si="23044">SSE60*$C$65*$C$67</f>
        <v>0</v>
      </c>
      <c r="SSG67" s="995">
        <f t="shared" ref="SSG67" si="23045">SSG60*$C$65*$C$67</f>
        <v>0</v>
      </c>
      <c r="SSI67" s="995">
        <f t="shared" ref="SSI67" si="23046">SSI60*$C$65*$C$67</f>
        <v>0</v>
      </c>
      <c r="SSK67" s="995">
        <f t="shared" ref="SSK67" si="23047">SSK60*$C$65*$C$67</f>
        <v>0</v>
      </c>
      <c r="SSM67" s="995">
        <f t="shared" ref="SSM67" si="23048">SSM60*$C$65*$C$67</f>
        <v>0</v>
      </c>
      <c r="SSO67" s="995">
        <f t="shared" ref="SSO67" si="23049">SSO60*$C$65*$C$67</f>
        <v>0</v>
      </c>
      <c r="SSQ67" s="995">
        <f t="shared" ref="SSQ67" si="23050">SSQ60*$C$65*$C$67</f>
        <v>0</v>
      </c>
      <c r="SSS67" s="995">
        <f t="shared" ref="SSS67" si="23051">SSS60*$C$65*$C$67</f>
        <v>0</v>
      </c>
      <c r="SSU67" s="995">
        <f t="shared" ref="SSU67" si="23052">SSU60*$C$65*$C$67</f>
        <v>0</v>
      </c>
      <c r="SSW67" s="995">
        <f t="shared" ref="SSW67" si="23053">SSW60*$C$65*$C$67</f>
        <v>0</v>
      </c>
      <c r="SSY67" s="995">
        <f t="shared" ref="SSY67" si="23054">SSY60*$C$65*$C$67</f>
        <v>0</v>
      </c>
      <c r="STA67" s="995">
        <f t="shared" ref="STA67" si="23055">STA60*$C$65*$C$67</f>
        <v>0</v>
      </c>
      <c r="STC67" s="995">
        <f t="shared" ref="STC67" si="23056">STC60*$C$65*$C$67</f>
        <v>0</v>
      </c>
      <c r="STE67" s="995">
        <f t="shared" ref="STE67" si="23057">STE60*$C$65*$C$67</f>
        <v>0</v>
      </c>
      <c r="STG67" s="995">
        <f t="shared" ref="STG67" si="23058">STG60*$C$65*$C$67</f>
        <v>0</v>
      </c>
      <c r="STI67" s="995">
        <f t="shared" ref="STI67" si="23059">STI60*$C$65*$C$67</f>
        <v>0</v>
      </c>
      <c r="STK67" s="995">
        <f t="shared" ref="STK67" si="23060">STK60*$C$65*$C$67</f>
        <v>0</v>
      </c>
      <c r="STM67" s="995">
        <f t="shared" ref="STM67" si="23061">STM60*$C$65*$C$67</f>
        <v>0</v>
      </c>
      <c r="STO67" s="995">
        <f t="shared" ref="STO67" si="23062">STO60*$C$65*$C$67</f>
        <v>0</v>
      </c>
      <c r="STQ67" s="995">
        <f t="shared" ref="STQ67" si="23063">STQ60*$C$65*$C$67</f>
        <v>0</v>
      </c>
      <c r="STS67" s="995">
        <f t="shared" ref="STS67" si="23064">STS60*$C$65*$C$67</f>
        <v>0</v>
      </c>
      <c r="STU67" s="995">
        <f t="shared" ref="STU67" si="23065">STU60*$C$65*$C$67</f>
        <v>0</v>
      </c>
      <c r="STW67" s="995">
        <f t="shared" ref="STW67" si="23066">STW60*$C$65*$C$67</f>
        <v>0</v>
      </c>
      <c r="STY67" s="995">
        <f t="shared" ref="STY67" si="23067">STY60*$C$65*$C$67</f>
        <v>0</v>
      </c>
      <c r="SUA67" s="995">
        <f t="shared" ref="SUA67" si="23068">SUA60*$C$65*$C$67</f>
        <v>0</v>
      </c>
      <c r="SUC67" s="995">
        <f t="shared" ref="SUC67" si="23069">SUC60*$C$65*$C$67</f>
        <v>0</v>
      </c>
      <c r="SUE67" s="995">
        <f t="shared" ref="SUE67" si="23070">SUE60*$C$65*$C$67</f>
        <v>0</v>
      </c>
      <c r="SUG67" s="995">
        <f t="shared" ref="SUG67" si="23071">SUG60*$C$65*$C$67</f>
        <v>0</v>
      </c>
      <c r="SUI67" s="995">
        <f t="shared" ref="SUI67" si="23072">SUI60*$C$65*$C$67</f>
        <v>0</v>
      </c>
      <c r="SUK67" s="995">
        <f t="shared" ref="SUK67" si="23073">SUK60*$C$65*$C$67</f>
        <v>0</v>
      </c>
      <c r="SUM67" s="995">
        <f t="shared" ref="SUM67" si="23074">SUM60*$C$65*$C$67</f>
        <v>0</v>
      </c>
      <c r="SUO67" s="995">
        <f t="shared" ref="SUO67" si="23075">SUO60*$C$65*$C$67</f>
        <v>0</v>
      </c>
      <c r="SUQ67" s="995">
        <f t="shared" ref="SUQ67" si="23076">SUQ60*$C$65*$C$67</f>
        <v>0</v>
      </c>
      <c r="SUS67" s="995">
        <f t="shared" ref="SUS67" si="23077">SUS60*$C$65*$C$67</f>
        <v>0</v>
      </c>
      <c r="SUU67" s="995">
        <f t="shared" ref="SUU67" si="23078">SUU60*$C$65*$C$67</f>
        <v>0</v>
      </c>
      <c r="SUW67" s="995">
        <f t="shared" ref="SUW67" si="23079">SUW60*$C$65*$C$67</f>
        <v>0</v>
      </c>
      <c r="SUY67" s="995">
        <f t="shared" ref="SUY67" si="23080">SUY60*$C$65*$C$67</f>
        <v>0</v>
      </c>
      <c r="SVA67" s="995">
        <f t="shared" ref="SVA67" si="23081">SVA60*$C$65*$C$67</f>
        <v>0</v>
      </c>
      <c r="SVC67" s="995">
        <f t="shared" ref="SVC67" si="23082">SVC60*$C$65*$C$67</f>
        <v>0</v>
      </c>
      <c r="SVE67" s="995">
        <f t="shared" ref="SVE67" si="23083">SVE60*$C$65*$C$67</f>
        <v>0</v>
      </c>
      <c r="SVG67" s="995">
        <f t="shared" ref="SVG67" si="23084">SVG60*$C$65*$C$67</f>
        <v>0</v>
      </c>
      <c r="SVI67" s="995">
        <f t="shared" ref="SVI67" si="23085">SVI60*$C$65*$C$67</f>
        <v>0</v>
      </c>
      <c r="SVK67" s="995">
        <f t="shared" ref="SVK67" si="23086">SVK60*$C$65*$C$67</f>
        <v>0</v>
      </c>
      <c r="SVM67" s="995">
        <f t="shared" ref="SVM67" si="23087">SVM60*$C$65*$C$67</f>
        <v>0</v>
      </c>
      <c r="SVO67" s="995">
        <f t="shared" ref="SVO67" si="23088">SVO60*$C$65*$C$67</f>
        <v>0</v>
      </c>
      <c r="SVQ67" s="995">
        <f t="shared" ref="SVQ67" si="23089">SVQ60*$C$65*$C$67</f>
        <v>0</v>
      </c>
      <c r="SVS67" s="995">
        <f t="shared" ref="SVS67" si="23090">SVS60*$C$65*$C$67</f>
        <v>0</v>
      </c>
      <c r="SVU67" s="995">
        <f t="shared" ref="SVU67" si="23091">SVU60*$C$65*$C$67</f>
        <v>0</v>
      </c>
      <c r="SVW67" s="995">
        <f t="shared" ref="SVW67" si="23092">SVW60*$C$65*$C$67</f>
        <v>0</v>
      </c>
      <c r="SVY67" s="995">
        <f t="shared" ref="SVY67" si="23093">SVY60*$C$65*$C$67</f>
        <v>0</v>
      </c>
      <c r="SWA67" s="995">
        <f t="shared" ref="SWA67" si="23094">SWA60*$C$65*$C$67</f>
        <v>0</v>
      </c>
      <c r="SWC67" s="995">
        <f t="shared" ref="SWC67" si="23095">SWC60*$C$65*$C$67</f>
        <v>0</v>
      </c>
      <c r="SWE67" s="995">
        <f t="shared" ref="SWE67" si="23096">SWE60*$C$65*$C$67</f>
        <v>0</v>
      </c>
      <c r="SWG67" s="995">
        <f t="shared" ref="SWG67" si="23097">SWG60*$C$65*$C$67</f>
        <v>0</v>
      </c>
      <c r="SWI67" s="995">
        <f t="shared" ref="SWI67" si="23098">SWI60*$C$65*$C$67</f>
        <v>0</v>
      </c>
      <c r="SWK67" s="995">
        <f t="shared" ref="SWK67" si="23099">SWK60*$C$65*$C$67</f>
        <v>0</v>
      </c>
      <c r="SWM67" s="995">
        <f t="shared" ref="SWM67" si="23100">SWM60*$C$65*$C$67</f>
        <v>0</v>
      </c>
      <c r="SWO67" s="995">
        <f t="shared" ref="SWO67" si="23101">SWO60*$C$65*$C$67</f>
        <v>0</v>
      </c>
      <c r="SWQ67" s="995">
        <f t="shared" ref="SWQ67" si="23102">SWQ60*$C$65*$C$67</f>
        <v>0</v>
      </c>
      <c r="SWS67" s="995">
        <f t="shared" ref="SWS67" si="23103">SWS60*$C$65*$C$67</f>
        <v>0</v>
      </c>
      <c r="SWU67" s="995">
        <f t="shared" ref="SWU67" si="23104">SWU60*$C$65*$C$67</f>
        <v>0</v>
      </c>
      <c r="SWW67" s="995">
        <f t="shared" ref="SWW67" si="23105">SWW60*$C$65*$C$67</f>
        <v>0</v>
      </c>
      <c r="SWY67" s="995">
        <f t="shared" ref="SWY67" si="23106">SWY60*$C$65*$C$67</f>
        <v>0</v>
      </c>
      <c r="SXA67" s="995">
        <f t="shared" ref="SXA67" si="23107">SXA60*$C$65*$C$67</f>
        <v>0</v>
      </c>
      <c r="SXC67" s="995">
        <f t="shared" ref="SXC67" si="23108">SXC60*$C$65*$C$67</f>
        <v>0</v>
      </c>
      <c r="SXE67" s="995">
        <f t="shared" ref="SXE67" si="23109">SXE60*$C$65*$C$67</f>
        <v>0</v>
      </c>
      <c r="SXG67" s="995">
        <f t="shared" ref="SXG67" si="23110">SXG60*$C$65*$C$67</f>
        <v>0</v>
      </c>
      <c r="SXI67" s="995">
        <f t="shared" ref="SXI67" si="23111">SXI60*$C$65*$C$67</f>
        <v>0</v>
      </c>
      <c r="SXK67" s="995">
        <f t="shared" ref="SXK67" si="23112">SXK60*$C$65*$C$67</f>
        <v>0</v>
      </c>
      <c r="SXM67" s="995">
        <f t="shared" ref="SXM67" si="23113">SXM60*$C$65*$C$67</f>
        <v>0</v>
      </c>
      <c r="SXO67" s="995">
        <f t="shared" ref="SXO67" si="23114">SXO60*$C$65*$C$67</f>
        <v>0</v>
      </c>
      <c r="SXQ67" s="995">
        <f t="shared" ref="SXQ67" si="23115">SXQ60*$C$65*$C$67</f>
        <v>0</v>
      </c>
      <c r="SXS67" s="995">
        <f t="shared" ref="SXS67" si="23116">SXS60*$C$65*$C$67</f>
        <v>0</v>
      </c>
      <c r="SXU67" s="995">
        <f t="shared" ref="SXU67" si="23117">SXU60*$C$65*$C$67</f>
        <v>0</v>
      </c>
      <c r="SXW67" s="995">
        <f t="shared" ref="SXW67" si="23118">SXW60*$C$65*$C$67</f>
        <v>0</v>
      </c>
      <c r="SXY67" s="995">
        <f t="shared" ref="SXY67" si="23119">SXY60*$C$65*$C$67</f>
        <v>0</v>
      </c>
      <c r="SYA67" s="995">
        <f t="shared" ref="SYA67" si="23120">SYA60*$C$65*$C$67</f>
        <v>0</v>
      </c>
      <c r="SYC67" s="995">
        <f t="shared" ref="SYC67" si="23121">SYC60*$C$65*$C$67</f>
        <v>0</v>
      </c>
      <c r="SYE67" s="995">
        <f t="shared" ref="SYE67" si="23122">SYE60*$C$65*$C$67</f>
        <v>0</v>
      </c>
      <c r="SYG67" s="995">
        <f t="shared" ref="SYG67" si="23123">SYG60*$C$65*$C$67</f>
        <v>0</v>
      </c>
      <c r="SYI67" s="995">
        <f t="shared" ref="SYI67" si="23124">SYI60*$C$65*$C$67</f>
        <v>0</v>
      </c>
      <c r="SYK67" s="995">
        <f t="shared" ref="SYK67" si="23125">SYK60*$C$65*$C$67</f>
        <v>0</v>
      </c>
      <c r="SYM67" s="995">
        <f t="shared" ref="SYM67" si="23126">SYM60*$C$65*$C$67</f>
        <v>0</v>
      </c>
      <c r="SYO67" s="995">
        <f t="shared" ref="SYO67" si="23127">SYO60*$C$65*$C$67</f>
        <v>0</v>
      </c>
      <c r="SYQ67" s="995">
        <f t="shared" ref="SYQ67" si="23128">SYQ60*$C$65*$C$67</f>
        <v>0</v>
      </c>
      <c r="SYS67" s="995">
        <f t="shared" ref="SYS67" si="23129">SYS60*$C$65*$C$67</f>
        <v>0</v>
      </c>
      <c r="SYU67" s="995">
        <f t="shared" ref="SYU67" si="23130">SYU60*$C$65*$C$67</f>
        <v>0</v>
      </c>
      <c r="SYW67" s="995">
        <f t="shared" ref="SYW67" si="23131">SYW60*$C$65*$C$67</f>
        <v>0</v>
      </c>
      <c r="SYY67" s="995">
        <f t="shared" ref="SYY67" si="23132">SYY60*$C$65*$C$67</f>
        <v>0</v>
      </c>
      <c r="SZA67" s="995">
        <f t="shared" ref="SZA67" si="23133">SZA60*$C$65*$C$67</f>
        <v>0</v>
      </c>
      <c r="SZC67" s="995">
        <f t="shared" ref="SZC67" si="23134">SZC60*$C$65*$C$67</f>
        <v>0</v>
      </c>
      <c r="SZE67" s="995">
        <f t="shared" ref="SZE67" si="23135">SZE60*$C$65*$C$67</f>
        <v>0</v>
      </c>
      <c r="SZG67" s="995">
        <f t="shared" ref="SZG67" si="23136">SZG60*$C$65*$C$67</f>
        <v>0</v>
      </c>
      <c r="SZI67" s="995">
        <f t="shared" ref="SZI67" si="23137">SZI60*$C$65*$C$67</f>
        <v>0</v>
      </c>
      <c r="SZK67" s="995">
        <f t="shared" ref="SZK67" si="23138">SZK60*$C$65*$C$67</f>
        <v>0</v>
      </c>
      <c r="SZM67" s="995">
        <f t="shared" ref="SZM67" si="23139">SZM60*$C$65*$C$67</f>
        <v>0</v>
      </c>
      <c r="SZO67" s="995">
        <f t="shared" ref="SZO67" si="23140">SZO60*$C$65*$C$67</f>
        <v>0</v>
      </c>
      <c r="SZQ67" s="995">
        <f t="shared" ref="SZQ67" si="23141">SZQ60*$C$65*$C$67</f>
        <v>0</v>
      </c>
      <c r="SZS67" s="995">
        <f t="shared" ref="SZS67" si="23142">SZS60*$C$65*$C$67</f>
        <v>0</v>
      </c>
      <c r="SZU67" s="995">
        <f t="shared" ref="SZU67" si="23143">SZU60*$C$65*$C$67</f>
        <v>0</v>
      </c>
      <c r="SZW67" s="995">
        <f t="shared" ref="SZW67" si="23144">SZW60*$C$65*$C$67</f>
        <v>0</v>
      </c>
      <c r="SZY67" s="995">
        <f t="shared" ref="SZY67" si="23145">SZY60*$C$65*$C$67</f>
        <v>0</v>
      </c>
      <c r="TAA67" s="995">
        <f t="shared" ref="TAA67" si="23146">TAA60*$C$65*$C$67</f>
        <v>0</v>
      </c>
      <c r="TAC67" s="995">
        <f t="shared" ref="TAC67" si="23147">TAC60*$C$65*$C$67</f>
        <v>0</v>
      </c>
      <c r="TAE67" s="995">
        <f t="shared" ref="TAE67" si="23148">TAE60*$C$65*$C$67</f>
        <v>0</v>
      </c>
      <c r="TAG67" s="995">
        <f t="shared" ref="TAG67" si="23149">TAG60*$C$65*$C$67</f>
        <v>0</v>
      </c>
      <c r="TAI67" s="995">
        <f t="shared" ref="TAI67" si="23150">TAI60*$C$65*$C$67</f>
        <v>0</v>
      </c>
      <c r="TAK67" s="995">
        <f t="shared" ref="TAK67" si="23151">TAK60*$C$65*$C$67</f>
        <v>0</v>
      </c>
      <c r="TAM67" s="995">
        <f t="shared" ref="TAM67" si="23152">TAM60*$C$65*$C$67</f>
        <v>0</v>
      </c>
      <c r="TAO67" s="995">
        <f t="shared" ref="TAO67" si="23153">TAO60*$C$65*$C$67</f>
        <v>0</v>
      </c>
      <c r="TAQ67" s="995">
        <f t="shared" ref="TAQ67" si="23154">TAQ60*$C$65*$C$67</f>
        <v>0</v>
      </c>
      <c r="TAS67" s="995">
        <f t="shared" ref="TAS67" si="23155">TAS60*$C$65*$C$67</f>
        <v>0</v>
      </c>
      <c r="TAU67" s="995">
        <f t="shared" ref="TAU67" si="23156">TAU60*$C$65*$C$67</f>
        <v>0</v>
      </c>
      <c r="TAW67" s="995">
        <f t="shared" ref="TAW67" si="23157">TAW60*$C$65*$C$67</f>
        <v>0</v>
      </c>
      <c r="TAY67" s="995">
        <f t="shared" ref="TAY67" si="23158">TAY60*$C$65*$C$67</f>
        <v>0</v>
      </c>
      <c r="TBA67" s="995">
        <f t="shared" ref="TBA67" si="23159">TBA60*$C$65*$C$67</f>
        <v>0</v>
      </c>
      <c r="TBC67" s="995">
        <f t="shared" ref="TBC67" si="23160">TBC60*$C$65*$C$67</f>
        <v>0</v>
      </c>
      <c r="TBE67" s="995">
        <f t="shared" ref="TBE67" si="23161">TBE60*$C$65*$C$67</f>
        <v>0</v>
      </c>
      <c r="TBG67" s="995">
        <f t="shared" ref="TBG67" si="23162">TBG60*$C$65*$C$67</f>
        <v>0</v>
      </c>
      <c r="TBI67" s="995">
        <f t="shared" ref="TBI67" si="23163">TBI60*$C$65*$C$67</f>
        <v>0</v>
      </c>
      <c r="TBK67" s="995">
        <f t="shared" ref="TBK67" si="23164">TBK60*$C$65*$C$67</f>
        <v>0</v>
      </c>
      <c r="TBM67" s="995">
        <f t="shared" ref="TBM67" si="23165">TBM60*$C$65*$C$67</f>
        <v>0</v>
      </c>
      <c r="TBO67" s="995">
        <f t="shared" ref="TBO67" si="23166">TBO60*$C$65*$C$67</f>
        <v>0</v>
      </c>
      <c r="TBQ67" s="995">
        <f t="shared" ref="TBQ67" si="23167">TBQ60*$C$65*$C$67</f>
        <v>0</v>
      </c>
      <c r="TBS67" s="995">
        <f t="shared" ref="TBS67" si="23168">TBS60*$C$65*$C$67</f>
        <v>0</v>
      </c>
      <c r="TBU67" s="995">
        <f t="shared" ref="TBU67" si="23169">TBU60*$C$65*$C$67</f>
        <v>0</v>
      </c>
      <c r="TBW67" s="995">
        <f t="shared" ref="TBW67" si="23170">TBW60*$C$65*$C$67</f>
        <v>0</v>
      </c>
      <c r="TBY67" s="995">
        <f t="shared" ref="TBY67" si="23171">TBY60*$C$65*$C$67</f>
        <v>0</v>
      </c>
      <c r="TCA67" s="995">
        <f t="shared" ref="TCA67" si="23172">TCA60*$C$65*$C$67</f>
        <v>0</v>
      </c>
      <c r="TCC67" s="995">
        <f t="shared" ref="TCC67" si="23173">TCC60*$C$65*$C$67</f>
        <v>0</v>
      </c>
      <c r="TCE67" s="995">
        <f t="shared" ref="TCE67" si="23174">TCE60*$C$65*$C$67</f>
        <v>0</v>
      </c>
      <c r="TCG67" s="995">
        <f t="shared" ref="TCG67" si="23175">TCG60*$C$65*$C$67</f>
        <v>0</v>
      </c>
      <c r="TCI67" s="995">
        <f t="shared" ref="TCI67" si="23176">TCI60*$C$65*$C$67</f>
        <v>0</v>
      </c>
      <c r="TCK67" s="995">
        <f t="shared" ref="TCK67" si="23177">TCK60*$C$65*$C$67</f>
        <v>0</v>
      </c>
      <c r="TCM67" s="995">
        <f t="shared" ref="TCM67" si="23178">TCM60*$C$65*$C$67</f>
        <v>0</v>
      </c>
      <c r="TCO67" s="995">
        <f t="shared" ref="TCO67" si="23179">TCO60*$C$65*$C$67</f>
        <v>0</v>
      </c>
      <c r="TCQ67" s="995">
        <f t="shared" ref="TCQ67" si="23180">TCQ60*$C$65*$C$67</f>
        <v>0</v>
      </c>
      <c r="TCS67" s="995">
        <f t="shared" ref="TCS67" si="23181">TCS60*$C$65*$C$67</f>
        <v>0</v>
      </c>
      <c r="TCU67" s="995">
        <f t="shared" ref="TCU67" si="23182">TCU60*$C$65*$C$67</f>
        <v>0</v>
      </c>
      <c r="TCW67" s="995">
        <f t="shared" ref="TCW67" si="23183">TCW60*$C$65*$C$67</f>
        <v>0</v>
      </c>
      <c r="TCY67" s="995">
        <f t="shared" ref="TCY67" si="23184">TCY60*$C$65*$C$67</f>
        <v>0</v>
      </c>
      <c r="TDA67" s="995">
        <f t="shared" ref="TDA67" si="23185">TDA60*$C$65*$C$67</f>
        <v>0</v>
      </c>
      <c r="TDC67" s="995">
        <f t="shared" ref="TDC67" si="23186">TDC60*$C$65*$C$67</f>
        <v>0</v>
      </c>
      <c r="TDE67" s="995">
        <f t="shared" ref="TDE67" si="23187">TDE60*$C$65*$C$67</f>
        <v>0</v>
      </c>
      <c r="TDG67" s="995">
        <f t="shared" ref="TDG67" si="23188">TDG60*$C$65*$C$67</f>
        <v>0</v>
      </c>
      <c r="TDI67" s="995">
        <f t="shared" ref="TDI67" si="23189">TDI60*$C$65*$C$67</f>
        <v>0</v>
      </c>
      <c r="TDK67" s="995">
        <f t="shared" ref="TDK67" si="23190">TDK60*$C$65*$C$67</f>
        <v>0</v>
      </c>
      <c r="TDM67" s="995">
        <f t="shared" ref="TDM67" si="23191">TDM60*$C$65*$C$67</f>
        <v>0</v>
      </c>
      <c r="TDO67" s="995">
        <f t="shared" ref="TDO67" si="23192">TDO60*$C$65*$C$67</f>
        <v>0</v>
      </c>
      <c r="TDQ67" s="995">
        <f t="shared" ref="TDQ67" si="23193">TDQ60*$C$65*$C$67</f>
        <v>0</v>
      </c>
      <c r="TDS67" s="995">
        <f t="shared" ref="TDS67" si="23194">TDS60*$C$65*$C$67</f>
        <v>0</v>
      </c>
      <c r="TDU67" s="995">
        <f t="shared" ref="TDU67" si="23195">TDU60*$C$65*$C$67</f>
        <v>0</v>
      </c>
      <c r="TDW67" s="995">
        <f t="shared" ref="TDW67" si="23196">TDW60*$C$65*$C$67</f>
        <v>0</v>
      </c>
      <c r="TDY67" s="995">
        <f t="shared" ref="TDY67" si="23197">TDY60*$C$65*$C$67</f>
        <v>0</v>
      </c>
      <c r="TEA67" s="995">
        <f t="shared" ref="TEA67" si="23198">TEA60*$C$65*$C$67</f>
        <v>0</v>
      </c>
      <c r="TEC67" s="995">
        <f t="shared" ref="TEC67" si="23199">TEC60*$C$65*$C$67</f>
        <v>0</v>
      </c>
      <c r="TEE67" s="995">
        <f t="shared" ref="TEE67" si="23200">TEE60*$C$65*$C$67</f>
        <v>0</v>
      </c>
      <c r="TEG67" s="995">
        <f t="shared" ref="TEG67" si="23201">TEG60*$C$65*$C$67</f>
        <v>0</v>
      </c>
      <c r="TEI67" s="995">
        <f t="shared" ref="TEI67" si="23202">TEI60*$C$65*$C$67</f>
        <v>0</v>
      </c>
      <c r="TEK67" s="995">
        <f t="shared" ref="TEK67" si="23203">TEK60*$C$65*$C$67</f>
        <v>0</v>
      </c>
      <c r="TEM67" s="995">
        <f t="shared" ref="TEM67" si="23204">TEM60*$C$65*$C$67</f>
        <v>0</v>
      </c>
      <c r="TEO67" s="995">
        <f t="shared" ref="TEO67" si="23205">TEO60*$C$65*$C$67</f>
        <v>0</v>
      </c>
      <c r="TEQ67" s="995">
        <f t="shared" ref="TEQ67" si="23206">TEQ60*$C$65*$C$67</f>
        <v>0</v>
      </c>
      <c r="TES67" s="995">
        <f t="shared" ref="TES67" si="23207">TES60*$C$65*$C$67</f>
        <v>0</v>
      </c>
      <c r="TEU67" s="995">
        <f t="shared" ref="TEU67" si="23208">TEU60*$C$65*$C$67</f>
        <v>0</v>
      </c>
      <c r="TEW67" s="995">
        <f t="shared" ref="TEW67" si="23209">TEW60*$C$65*$C$67</f>
        <v>0</v>
      </c>
      <c r="TEY67" s="995">
        <f t="shared" ref="TEY67" si="23210">TEY60*$C$65*$C$67</f>
        <v>0</v>
      </c>
      <c r="TFA67" s="995">
        <f t="shared" ref="TFA67" si="23211">TFA60*$C$65*$C$67</f>
        <v>0</v>
      </c>
      <c r="TFC67" s="995">
        <f t="shared" ref="TFC67" si="23212">TFC60*$C$65*$C$67</f>
        <v>0</v>
      </c>
      <c r="TFE67" s="995">
        <f t="shared" ref="TFE67" si="23213">TFE60*$C$65*$C$67</f>
        <v>0</v>
      </c>
      <c r="TFG67" s="995">
        <f t="shared" ref="TFG67" si="23214">TFG60*$C$65*$C$67</f>
        <v>0</v>
      </c>
      <c r="TFI67" s="995">
        <f t="shared" ref="TFI67" si="23215">TFI60*$C$65*$C$67</f>
        <v>0</v>
      </c>
      <c r="TFK67" s="995">
        <f t="shared" ref="TFK67" si="23216">TFK60*$C$65*$C$67</f>
        <v>0</v>
      </c>
      <c r="TFM67" s="995">
        <f t="shared" ref="TFM67" si="23217">TFM60*$C$65*$C$67</f>
        <v>0</v>
      </c>
      <c r="TFO67" s="995">
        <f t="shared" ref="TFO67" si="23218">TFO60*$C$65*$C$67</f>
        <v>0</v>
      </c>
      <c r="TFQ67" s="995">
        <f t="shared" ref="TFQ67" si="23219">TFQ60*$C$65*$C$67</f>
        <v>0</v>
      </c>
      <c r="TFS67" s="995">
        <f t="shared" ref="TFS67" si="23220">TFS60*$C$65*$C$67</f>
        <v>0</v>
      </c>
      <c r="TFU67" s="995">
        <f t="shared" ref="TFU67" si="23221">TFU60*$C$65*$C$67</f>
        <v>0</v>
      </c>
      <c r="TFW67" s="995">
        <f t="shared" ref="TFW67" si="23222">TFW60*$C$65*$C$67</f>
        <v>0</v>
      </c>
      <c r="TFY67" s="995">
        <f t="shared" ref="TFY67" si="23223">TFY60*$C$65*$C$67</f>
        <v>0</v>
      </c>
      <c r="TGA67" s="995">
        <f t="shared" ref="TGA67" si="23224">TGA60*$C$65*$C$67</f>
        <v>0</v>
      </c>
      <c r="TGC67" s="995">
        <f t="shared" ref="TGC67" si="23225">TGC60*$C$65*$C$67</f>
        <v>0</v>
      </c>
      <c r="TGE67" s="995">
        <f t="shared" ref="TGE67" si="23226">TGE60*$C$65*$C$67</f>
        <v>0</v>
      </c>
      <c r="TGG67" s="995">
        <f t="shared" ref="TGG67" si="23227">TGG60*$C$65*$C$67</f>
        <v>0</v>
      </c>
      <c r="TGI67" s="995">
        <f t="shared" ref="TGI67" si="23228">TGI60*$C$65*$C$67</f>
        <v>0</v>
      </c>
      <c r="TGK67" s="995">
        <f t="shared" ref="TGK67" si="23229">TGK60*$C$65*$C$67</f>
        <v>0</v>
      </c>
      <c r="TGM67" s="995">
        <f t="shared" ref="TGM67" si="23230">TGM60*$C$65*$C$67</f>
        <v>0</v>
      </c>
      <c r="TGO67" s="995">
        <f t="shared" ref="TGO67" si="23231">TGO60*$C$65*$C$67</f>
        <v>0</v>
      </c>
      <c r="TGQ67" s="995">
        <f t="shared" ref="TGQ67" si="23232">TGQ60*$C$65*$C$67</f>
        <v>0</v>
      </c>
      <c r="TGS67" s="995">
        <f t="shared" ref="TGS67" si="23233">TGS60*$C$65*$C$67</f>
        <v>0</v>
      </c>
      <c r="TGU67" s="995">
        <f t="shared" ref="TGU67" si="23234">TGU60*$C$65*$C$67</f>
        <v>0</v>
      </c>
      <c r="TGW67" s="995">
        <f t="shared" ref="TGW67" si="23235">TGW60*$C$65*$C$67</f>
        <v>0</v>
      </c>
      <c r="TGY67" s="995">
        <f t="shared" ref="TGY67" si="23236">TGY60*$C$65*$C$67</f>
        <v>0</v>
      </c>
      <c r="THA67" s="995">
        <f t="shared" ref="THA67" si="23237">THA60*$C$65*$C$67</f>
        <v>0</v>
      </c>
      <c r="THC67" s="995">
        <f t="shared" ref="THC67" si="23238">THC60*$C$65*$C$67</f>
        <v>0</v>
      </c>
      <c r="THE67" s="995">
        <f t="shared" ref="THE67" si="23239">THE60*$C$65*$C$67</f>
        <v>0</v>
      </c>
      <c r="THG67" s="995">
        <f t="shared" ref="THG67" si="23240">THG60*$C$65*$C$67</f>
        <v>0</v>
      </c>
      <c r="THI67" s="995">
        <f t="shared" ref="THI67" si="23241">THI60*$C$65*$C$67</f>
        <v>0</v>
      </c>
      <c r="THK67" s="995">
        <f t="shared" ref="THK67" si="23242">THK60*$C$65*$C$67</f>
        <v>0</v>
      </c>
      <c r="THM67" s="995">
        <f t="shared" ref="THM67" si="23243">THM60*$C$65*$C$67</f>
        <v>0</v>
      </c>
      <c r="THO67" s="995">
        <f t="shared" ref="THO67" si="23244">THO60*$C$65*$C$67</f>
        <v>0</v>
      </c>
      <c r="THQ67" s="995">
        <f t="shared" ref="THQ67" si="23245">THQ60*$C$65*$C$67</f>
        <v>0</v>
      </c>
      <c r="THS67" s="995">
        <f t="shared" ref="THS67" si="23246">THS60*$C$65*$C$67</f>
        <v>0</v>
      </c>
      <c r="THU67" s="995">
        <f t="shared" ref="THU67" si="23247">THU60*$C$65*$C$67</f>
        <v>0</v>
      </c>
      <c r="THW67" s="995">
        <f t="shared" ref="THW67" si="23248">THW60*$C$65*$C$67</f>
        <v>0</v>
      </c>
      <c r="THY67" s="995">
        <f t="shared" ref="THY67" si="23249">THY60*$C$65*$C$67</f>
        <v>0</v>
      </c>
      <c r="TIA67" s="995">
        <f t="shared" ref="TIA67" si="23250">TIA60*$C$65*$C$67</f>
        <v>0</v>
      </c>
      <c r="TIC67" s="995">
        <f t="shared" ref="TIC67" si="23251">TIC60*$C$65*$C$67</f>
        <v>0</v>
      </c>
      <c r="TIE67" s="995">
        <f t="shared" ref="TIE67" si="23252">TIE60*$C$65*$C$67</f>
        <v>0</v>
      </c>
      <c r="TIG67" s="995">
        <f t="shared" ref="TIG67" si="23253">TIG60*$C$65*$C$67</f>
        <v>0</v>
      </c>
      <c r="TII67" s="995">
        <f t="shared" ref="TII67" si="23254">TII60*$C$65*$C$67</f>
        <v>0</v>
      </c>
      <c r="TIK67" s="995">
        <f t="shared" ref="TIK67" si="23255">TIK60*$C$65*$C$67</f>
        <v>0</v>
      </c>
      <c r="TIM67" s="995">
        <f t="shared" ref="TIM67" si="23256">TIM60*$C$65*$C$67</f>
        <v>0</v>
      </c>
      <c r="TIO67" s="995">
        <f t="shared" ref="TIO67" si="23257">TIO60*$C$65*$C$67</f>
        <v>0</v>
      </c>
      <c r="TIQ67" s="995">
        <f t="shared" ref="TIQ67" si="23258">TIQ60*$C$65*$C$67</f>
        <v>0</v>
      </c>
      <c r="TIS67" s="995">
        <f t="shared" ref="TIS67" si="23259">TIS60*$C$65*$C$67</f>
        <v>0</v>
      </c>
      <c r="TIU67" s="995">
        <f t="shared" ref="TIU67" si="23260">TIU60*$C$65*$C$67</f>
        <v>0</v>
      </c>
      <c r="TIW67" s="995">
        <f t="shared" ref="TIW67" si="23261">TIW60*$C$65*$C$67</f>
        <v>0</v>
      </c>
      <c r="TIY67" s="995">
        <f t="shared" ref="TIY67" si="23262">TIY60*$C$65*$C$67</f>
        <v>0</v>
      </c>
      <c r="TJA67" s="995">
        <f t="shared" ref="TJA67" si="23263">TJA60*$C$65*$C$67</f>
        <v>0</v>
      </c>
      <c r="TJC67" s="995">
        <f t="shared" ref="TJC67" si="23264">TJC60*$C$65*$C$67</f>
        <v>0</v>
      </c>
      <c r="TJE67" s="995">
        <f t="shared" ref="TJE67" si="23265">TJE60*$C$65*$C$67</f>
        <v>0</v>
      </c>
      <c r="TJG67" s="995">
        <f t="shared" ref="TJG67" si="23266">TJG60*$C$65*$C$67</f>
        <v>0</v>
      </c>
      <c r="TJI67" s="995">
        <f t="shared" ref="TJI67" si="23267">TJI60*$C$65*$C$67</f>
        <v>0</v>
      </c>
      <c r="TJK67" s="995">
        <f t="shared" ref="TJK67" si="23268">TJK60*$C$65*$C$67</f>
        <v>0</v>
      </c>
      <c r="TJM67" s="995">
        <f t="shared" ref="TJM67" si="23269">TJM60*$C$65*$C$67</f>
        <v>0</v>
      </c>
      <c r="TJO67" s="995">
        <f t="shared" ref="TJO67" si="23270">TJO60*$C$65*$C$67</f>
        <v>0</v>
      </c>
      <c r="TJQ67" s="995">
        <f t="shared" ref="TJQ67" si="23271">TJQ60*$C$65*$C$67</f>
        <v>0</v>
      </c>
      <c r="TJS67" s="995">
        <f t="shared" ref="TJS67" si="23272">TJS60*$C$65*$C$67</f>
        <v>0</v>
      </c>
      <c r="TJU67" s="995">
        <f t="shared" ref="TJU67" si="23273">TJU60*$C$65*$C$67</f>
        <v>0</v>
      </c>
      <c r="TJW67" s="995">
        <f t="shared" ref="TJW67" si="23274">TJW60*$C$65*$C$67</f>
        <v>0</v>
      </c>
      <c r="TJY67" s="995">
        <f t="shared" ref="TJY67" si="23275">TJY60*$C$65*$C$67</f>
        <v>0</v>
      </c>
      <c r="TKA67" s="995">
        <f t="shared" ref="TKA67" si="23276">TKA60*$C$65*$C$67</f>
        <v>0</v>
      </c>
      <c r="TKC67" s="995">
        <f t="shared" ref="TKC67" si="23277">TKC60*$C$65*$C$67</f>
        <v>0</v>
      </c>
      <c r="TKE67" s="995">
        <f t="shared" ref="TKE67" si="23278">TKE60*$C$65*$C$67</f>
        <v>0</v>
      </c>
      <c r="TKG67" s="995">
        <f t="shared" ref="TKG67" si="23279">TKG60*$C$65*$C$67</f>
        <v>0</v>
      </c>
      <c r="TKI67" s="995">
        <f t="shared" ref="TKI67" si="23280">TKI60*$C$65*$C$67</f>
        <v>0</v>
      </c>
      <c r="TKK67" s="995">
        <f t="shared" ref="TKK67" si="23281">TKK60*$C$65*$C$67</f>
        <v>0</v>
      </c>
      <c r="TKM67" s="995">
        <f t="shared" ref="TKM67" si="23282">TKM60*$C$65*$C$67</f>
        <v>0</v>
      </c>
      <c r="TKO67" s="995">
        <f t="shared" ref="TKO67" si="23283">TKO60*$C$65*$C$67</f>
        <v>0</v>
      </c>
      <c r="TKQ67" s="995">
        <f t="shared" ref="TKQ67" si="23284">TKQ60*$C$65*$C$67</f>
        <v>0</v>
      </c>
      <c r="TKS67" s="995">
        <f t="shared" ref="TKS67" si="23285">TKS60*$C$65*$C$67</f>
        <v>0</v>
      </c>
      <c r="TKU67" s="995">
        <f t="shared" ref="TKU67" si="23286">TKU60*$C$65*$C$67</f>
        <v>0</v>
      </c>
      <c r="TKW67" s="995">
        <f t="shared" ref="TKW67" si="23287">TKW60*$C$65*$C$67</f>
        <v>0</v>
      </c>
      <c r="TKY67" s="995">
        <f t="shared" ref="TKY67" si="23288">TKY60*$C$65*$C$67</f>
        <v>0</v>
      </c>
      <c r="TLA67" s="995">
        <f t="shared" ref="TLA67" si="23289">TLA60*$C$65*$C$67</f>
        <v>0</v>
      </c>
      <c r="TLC67" s="995">
        <f t="shared" ref="TLC67" si="23290">TLC60*$C$65*$C$67</f>
        <v>0</v>
      </c>
      <c r="TLE67" s="995">
        <f t="shared" ref="TLE67" si="23291">TLE60*$C$65*$C$67</f>
        <v>0</v>
      </c>
      <c r="TLG67" s="995">
        <f t="shared" ref="TLG67" si="23292">TLG60*$C$65*$C$67</f>
        <v>0</v>
      </c>
      <c r="TLI67" s="995">
        <f t="shared" ref="TLI67" si="23293">TLI60*$C$65*$C$67</f>
        <v>0</v>
      </c>
      <c r="TLK67" s="995">
        <f t="shared" ref="TLK67" si="23294">TLK60*$C$65*$C$67</f>
        <v>0</v>
      </c>
      <c r="TLM67" s="995">
        <f t="shared" ref="TLM67" si="23295">TLM60*$C$65*$C$67</f>
        <v>0</v>
      </c>
      <c r="TLO67" s="995">
        <f t="shared" ref="TLO67" si="23296">TLO60*$C$65*$C$67</f>
        <v>0</v>
      </c>
      <c r="TLQ67" s="995">
        <f t="shared" ref="TLQ67" si="23297">TLQ60*$C$65*$C$67</f>
        <v>0</v>
      </c>
      <c r="TLS67" s="995">
        <f t="shared" ref="TLS67" si="23298">TLS60*$C$65*$C$67</f>
        <v>0</v>
      </c>
      <c r="TLU67" s="995">
        <f t="shared" ref="TLU67" si="23299">TLU60*$C$65*$C$67</f>
        <v>0</v>
      </c>
      <c r="TLW67" s="995">
        <f t="shared" ref="TLW67" si="23300">TLW60*$C$65*$C$67</f>
        <v>0</v>
      </c>
      <c r="TLY67" s="995">
        <f t="shared" ref="TLY67" si="23301">TLY60*$C$65*$C$67</f>
        <v>0</v>
      </c>
      <c r="TMA67" s="995">
        <f t="shared" ref="TMA67" si="23302">TMA60*$C$65*$C$67</f>
        <v>0</v>
      </c>
      <c r="TMC67" s="995">
        <f t="shared" ref="TMC67" si="23303">TMC60*$C$65*$C$67</f>
        <v>0</v>
      </c>
      <c r="TME67" s="995">
        <f t="shared" ref="TME67" si="23304">TME60*$C$65*$C$67</f>
        <v>0</v>
      </c>
      <c r="TMG67" s="995">
        <f t="shared" ref="TMG67" si="23305">TMG60*$C$65*$C$67</f>
        <v>0</v>
      </c>
      <c r="TMI67" s="995">
        <f t="shared" ref="TMI67" si="23306">TMI60*$C$65*$C$67</f>
        <v>0</v>
      </c>
      <c r="TMK67" s="995">
        <f t="shared" ref="TMK67" si="23307">TMK60*$C$65*$C$67</f>
        <v>0</v>
      </c>
      <c r="TMM67" s="995">
        <f t="shared" ref="TMM67" si="23308">TMM60*$C$65*$C$67</f>
        <v>0</v>
      </c>
      <c r="TMO67" s="995">
        <f t="shared" ref="TMO67" si="23309">TMO60*$C$65*$C$67</f>
        <v>0</v>
      </c>
      <c r="TMQ67" s="995">
        <f t="shared" ref="TMQ67" si="23310">TMQ60*$C$65*$C$67</f>
        <v>0</v>
      </c>
      <c r="TMS67" s="995">
        <f t="shared" ref="TMS67" si="23311">TMS60*$C$65*$C$67</f>
        <v>0</v>
      </c>
      <c r="TMU67" s="995">
        <f t="shared" ref="TMU67" si="23312">TMU60*$C$65*$C$67</f>
        <v>0</v>
      </c>
      <c r="TMW67" s="995">
        <f t="shared" ref="TMW67" si="23313">TMW60*$C$65*$C$67</f>
        <v>0</v>
      </c>
      <c r="TMY67" s="995">
        <f t="shared" ref="TMY67" si="23314">TMY60*$C$65*$C$67</f>
        <v>0</v>
      </c>
      <c r="TNA67" s="995">
        <f t="shared" ref="TNA67" si="23315">TNA60*$C$65*$C$67</f>
        <v>0</v>
      </c>
      <c r="TNC67" s="995">
        <f t="shared" ref="TNC67" si="23316">TNC60*$C$65*$C$67</f>
        <v>0</v>
      </c>
      <c r="TNE67" s="995">
        <f t="shared" ref="TNE67" si="23317">TNE60*$C$65*$C$67</f>
        <v>0</v>
      </c>
      <c r="TNG67" s="995">
        <f t="shared" ref="TNG67" si="23318">TNG60*$C$65*$C$67</f>
        <v>0</v>
      </c>
      <c r="TNI67" s="995">
        <f t="shared" ref="TNI67" si="23319">TNI60*$C$65*$C$67</f>
        <v>0</v>
      </c>
      <c r="TNK67" s="995">
        <f t="shared" ref="TNK67" si="23320">TNK60*$C$65*$C$67</f>
        <v>0</v>
      </c>
      <c r="TNM67" s="995">
        <f t="shared" ref="TNM67" si="23321">TNM60*$C$65*$C$67</f>
        <v>0</v>
      </c>
      <c r="TNO67" s="995">
        <f t="shared" ref="TNO67" si="23322">TNO60*$C$65*$C$67</f>
        <v>0</v>
      </c>
      <c r="TNQ67" s="995">
        <f t="shared" ref="TNQ67" si="23323">TNQ60*$C$65*$C$67</f>
        <v>0</v>
      </c>
      <c r="TNS67" s="995">
        <f t="shared" ref="TNS67" si="23324">TNS60*$C$65*$C$67</f>
        <v>0</v>
      </c>
      <c r="TNU67" s="995">
        <f t="shared" ref="TNU67" si="23325">TNU60*$C$65*$C$67</f>
        <v>0</v>
      </c>
      <c r="TNW67" s="995">
        <f t="shared" ref="TNW67" si="23326">TNW60*$C$65*$C$67</f>
        <v>0</v>
      </c>
      <c r="TNY67" s="995">
        <f t="shared" ref="TNY67" si="23327">TNY60*$C$65*$C$67</f>
        <v>0</v>
      </c>
      <c r="TOA67" s="995">
        <f t="shared" ref="TOA67" si="23328">TOA60*$C$65*$C$67</f>
        <v>0</v>
      </c>
      <c r="TOC67" s="995">
        <f t="shared" ref="TOC67" si="23329">TOC60*$C$65*$C$67</f>
        <v>0</v>
      </c>
      <c r="TOE67" s="995">
        <f t="shared" ref="TOE67" si="23330">TOE60*$C$65*$C$67</f>
        <v>0</v>
      </c>
      <c r="TOG67" s="995">
        <f t="shared" ref="TOG67" si="23331">TOG60*$C$65*$C$67</f>
        <v>0</v>
      </c>
      <c r="TOI67" s="995">
        <f t="shared" ref="TOI67" si="23332">TOI60*$C$65*$C$67</f>
        <v>0</v>
      </c>
      <c r="TOK67" s="995">
        <f t="shared" ref="TOK67" si="23333">TOK60*$C$65*$C$67</f>
        <v>0</v>
      </c>
      <c r="TOM67" s="995">
        <f t="shared" ref="TOM67" si="23334">TOM60*$C$65*$C$67</f>
        <v>0</v>
      </c>
      <c r="TOO67" s="995">
        <f t="shared" ref="TOO67" si="23335">TOO60*$C$65*$C$67</f>
        <v>0</v>
      </c>
      <c r="TOQ67" s="995">
        <f t="shared" ref="TOQ67" si="23336">TOQ60*$C$65*$C$67</f>
        <v>0</v>
      </c>
      <c r="TOS67" s="995">
        <f t="shared" ref="TOS67" si="23337">TOS60*$C$65*$C$67</f>
        <v>0</v>
      </c>
      <c r="TOU67" s="995">
        <f t="shared" ref="TOU67" si="23338">TOU60*$C$65*$C$67</f>
        <v>0</v>
      </c>
      <c r="TOW67" s="995">
        <f t="shared" ref="TOW67" si="23339">TOW60*$C$65*$C$67</f>
        <v>0</v>
      </c>
      <c r="TOY67" s="995">
        <f t="shared" ref="TOY67" si="23340">TOY60*$C$65*$C$67</f>
        <v>0</v>
      </c>
      <c r="TPA67" s="995">
        <f t="shared" ref="TPA67" si="23341">TPA60*$C$65*$C$67</f>
        <v>0</v>
      </c>
      <c r="TPC67" s="995">
        <f t="shared" ref="TPC67" si="23342">TPC60*$C$65*$C$67</f>
        <v>0</v>
      </c>
      <c r="TPE67" s="995">
        <f t="shared" ref="TPE67" si="23343">TPE60*$C$65*$C$67</f>
        <v>0</v>
      </c>
      <c r="TPG67" s="995">
        <f t="shared" ref="TPG67" si="23344">TPG60*$C$65*$C$67</f>
        <v>0</v>
      </c>
      <c r="TPI67" s="995">
        <f t="shared" ref="TPI67" si="23345">TPI60*$C$65*$C$67</f>
        <v>0</v>
      </c>
      <c r="TPK67" s="995">
        <f t="shared" ref="TPK67" si="23346">TPK60*$C$65*$C$67</f>
        <v>0</v>
      </c>
      <c r="TPM67" s="995">
        <f t="shared" ref="TPM67" si="23347">TPM60*$C$65*$C$67</f>
        <v>0</v>
      </c>
      <c r="TPO67" s="995">
        <f t="shared" ref="TPO67" si="23348">TPO60*$C$65*$C$67</f>
        <v>0</v>
      </c>
      <c r="TPQ67" s="995">
        <f t="shared" ref="TPQ67" si="23349">TPQ60*$C$65*$C$67</f>
        <v>0</v>
      </c>
      <c r="TPS67" s="995">
        <f t="shared" ref="TPS67" si="23350">TPS60*$C$65*$C$67</f>
        <v>0</v>
      </c>
      <c r="TPU67" s="995">
        <f t="shared" ref="TPU67" si="23351">TPU60*$C$65*$C$67</f>
        <v>0</v>
      </c>
      <c r="TPW67" s="995">
        <f t="shared" ref="TPW67" si="23352">TPW60*$C$65*$C$67</f>
        <v>0</v>
      </c>
      <c r="TPY67" s="995">
        <f t="shared" ref="TPY67" si="23353">TPY60*$C$65*$C$67</f>
        <v>0</v>
      </c>
      <c r="TQA67" s="995">
        <f t="shared" ref="TQA67" si="23354">TQA60*$C$65*$C$67</f>
        <v>0</v>
      </c>
      <c r="TQC67" s="995">
        <f t="shared" ref="TQC67" si="23355">TQC60*$C$65*$C$67</f>
        <v>0</v>
      </c>
      <c r="TQE67" s="995">
        <f t="shared" ref="TQE67" si="23356">TQE60*$C$65*$C$67</f>
        <v>0</v>
      </c>
      <c r="TQG67" s="995">
        <f t="shared" ref="TQG67" si="23357">TQG60*$C$65*$C$67</f>
        <v>0</v>
      </c>
      <c r="TQI67" s="995">
        <f t="shared" ref="TQI67" si="23358">TQI60*$C$65*$C$67</f>
        <v>0</v>
      </c>
      <c r="TQK67" s="995">
        <f t="shared" ref="TQK67" si="23359">TQK60*$C$65*$C$67</f>
        <v>0</v>
      </c>
      <c r="TQM67" s="995">
        <f t="shared" ref="TQM67" si="23360">TQM60*$C$65*$C$67</f>
        <v>0</v>
      </c>
      <c r="TQO67" s="995">
        <f t="shared" ref="TQO67" si="23361">TQO60*$C$65*$C$67</f>
        <v>0</v>
      </c>
      <c r="TQQ67" s="995">
        <f t="shared" ref="TQQ67" si="23362">TQQ60*$C$65*$C$67</f>
        <v>0</v>
      </c>
      <c r="TQS67" s="995">
        <f t="shared" ref="TQS67" si="23363">TQS60*$C$65*$C$67</f>
        <v>0</v>
      </c>
      <c r="TQU67" s="995">
        <f t="shared" ref="TQU67" si="23364">TQU60*$C$65*$C$67</f>
        <v>0</v>
      </c>
      <c r="TQW67" s="995">
        <f t="shared" ref="TQW67" si="23365">TQW60*$C$65*$C$67</f>
        <v>0</v>
      </c>
      <c r="TQY67" s="995">
        <f t="shared" ref="TQY67" si="23366">TQY60*$C$65*$C$67</f>
        <v>0</v>
      </c>
      <c r="TRA67" s="995">
        <f t="shared" ref="TRA67" si="23367">TRA60*$C$65*$C$67</f>
        <v>0</v>
      </c>
      <c r="TRC67" s="995">
        <f t="shared" ref="TRC67" si="23368">TRC60*$C$65*$C$67</f>
        <v>0</v>
      </c>
      <c r="TRE67" s="995">
        <f t="shared" ref="TRE67" si="23369">TRE60*$C$65*$C$67</f>
        <v>0</v>
      </c>
      <c r="TRG67" s="995">
        <f t="shared" ref="TRG67" si="23370">TRG60*$C$65*$C$67</f>
        <v>0</v>
      </c>
      <c r="TRI67" s="995">
        <f t="shared" ref="TRI67" si="23371">TRI60*$C$65*$C$67</f>
        <v>0</v>
      </c>
      <c r="TRK67" s="995">
        <f t="shared" ref="TRK67" si="23372">TRK60*$C$65*$C$67</f>
        <v>0</v>
      </c>
      <c r="TRM67" s="995">
        <f t="shared" ref="TRM67" si="23373">TRM60*$C$65*$C$67</f>
        <v>0</v>
      </c>
      <c r="TRO67" s="995">
        <f t="shared" ref="TRO67" si="23374">TRO60*$C$65*$C$67</f>
        <v>0</v>
      </c>
      <c r="TRQ67" s="995">
        <f t="shared" ref="TRQ67" si="23375">TRQ60*$C$65*$C$67</f>
        <v>0</v>
      </c>
      <c r="TRS67" s="995">
        <f t="shared" ref="TRS67" si="23376">TRS60*$C$65*$C$67</f>
        <v>0</v>
      </c>
      <c r="TRU67" s="995">
        <f t="shared" ref="TRU67" si="23377">TRU60*$C$65*$C$67</f>
        <v>0</v>
      </c>
      <c r="TRW67" s="995">
        <f t="shared" ref="TRW67" si="23378">TRW60*$C$65*$C$67</f>
        <v>0</v>
      </c>
      <c r="TRY67" s="995">
        <f t="shared" ref="TRY67" si="23379">TRY60*$C$65*$C$67</f>
        <v>0</v>
      </c>
      <c r="TSA67" s="995">
        <f t="shared" ref="TSA67" si="23380">TSA60*$C$65*$C$67</f>
        <v>0</v>
      </c>
      <c r="TSC67" s="995">
        <f t="shared" ref="TSC67" si="23381">TSC60*$C$65*$C$67</f>
        <v>0</v>
      </c>
      <c r="TSE67" s="995">
        <f t="shared" ref="TSE67" si="23382">TSE60*$C$65*$C$67</f>
        <v>0</v>
      </c>
      <c r="TSG67" s="995">
        <f t="shared" ref="TSG67" si="23383">TSG60*$C$65*$C$67</f>
        <v>0</v>
      </c>
      <c r="TSI67" s="995">
        <f t="shared" ref="TSI67" si="23384">TSI60*$C$65*$C$67</f>
        <v>0</v>
      </c>
      <c r="TSK67" s="995">
        <f t="shared" ref="TSK67" si="23385">TSK60*$C$65*$C$67</f>
        <v>0</v>
      </c>
      <c r="TSM67" s="995">
        <f t="shared" ref="TSM67" si="23386">TSM60*$C$65*$C$67</f>
        <v>0</v>
      </c>
      <c r="TSO67" s="995">
        <f t="shared" ref="TSO67" si="23387">TSO60*$C$65*$C$67</f>
        <v>0</v>
      </c>
      <c r="TSQ67" s="995">
        <f t="shared" ref="TSQ67" si="23388">TSQ60*$C$65*$C$67</f>
        <v>0</v>
      </c>
      <c r="TSS67" s="995">
        <f t="shared" ref="TSS67" si="23389">TSS60*$C$65*$C$67</f>
        <v>0</v>
      </c>
      <c r="TSU67" s="995">
        <f t="shared" ref="TSU67" si="23390">TSU60*$C$65*$C$67</f>
        <v>0</v>
      </c>
      <c r="TSW67" s="995">
        <f t="shared" ref="TSW67" si="23391">TSW60*$C$65*$C$67</f>
        <v>0</v>
      </c>
      <c r="TSY67" s="995">
        <f t="shared" ref="TSY67" si="23392">TSY60*$C$65*$C$67</f>
        <v>0</v>
      </c>
      <c r="TTA67" s="995">
        <f t="shared" ref="TTA67" si="23393">TTA60*$C$65*$C$67</f>
        <v>0</v>
      </c>
      <c r="TTC67" s="995">
        <f t="shared" ref="TTC67" si="23394">TTC60*$C$65*$C$67</f>
        <v>0</v>
      </c>
      <c r="TTE67" s="995">
        <f t="shared" ref="TTE67" si="23395">TTE60*$C$65*$C$67</f>
        <v>0</v>
      </c>
      <c r="TTG67" s="995">
        <f t="shared" ref="TTG67" si="23396">TTG60*$C$65*$C$67</f>
        <v>0</v>
      </c>
      <c r="TTI67" s="995">
        <f t="shared" ref="TTI67" si="23397">TTI60*$C$65*$C$67</f>
        <v>0</v>
      </c>
      <c r="TTK67" s="995">
        <f t="shared" ref="TTK67" si="23398">TTK60*$C$65*$C$67</f>
        <v>0</v>
      </c>
      <c r="TTM67" s="995">
        <f t="shared" ref="TTM67" si="23399">TTM60*$C$65*$C$67</f>
        <v>0</v>
      </c>
      <c r="TTO67" s="995">
        <f t="shared" ref="TTO67" si="23400">TTO60*$C$65*$C$67</f>
        <v>0</v>
      </c>
      <c r="TTQ67" s="995">
        <f t="shared" ref="TTQ67" si="23401">TTQ60*$C$65*$C$67</f>
        <v>0</v>
      </c>
      <c r="TTS67" s="995">
        <f t="shared" ref="TTS67" si="23402">TTS60*$C$65*$C$67</f>
        <v>0</v>
      </c>
      <c r="TTU67" s="995">
        <f t="shared" ref="TTU67" si="23403">TTU60*$C$65*$C$67</f>
        <v>0</v>
      </c>
      <c r="TTW67" s="995">
        <f t="shared" ref="TTW67" si="23404">TTW60*$C$65*$C$67</f>
        <v>0</v>
      </c>
      <c r="TTY67" s="995">
        <f t="shared" ref="TTY67" si="23405">TTY60*$C$65*$C$67</f>
        <v>0</v>
      </c>
      <c r="TUA67" s="995">
        <f t="shared" ref="TUA67" si="23406">TUA60*$C$65*$C$67</f>
        <v>0</v>
      </c>
      <c r="TUC67" s="995">
        <f t="shared" ref="TUC67" si="23407">TUC60*$C$65*$C$67</f>
        <v>0</v>
      </c>
      <c r="TUE67" s="995">
        <f t="shared" ref="TUE67" si="23408">TUE60*$C$65*$C$67</f>
        <v>0</v>
      </c>
      <c r="TUG67" s="995">
        <f t="shared" ref="TUG67" si="23409">TUG60*$C$65*$C$67</f>
        <v>0</v>
      </c>
      <c r="TUI67" s="995">
        <f t="shared" ref="TUI67" si="23410">TUI60*$C$65*$C$67</f>
        <v>0</v>
      </c>
      <c r="TUK67" s="995">
        <f t="shared" ref="TUK67" si="23411">TUK60*$C$65*$C$67</f>
        <v>0</v>
      </c>
      <c r="TUM67" s="995">
        <f t="shared" ref="TUM67" si="23412">TUM60*$C$65*$C$67</f>
        <v>0</v>
      </c>
      <c r="TUO67" s="995">
        <f t="shared" ref="TUO67" si="23413">TUO60*$C$65*$C$67</f>
        <v>0</v>
      </c>
      <c r="TUQ67" s="995">
        <f t="shared" ref="TUQ67" si="23414">TUQ60*$C$65*$C$67</f>
        <v>0</v>
      </c>
      <c r="TUS67" s="995">
        <f t="shared" ref="TUS67" si="23415">TUS60*$C$65*$C$67</f>
        <v>0</v>
      </c>
      <c r="TUU67" s="995">
        <f t="shared" ref="TUU67" si="23416">TUU60*$C$65*$C$67</f>
        <v>0</v>
      </c>
      <c r="TUW67" s="995">
        <f t="shared" ref="TUW67" si="23417">TUW60*$C$65*$C$67</f>
        <v>0</v>
      </c>
      <c r="TUY67" s="995">
        <f t="shared" ref="TUY67" si="23418">TUY60*$C$65*$C$67</f>
        <v>0</v>
      </c>
      <c r="TVA67" s="995">
        <f t="shared" ref="TVA67" si="23419">TVA60*$C$65*$C$67</f>
        <v>0</v>
      </c>
      <c r="TVC67" s="995">
        <f t="shared" ref="TVC67" si="23420">TVC60*$C$65*$C$67</f>
        <v>0</v>
      </c>
      <c r="TVE67" s="995">
        <f t="shared" ref="TVE67" si="23421">TVE60*$C$65*$C$67</f>
        <v>0</v>
      </c>
      <c r="TVG67" s="995">
        <f t="shared" ref="TVG67" si="23422">TVG60*$C$65*$C$67</f>
        <v>0</v>
      </c>
      <c r="TVI67" s="995">
        <f t="shared" ref="TVI67" si="23423">TVI60*$C$65*$C$67</f>
        <v>0</v>
      </c>
      <c r="TVK67" s="995">
        <f t="shared" ref="TVK67" si="23424">TVK60*$C$65*$C$67</f>
        <v>0</v>
      </c>
      <c r="TVM67" s="995">
        <f t="shared" ref="TVM67" si="23425">TVM60*$C$65*$C$67</f>
        <v>0</v>
      </c>
      <c r="TVO67" s="995">
        <f t="shared" ref="TVO67" si="23426">TVO60*$C$65*$C$67</f>
        <v>0</v>
      </c>
      <c r="TVQ67" s="995">
        <f t="shared" ref="TVQ67" si="23427">TVQ60*$C$65*$C$67</f>
        <v>0</v>
      </c>
      <c r="TVS67" s="995">
        <f t="shared" ref="TVS67" si="23428">TVS60*$C$65*$C$67</f>
        <v>0</v>
      </c>
      <c r="TVU67" s="995">
        <f t="shared" ref="TVU67" si="23429">TVU60*$C$65*$C$67</f>
        <v>0</v>
      </c>
      <c r="TVW67" s="995">
        <f t="shared" ref="TVW67" si="23430">TVW60*$C$65*$C$67</f>
        <v>0</v>
      </c>
      <c r="TVY67" s="995">
        <f t="shared" ref="TVY67" si="23431">TVY60*$C$65*$C$67</f>
        <v>0</v>
      </c>
      <c r="TWA67" s="995">
        <f t="shared" ref="TWA67" si="23432">TWA60*$C$65*$C$67</f>
        <v>0</v>
      </c>
      <c r="TWC67" s="995">
        <f t="shared" ref="TWC67" si="23433">TWC60*$C$65*$C$67</f>
        <v>0</v>
      </c>
      <c r="TWE67" s="995">
        <f t="shared" ref="TWE67" si="23434">TWE60*$C$65*$C$67</f>
        <v>0</v>
      </c>
      <c r="TWG67" s="995">
        <f t="shared" ref="TWG67" si="23435">TWG60*$C$65*$C$67</f>
        <v>0</v>
      </c>
      <c r="TWI67" s="995">
        <f t="shared" ref="TWI67" si="23436">TWI60*$C$65*$C$67</f>
        <v>0</v>
      </c>
      <c r="TWK67" s="995">
        <f t="shared" ref="TWK67" si="23437">TWK60*$C$65*$C$67</f>
        <v>0</v>
      </c>
      <c r="TWM67" s="995">
        <f t="shared" ref="TWM67" si="23438">TWM60*$C$65*$C$67</f>
        <v>0</v>
      </c>
      <c r="TWO67" s="995">
        <f t="shared" ref="TWO67" si="23439">TWO60*$C$65*$C$67</f>
        <v>0</v>
      </c>
      <c r="TWQ67" s="995">
        <f t="shared" ref="TWQ67" si="23440">TWQ60*$C$65*$C$67</f>
        <v>0</v>
      </c>
      <c r="TWS67" s="995">
        <f t="shared" ref="TWS67" si="23441">TWS60*$C$65*$C$67</f>
        <v>0</v>
      </c>
      <c r="TWU67" s="995">
        <f t="shared" ref="TWU67" si="23442">TWU60*$C$65*$C$67</f>
        <v>0</v>
      </c>
      <c r="TWW67" s="995">
        <f t="shared" ref="TWW67" si="23443">TWW60*$C$65*$C$67</f>
        <v>0</v>
      </c>
      <c r="TWY67" s="995">
        <f t="shared" ref="TWY67" si="23444">TWY60*$C$65*$C$67</f>
        <v>0</v>
      </c>
      <c r="TXA67" s="995">
        <f t="shared" ref="TXA67" si="23445">TXA60*$C$65*$C$67</f>
        <v>0</v>
      </c>
      <c r="TXC67" s="995">
        <f t="shared" ref="TXC67" si="23446">TXC60*$C$65*$C$67</f>
        <v>0</v>
      </c>
      <c r="TXE67" s="995">
        <f t="shared" ref="TXE67" si="23447">TXE60*$C$65*$C$67</f>
        <v>0</v>
      </c>
      <c r="TXG67" s="995">
        <f t="shared" ref="TXG67" si="23448">TXG60*$C$65*$C$67</f>
        <v>0</v>
      </c>
      <c r="TXI67" s="995">
        <f t="shared" ref="TXI67" si="23449">TXI60*$C$65*$C$67</f>
        <v>0</v>
      </c>
      <c r="TXK67" s="995">
        <f t="shared" ref="TXK67" si="23450">TXK60*$C$65*$C$67</f>
        <v>0</v>
      </c>
      <c r="TXM67" s="995">
        <f t="shared" ref="TXM67" si="23451">TXM60*$C$65*$C$67</f>
        <v>0</v>
      </c>
      <c r="TXO67" s="995">
        <f t="shared" ref="TXO67" si="23452">TXO60*$C$65*$C$67</f>
        <v>0</v>
      </c>
      <c r="TXQ67" s="995">
        <f t="shared" ref="TXQ67" si="23453">TXQ60*$C$65*$C$67</f>
        <v>0</v>
      </c>
      <c r="TXS67" s="995">
        <f t="shared" ref="TXS67" si="23454">TXS60*$C$65*$C$67</f>
        <v>0</v>
      </c>
      <c r="TXU67" s="995">
        <f t="shared" ref="TXU67" si="23455">TXU60*$C$65*$C$67</f>
        <v>0</v>
      </c>
      <c r="TXW67" s="995">
        <f t="shared" ref="TXW67" si="23456">TXW60*$C$65*$C$67</f>
        <v>0</v>
      </c>
      <c r="TXY67" s="995">
        <f t="shared" ref="TXY67" si="23457">TXY60*$C$65*$C$67</f>
        <v>0</v>
      </c>
      <c r="TYA67" s="995">
        <f t="shared" ref="TYA67" si="23458">TYA60*$C$65*$C$67</f>
        <v>0</v>
      </c>
      <c r="TYC67" s="995">
        <f t="shared" ref="TYC67" si="23459">TYC60*$C$65*$C$67</f>
        <v>0</v>
      </c>
      <c r="TYE67" s="995">
        <f t="shared" ref="TYE67" si="23460">TYE60*$C$65*$C$67</f>
        <v>0</v>
      </c>
      <c r="TYG67" s="995">
        <f t="shared" ref="TYG67" si="23461">TYG60*$C$65*$C$67</f>
        <v>0</v>
      </c>
      <c r="TYI67" s="995">
        <f t="shared" ref="TYI67" si="23462">TYI60*$C$65*$C$67</f>
        <v>0</v>
      </c>
      <c r="TYK67" s="995">
        <f t="shared" ref="TYK67" si="23463">TYK60*$C$65*$C$67</f>
        <v>0</v>
      </c>
      <c r="TYM67" s="995">
        <f t="shared" ref="TYM67" si="23464">TYM60*$C$65*$C$67</f>
        <v>0</v>
      </c>
      <c r="TYO67" s="995">
        <f t="shared" ref="TYO67" si="23465">TYO60*$C$65*$C$67</f>
        <v>0</v>
      </c>
      <c r="TYQ67" s="995">
        <f t="shared" ref="TYQ67" si="23466">TYQ60*$C$65*$C$67</f>
        <v>0</v>
      </c>
      <c r="TYS67" s="995">
        <f t="shared" ref="TYS67" si="23467">TYS60*$C$65*$C$67</f>
        <v>0</v>
      </c>
      <c r="TYU67" s="995">
        <f t="shared" ref="TYU67" si="23468">TYU60*$C$65*$C$67</f>
        <v>0</v>
      </c>
      <c r="TYW67" s="995">
        <f t="shared" ref="TYW67" si="23469">TYW60*$C$65*$C$67</f>
        <v>0</v>
      </c>
      <c r="TYY67" s="995">
        <f t="shared" ref="TYY67" si="23470">TYY60*$C$65*$C$67</f>
        <v>0</v>
      </c>
      <c r="TZA67" s="995">
        <f t="shared" ref="TZA67" si="23471">TZA60*$C$65*$C$67</f>
        <v>0</v>
      </c>
      <c r="TZC67" s="995">
        <f t="shared" ref="TZC67" si="23472">TZC60*$C$65*$C$67</f>
        <v>0</v>
      </c>
      <c r="TZE67" s="995">
        <f t="shared" ref="TZE67" si="23473">TZE60*$C$65*$C$67</f>
        <v>0</v>
      </c>
      <c r="TZG67" s="995">
        <f t="shared" ref="TZG67" si="23474">TZG60*$C$65*$C$67</f>
        <v>0</v>
      </c>
      <c r="TZI67" s="995">
        <f t="shared" ref="TZI67" si="23475">TZI60*$C$65*$C$67</f>
        <v>0</v>
      </c>
      <c r="TZK67" s="995">
        <f t="shared" ref="TZK67" si="23476">TZK60*$C$65*$C$67</f>
        <v>0</v>
      </c>
      <c r="TZM67" s="995">
        <f t="shared" ref="TZM67" si="23477">TZM60*$C$65*$C$67</f>
        <v>0</v>
      </c>
      <c r="TZO67" s="995">
        <f t="shared" ref="TZO67" si="23478">TZO60*$C$65*$C$67</f>
        <v>0</v>
      </c>
      <c r="TZQ67" s="995">
        <f t="shared" ref="TZQ67" si="23479">TZQ60*$C$65*$C$67</f>
        <v>0</v>
      </c>
      <c r="TZS67" s="995">
        <f t="shared" ref="TZS67" si="23480">TZS60*$C$65*$C$67</f>
        <v>0</v>
      </c>
      <c r="TZU67" s="995">
        <f t="shared" ref="TZU67" si="23481">TZU60*$C$65*$C$67</f>
        <v>0</v>
      </c>
      <c r="TZW67" s="995">
        <f t="shared" ref="TZW67" si="23482">TZW60*$C$65*$C$67</f>
        <v>0</v>
      </c>
      <c r="TZY67" s="995">
        <f t="shared" ref="TZY67" si="23483">TZY60*$C$65*$C$67</f>
        <v>0</v>
      </c>
      <c r="UAA67" s="995">
        <f t="shared" ref="UAA67" si="23484">UAA60*$C$65*$C$67</f>
        <v>0</v>
      </c>
      <c r="UAC67" s="995">
        <f t="shared" ref="UAC67" si="23485">UAC60*$C$65*$C$67</f>
        <v>0</v>
      </c>
      <c r="UAE67" s="995">
        <f t="shared" ref="UAE67" si="23486">UAE60*$C$65*$C$67</f>
        <v>0</v>
      </c>
      <c r="UAG67" s="995">
        <f t="shared" ref="UAG67" si="23487">UAG60*$C$65*$C$67</f>
        <v>0</v>
      </c>
      <c r="UAI67" s="995">
        <f t="shared" ref="UAI67" si="23488">UAI60*$C$65*$C$67</f>
        <v>0</v>
      </c>
      <c r="UAK67" s="995">
        <f t="shared" ref="UAK67" si="23489">UAK60*$C$65*$C$67</f>
        <v>0</v>
      </c>
      <c r="UAM67" s="995">
        <f t="shared" ref="UAM67" si="23490">UAM60*$C$65*$C$67</f>
        <v>0</v>
      </c>
      <c r="UAO67" s="995">
        <f t="shared" ref="UAO67" si="23491">UAO60*$C$65*$C$67</f>
        <v>0</v>
      </c>
      <c r="UAQ67" s="995">
        <f t="shared" ref="UAQ67" si="23492">UAQ60*$C$65*$C$67</f>
        <v>0</v>
      </c>
      <c r="UAS67" s="995">
        <f t="shared" ref="UAS67" si="23493">UAS60*$C$65*$C$67</f>
        <v>0</v>
      </c>
      <c r="UAU67" s="995">
        <f t="shared" ref="UAU67" si="23494">UAU60*$C$65*$C$67</f>
        <v>0</v>
      </c>
      <c r="UAW67" s="995">
        <f t="shared" ref="UAW67" si="23495">UAW60*$C$65*$C$67</f>
        <v>0</v>
      </c>
      <c r="UAY67" s="995">
        <f t="shared" ref="UAY67" si="23496">UAY60*$C$65*$C$67</f>
        <v>0</v>
      </c>
      <c r="UBA67" s="995">
        <f t="shared" ref="UBA67" si="23497">UBA60*$C$65*$C$67</f>
        <v>0</v>
      </c>
      <c r="UBC67" s="995">
        <f t="shared" ref="UBC67" si="23498">UBC60*$C$65*$C$67</f>
        <v>0</v>
      </c>
      <c r="UBE67" s="995">
        <f t="shared" ref="UBE67" si="23499">UBE60*$C$65*$C$67</f>
        <v>0</v>
      </c>
      <c r="UBG67" s="995">
        <f t="shared" ref="UBG67" si="23500">UBG60*$C$65*$C$67</f>
        <v>0</v>
      </c>
      <c r="UBI67" s="995">
        <f t="shared" ref="UBI67" si="23501">UBI60*$C$65*$C$67</f>
        <v>0</v>
      </c>
      <c r="UBK67" s="995">
        <f t="shared" ref="UBK67" si="23502">UBK60*$C$65*$C$67</f>
        <v>0</v>
      </c>
      <c r="UBM67" s="995">
        <f t="shared" ref="UBM67" si="23503">UBM60*$C$65*$C$67</f>
        <v>0</v>
      </c>
      <c r="UBO67" s="995">
        <f t="shared" ref="UBO67" si="23504">UBO60*$C$65*$C$67</f>
        <v>0</v>
      </c>
      <c r="UBQ67" s="995">
        <f t="shared" ref="UBQ67" si="23505">UBQ60*$C$65*$C$67</f>
        <v>0</v>
      </c>
      <c r="UBS67" s="995">
        <f t="shared" ref="UBS67" si="23506">UBS60*$C$65*$C$67</f>
        <v>0</v>
      </c>
      <c r="UBU67" s="995">
        <f t="shared" ref="UBU67" si="23507">UBU60*$C$65*$C$67</f>
        <v>0</v>
      </c>
      <c r="UBW67" s="995">
        <f t="shared" ref="UBW67" si="23508">UBW60*$C$65*$C$67</f>
        <v>0</v>
      </c>
      <c r="UBY67" s="995">
        <f t="shared" ref="UBY67" si="23509">UBY60*$C$65*$C$67</f>
        <v>0</v>
      </c>
      <c r="UCA67" s="995">
        <f t="shared" ref="UCA67" si="23510">UCA60*$C$65*$C$67</f>
        <v>0</v>
      </c>
      <c r="UCC67" s="995">
        <f t="shared" ref="UCC67" si="23511">UCC60*$C$65*$C$67</f>
        <v>0</v>
      </c>
      <c r="UCE67" s="995">
        <f t="shared" ref="UCE67" si="23512">UCE60*$C$65*$C$67</f>
        <v>0</v>
      </c>
      <c r="UCG67" s="995">
        <f t="shared" ref="UCG67" si="23513">UCG60*$C$65*$C$67</f>
        <v>0</v>
      </c>
      <c r="UCI67" s="995">
        <f t="shared" ref="UCI67" si="23514">UCI60*$C$65*$C$67</f>
        <v>0</v>
      </c>
      <c r="UCK67" s="995">
        <f t="shared" ref="UCK67" si="23515">UCK60*$C$65*$C$67</f>
        <v>0</v>
      </c>
      <c r="UCM67" s="995">
        <f t="shared" ref="UCM67" si="23516">UCM60*$C$65*$C$67</f>
        <v>0</v>
      </c>
      <c r="UCO67" s="995">
        <f t="shared" ref="UCO67" si="23517">UCO60*$C$65*$C$67</f>
        <v>0</v>
      </c>
      <c r="UCQ67" s="995">
        <f t="shared" ref="UCQ67" si="23518">UCQ60*$C$65*$C$67</f>
        <v>0</v>
      </c>
      <c r="UCS67" s="995">
        <f t="shared" ref="UCS67" si="23519">UCS60*$C$65*$C$67</f>
        <v>0</v>
      </c>
      <c r="UCU67" s="995">
        <f t="shared" ref="UCU67" si="23520">UCU60*$C$65*$C$67</f>
        <v>0</v>
      </c>
      <c r="UCW67" s="995">
        <f t="shared" ref="UCW67" si="23521">UCW60*$C$65*$C$67</f>
        <v>0</v>
      </c>
      <c r="UCY67" s="995">
        <f t="shared" ref="UCY67" si="23522">UCY60*$C$65*$C$67</f>
        <v>0</v>
      </c>
      <c r="UDA67" s="995">
        <f t="shared" ref="UDA67" si="23523">UDA60*$C$65*$C$67</f>
        <v>0</v>
      </c>
      <c r="UDC67" s="995">
        <f t="shared" ref="UDC67" si="23524">UDC60*$C$65*$C$67</f>
        <v>0</v>
      </c>
      <c r="UDE67" s="995">
        <f t="shared" ref="UDE67" si="23525">UDE60*$C$65*$C$67</f>
        <v>0</v>
      </c>
      <c r="UDG67" s="995">
        <f t="shared" ref="UDG67" si="23526">UDG60*$C$65*$C$67</f>
        <v>0</v>
      </c>
      <c r="UDI67" s="995">
        <f t="shared" ref="UDI67" si="23527">UDI60*$C$65*$C$67</f>
        <v>0</v>
      </c>
      <c r="UDK67" s="995">
        <f t="shared" ref="UDK67" si="23528">UDK60*$C$65*$C$67</f>
        <v>0</v>
      </c>
      <c r="UDM67" s="995">
        <f t="shared" ref="UDM67" si="23529">UDM60*$C$65*$C$67</f>
        <v>0</v>
      </c>
      <c r="UDO67" s="995">
        <f t="shared" ref="UDO67" si="23530">UDO60*$C$65*$C$67</f>
        <v>0</v>
      </c>
      <c r="UDQ67" s="995">
        <f t="shared" ref="UDQ67" si="23531">UDQ60*$C$65*$C$67</f>
        <v>0</v>
      </c>
      <c r="UDS67" s="995">
        <f t="shared" ref="UDS67" si="23532">UDS60*$C$65*$C$67</f>
        <v>0</v>
      </c>
      <c r="UDU67" s="995">
        <f t="shared" ref="UDU67" si="23533">UDU60*$C$65*$C$67</f>
        <v>0</v>
      </c>
      <c r="UDW67" s="995">
        <f t="shared" ref="UDW67" si="23534">UDW60*$C$65*$C$67</f>
        <v>0</v>
      </c>
      <c r="UDY67" s="995">
        <f t="shared" ref="UDY67" si="23535">UDY60*$C$65*$C$67</f>
        <v>0</v>
      </c>
      <c r="UEA67" s="995">
        <f t="shared" ref="UEA67" si="23536">UEA60*$C$65*$C$67</f>
        <v>0</v>
      </c>
      <c r="UEC67" s="995">
        <f t="shared" ref="UEC67" si="23537">UEC60*$C$65*$C$67</f>
        <v>0</v>
      </c>
      <c r="UEE67" s="995">
        <f t="shared" ref="UEE67" si="23538">UEE60*$C$65*$C$67</f>
        <v>0</v>
      </c>
      <c r="UEG67" s="995">
        <f t="shared" ref="UEG67" si="23539">UEG60*$C$65*$C$67</f>
        <v>0</v>
      </c>
      <c r="UEI67" s="995">
        <f t="shared" ref="UEI67" si="23540">UEI60*$C$65*$C$67</f>
        <v>0</v>
      </c>
      <c r="UEK67" s="995">
        <f t="shared" ref="UEK67" si="23541">UEK60*$C$65*$C$67</f>
        <v>0</v>
      </c>
      <c r="UEM67" s="995">
        <f t="shared" ref="UEM67" si="23542">UEM60*$C$65*$C$67</f>
        <v>0</v>
      </c>
      <c r="UEO67" s="995">
        <f t="shared" ref="UEO67" si="23543">UEO60*$C$65*$C$67</f>
        <v>0</v>
      </c>
      <c r="UEQ67" s="995">
        <f t="shared" ref="UEQ67" si="23544">UEQ60*$C$65*$C$67</f>
        <v>0</v>
      </c>
      <c r="UES67" s="995">
        <f t="shared" ref="UES67" si="23545">UES60*$C$65*$C$67</f>
        <v>0</v>
      </c>
      <c r="UEU67" s="995">
        <f t="shared" ref="UEU67" si="23546">UEU60*$C$65*$C$67</f>
        <v>0</v>
      </c>
      <c r="UEW67" s="995">
        <f t="shared" ref="UEW67" si="23547">UEW60*$C$65*$C$67</f>
        <v>0</v>
      </c>
      <c r="UEY67" s="995">
        <f t="shared" ref="UEY67" si="23548">UEY60*$C$65*$C$67</f>
        <v>0</v>
      </c>
      <c r="UFA67" s="995">
        <f t="shared" ref="UFA67" si="23549">UFA60*$C$65*$C$67</f>
        <v>0</v>
      </c>
      <c r="UFC67" s="995">
        <f t="shared" ref="UFC67" si="23550">UFC60*$C$65*$C$67</f>
        <v>0</v>
      </c>
      <c r="UFE67" s="995">
        <f t="shared" ref="UFE67" si="23551">UFE60*$C$65*$C$67</f>
        <v>0</v>
      </c>
      <c r="UFG67" s="995">
        <f t="shared" ref="UFG67" si="23552">UFG60*$C$65*$C$67</f>
        <v>0</v>
      </c>
      <c r="UFI67" s="995">
        <f t="shared" ref="UFI67" si="23553">UFI60*$C$65*$C$67</f>
        <v>0</v>
      </c>
      <c r="UFK67" s="995">
        <f t="shared" ref="UFK67" si="23554">UFK60*$C$65*$C$67</f>
        <v>0</v>
      </c>
      <c r="UFM67" s="995">
        <f t="shared" ref="UFM67" si="23555">UFM60*$C$65*$C$67</f>
        <v>0</v>
      </c>
      <c r="UFO67" s="995">
        <f t="shared" ref="UFO67" si="23556">UFO60*$C$65*$C$67</f>
        <v>0</v>
      </c>
      <c r="UFQ67" s="995">
        <f t="shared" ref="UFQ67" si="23557">UFQ60*$C$65*$C$67</f>
        <v>0</v>
      </c>
      <c r="UFS67" s="995">
        <f t="shared" ref="UFS67" si="23558">UFS60*$C$65*$C$67</f>
        <v>0</v>
      </c>
      <c r="UFU67" s="995">
        <f t="shared" ref="UFU67" si="23559">UFU60*$C$65*$C$67</f>
        <v>0</v>
      </c>
      <c r="UFW67" s="995">
        <f t="shared" ref="UFW67" si="23560">UFW60*$C$65*$C$67</f>
        <v>0</v>
      </c>
      <c r="UFY67" s="995">
        <f t="shared" ref="UFY67" si="23561">UFY60*$C$65*$C$67</f>
        <v>0</v>
      </c>
      <c r="UGA67" s="995">
        <f t="shared" ref="UGA67" si="23562">UGA60*$C$65*$C$67</f>
        <v>0</v>
      </c>
      <c r="UGC67" s="995">
        <f t="shared" ref="UGC67" si="23563">UGC60*$C$65*$C$67</f>
        <v>0</v>
      </c>
      <c r="UGE67" s="995">
        <f t="shared" ref="UGE67" si="23564">UGE60*$C$65*$C$67</f>
        <v>0</v>
      </c>
      <c r="UGG67" s="995">
        <f t="shared" ref="UGG67" si="23565">UGG60*$C$65*$C$67</f>
        <v>0</v>
      </c>
      <c r="UGI67" s="995">
        <f t="shared" ref="UGI67" si="23566">UGI60*$C$65*$C$67</f>
        <v>0</v>
      </c>
      <c r="UGK67" s="995">
        <f t="shared" ref="UGK67" si="23567">UGK60*$C$65*$C$67</f>
        <v>0</v>
      </c>
      <c r="UGM67" s="995">
        <f t="shared" ref="UGM67" si="23568">UGM60*$C$65*$C$67</f>
        <v>0</v>
      </c>
      <c r="UGO67" s="995">
        <f t="shared" ref="UGO67" si="23569">UGO60*$C$65*$C$67</f>
        <v>0</v>
      </c>
      <c r="UGQ67" s="995">
        <f t="shared" ref="UGQ67" si="23570">UGQ60*$C$65*$C$67</f>
        <v>0</v>
      </c>
      <c r="UGS67" s="995">
        <f t="shared" ref="UGS67" si="23571">UGS60*$C$65*$C$67</f>
        <v>0</v>
      </c>
      <c r="UGU67" s="995">
        <f t="shared" ref="UGU67" si="23572">UGU60*$C$65*$C$67</f>
        <v>0</v>
      </c>
      <c r="UGW67" s="995">
        <f t="shared" ref="UGW67" si="23573">UGW60*$C$65*$C$67</f>
        <v>0</v>
      </c>
      <c r="UGY67" s="995">
        <f t="shared" ref="UGY67" si="23574">UGY60*$C$65*$C$67</f>
        <v>0</v>
      </c>
      <c r="UHA67" s="995">
        <f t="shared" ref="UHA67" si="23575">UHA60*$C$65*$C$67</f>
        <v>0</v>
      </c>
      <c r="UHC67" s="995">
        <f t="shared" ref="UHC67" si="23576">UHC60*$C$65*$C$67</f>
        <v>0</v>
      </c>
      <c r="UHE67" s="995">
        <f t="shared" ref="UHE67" si="23577">UHE60*$C$65*$C$67</f>
        <v>0</v>
      </c>
      <c r="UHG67" s="995">
        <f t="shared" ref="UHG67" si="23578">UHG60*$C$65*$C$67</f>
        <v>0</v>
      </c>
      <c r="UHI67" s="995">
        <f t="shared" ref="UHI67" si="23579">UHI60*$C$65*$C$67</f>
        <v>0</v>
      </c>
      <c r="UHK67" s="995">
        <f t="shared" ref="UHK67" si="23580">UHK60*$C$65*$C$67</f>
        <v>0</v>
      </c>
      <c r="UHM67" s="995">
        <f t="shared" ref="UHM67" si="23581">UHM60*$C$65*$C$67</f>
        <v>0</v>
      </c>
      <c r="UHO67" s="995">
        <f t="shared" ref="UHO67" si="23582">UHO60*$C$65*$C$67</f>
        <v>0</v>
      </c>
      <c r="UHQ67" s="995">
        <f t="shared" ref="UHQ67" si="23583">UHQ60*$C$65*$C$67</f>
        <v>0</v>
      </c>
      <c r="UHS67" s="995">
        <f t="shared" ref="UHS67" si="23584">UHS60*$C$65*$C$67</f>
        <v>0</v>
      </c>
      <c r="UHU67" s="995">
        <f t="shared" ref="UHU67" si="23585">UHU60*$C$65*$C$67</f>
        <v>0</v>
      </c>
      <c r="UHW67" s="995">
        <f t="shared" ref="UHW67" si="23586">UHW60*$C$65*$C$67</f>
        <v>0</v>
      </c>
      <c r="UHY67" s="995">
        <f t="shared" ref="UHY67" si="23587">UHY60*$C$65*$C$67</f>
        <v>0</v>
      </c>
      <c r="UIA67" s="995">
        <f t="shared" ref="UIA67" si="23588">UIA60*$C$65*$C$67</f>
        <v>0</v>
      </c>
      <c r="UIC67" s="995">
        <f t="shared" ref="UIC67" si="23589">UIC60*$C$65*$C$67</f>
        <v>0</v>
      </c>
      <c r="UIE67" s="995">
        <f t="shared" ref="UIE67" si="23590">UIE60*$C$65*$C$67</f>
        <v>0</v>
      </c>
      <c r="UIG67" s="995">
        <f t="shared" ref="UIG67" si="23591">UIG60*$C$65*$C$67</f>
        <v>0</v>
      </c>
      <c r="UII67" s="995">
        <f t="shared" ref="UII67" si="23592">UII60*$C$65*$C$67</f>
        <v>0</v>
      </c>
      <c r="UIK67" s="995">
        <f t="shared" ref="UIK67" si="23593">UIK60*$C$65*$C$67</f>
        <v>0</v>
      </c>
      <c r="UIM67" s="995">
        <f t="shared" ref="UIM67" si="23594">UIM60*$C$65*$C$67</f>
        <v>0</v>
      </c>
      <c r="UIO67" s="995">
        <f t="shared" ref="UIO67" si="23595">UIO60*$C$65*$C$67</f>
        <v>0</v>
      </c>
      <c r="UIQ67" s="995">
        <f t="shared" ref="UIQ67" si="23596">UIQ60*$C$65*$C$67</f>
        <v>0</v>
      </c>
      <c r="UIS67" s="995">
        <f t="shared" ref="UIS67" si="23597">UIS60*$C$65*$C$67</f>
        <v>0</v>
      </c>
      <c r="UIU67" s="995">
        <f t="shared" ref="UIU67" si="23598">UIU60*$C$65*$C$67</f>
        <v>0</v>
      </c>
      <c r="UIW67" s="995">
        <f t="shared" ref="UIW67" si="23599">UIW60*$C$65*$C$67</f>
        <v>0</v>
      </c>
      <c r="UIY67" s="995">
        <f t="shared" ref="UIY67" si="23600">UIY60*$C$65*$C$67</f>
        <v>0</v>
      </c>
      <c r="UJA67" s="995">
        <f t="shared" ref="UJA67" si="23601">UJA60*$C$65*$C$67</f>
        <v>0</v>
      </c>
      <c r="UJC67" s="995">
        <f t="shared" ref="UJC67" si="23602">UJC60*$C$65*$C$67</f>
        <v>0</v>
      </c>
      <c r="UJE67" s="995">
        <f t="shared" ref="UJE67" si="23603">UJE60*$C$65*$C$67</f>
        <v>0</v>
      </c>
      <c r="UJG67" s="995">
        <f t="shared" ref="UJG67" si="23604">UJG60*$C$65*$C$67</f>
        <v>0</v>
      </c>
      <c r="UJI67" s="995">
        <f t="shared" ref="UJI67" si="23605">UJI60*$C$65*$C$67</f>
        <v>0</v>
      </c>
      <c r="UJK67" s="995">
        <f t="shared" ref="UJK67" si="23606">UJK60*$C$65*$C$67</f>
        <v>0</v>
      </c>
      <c r="UJM67" s="995">
        <f t="shared" ref="UJM67" si="23607">UJM60*$C$65*$C$67</f>
        <v>0</v>
      </c>
      <c r="UJO67" s="995">
        <f t="shared" ref="UJO67" si="23608">UJO60*$C$65*$C$67</f>
        <v>0</v>
      </c>
      <c r="UJQ67" s="995">
        <f t="shared" ref="UJQ67" si="23609">UJQ60*$C$65*$C$67</f>
        <v>0</v>
      </c>
      <c r="UJS67" s="995">
        <f t="shared" ref="UJS67" si="23610">UJS60*$C$65*$C$67</f>
        <v>0</v>
      </c>
      <c r="UJU67" s="995">
        <f t="shared" ref="UJU67" si="23611">UJU60*$C$65*$C$67</f>
        <v>0</v>
      </c>
      <c r="UJW67" s="995">
        <f t="shared" ref="UJW67" si="23612">UJW60*$C$65*$C$67</f>
        <v>0</v>
      </c>
      <c r="UJY67" s="995">
        <f t="shared" ref="UJY67" si="23613">UJY60*$C$65*$C$67</f>
        <v>0</v>
      </c>
      <c r="UKA67" s="995">
        <f t="shared" ref="UKA67" si="23614">UKA60*$C$65*$C$67</f>
        <v>0</v>
      </c>
      <c r="UKC67" s="995">
        <f t="shared" ref="UKC67" si="23615">UKC60*$C$65*$C$67</f>
        <v>0</v>
      </c>
      <c r="UKE67" s="995">
        <f t="shared" ref="UKE67" si="23616">UKE60*$C$65*$C$67</f>
        <v>0</v>
      </c>
      <c r="UKG67" s="995">
        <f t="shared" ref="UKG67" si="23617">UKG60*$C$65*$C$67</f>
        <v>0</v>
      </c>
      <c r="UKI67" s="995">
        <f t="shared" ref="UKI67" si="23618">UKI60*$C$65*$C$67</f>
        <v>0</v>
      </c>
      <c r="UKK67" s="995">
        <f t="shared" ref="UKK67" si="23619">UKK60*$C$65*$C$67</f>
        <v>0</v>
      </c>
      <c r="UKM67" s="995">
        <f t="shared" ref="UKM67" si="23620">UKM60*$C$65*$C$67</f>
        <v>0</v>
      </c>
      <c r="UKO67" s="995">
        <f t="shared" ref="UKO67" si="23621">UKO60*$C$65*$C$67</f>
        <v>0</v>
      </c>
      <c r="UKQ67" s="995">
        <f t="shared" ref="UKQ67" si="23622">UKQ60*$C$65*$C$67</f>
        <v>0</v>
      </c>
      <c r="UKS67" s="995">
        <f t="shared" ref="UKS67" si="23623">UKS60*$C$65*$C$67</f>
        <v>0</v>
      </c>
      <c r="UKU67" s="995">
        <f t="shared" ref="UKU67" si="23624">UKU60*$C$65*$C$67</f>
        <v>0</v>
      </c>
      <c r="UKW67" s="995">
        <f t="shared" ref="UKW67" si="23625">UKW60*$C$65*$C$67</f>
        <v>0</v>
      </c>
      <c r="UKY67" s="995">
        <f t="shared" ref="UKY67" si="23626">UKY60*$C$65*$C$67</f>
        <v>0</v>
      </c>
      <c r="ULA67" s="995">
        <f t="shared" ref="ULA67" si="23627">ULA60*$C$65*$C$67</f>
        <v>0</v>
      </c>
      <c r="ULC67" s="995">
        <f t="shared" ref="ULC67" si="23628">ULC60*$C$65*$C$67</f>
        <v>0</v>
      </c>
      <c r="ULE67" s="995">
        <f t="shared" ref="ULE67" si="23629">ULE60*$C$65*$C$67</f>
        <v>0</v>
      </c>
      <c r="ULG67" s="995">
        <f t="shared" ref="ULG67" si="23630">ULG60*$C$65*$C$67</f>
        <v>0</v>
      </c>
      <c r="ULI67" s="995">
        <f t="shared" ref="ULI67" si="23631">ULI60*$C$65*$C$67</f>
        <v>0</v>
      </c>
      <c r="ULK67" s="995">
        <f t="shared" ref="ULK67" si="23632">ULK60*$C$65*$C$67</f>
        <v>0</v>
      </c>
      <c r="ULM67" s="995">
        <f t="shared" ref="ULM67" si="23633">ULM60*$C$65*$C$67</f>
        <v>0</v>
      </c>
      <c r="ULO67" s="995">
        <f t="shared" ref="ULO67" si="23634">ULO60*$C$65*$C$67</f>
        <v>0</v>
      </c>
      <c r="ULQ67" s="995">
        <f t="shared" ref="ULQ67" si="23635">ULQ60*$C$65*$C$67</f>
        <v>0</v>
      </c>
      <c r="ULS67" s="995">
        <f t="shared" ref="ULS67" si="23636">ULS60*$C$65*$C$67</f>
        <v>0</v>
      </c>
      <c r="ULU67" s="995">
        <f t="shared" ref="ULU67" si="23637">ULU60*$C$65*$C$67</f>
        <v>0</v>
      </c>
      <c r="ULW67" s="995">
        <f t="shared" ref="ULW67" si="23638">ULW60*$C$65*$C$67</f>
        <v>0</v>
      </c>
      <c r="ULY67" s="995">
        <f t="shared" ref="ULY67" si="23639">ULY60*$C$65*$C$67</f>
        <v>0</v>
      </c>
      <c r="UMA67" s="995">
        <f t="shared" ref="UMA67" si="23640">UMA60*$C$65*$C$67</f>
        <v>0</v>
      </c>
      <c r="UMC67" s="995">
        <f t="shared" ref="UMC67" si="23641">UMC60*$C$65*$C$67</f>
        <v>0</v>
      </c>
      <c r="UME67" s="995">
        <f t="shared" ref="UME67" si="23642">UME60*$C$65*$C$67</f>
        <v>0</v>
      </c>
      <c r="UMG67" s="995">
        <f t="shared" ref="UMG67" si="23643">UMG60*$C$65*$C$67</f>
        <v>0</v>
      </c>
      <c r="UMI67" s="995">
        <f t="shared" ref="UMI67" si="23644">UMI60*$C$65*$C$67</f>
        <v>0</v>
      </c>
      <c r="UMK67" s="995">
        <f t="shared" ref="UMK67" si="23645">UMK60*$C$65*$C$67</f>
        <v>0</v>
      </c>
      <c r="UMM67" s="995">
        <f t="shared" ref="UMM67" si="23646">UMM60*$C$65*$C$67</f>
        <v>0</v>
      </c>
      <c r="UMO67" s="995">
        <f t="shared" ref="UMO67" si="23647">UMO60*$C$65*$C$67</f>
        <v>0</v>
      </c>
      <c r="UMQ67" s="995">
        <f t="shared" ref="UMQ67" si="23648">UMQ60*$C$65*$C$67</f>
        <v>0</v>
      </c>
      <c r="UMS67" s="995">
        <f t="shared" ref="UMS67" si="23649">UMS60*$C$65*$C$67</f>
        <v>0</v>
      </c>
      <c r="UMU67" s="995">
        <f t="shared" ref="UMU67" si="23650">UMU60*$C$65*$C$67</f>
        <v>0</v>
      </c>
      <c r="UMW67" s="995">
        <f t="shared" ref="UMW67" si="23651">UMW60*$C$65*$C$67</f>
        <v>0</v>
      </c>
      <c r="UMY67" s="995">
        <f t="shared" ref="UMY67" si="23652">UMY60*$C$65*$C$67</f>
        <v>0</v>
      </c>
      <c r="UNA67" s="995">
        <f t="shared" ref="UNA67" si="23653">UNA60*$C$65*$C$67</f>
        <v>0</v>
      </c>
      <c r="UNC67" s="995">
        <f t="shared" ref="UNC67" si="23654">UNC60*$C$65*$C$67</f>
        <v>0</v>
      </c>
      <c r="UNE67" s="995">
        <f t="shared" ref="UNE67" si="23655">UNE60*$C$65*$C$67</f>
        <v>0</v>
      </c>
      <c r="UNG67" s="995">
        <f t="shared" ref="UNG67" si="23656">UNG60*$C$65*$C$67</f>
        <v>0</v>
      </c>
      <c r="UNI67" s="995">
        <f t="shared" ref="UNI67" si="23657">UNI60*$C$65*$C$67</f>
        <v>0</v>
      </c>
      <c r="UNK67" s="995">
        <f t="shared" ref="UNK67" si="23658">UNK60*$C$65*$C$67</f>
        <v>0</v>
      </c>
      <c r="UNM67" s="995">
        <f t="shared" ref="UNM67" si="23659">UNM60*$C$65*$C$67</f>
        <v>0</v>
      </c>
      <c r="UNO67" s="995">
        <f t="shared" ref="UNO67" si="23660">UNO60*$C$65*$C$67</f>
        <v>0</v>
      </c>
      <c r="UNQ67" s="995">
        <f t="shared" ref="UNQ67" si="23661">UNQ60*$C$65*$C$67</f>
        <v>0</v>
      </c>
      <c r="UNS67" s="995">
        <f t="shared" ref="UNS67" si="23662">UNS60*$C$65*$C$67</f>
        <v>0</v>
      </c>
      <c r="UNU67" s="995">
        <f t="shared" ref="UNU67" si="23663">UNU60*$C$65*$C$67</f>
        <v>0</v>
      </c>
      <c r="UNW67" s="995">
        <f t="shared" ref="UNW67" si="23664">UNW60*$C$65*$C$67</f>
        <v>0</v>
      </c>
      <c r="UNY67" s="995">
        <f t="shared" ref="UNY67" si="23665">UNY60*$C$65*$C$67</f>
        <v>0</v>
      </c>
      <c r="UOA67" s="995">
        <f t="shared" ref="UOA67" si="23666">UOA60*$C$65*$C$67</f>
        <v>0</v>
      </c>
      <c r="UOC67" s="995">
        <f t="shared" ref="UOC67" si="23667">UOC60*$C$65*$C$67</f>
        <v>0</v>
      </c>
      <c r="UOE67" s="995">
        <f t="shared" ref="UOE67" si="23668">UOE60*$C$65*$C$67</f>
        <v>0</v>
      </c>
      <c r="UOG67" s="995">
        <f t="shared" ref="UOG67" si="23669">UOG60*$C$65*$C$67</f>
        <v>0</v>
      </c>
      <c r="UOI67" s="995">
        <f t="shared" ref="UOI67" si="23670">UOI60*$C$65*$C$67</f>
        <v>0</v>
      </c>
      <c r="UOK67" s="995">
        <f t="shared" ref="UOK67" si="23671">UOK60*$C$65*$C$67</f>
        <v>0</v>
      </c>
      <c r="UOM67" s="995">
        <f t="shared" ref="UOM67" si="23672">UOM60*$C$65*$C$67</f>
        <v>0</v>
      </c>
      <c r="UOO67" s="995">
        <f t="shared" ref="UOO67" si="23673">UOO60*$C$65*$C$67</f>
        <v>0</v>
      </c>
      <c r="UOQ67" s="995">
        <f t="shared" ref="UOQ67" si="23674">UOQ60*$C$65*$C$67</f>
        <v>0</v>
      </c>
      <c r="UOS67" s="995">
        <f t="shared" ref="UOS67" si="23675">UOS60*$C$65*$C$67</f>
        <v>0</v>
      </c>
      <c r="UOU67" s="995">
        <f t="shared" ref="UOU67" si="23676">UOU60*$C$65*$C$67</f>
        <v>0</v>
      </c>
      <c r="UOW67" s="995">
        <f t="shared" ref="UOW67" si="23677">UOW60*$C$65*$C$67</f>
        <v>0</v>
      </c>
      <c r="UOY67" s="995">
        <f t="shared" ref="UOY67" si="23678">UOY60*$C$65*$C$67</f>
        <v>0</v>
      </c>
      <c r="UPA67" s="995">
        <f t="shared" ref="UPA67" si="23679">UPA60*$C$65*$C$67</f>
        <v>0</v>
      </c>
      <c r="UPC67" s="995">
        <f t="shared" ref="UPC67" si="23680">UPC60*$C$65*$C$67</f>
        <v>0</v>
      </c>
      <c r="UPE67" s="995">
        <f t="shared" ref="UPE67" si="23681">UPE60*$C$65*$C$67</f>
        <v>0</v>
      </c>
      <c r="UPG67" s="995">
        <f t="shared" ref="UPG67" si="23682">UPG60*$C$65*$C$67</f>
        <v>0</v>
      </c>
      <c r="UPI67" s="995">
        <f t="shared" ref="UPI67" si="23683">UPI60*$C$65*$C$67</f>
        <v>0</v>
      </c>
      <c r="UPK67" s="995">
        <f t="shared" ref="UPK67" si="23684">UPK60*$C$65*$C$67</f>
        <v>0</v>
      </c>
      <c r="UPM67" s="995">
        <f t="shared" ref="UPM67" si="23685">UPM60*$C$65*$C$67</f>
        <v>0</v>
      </c>
      <c r="UPO67" s="995">
        <f t="shared" ref="UPO67" si="23686">UPO60*$C$65*$C$67</f>
        <v>0</v>
      </c>
      <c r="UPQ67" s="995">
        <f t="shared" ref="UPQ67" si="23687">UPQ60*$C$65*$C$67</f>
        <v>0</v>
      </c>
      <c r="UPS67" s="995">
        <f t="shared" ref="UPS67" si="23688">UPS60*$C$65*$C$67</f>
        <v>0</v>
      </c>
      <c r="UPU67" s="995">
        <f t="shared" ref="UPU67" si="23689">UPU60*$C$65*$C$67</f>
        <v>0</v>
      </c>
      <c r="UPW67" s="995">
        <f t="shared" ref="UPW67" si="23690">UPW60*$C$65*$C$67</f>
        <v>0</v>
      </c>
      <c r="UPY67" s="995">
        <f t="shared" ref="UPY67" si="23691">UPY60*$C$65*$C$67</f>
        <v>0</v>
      </c>
      <c r="UQA67" s="995">
        <f t="shared" ref="UQA67" si="23692">UQA60*$C$65*$C$67</f>
        <v>0</v>
      </c>
      <c r="UQC67" s="995">
        <f t="shared" ref="UQC67" si="23693">UQC60*$C$65*$C$67</f>
        <v>0</v>
      </c>
      <c r="UQE67" s="995">
        <f t="shared" ref="UQE67" si="23694">UQE60*$C$65*$C$67</f>
        <v>0</v>
      </c>
      <c r="UQG67" s="995">
        <f t="shared" ref="UQG67" si="23695">UQG60*$C$65*$C$67</f>
        <v>0</v>
      </c>
      <c r="UQI67" s="995">
        <f t="shared" ref="UQI67" si="23696">UQI60*$C$65*$C$67</f>
        <v>0</v>
      </c>
      <c r="UQK67" s="995">
        <f t="shared" ref="UQK67" si="23697">UQK60*$C$65*$C$67</f>
        <v>0</v>
      </c>
      <c r="UQM67" s="995">
        <f t="shared" ref="UQM67" si="23698">UQM60*$C$65*$C$67</f>
        <v>0</v>
      </c>
      <c r="UQO67" s="995">
        <f t="shared" ref="UQO67" si="23699">UQO60*$C$65*$C$67</f>
        <v>0</v>
      </c>
      <c r="UQQ67" s="995">
        <f t="shared" ref="UQQ67" si="23700">UQQ60*$C$65*$C$67</f>
        <v>0</v>
      </c>
      <c r="UQS67" s="995">
        <f t="shared" ref="UQS67" si="23701">UQS60*$C$65*$C$67</f>
        <v>0</v>
      </c>
      <c r="UQU67" s="995">
        <f t="shared" ref="UQU67" si="23702">UQU60*$C$65*$C$67</f>
        <v>0</v>
      </c>
      <c r="UQW67" s="995">
        <f t="shared" ref="UQW67" si="23703">UQW60*$C$65*$C$67</f>
        <v>0</v>
      </c>
      <c r="UQY67" s="995">
        <f t="shared" ref="UQY67" si="23704">UQY60*$C$65*$C$67</f>
        <v>0</v>
      </c>
      <c r="URA67" s="995">
        <f t="shared" ref="URA67" si="23705">URA60*$C$65*$C$67</f>
        <v>0</v>
      </c>
      <c r="URC67" s="995">
        <f t="shared" ref="URC67" si="23706">URC60*$C$65*$C$67</f>
        <v>0</v>
      </c>
      <c r="URE67" s="995">
        <f t="shared" ref="URE67" si="23707">URE60*$C$65*$C$67</f>
        <v>0</v>
      </c>
      <c r="URG67" s="995">
        <f t="shared" ref="URG67" si="23708">URG60*$C$65*$C$67</f>
        <v>0</v>
      </c>
      <c r="URI67" s="995">
        <f t="shared" ref="URI67" si="23709">URI60*$C$65*$C$67</f>
        <v>0</v>
      </c>
      <c r="URK67" s="995">
        <f t="shared" ref="URK67" si="23710">URK60*$C$65*$C$67</f>
        <v>0</v>
      </c>
      <c r="URM67" s="995">
        <f t="shared" ref="URM67" si="23711">URM60*$C$65*$C$67</f>
        <v>0</v>
      </c>
      <c r="URO67" s="995">
        <f t="shared" ref="URO67" si="23712">URO60*$C$65*$C$67</f>
        <v>0</v>
      </c>
      <c r="URQ67" s="995">
        <f t="shared" ref="URQ67" si="23713">URQ60*$C$65*$C$67</f>
        <v>0</v>
      </c>
      <c r="URS67" s="995">
        <f t="shared" ref="URS67" si="23714">URS60*$C$65*$C$67</f>
        <v>0</v>
      </c>
      <c r="URU67" s="995">
        <f t="shared" ref="URU67" si="23715">URU60*$C$65*$C$67</f>
        <v>0</v>
      </c>
      <c r="URW67" s="995">
        <f t="shared" ref="URW67" si="23716">URW60*$C$65*$C$67</f>
        <v>0</v>
      </c>
      <c r="URY67" s="995">
        <f t="shared" ref="URY67" si="23717">URY60*$C$65*$C$67</f>
        <v>0</v>
      </c>
      <c r="USA67" s="995">
        <f t="shared" ref="USA67" si="23718">USA60*$C$65*$C$67</f>
        <v>0</v>
      </c>
      <c r="USC67" s="995">
        <f t="shared" ref="USC67" si="23719">USC60*$C$65*$C$67</f>
        <v>0</v>
      </c>
      <c r="USE67" s="995">
        <f t="shared" ref="USE67" si="23720">USE60*$C$65*$C$67</f>
        <v>0</v>
      </c>
      <c r="USG67" s="995">
        <f t="shared" ref="USG67" si="23721">USG60*$C$65*$C$67</f>
        <v>0</v>
      </c>
      <c r="USI67" s="995">
        <f t="shared" ref="USI67" si="23722">USI60*$C$65*$C$67</f>
        <v>0</v>
      </c>
      <c r="USK67" s="995">
        <f t="shared" ref="USK67" si="23723">USK60*$C$65*$C$67</f>
        <v>0</v>
      </c>
      <c r="USM67" s="995">
        <f t="shared" ref="USM67" si="23724">USM60*$C$65*$C$67</f>
        <v>0</v>
      </c>
      <c r="USO67" s="995">
        <f t="shared" ref="USO67" si="23725">USO60*$C$65*$C$67</f>
        <v>0</v>
      </c>
      <c r="USQ67" s="995">
        <f t="shared" ref="USQ67" si="23726">USQ60*$C$65*$C$67</f>
        <v>0</v>
      </c>
      <c r="USS67" s="995">
        <f t="shared" ref="USS67" si="23727">USS60*$C$65*$C$67</f>
        <v>0</v>
      </c>
      <c r="USU67" s="995">
        <f t="shared" ref="USU67" si="23728">USU60*$C$65*$C$67</f>
        <v>0</v>
      </c>
      <c r="USW67" s="995">
        <f t="shared" ref="USW67" si="23729">USW60*$C$65*$C$67</f>
        <v>0</v>
      </c>
      <c r="USY67" s="995">
        <f t="shared" ref="USY67" si="23730">USY60*$C$65*$C$67</f>
        <v>0</v>
      </c>
      <c r="UTA67" s="995">
        <f t="shared" ref="UTA67" si="23731">UTA60*$C$65*$C$67</f>
        <v>0</v>
      </c>
      <c r="UTC67" s="995">
        <f t="shared" ref="UTC67" si="23732">UTC60*$C$65*$C$67</f>
        <v>0</v>
      </c>
      <c r="UTE67" s="995">
        <f t="shared" ref="UTE67" si="23733">UTE60*$C$65*$C$67</f>
        <v>0</v>
      </c>
      <c r="UTG67" s="995">
        <f t="shared" ref="UTG67" si="23734">UTG60*$C$65*$C$67</f>
        <v>0</v>
      </c>
      <c r="UTI67" s="995">
        <f t="shared" ref="UTI67" si="23735">UTI60*$C$65*$C$67</f>
        <v>0</v>
      </c>
      <c r="UTK67" s="995">
        <f t="shared" ref="UTK67" si="23736">UTK60*$C$65*$C$67</f>
        <v>0</v>
      </c>
      <c r="UTM67" s="995">
        <f t="shared" ref="UTM67" si="23737">UTM60*$C$65*$C$67</f>
        <v>0</v>
      </c>
      <c r="UTO67" s="995">
        <f t="shared" ref="UTO67" si="23738">UTO60*$C$65*$C$67</f>
        <v>0</v>
      </c>
      <c r="UTQ67" s="995">
        <f t="shared" ref="UTQ67" si="23739">UTQ60*$C$65*$C$67</f>
        <v>0</v>
      </c>
      <c r="UTS67" s="995">
        <f t="shared" ref="UTS67" si="23740">UTS60*$C$65*$C$67</f>
        <v>0</v>
      </c>
      <c r="UTU67" s="995">
        <f t="shared" ref="UTU67" si="23741">UTU60*$C$65*$C$67</f>
        <v>0</v>
      </c>
      <c r="UTW67" s="995">
        <f t="shared" ref="UTW67" si="23742">UTW60*$C$65*$C$67</f>
        <v>0</v>
      </c>
      <c r="UTY67" s="995">
        <f t="shared" ref="UTY67" si="23743">UTY60*$C$65*$C$67</f>
        <v>0</v>
      </c>
      <c r="UUA67" s="995">
        <f t="shared" ref="UUA67" si="23744">UUA60*$C$65*$C$67</f>
        <v>0</v>
      </c>
      <c r="UUC67" s="995">
        <f t="shared" ref="UUC67" si="23745">UUC60*$C$65*$C$67</f>
        <v>0</v>
      </c>
      <c r="UUE67" s="995">
        <f t="shared" ref="UUE67" si="23746">UUE60*$C$65*$C$67</f>
        <v>0</v>
      </c>
      <c r="UUG67" s="995">
        <f t="shared" ref="UUG67" si="23747">UUG60*$C$65*$C$67</f>
        <v>0</v>
      </c>
      <c r="UUI67" s="995">
        <f t="shared" ref="UUI67" si="23748">UUI60*$C$65*$C$67</f>
        <v>0</v>
      </c>
      <c r="UUK67" s="995">
        <f t="shared" ref="UUK67" si="23749">UUK60*$C$65*$C$67</f>
        <v>0</v>
      </c>
      <c r="UUM67" s="995">
        <f t="shared" ref="UUM67" si="23750">UUM60*$C$65*$C$67</f>
        <v>0</v>
      </c>
      <c r="UUO67" s="995">
        <f t="shared" ref="UUO67" si="23751">UUO60*$C$65*$C$67</f>
        <v>0</v>
      </c>
      <c r="UUQ67" s="995">
        <f t="shared" ref="UUQ67" si="23752">UUQ60*$C$65*$C$67</f>
        <v>0</v>
      </c>
      <c r="UUS67" s="995">
        <f t="shared" ref="UUS67" si="23753">UUS60*$C$65*$C$67</f>
        <v>0</v>
      </c>
      <c r="UUU67" s="995">
        <f t="shared" ref="UUU67" si="23754">UUU60*$C$65*$C$67</f>
        <v>0</v>
      </c>
      <c r="UUW67" s="995">
        <f t="shared" ref="UUW67" si="23755">UUW60*$C$65*$C$67</f>
        <v>0</v>
      </c>
      <c r="UUY67" s="995">
        <f t="shared" ref="UUY67" si="23756">UUY60*$C$65*$C$67</f>
        <v>0</v>
      </c>
      <c r="UVA67" s="995">
        <f t="shared" ref="UVA67" si="23757">UVA60*$C$65*$C$67</f>
        <v>0</v>
      </c>
      <c r="UVC67" s="995">
        <f t="shared" ref="UVC67" si="23758">UVC60*$C$65*$C$67</f>
        <v>0</v>
      </c>
      <c r="UVE67" s="995">
        <f t="shared" ref="UVE67" si="23759">UVE60*$C$65*$C$67</f>
        <v>0</v>
      </c>
      <c r="UVG67" s="995">
        <f t="shared" ref="UVG67" si="23760">UVG60*$C$65*$C$67</f>
        <v>0</v>
      </c>
      <c r="UVI67" s="995">
        <f t="shared" ref="UVI67" si="23761">UVI60*$C$65*$C$67</f>
        <v>0</v>
      </c>
      <c r="UVK67" s="995">
        <f t="shared" ref="UVK67" si="23762">UVK60*$C$65*$C$67</f>
        <v>0</v>
      </c>
      <c r="UVM67" s="995">
        <f t="shared" ref="UVM67" si="23763">UVM60*$C$65*$C$67</f>
        <v>0</v>
      </c>
      <c r="UVO67" s="995">
        <f t="shared" ref="UVO67" si="23764">UVO60*$C$65*$C$67</f>
        <v>0</v>
      </c>
      <c r="UVQ67" s="995">
        <f t="shared" ref="UVQ67" si="23765">UVQ60*$C$65*$C$67</f>
        <v>0</v>
      </c>
      <c r="UVS67" s="995">
        <f t="shared" ref="UVS67" si="23766">UVS60*$C$65*$C$67</f>
        <v>0</v>
      </c>
      <c r="UVU67" s="995">
        <f t="shared" ref="UVU67" si="23767">UVU60*$C$65*$C$67</f>
        <v>0</v>
      </c>
      <c r="UVW67" s="995">
        <f t="shared" ref="UVW67" si="23768">UVW60*$C$65*$C$67</f>
        <v>0</v>
      </c>
      <c r="UVY67" s="995">
        <f t="shared" ref="UVY67" si="23769">UVY60*$C$65*$C$67</f>
        <v>0</v>
      </c>
      <c r="UWA67" s="995">
        <f t="shared" ref="UWA67" si="23770">UWA60*$C$65*$C$67</f>
        <v>0</v>
      </c>
      <c r="UWC67" s="995">
        <f t="shared" ref="UWC67" si="23771">UWC60*$C$65*$C$67</f>
        <v>0</v>
      </c>
      <c r="UWE67" s="995">
        <f t="shared" ref="UWE67" si="23772">UWE60*$C$65*$C$67</f>
        <v>0</v>
      </c>
      <c r="UWG67" s="995">
        <f t="shared" ref="UWG67" si="23773">UWG60*$C$65*$C$67</f>
        <v>0</v>
      </c>
      <c r="UWI67" s="995">
        <f t="shared" ref="UWI67" si="23774">UWI60*$C$65*$C$67</f>
        <v>0</v>
      </c>
      <c r="UWK67" s="995">
        <f t="shared" ref="UWK67" si="23775">UWK60*$C$65*$C$67</f>
        <v>0</v>
      </c>
      <c r="UWM67" s="995">
        <f t="shared" ref="UWM67" si="23776">UWM60*$C$65*$C$67</f>
        <v>0</v>
      </c>
      <c r="UWO67" s="995">
        <f t="shared" ref="UWO67" si="23777">UWO60*$C$65*$C$67</f>
        <v>0</v>
      </c>
      <c r="UWQ67" s="995">
        <f t="shared" ref="UWQ67" si="23778">UWQ60*$C$65*$C$67</f>
        <v>0</v>
      </c>
      <c r="UWS67" s="995">
        <f t="shared" ref="UWS67" si="23779">UWS60*$C$65*$C$67</f>
        <v>0</v>
      </c>
      <c r="UWU67" s="995">
        <f t="shared" ref="UWU67" si="23780">UWU60*$C$65*$C$67</f>
        <v>0</v>
      </c>
      <c r="UWW67" s="995">
        <f t="shared" ref="UWW67" si="23781">UWW60*$C$65*$C$67</f>
        <v>0</v>
      </c>
      <c r="UWY67" s="995">
        <f t="shared" ref="UWY67" si="23782">UWY60*$C$65*$C$67</f>
        <v>0</v>
      </c>
      <c r="UXA67" s="995">
        <f t="shared" ref="UXA67" si="23783">UXA60*$C$65*$C$67</f>
        <v>0</v>
      </c>
      <c r="UXC67" s="995">
        <f t="shared" ref="UXC67" si="23784">UXC60*$C$65*$C$67</f>
        <v>0</v>
      </c>
      <c r="UXE67" s="995">
        <f t="shared" ref="UXE67" si="23785">UXE60*$C$65*$C$67</f>
        <v>0</v>
      </c>
      <c r="UXG67" s="995">
        <f t="shared" ref="UXG67" si="23786">UXG60*$C$65*$C$67</f>
        <v>0</v>
      </c>
      <c r="UXI67" s="995">
        <f t="shared" ref="UXI67" si="23787">UXI60*$C$65*$C$67</f>
        <v>0</v>
      </c>
      <c r="UXK67" s="995">
        <f t="shared" ref="UXK67" si="23788">UXK60*$C$65*$C$67</f>
        <v>0</v>
      </c>
      <c r="UXM67" s="995">
        <f t="shared" ref="UXM67" si="23789">UXM60*$C$65*$C$67</f>
        <v>0</v>
      </c>
      <c r="UXO67" s="995">
        <f t="shared" ref="UXO67" si="23790">UXO60*$C$65*$C$67</f>
        <v>0</v>
      </c>
      <c r="UXQ67" s="995">
        <f t="shared" ref="UXQ67" si="23791">UXQ60*$C$65*$C$67</f>
        <v>0</v>
      </c>
      <c r="UXS67" s="995">
        <f t="shared" ref="UXS67" si="23792">UXS60*$C$65*$C$67</f>
        <v>0</v>
      </c>
      <c r="UXU67" s="995">
        <f t="shared" ref="UXU67" si="23793">UXU60*$C$65*$C$67</f>
        <v>0</v>
      </c>
      <c r="UXW67" s="995">
        <f t="shared" ref="UXW67" si="23794">UXW60*$C$65*$C$67</f>
        <v>0</v>
      </c>
      <c r="UXY67" s="995">
        <f t="shared" ref="UXY67" si="23795">UXY60*$C$65*$C$67</f>
        <v>0</v>
      </c>
      <c r="UYA67" s="995">
        <f t="shared" ref="UYA67" si="23796">UYA60*$C$65*$C$67</f>
        <v>0</v>
      </c>
      <c r="UYC67" s="995">
        <f t="shared" ref="UYC67" si="23797">UYC60*$C$65*$C$67</f>
        <v>0</v>
      </c>
      <c r="UYE67" s="995">
        <f t="shared" ref="UYE67" si="23798">UYE60*$C$65*$C$67</f>
        <v>0</v>
      </c>
      <c r="UYG67" s="995">
        <f t="shared" ref="UYG67" si="23799">UYG60*$C$65*$C$67</f>
        <v>0</v>
      </c>
      <c r="UYI67" s="995">
        <f t="shared" ref="UYI67" si="23800">UYI60*$C$65*$C$67</f>
        <v>0</v>
      </c>
      <c r="UYK67" s="995">
        <f t="shared" ref="UYK67" si="23801">UYK60*$C$65*$C$67</f>
        <v>0</v>
      </c>
      <c r="UYM67" s="995">
        <f t="shared" ref="UYM67" si="23802">UYM60*$C$65*$C$67</f>
        <v>0</v>
      </c>
      <c r="UYO67" s="995">
        <f t="shared" ref="UYO67" si="23803">UYO60*$C$65*$C$67</f>
        <v>0</v>
      </c>
      <c r="UYQ67" s="995">
        <f t="shared" ref="UYQ67" si="23804">UYQ60*$C$65*$C$67</f>
        <v>0</v>
      </c>
      <c r="UYS67" s="995">
        <f t="shared" ref="UYS67" si="23805">UYS60*$C$65*$C$67</f>
        <v>0</v>
      </c>
      <c r="UYU67" s="995">
        <f t="shared" ref="UYU67" si="23806">UYU60*$C$65*$C$67</f>
        <v>0</v>
      </c>
      <c r="UYW67" s="995">
        <f t="shared" ref="UYW67" si="23807">UYW60*$C$65*$C$67</f>
        <v>0</v>
      </c>
      <c r="UYY67" s="995">
        <f t="shared" ref="UYY67" si="23808">UYY60*$C$65*$C$67</f>
        <v>0</v>
      </c>
      <c r="UZA67" s="995">
        <f t="shared" ref="UZA67" si="23809">UZA60*$C$65*$C$67</f>
        <v>0</v>
      </c>
      <c r="UZC67" s="995">
        <f t="shared" ref="UZC67" si="23810">UZC60*$C$65*$C$67</f>
        <v>0</v>
      </c>
      <c r="UZE67" s="995">
        <f t="shared" ref="UZE67" si="23811">UZE60*$C$65*$C$67</f>
        <v>0</v>
      </c>
      <c r="UZG67" s="995">
        <f t="shared" ref="UZG67" si="23812">UZG60*$C$65*$C$67</f>
        <v>0</v>
      </c>
      <c r="UZI67" s="995">
        <f t="shared" ref="UZI67" si="23813">UZI60*$C$65*$C$67</f>
        <v>0</v>
      </c>
      <c r="UZK67" s="995">
        <f t="shared" ref="UZK67" si="23814">UZK60*$C$65*$C$67</f>
        <v>0</v>
      </c>
      <c r="UZM67" s="995">
        <f t="shared" ref="UZM67" si="23815">UZM60*$C$65*$C$67</f>
        <v>0</v>
      </c>
      <c r="UZO67" s="995">
        <f t="shared" ref="UZO67" si="23816">UZO60*$C$65*$C$67</f>
        <v>0</v>
      </c>
      <c r="UZQ67" s="995">
        <f t="shared" ref="UZQ67" si="23817">UZQ60*$C$65*$C$67</f>
        <v>0</v>
      </c>
      <c r="UZS67" s="995">
        <f t="shared" ref="UZS67" si="23818">UZS60*$C$65*$C$67</f>
        <v>0</v>
      </c>
      <c r="UZU67" s="995">
        <f t="shared" ref="UZU67" si="23819">UZU60*$C$65*$C$67</f>
        <v>0</v>
      </c>
      <c r="UZW67" s="995">
        <f t="shared" ref="UZW67" si="23820">UZW60*$C$65*$C$67</f>
        <v>0</v>
      </c>
      <c r="UZY67" s="995">
        <f t="shared" ref="UZY67" si="23821">UZY60*$C$65*$C$67</f>
        <v>0</v>
      </c>
      <c r="VAA67" s="995">
        <f t="shared" ref="VAA67" si="23822">VAA60*$C$65*$C$67</f>
        <v>0</v>
      </c>
      <c r="VAC67" s="995">
        <f t="shared" ref="VAC67" si="23823">VAC60*$C$65*$C$67</f>
        <v>0</v>
      </c>
      <c r="VAE67" s="995">
        <f t="shared" ref="VAE67" si="23824">VAE60*$C$65*$C$67</f>
        <v>0</v>
      </c>
      <c r="VAG67" s="995">
        <f t="shared" ref="VAG67" si="23825">VAG60*$C$65*$C$67</f>
        <v>0</v>
      </c>
      <c r="VAI67" s="995">
        <f t="shared" ref="VAI67" si="23826">VAI60*$C$65*$C$67</f>
        <v>0</v>
      </c>
      <c r="VAK67" s="995">
        <f t="shared" ref="VAK67" si="23827">VAK60*$C$65*$C$67</f>
        <v>0</v>
      </c>
      <c r="VAM67" s="995">
        <f t="shared" ref="VAM67" si="23828">VAM60*$C$65*$C$67</f>
        <v>0</v>
      </c>
      <c r="VAO67" s="995">
        <f t="shared" ref="VAO67" si="23829">VAO60*$C$65*$C$67</f>
        <v>0</v>
      </c>
      <c r="VAQ67" s="995">
        <f t="shared" ref="VAQ67" si="23830">VAQ60*$C$65*$C$67</f>
        <v>0</v>
      </c>
      <c r="VAS67" s="995">
        <f t="shared" ref="VAS67" si="23831">VAS60*$C$65*$C$67</f>
        <v>0</v>
      </c>
      <c r="VAU67" s="995">
        <f t="shared" ref="VAU67" si="23832">VAU60*$C$65*$C$67</f>
        <v>0</v>
      </c>
      <c r="VAW67" s="995">
        <f t="shared" ref="VAW67" si="23833">VAW60*$C$65*$C$67</f>
        <v>0</v>
      </c>
      <c r="VAY67" s="995">
        <f t="shared" ref="VAY67" si="23834">VAY60*$C$65*$C$67</f>
        <v>0</v>
      </c>
      <c r="VBA67" s="995">
        <f t="shared" ref="VBA67" si="23835">VBA60*$C$65*$C$67</f>
        <v>0</v>
      </c>
      <c r="VBC67" s="995">
        <f t="shared" ref="VBC67" si="23836">VBC60*$C$65*$C$67</f>
        <v>0</v>
      </c>
      <c r="VBE67" s="995">
        <f t="shared" ref="VBE67" si="23837">VBE60*$C$65*$C$67</f>
        <v>0</v>
      </c>
      <c r="VBG67" s="995">
        <f t="shared" ref="VBG67" si="23838">VBG60*$C$65*$C$67</f>
        <v>0</v>
      </c>
      <c r="VBI67" s="995">
        <f t="shared" ref="VBI67" si="23839">VBI60*$C$65*$C$67</f>
        <v>0</v>
      </c>
      <c r="VBK67" s="995">
        <f t="shared" ref="VBK67" si="23840">VBK60*$C$65*$C$67</f>
        <v>0</v>
      </c>
      <c r="VBM67" s="995">
        <f t="shared" ref="VBM67" si="23841">VBM60*$C$65*$C$67</f>
        <v>0</v>
      </c>
      <c r="VBO67" s="995">
        <f t="shared" ref="VBO67" si="23842">VBO60*$C$65*$C$67</f>
        <v>0</v>
      </c>
      <c r="VBQ67" s="995">
        <f t="shared" ref="VBQ67" si="23843">VBQ60*$C$65*$C$67</f>
        <v>0</v>
      </c>
      <c r="VBS67" s="995">
        <f t="shared" ref="VBS67" si="23844">VBS60*$C$65*$C$67</f>
        <v>0</v>
      </c>
      <c r="VBU67" s="995">
        <f t="shared" ref="VBU67" si="23845">VBU60*$C$65*$C$67</f>
        <v>0</v>
      </c>
      <c r="VBW67" s="995">
        <f t="shared" ref="VBW67" si="23846">VBW60*$C$65*$C$67</f>
        <v>0</v>
      </c>
      <c r="VBY67" s="995">
        <f t="shared" ref="VBY67" si="23847">VBY60*$C$65*$C$67</f>
        <v>0</v>
      </c>
      <c r="VCA67" s="995">
        <f t="shared" ref="VCA67" si="23848">VCA60*$C$65*$C$67</f>
        <v>0</v>
      </c>
      <c r="VCC67" s="995">
        <f t="shared" ref="VCC67" si="23849">VCC60*$C$65*$C$67</f>
        <v>0</v>
      </c>
      <c r="VCE67" s="995">
        <f t="shared" ref="VCE67" si="23850">VCE60*$C$65*$C$67</f>
        <v>0</v>
      </c>
      <c r="VCG67" s="995">
        <f t="shared" ref="VCG67" si="23851">VCG60*$C$65*$C$67</f>
        <v>0</v>
      </c>
      <c r="VCI67" s="995">
        <f t="shared" ref="VCI67" si="23852">VCI60*$C$65*$C$67</f>
        <v>0</v>
      </c>
      <c r="VCK67" s="995">
        <f t="shared" ref="VCK67" si="23853">VCK60*$C$65*$C$67</f>
        <v>0</v>
      </c>
      <c r="VCM67" s="995">
        <f t="shared" ref="VCM67" si="23854">VCM60*$C$65*$C$67</f>
        <v>0</v>
      </c>
      <c r="VCO67" s="995">
        <f t="shared" ref="VCO67" si="23855">VCO60*$C$65*$C$67</f>
        <v>0</v>
      </c>
      <c r="VCQ67" s="995">
        <f t="shared" ref="VCQ67" si="23856">VCQ60*$C$65*$C$67</f>
        <v>0</v>
      </c>
      <c r="VCS67" s="995">
        <f t="shared" ref="VCS67" si="23857">VCS60*$C$65*$C$67</f>
        <v>0</v>
      </c>
      <c r="VCU67" s="995">
        <f t="shared" ref="VCU67" si="23858">VCU60*$C$65*$C$67</f>
        <v>0</v>
      </c>
      <c r="VCW67" s="995">
        <f t="shared" ref="VCW67" si="23859">VCW60*$C$65*$C$67</f>
        <v>0</v>
      </c>
      <c r="VCY67" s="995">
        <f t="shared" ref="VCY67" si="23860">VCY60*$C$65*$C$67</f>
        <v>0</v>
      </c>
      <c r="VDA67" s="995">
        <f t="shared" ref="VDA67" si="23861">VDA60*$C$65*$C$67</f>
        <v>0</v>
      </c>
      <c r="VDC67" s="995">
        <f t="shared" ref="VDC67" si="23862">VDC60*$C$65*$C$67</f>
        <v>0</v>
      </c>
      <c r="VDE67" s="995">
        <f t="shared" ref="VDE67" si="23863">VDE60*$C$65*$C$67</f>
        <v>0</v>
      </c>
      <c r="VDG67" s="995">
        <f t="shared" ref="VDG67" si="23864">VDG60*$C$65*$C$67</f>
        <v>0</v>
      </c>
      <c r="VDI67" s="995">
        <f t="shared" ref="VDI67" si="23865">VDI60*$C$65*$C$67</f>
        <v>0</v>
      </c>
      <c r="VDK67" s="995">
        <f t="shared" ref="VDK67" si="23866">VDK60*$C$65*$C$67</f>
        <v>0</v>
      </c>
      <c r="VDM67" s="995">
        <f t="shared" ref="VDM67" si="23867">VDM60*$C$65*$C$67</f>
        <v>0</v>
      </c>
      <c r="VDO67" s="995">
        <f t="shared" ref="VDO67" si="23868">VDO60*$C$65*$C$67</f>
        <v>0</v>
      </c>
      <c r="VDQ67" s="995">
        <f t="shared" ref="VDQ67" si="23869">VDQ60*$C$65*$C$67</f>
        <v>0</v>
      </c>
      <c r="VDS67" s="995">
        <f t="shared" ref="VDS67" si="23870">VDS60*$C$65*$C$67</f>
        <v>0</v>
      </c>
      <c r="VDU67" s="995">
        <f t="shared" ref="VDU67" si="23871">VDU60*$C$65*$C$67</f>
        <v>0</v>
      </c>
      <c r="VDW67" s="995">
        <f t="shared" ref="VDW67" si="23872">VDW60*$C$65*$C$67</f>
        <v>0</v>
      </c>
      <c r="VDY67" s="995">
        <f t="shared" ref="VDY67" si="23873">VDY60*$C$65*$C$67</f>
        <v>0</v>
      </c>
      <c r="VEA67" s="995">
        <f t="shared" ref="VEA67" si="23874">VEA60*$C$65*$C$67</f>
        <v>0</v>
      </c>
      <c r="VEC67" s="995">
        <f t="shared" ref="VEC67" si="23875">VEC60*$C$65*$C$67</f>
        <v>0</v>
      </c>
      <c r="VEE67" s="995">
        <f t="shared" ref="VEE67" si="23876">VEE60*$C$65*$C$67</f>
        <v>0</v>
      </c>
      <c r="VEG67" s="995">
        <f t="shared" ref="VEG67" si="23877">VEG60*$C$65*$C$67</f>
        <v>0</v>
      </c>
      <c r="VEI67" s="995">
        <f t="shared" ref="VEI67" si="23878">VEI60*$C$65*$C$67</f>
        <v>0</v>
      </c>
      <c r="VEK67" s="995">
        <f t="shared" ref="VEK67" si="23879">VEK60*$C$65*$C$67</f>
        <v>0</v>
      </c>
      <c r="VEM67" s="995">
        <f t="shared" ref="VEM67" si="23880">VEM60*$C$65*$C$67</f>
        <v>0</v>
      </c>
      <c r="VEO67" s="995">
        <f t="shared" ref="VEO67" si="23881">VEO60*$C$65*$C$67</f>
        <v>0</v>
      </c>
      <c r="VEQ67" s="995">
        <f t="shared" ref="VEQ67" si="23882">VEQ60*$C$65*$C$67</f>
        <v>0</v>
      </c>
      <c r="VES67" s="995">
        <f t="shared" ref="VES67" si="23883">VES60*$C$65*$C$67</f>
        <v>0</v>
      </c>
      <c r="VEU67" s="995">
        <f t="shared" ref="VEU67" si="23884">VEU60*$C$65*$C$67</f>
        <v>0</v>
      </c>
      <c r="VEW67" s="995">
        <f t="shared" ref="VEW67" si="23885">VEW60*$C$65*$C$67</f>
        <v>0</v>
      </c>
      <c r="VEY67" s="995">
        <f t="shared" ref="VEY67" si="23886">VEY60*$C$65*$C$67</f>
        <v>0</v>
      </c>
      <c r="VFA67" s="995">
        <f t="shared" ref="VFA67" si="23887">VFA60*$C$65*$C$67</f>
        <v>0</v>
      </c>
      <c r="VFC67" s="995">
        <f t="shared" ref="VFC67" si="23888">VFC60*$C$65*$C$67</f>
        <v>0</v>
      </c>
      <c r="VFE67" s="995">
        <f t="shared" ref="VFE67" si="23889">VFE60*$C$65*$C$67</f>
        <v>0</v>
      </c>
      <c r="VFG67" s="995">
        <f t="shared" ref="VFG67" si="23890">VFG60*$C$65*$C$67</f>
        <v>0</v>
      </c>
      <c r="VFI67" s="995">
        <f t="shared" ref="VFI67" si="23891">VFI60*$C$65*$C$67</f>
        <v>0</v>
      </c>
      <c r="VFK67" s="995">
        <f t="shared" ref="VFK67" si="23892">VFK60*$C$65*$C$67</f>
        <v>0</v>
      </c>
      <c r="VFM67" s="995">
        <f t="shared" ref="VFM67" si="23893">VFM60*$C$65*$C$67</f>
        <v>0</v>
      </c>
      <c r="VFO67" s="995">
        <f t="shared" ref="VFO67" si="23894">VFO60*$C$65*$C$67</f>
        <v>0</v>
      </c>
      <c r="VFQ67" s="995">
        <f t="shared" ref="VFQ67" si="23895">VFQ60*$C$65*$C$67</f>
        <v>0</v>
      </c>
      <c r="VFS67" s="995">
        <f t="shared" ref="VFS67" si="23896">VFS60*$C$65*$C$67</f>
        <v>0</v>
      </c>
      <c r="VFU67" s="995">
        <f t="shared" ref="VFU67" si="23897">VFU60*$C$65*$C$67</f>
        <v>0</v>
      </c>
      <c r="VFW67" s="995">
        <f t="shared" ref="VFW67" si="23898">VFW60*$C$65*$C$67</f>
        <v>0</v>
      </c>
      <c r="VFY67" s="995">
        <f t="shared" ref="VFY67" si="23899">VFY60*$C$65*$C$67</f>
        <v>0</v>
      </c>
      <c r="VGA67" s="995">
        <f t="shared" ref="VGA67" si="23900">VGA60*$C$65*$C$67</f>
        <v>0</v>
      </c>
      <c r="VGC67" s="995">
        <f t="shared" ref="VGC67" si="23901">VGC60*$C$65*$C$67</f>
        <v>0</v>
      </c>
      <c r="VGE67" s="995">
        <f t="shared" ref="VGE67" si="23902">VGE60*$C$65*$C$67</f>
        <v>0</v>
      </c>
      <c r="VGG67" s="995">
        <f t="shared" ref="VGG67" si="23903">VGG60*$C$65*$C$67</f>
        <v>0</v>
      </c>
      <c r="VGI67" s="995">
        <f t="shared" ref="VGI67" si="23904">VGI60*$C$65*$C$67</f>
        <v>0</v>
      </c>
      <c r="VGK67" s="995">
        <f t="shared" ref="VGK67" si="23905">VGK60*$C$65*$C$67</f>
        <v>0</v>
      </c>
      <c r="VGM67" s="995">
        <f t="shared" ref="VGM67" si="23906">VGM60*$C$65*$C$67</f>
        <v>0</v>
      </c>
      <c r="VGO67" s="995">
        <f t="shared" ref="VGO67" si="23907">VGO60*$C$65*$C$67</f>
        <v>0</v>
      </c>
      <c r="VGQ67" s="995">
        <f t="shared" ref="VGQ67" si="23908">VGQ60*$C$65*$C$67</f>
        <v>0</v>
      </c>
      <c r="VGS67" s="995">
        <f t="shared" ref="VGS67" si="23909">VGS60*$C$65*$C$67</f>
        <v>0</v>
      </c>
      <c r="VGU67" s="995">
        <f t="shared" ref="VGU67" si="23910">VGU60*$C$65*$C$67</f>
        <v>0</v>
      </c>
      <c r="VGW67" s="995">
        <f t="shared" ref="VGW67" si="23911">VGW60*$C$65*$C$67</f>
        <v>0</v>
      </c>
      <c r="VGY67" s="995">
        <f t="shared" ref="VGY67" si="23912">VGY60*$C$65*$C$67</f>
        <v>0</v>
      </c>
      <c r="VHA67" s="995">
        <f t="shared" ref="VHA67" si="23913">VHA60*$C$65*$C$67</f>
        <v>0</v>
      </c>
      <c r="VHC67" s="995">
        <f t="shared" ref="VHC67" si="23914">VHC60*$C$65*$C$67</f>
        <v>0</v>
      </c>
      <c r="VHE67" s="995">
        <f t="shared" ref="VHE67" si="23915">VHE60*$C$65*$C$67</f>
        <v>0</v>
      </c>
      <c r="VHG67" s="995">
        <f t="shared" ref="VHG67" si="23916">VHG60*$C$65*$C$67</f>
        <v>0</v>
      </c>
      <c r="VHI67" s="995">
        <f t="shared" ref="VHI67" si="23917">VHI60*$C$65*$C$67</f>
        <v>0</v>
      </c>
      <c r="VHK67" s="995">
        <f t="shared" ref="VHK67" si="23918">VHK60*$C$65*$C$67</f>
        <v>0</v>
      </c>
      <c r="VHM67" s="995">
        <f t="shared" ref="VHM67" si="23919">VHM60*$C$65*$C$67</f>
        <v>0</v>
      </c>
      <c r="VHO67" s="995">
        <f t="shared" ref="VHO67" si="23920">VHO60*$C$65*$C$67</f>
        <v>0</v>
      </c>
      <c r="VHQ67" s="995">
        <f t="shared" ref="VHQ67" si="23921">VHQ60*$C$65*$C$67</f>
        <v>0</v>
      </c>
      <c r="VHS67" s="995">
        <f t="shared" ref="VHS67" si="23922">VHS60*$C$65*$C$67</f>
        <v>0</v>
      </c>
      <c r="VHU67" s="995">
        <f t="shared" ref="VHU67" si="23923">VHU60*$C$65*$C$67</f>
        <v>0</v>
      </c>
      <c r="VHW67" s="995">
        <f t="shared" ref="VHW67" si="23924">VHW60*$C$65*$C$67</f>
        <v>0</v>
      </c>
      <c r="VHY67" s="995">
        <f t="shared" ref="VHY67" si="23925">VHY60*$C$65*$C$67</f>
        <v>0</v>
      </c>
      <c r="VIA67" s="995">
        <f t="shared" ref="VIA67" si="23926">VIA60*$C$65*$C$67</f>
        <v>0</v>
      </c>
      <c r="VIC67" s="995">
        <f t="shared" ref="VIC67" si="23927">VIC60*$C$65*$C$67</f>
        <v>0</v>
      </c>
      <c r="VIE67" s="995">
        <f t="shared" ref="VIE67" si="23928">VIE60*$C$65*$C$67</f>
        <v>0</v>
      </c>
      <c r="VIG67" s="995">
        <f t="shared" ref="VIG67" si="23929">VIG60*$C$65*$C$67</f>
        <v>0</v>
      </c>
      <c r="VII67" s="995">
        <f t="shared" ref="VII67" si="23930">VII60*$C$65*$C$67</f>
        <v>0</v>
      </c>
      <c r="VIK67" s="995">
        <f t="shared" ref="VIK67" si="23931">VIK60*$C$65*$C$67</f>
        <v>0</v>
      </c>
      <c r="VIM67" s="995">
        <f t="shared" ref="VIM67" si="23932">VIM60*$C$65*$C$67</f>
        <v>0</v>
      </c>
      <c r="VIO67" s="995">
        <f t="shared" ref="VIO67" si="23933">VIO60*$C$65*$C$67</f>
        <v>0</v>
      </c>
      <c r="VIQ67" s="995">
        <f t="shared" ref="VIQ67" si="23934">VIQ60*$C$65*$C$67</f>
        <v>0</v>
      </c>
      <c r="VIS67" s="995">
        <f t="shared" ref="VIS67" si="23935">VIS60*$C$65*$C$67</f>
        <v>0</v>
      </c>
      <c r="VIU67" s="995">
        <f t="shared" ref="VIU67" si="23936">VIU60*$C$65*$C$67</f>
        <v>0</v>
      </c>
      <c r="VIW67" s="995">
        <f t="shared" ref="VIW67" si="23937">VIW60*$C$65*$C$67</f>
        <v>0</v>
      </c>
      <c r="VIY67" s="995">
        <f t="shared" ref="VIY67" si="23938">VIY60*$C$65*$C$67</f>
        <v>0</v>
      </c>
      <c r="VJA67" s="995">
        <f t="shared" ref="VJA67" si="23939">VJA60*$C$65*$C$67</f>
        <v>0</v>
      </c>
      <c r="VJC67" s="995">
        <f t="shared" ref="VJC67" si="23940">VJC60*$C$65*$C$67</f>
        <v>0</v>
      </c>
      <c r="VJE67" s="995">
        <f t="shared" ref="VJE67" si="23941">VJE60*$C$65*$C$67</f>
        <v>0</v>
      </c>
      <c r="VJG67" s="995">
        <f t="shared" ref="VJG67" si="23942">VJG60*$C$65*$C$67</f>
        <v>0</v>
      </c>
      <c r="VJI67" s="995">
        <f t="shared" ref="VJI67" si="23943">VJI60*$C$65*$C$67</f>
        <v>0</v>
      </c>
      <c r="VJK67" s="995">
        <f t="shared" ref="VJK67" si="23944">VJK60*$C$65*$C$67</f>
        <v>0</v>
      </c>
      <c r="VJM67" s="995">
        <f t="shared" ref="VJM67" si="23945">VJM60*$C$65*$C$67</f>
        <v>0</v>
      </c>
      <c r="VJO67" s="995">
        <f t="shared" ref="VJO67" si="23946">VJO60*$C$65*$C$67</f>
        <v>0</v>
      </c>
      <c r="VJQ67" s="995">
        <f t="shared" ref="VJQ67" si="23947">VJQ60*$C$65*$C$67</f>
        <v>0</v>
      </c>
      <c r="VJS67" s="995">
        <f t="shared" ref="VJS67" si="23948">VJS60*$C$65*$C$67</f>
        <v>0</v>
      </c>
      <c r="VJU67" s="995">
        <f t="shared" ref="VJU67" si="23949">VJU60*$C$65*$C$67</f>
        <v>0</v>
      </c>
      <c r="VJW67" s="995">
        <f t="shared" ref="VJW67" si="23950">VJW60*$C$65*$C$67</f>
        <v>0</v>
      </c>
      <c r="VJY67" s="995">
        <f t="shared" ref="VJY67" si="23951">VJY60*$C$65*$C$67</f>
        <v>0</v>
      </c>
      <c r="VKA67" s="995">
        <f t="shared" ref="VKA67" si="23952">VKA60*$C$65*$C$67</f>
        <v>0</v>
      </c>
      <c r="VKC67" s="995">
        <f t="shared" ref="VKC67" si="23953">VKC60*$C$65*$C$67</f>
        <v>0</v>
      </c>
      <c r="VKE67" s="995">
        <f t="shared" ref="VKE67" si="23954">VKE60*$C$65*$C$67</f>
        <v>0</v>
      </c>
      <c r="VKG67" s="995">
        <f t="shared" ref="VKG67" si="23955">VKG60*$C$65*$C$67</f>
        <v>0</v>
      </c>
      <c r="VKI67" s="995">
        <f t="shared" ref="VKI67" si="23956">VKI60*$C$65*$C$67</f>
        <v>0</v>
      </c>
      <c r="VKK67" s="995">
        <f t="shared" ref="VKK67" si="23957">VKK60*$C$65*$C$67</f>
        <v>0</v>
      </c>
      <c r="VKM67" s="995">
        <f t="shared" ref="VKM67" si="23958">VKM60*$C$65*$C$67</f>
        <v>0</v>
      </c>
      <c r="VKO67" s="995">
        <f t="shared" ref="VKO67" si="23959">VKO60*$C$65*$C$67</f>
        <v>0</v>
      </c>
      <c r="VKQ67" s="995">
        <f t="shared" ref="VKQ67" si="23960">VKQ60*$C$65*$C$67</f>
        <v>0</v>
      </c>
      <c r="VKS67" s="995">
        <f t="shared" ref="VKS67" si="23961">VKS60*$C$65*$C$67</f>
        <v>0</v>
      </c>
      <c r="VKU67" s="995">
        <f t="shared" ref="VKU67" si="23962">VKU60*$C$65*$C$67</f>
        <v>0</v>
      </c>
      <c r="VKW67" s="995">
        <f t="shared" ref="VKW67" si="23963">VKW60*$C$65*$C$67</f>
        <v>0</v>
      </c>
      <c r="VKY67" s="995">
        <f t="shared" ref="VKY67" si="23964">VKY60*$C$65*$C$67</f>
        <v>0</v>
      </c>
      <c r="VLA67" s="995">
        <f t="shared" ref="VLA67" si="23965">VLA60*$C$65*$C$67</f>
        <v>0</v>
      </c>
      <c r="VLC67" s="995">
        <f t="shared" ref="VLC67" si="23966">VLC60*$C$65*$C$67</f>
        <v>0</v>
      </c>
      <c r="VLE67" s="995">
        <f t="shared" ref="VLE67" si="23967">VLE60*$C$65*$C$67</f>
        <v>0</v>
      </c>
      <c r="VLG67" s="995">
        <f t="shared" ref="VLG67" si="23968">VLG60*$C$65*$C$67</f>
        <v>0</v>
      </c>
      <c r="VLI67" s="995">
        <f t="shared" ref="VLI67" si="23969">VLI60*$C$65*$C$67</f>
        <v>0</v>
      </c>
      <c r="VLK67" s="995">
        <f t="shared" ref="VLK67" si="23970">VLK60*$C$65*$C$67</f>
        <v>0</v>
      </c>
      <c r="VLM67" s="995">
        <f t="shared" ref="VLM67" si="23971">VLM60*$C$65*$C$67</f>
        <v>0</v>
      </c>
      <c r="VLO67" s="995">
        <f t="shared" ref="VLO67" si="23972">VLO60*$C$65*$C$67</f>
        <v>0</v>
      </c>
      <c r="VLQ67" s="995">
        <f t="shared" ref="VLQ67" si="23973">VLQ60*$C$65*$C$67</f>
        <v>0</v>
      </c>
      <c r="VLS67" s="995">
        <f t="shared" ref="VLS67" si="23974">VLS60*$C$65*$C$67</f>
        <v>0</v>
      </c>
      <c r="VLU67" s="995">
        <f t="shared" ref="VLU67" si="23975">VLU60*$C$65*$C$67</f>
        <v>0</v>
      </c>
      <c r="VLW67" s="995">
        <f t="shared" ref="VLW67" si="23976">VLW60*$C$65*$C$67</f>
        <v>0</v>
      </c>
      <c r="VLY67" s="995">
        <f t="shared" ref="VLY67" si="23977">VLY60*$C$65*$C$67</f>
        <v>0</v>
      </c>
      <c r="VMA67" s="995">
        <f t="shared" ref="VMA67" si="23978">VMA60*$C$65*$C$67</f>
        <v>0</v>
      </c>
      <c r="VMC67" s="995">
        <f t="shared" ref="VMC67" si="23979">VMC60*$C$65*$C$67</f>
        <v>0</v>
      </c>
      <c r="VME67" s="995">
        <f t="shared" ref="VME67" si="23980">VME60*$C$65*$C$67</f>
        <v>0</v>
      </c>
      <c r="VMG67" s="995">
        <f t="shared" ref="VMG67" si="23981">VMG60*$C$65*$C$67</f>
        <v>0</v>
      </c>
      <c r="VMI67" s="995">
        <f t="shared" ref="VMI67" si="23982">VMI60*$C$65*$C$67</f>
        <v>0</v>
      </c>
      <c r="VMK67" s="995">
        <f t="shared" ref="VMK67" si="23983">VMK60*$C$65*$C$67</f>
        <v>0</v>
      </c>
      <c r="VMM67" s="995">
        <f t="shared" ref="VMM67" si="23984">VMM60*$C$65*$C$67</f>
        <v>0</v>
      </c>
      <c r="VMO67" s="995">
        <f t="shared" ref="VMO67" si="23985">VMO60*$C$65*$C$67</f>
        <v>0</v>
      </c>
      <c r="VMQ67" s="995">
        <f t="shared" ref="VMQ67" si="23986">VMQ60*$C$65*$C$67</f>
        <v>0</v>
      </c>
      <c r="VMS67" s="995">
        <f t="shared" ref="VMS67" si="23987">VMS60*$C$65*$C$67</f>
        <v>0</v>
      </c>
      <c r="VMU67" s="995">
        <f t="shared" ref="VMU67" si="23988">VMU60*$C$65*$C$67</f>
        <v>0</v>
      </c>
      <c r="VMW67" s="995">
        <f t="shared" ref="VMW67" si="23989">VMW60*$C$65*$C$67</f>
        <v>0</v>
      </c>
      <c r="VMY67" s="995">
        <f t="shared" ref="VMY67" si="23990">VMY60*$C$65*$C$67</f>
        <v>0</v>
      </c>
      <c r="VNA67" s="995">
        <f t="shared" ref="VNA67" si="23991">VNA60*$C$65*$C$67</f>
        <v>0</v>
      </c>
      <c r="VNC67" s="995">
        <f t="shared" ref="VNC67" si="23992">VNC60*$C$65*$C$67</f>
        <v>0</v>
      </c>
      <c r="VNE67" s="995">
        <f t="shared" ref="VNE67" si="23993">VNE60*$C$65*$C$67</f>
        <v>0</v>
      </c>
      <c r="VNG67" s="995">
        <f t="shared" ref="VNG67" si="23994">VNG60*$C$65*$C$67</f>
        <v>0</v>
      </c>
      <c r="VNI67" s="995">
        <f t="shared" ref="VNI67" si="23995">VNI60*$C$65*$C$67</f>
        <v>0</v>
      </c>
      <c r="VNK67" s="995">
        <f t="shared" ref="VNK67" si="23996">VNK60*$C$65*$C$67</f>
        <v>0</v>
      </c>
      <c r="VNM67" s="995">
        <f t="shared" ref="VNM67" si="23997">VNM60*$C$65*$C$67</f>
        <v>0</v>
      </c>
      <c r="VNO67" s="995">
        <f t="shared" ref="VNO67" si="23998">VNO60*$C$65*$C$67</f>
        <v>0</v>
      </c>
      <c r="VNQ67" s="995">
        <f t="shared" ref="VNQ67" si="23999">VNQ60*$C$65*$C$67</f>
        <v>0</v>
      </c>
      <c r="VNS67" s="995">
        <f t="shared" ref="VNS67" si="24000">VNS60*$C$65*$C$67</f>
        <v>0</v>
      </c>
      <c r="VNU67" s="995">
        <f t="shared" ref="VNU67" si="24001">VNU60*$C$65*$C$67</f>
        <v>0</v>
      </c>
      <c r="VNW67" s="995">
        <f t="shared" ref="VNW67" si="24002">VNW60*$C$65*$C$67</f>
        <v>0</v>
      </c>
      <c r="VNY67" s="995">
        <f t="shared" ref="VNY67" si="24003">VNY60*$C$65*$C$67</f>
        <v>0</v>
      </c>
      <c r="VOA67" s="995">
        <f t="shared" ref="VOA67" si="24004">VOA60*$C$65*$C$67</f>
        <v>0</v>
      </c>
      <c r="VOC67" s="995">
        <f t="shared" ref="VOC67" si="24005">VOC60*$C$65*$C$67</f>
        <v>0</v>
      </c>
      <c r="VOE67" s="995">
        <f t="shared" ref="VOE67" si="24006">VOE60*$C$65*$C$67</f>
        <v>0</v>
      </c>
      <c r="VOG67" s="995">
        <f t="shared" ref="VOG67" si="24007">VOG60*$C$65*$C$67</f>
        <v>0</v>
      </c>
      <c r="VOI67" s="995">
        <f t="shared" ref="VOI67" si="24008">VOI60*$C$65*$C$67</f>
        <v>0</v>
      </c>
      <c r="VOK67" s="995">
        <f t="shared" ref="VOK67" si="24009">VOK60*$C$65*$C$67</f>
        <v>0</v>
      </c>
      <c r="VOM67" s="995">
        <f t="shared" ref="VOM67" si="24010">VOM60*$C$65*$C$67</f>
        <v>0</v>
      </c>
      <c r="VOO67" s="995">
        <f t="shared" ref="VOO67" si="24011">VOO60*$C$65*$C$67</f>
        <v>0</v>
      </c>
      <c r="VOQ67" s="995">
        <f t="shared" ref="VOQ67" si="24012">VOQ60*$C$65*$C$67</f>
        <v>0</v>
      </c>
      <c r="VOS67" s="995">
        <f t="shared" ref="VOS67" si="24013">VOS60*$C$65*$C$67</f>
        <v>0</v>
      </c>
      <c r="VOU67" s="995">
        <f t="shared" ref="VOU67" si="24014">VOU60*$C$65*$C$67</f>
        <v>0</v>
      </c>
      <c r="VOW67" s="995">
        <f t="shared" ref="VOW67" si="24015">VOW60*$C$65*$C$67</f>
        <v>0</v>
      </c>
      <c r="VOY67" s="995">
        <f t="shared" ref="VOY67" si="24016">VOY60*$C$65*$C$67</f>
        <v>0</v>
      </c>
      <c r="VPA67" s="995">
        <f t="shared" ref="VPA67" si="24017">VPA60*$C$65*$C$67</f>
        <v>0</v>
      </c>
      <c r="VPC67" s="995">
        <f t="shared" ref="VPC67" si="24018">VPC60*$C$65*$C$67</f>
        <v>0</v>
      </c>
      <c r="VPE67" s="995">
        <f t="shared" ref="VPE67" si="24019">VPE60*$C$65*$C$67</f>
        <v>0</v>
      </c>
      <c r="VPG67" s="995">
        <f t="shared" ref="VPG67" si="24020">VPG60*$C$65*$C$67</f>
        <v>0</v>
      </c>
      <c r="VPI67" s="995">
        <f t="shared" ref="VPI67" si="24021">VPI60*$C$65*$C$67</f>
        <v>0</v>
      </c>
      <c r="VPK67" s="995">
        <f t="shared" ref="VPK67" si="24022">VPK60*$C$65*$C$67</f>
        <v>0</v>
      </c>
      <c r="VPM67" s="995">
        <f t="shared" ref="VPM67" si="24023">VPM60*$C$65*$C$67</f>
        <v>0</v>
      </c>
      <c r="VPO67" s="995">
        <f t="shared" ref="VPO67" si="24024">VPO60*$C$65*$C$67</f>
        <v>0</v>
      </c>
      <c r="VPQ67" s="995">
        <f t="shared" ref="VPQ67" si="24025">VPQ60*$C$65*$C$67</f>
        <v>0</v>
      </c>
      <c r="VPS67" s="995">
        <f t="shared" ref="VPS67" si="24026">VPS60*$C$65*$C$67</f>
        <v>0</v>
      </c>
      <c r="VPU67" s="995">
        <f t="shared" ref="VPU67" si="24027">VPU60*$C$65*$C$67</f>
        <v>0</v>
      </c>
      <c r="VPW67" s="995">
        <f t="shared" ref="VPW67" si="24028">VPW60*$C$65*$C$67</f>
        <v>0</v>
      </c>
      <c r="VPY67" s="995">
        <f t="shared" ref="VPY67" si="24029">VPY60*$C$65*$C$67</f>
        <v>0</v>
      </c>
      <c r="VQA67" s="995">
        <f t="shared" ref="VQA67" si="24030">VQA60*$C$65*$C$67</f>
        <v>0</v>
      </c>
      <c r="VQC67" s="995">
        <f t="shared" ref="VQC67" si="24031">VQC60*$C$65*$C$67</f>
        <v>0</v>
      </c>
      <c r="VQE67" s="995">
        <f t="shared" ref="VQE67" si="24032">VQE60*$C$65*$C$67</f>
        <v>0</v>
      </c>
      <c r="VQG67" s="995">
        <f t="shared" ref="VQG67" si="24033">VQG60*$C$65*$C$67</f>
        <v>0</v>
      </c>
      <c r="VQI67" s="995">
        <f t="shared" ref="VQI67" si="24034">VQI60*$C$65*$C$67</f>
        <v>0</v>
      </c>
      <c r="VQK67" s="995">
        <f t="shared" ref="VQK67" si="24035">VQK60*$C$65*$C$67</f>
        <v>0</v>
      </c>
      <c r="VQM67" s="995">
        <f t="shared" ref="VQM67" si="24036">VQM60*$C$65*$C$67</f>
        <v>0</v>
      </c>
      <c r="VQO67" s="995">
        <f t="shared" ref="VQO67" si="24037">VQO60*$C$65*$C$67</f>
        <v>0</v>
      </c>
      <c r="VQQ67" s="995">
        <f t="shared" ref="VQQ67" si="24038">VQQ60*$C$65*$C$67</f>
        <v>0</v>
      </c>
      <c r="VQS67" s="995">
        <f t="shared" ref="VQS67" si="24039">VQS60*$C$65*$C$67</f>
        <v>0</v>
      </c>
      <c r="VQU67" s="995">
        <f t="shared" ref="VQU67" si="24040">VQU60*$C$65*$C$67</f>
        <v>0</v>
      </c>
      <c r="VQW67" s="995">
        <f t="shared" ref="VQW67" si="24041">VQW60*$C$65*$C$67</f>
        <v>0</v>
      </c>
      <c r="VQY67" s="995">
        <f t="shared" ref="VQY67" si="24042">VQY60*$C$65*$C$67</f>
        <v>0</v>
      </c>
      <c r="VRA67" s="995">
        <f t="shared" ref="VRA67" si="24043">VRA60*$C$65*$C$67</f>
        <v>0</v>
      </c>
      <c r="VRC67" s="995">
        <f t="shared" ref="VRC67" si="24044">VRC60*$C$65*$C$67</f>
        <v>0</v>
      </c>
      <c r="VRE67" s="995">
        <f t="shared" ref="VRE67" si="24045">VRE60*$C$65*$C$67</f>
        <v>0</v>
      </c>
      <c r="VRG67" s="995">
        <f t="shared" ref="VRG67" si="24046">VRG60*$C$65*$C$67</f>
        <v>0</v>
      </c>
      <c r="VRI67" s="995">
        <f t="shared" ref="VRI67" si="24047">VRI60*$C$65*$C$67</f>
        <v>0</v>
      </c>
      <c r="VRK67" s="995">
        <f t="shared" ref="VRK67" si="24048">VRK60*$C$65*$C$67</f>
        <v>0</v>
      </c>
      <c r="VRM67" s="995">
        <f t="shared" ref="VRM67" si="24049">VRM60*$C$65*$C$67</f>
        <v>0</v>
      </c>
      <c r="VRO67" s="995">
        <f t="shared" ref="VRO67" si="24050">VRO60*$C$65*$C$67</f>
        <v>0</v>
      </c>
      <c r="VRQ67" s="995">
        <f t="shared" ref="VRQ67" si="24051">VRQ60*$C$65*$C$67</f>
        <v>0</v>
      </c>
      <c r="VRS67" s="995">
        <f t="shared" ref="VRS67" si="24052">VRS60*$C$65*$C$67</f>
        <v>0</v>
      </c>
      <c r="VRU67" s="995">
        <f t="shared" ref="VRU67" si="24053">VRU60*$C$65*$C$67</f>
        <v>0</v>
      </c>
      <c r="VRW67" s="995">
        <f t="shared" ref="VRW67" si="24054">VRW60*$C$65*$C$67</f>
        <v>0</v>
      </c>
      <c r="VRY67" s="995">
        <f t="shared" ref="VRY67" si="24055">VRY60*$C$65*$C$67</f>
        <v>0</v>
      </c>
      <c r="VSA67" s="995">
        <f t="shared" ref="VSA67" si="24056">VSA60*$C$65*$C$67</f>
        <v>0</v>
      </c>
      <c r="VSC67" s="995">
        <f t="shared" ref="VSC67" si="24057">VSC60*$C$65*$C$67</f>
        <v>0</v>
      </c>
      <c r="VSE67" s="995">
        <f t="shared" ref="VSE67" si="24058">VSE60*$C$65*$C$67</f>
        <v>0</v>
      </c>
      <c r="VSG67" s="995">
        <f t="shared" ref="VSG67" si="24059">VSG60*$C$65*$C$67</f>
        <v>0</v>
      </c>
      <c r="VSI67" s="995">
        <f t="shared" ref="VSI67" si="24060">VSI60*$C$65*$C$67</f>
        <v>0</v>
      </c>
      <c r="VSK67" s="995">
        <f t="shared" ref="VSK67" si="24061">VSK60*$C$65*$C$67</f>
        <v>0</v>
      </c>
      <c r="VSM67" s="995">
        <f t="shared" ref="VSM67" si="24062">VSM60*$C$65*$C$67</f>
        <v>0</v>
      </c>
      <c r="VSO67" s="995">
        <f t="shared" ref="VSO67" si="24063">VSO60*$C$65*$C$67</f>
        <v>0</v>
      </c>
      <c r="VSQ67" s="995">
        <f t="shared" ref="VSQ67" si="24064">VSQ60*$C$65*$C$67</f>
        <v>0</v>
      </c>
      <c r="VSS67" s="995">
        <f t="shared" ref="VSS67" si="24065">VSS60*$C$65*$C$67</f>
        <v>0</v>
      </c>
      <c r="VSU67" s="995">
        <f t="shared" ref="VSU67" si="24066">VSU60*$C$65*$C$67</f>
        <v>0</v>
      </c>
      <c r="VSW67" s="995">
        <f t="shared" ref="VSW67" si="24067">VSW60*$C$65*$C$67</f>
        <v>0</v>
      </c>
      <c r="VSY67" s="995">
        <f t="shared" ref="VSY67" si="24068">VSY60*$C$65*$C$67</f>
        <v>0</v>
      </c>
      <c r="VTA67" s="995">
        <f t="shared" ref="VTA67" si="24069">VTA60*$C$65*$C$67</f>
        <v>0</v>
      </c>
      <c r="VTC67" s="995">
        <f t="shared" ref="VTC67" si="24070">VTC60*$C$65*$C$67</f>
        <v>0</v>
      </c>
      <c r="VTE67" s="995">
        <f t="shared" ref="VTE67" si="24071">VTE60*$C$65*$C$67</f>
        <v>0</v>
      </c>
      <c r="VTG67" s="995">
        <f t="shared" ref="VTG67" si="24072">VTG60*$C$65*$C$67</f>
        <v>0</v>
      </c>
      <c r="VTI67" s="995">
        <f t="shared" ref="VTI67" si="24073">VTI60*$C$65*$C$67</f>
        <v>0</v>
      </c>
      <c r="VTK67" s="995">
        <f t="shared" ref="VTK67" si="24074">VTK60*$C$65*$C$67</f>
        <v>0</v>
      </c>
      <c r="VTM67" s="995">
        <f t="shared" ref="VTM67" si="24075">VTM60*$C$65*$C$67</f>
        <v>0</v>
      </c>
      <c r="VTO67" s="995">
        <f t="shared" ref="VTO67" si="24076">VTO60*$C$65*$C$67</f>
        <v>0</v>
      </c>
      <c r="VTQ67" s="995">
        <f t="shared" ref="VTQ67" si="24077">VTQ60*$C$65*$C$67</f>
        <v>0</v>
      </c>
      <c r="VTS67" s="995">
        <f t="shared" ref="VTS67" si="24078">VTS60*$C$65*$C$67</f>
        <v>0</v>
      </c>
      <c r="VTU67" s="995">
        <f t="shared" ref="VTU67" si="24079">VTU60*$C$65*$C$67</f>
        <v>0</v>
      </c>
      <c r="VTW67" s="995">
        <f t="shared" ref="VTW67" si="24080">VTW60*$C$65*$C$67</f>
        <v>0</v>
      </c>
      <c r="VTY67" s="995">
        <f t="shared" ref="VTY67" si="24081">VTY60*$C$65*$C$67</f>
        <v>0</v>
      </c>
      <c r="VUA67" s="995">
        <f t="shared" ref="VUA67" si="24082">VUA60*$C$65*$C$67</f>
        <v>0</v>
      </c>
      <c r="VUC67" s="995">
        <f t="shared" ref="VUC67" si="24083">VUC60*$C$65*$C$67</f>
        <v>0</v>
      </c>
      <c r="VUE67" s="995">
        <f t="shared" ref="VUE67" si="24084">VUE60*$C$65*$C$67</f>
        <v>0</v>
      </c>
      <c r="VUG67" s="995">
        <f t="shared" ref="VUG67" si="24085">VUG60*$C$65*$C$67</f>
        <v>0</v>
      </c>
      <c r="VUI67" s="995">
        <f t="shared" ref="VUI67" si="24086">VUI60*$C$65*$C$67</f>
        <v>0</v>
      </c>
      <c r="VUK67" s="995">
        <f t="shared" ref="VUK67" si="24087">VUK60*$C$65*$C$67</f>
        <v>0</v>
      </c>
      <c r="VUM67" s="995">
        <f t="shared" ref="VUM67" si="24088">VUM60*$C$65*$C$67</f>
        <v>0</v>
      </c>
      <c r="VUO67" s="995">
        <f t="shared" ref="VUO67" si="24089">VUO60*$C$65*$C$67</f>
        <v>0</v>
      </c>
      <c r="VUQ67" s="995">
        <f t="shared" ref="VUQ67" si="24090">VUQ60*$C$65*$C$67</f>
        <v>0</v>
      </c>
      <c r="VUS67" s="995">
        <f t="shared" ref="VUS67" si="24091">VUS60*$C$65*$C$67</f>
        <v>0</v>
      </c>
      <c r="VUU67" s="995">
        <f t="shared" ref="VUU67" si="24092">VUU60*$C$65*$C$67</f>
        <v>0</v>
      </c>
      <c r="VUW67" s="995">
        <f t="shared" ref="VUW67" si="24093">VUW60*$C$65*$C$67</f>
        <v>0</v>
      </c>
      <c r="VUY67" s="995">
        <f t="shared" ref="VUY67" si="24094">VUY60*$C$65*$C$67</f>
        <v>0</v>
      </c>
      <c r="VVA67" s="995">
        <f t="shared" ref="VVA67" si="24095">VVA60*$C$65*$C$67</f>
        <v>0</v>
      </c>
      <c r="VVC67" s="995">
        <f t="shared" ref="VVC67" si="24096">VVC60*$C$65*$C$67</f>
        <v>0</v>
      </c>
      <c r="VVE67" s="995">
        <f t="shared" ref="VVE67" si="24097">VVE60*$C$65*$C$67</f>
        <v>0</v>
      </c>
      <c r="VVG67" s="995">
        <f t="shared" ref="VVG67" si="24098">VVG60*$C$65*$C$67</f>
        <v>0</v>
      </c>
      <c r="VVI67" s="995">
        <f t="shared" ref="VVI67" si="24099">VVI60*$C$65*$C$67</f>
        <v>0</v>
      </c>
      <c r="VVK67" s="995">
        <f t="shared" ref="VVK67" si="24100">VVK60*$C$65*$C$67</f>
        <v>0</v>
      </c>
      <c r="VVM67" s="995">
        <f t="shared" ref="VVM67" si="24101">VVM60*$C$65*$C$67</f>
        <v>0</v>
      </c>
      <c r="VVO67" s="995">
        <f t="shared" ref="VVO67" si="24102">VVO60*$C$65*$C$67</f>
        <v>0</v>
      </c>
      <c r="VVQ67" s="995">
        <f t="shared" ref="VVQ67" si="24103">VVQ60*$C$65*$C$67</f>
        <v>0</v>
      </c>
      <c r="VVS67" s="995">
        <f t="shared" ref="VVS67" si="24104">VVS60*$C$65*$C$67</f>
        <v>0</v>
      </c>
      <c r="VVU67" s="995">
        <f t="shared" ref="VVU67" si="24105">VVU60*$C$65*$C$67</f>
        <v>0</v>
      </c>
      <c r="VVW67" s="995">
        <f t="shared" ref="VVW67" si="24106">VVW60*$C$65*$C$67</f>
        <v>0</v>
      </c>
      <c r="VVY67" s="995">
        <f t="shared" ref="VVY67" si="24107">VVY60*$C$65*$C$67</f>
        <v>0</v>
      </c>
      <c r="VWA67" s="995">
        <f t="shared" ref="VWA67" si="24108">VWA60*$C$65*$C$67</f>
        <v>0</v>
      </c>
      <c r="VWC67" s="995">
        <f t="shared" ref="VWC67" si="24109">VWC60*$C$65*$C$67</f>
        <v>0</v>
      </c>
      <c r="VWE67" s="995">
        <f t="shared" ref="VWE67" si="24110">VWE60*$C$65*$C$67</f>
        <v>0</v>
      </c>
      <c r="VWG67" s="995">
        <f t="shared" ref="VWG67" si="24111">VWG60*$C$65*$C$67</f>
        <v>0</v>
      </c>
      <c r="VWI67" s="995">
        <f t="shared" ref="VWI67" si="24112">VWI60*$C$65*$C$67</f>
        <v>0</v>
      </c>
      <c r="VWK67" s="995">
        <f t="shared" ref="VWK67" si="24113">VWK60*$C$65*$C$67</f>
        <v>0</v>
      </c>
      <c r="VWM67" s="995">
        <f t="shared" ref="VWM67" si="24114">VWM60*$C$65*$C$67</f>
        <v>0</v>
      </c>
      <c r="VWO67" s="995">
        <f t="shared" ref="VWO67" si="24115">VWO60*$C$65*$C$67</f>
        <v>0</v>
      </c>
      <c r="VWQ67" s="995">
        <f t="shared" ref="VWQ67" si="24116">VWQ60*$C$65*$C$67</f>
        <v>0</v>
      </c>
      <c r="VWS67" s="995">
        <f t="shared" ref="VWS67" si="24117">VWS60*$C$65*$C$67</f>
        <v>0</v>
      </c>
      <c r="VWU67" s="995">
        <f t="shared" ref="VWU67" si="24118">VWU60*$C$65*$C$67</f>
        <v>0</v>
      </c>
      <c r="VWW67" s="995">
        <f t="shared" ref="VWW67" si="24119">VWW60*$C$65*$C$67</f>
        <v>0</v>
      </c>
      <c r="VWY67" s="995">
        <f t="shared" ref="VWY67" si="24120">VWY60*$C$65*$C$67</f>
        <v>0</v>
      </c>
      <c r="VXA67" s="995">
        <f t="shared" ref="VXA67" si="24121">VXA60*$C$65*$C$67</f>
        <v>0</v>
      </c>
      <c r="VXC67" s="995">
        <f t="shared" ref="VXC67" si="24122">VXC60*$C$65*$C$67</f>
        <v>0</v>
      </c>
      <c r="VXE67" s="995">
        <f t="shared" ref="VXE67" si="24123">VXE60*$C$65*$C$67</f>
        <v>0</v>
      </c>
      <c r="VXG67" s="995">
        <f t="shared" ref="VXG67" si="24124">VXG60*$C$65*$C$67</f>
        <v>0</v>
      </c>
      <c r="VXI67" s="995">
        <f t="shared" ref="VXI67" si="24125">VXI60*$C$65*$C$67</f>
        <v>0</v>
      </c>
      <c r="VXK67" s="995">
        <f t="shared" ref="VXK67" si="24126">VXK60*$C$65*$C$67</f>
        <v>0</v>
      </c>
      <c r="VXM67" s="995">
        <f t="shared" ref="VXM67" si="24127">VXM60*$C$65*$C$67</f>
        <v>0</v>
      </c>
      <c r="VXO67" s="995">
        <f t="shared" ref="VXO67" si="24128">VXO60*$C$65*$C$67</f>
        <v>0</v>
      </c>
      <c r="VXQ67" s="995">
        <f t="shared" ref="VXQ67" si="24129">VXQ60*$C$65*$C$67</f>
        <v>0</v>
      </c>
      <c r="VXS67" s="995">
        <f t="shared" ref="VXS67" si="24130">VXS60*$C$65*$C$67</f>
        <v>0</v>
      </c>
      <c r="VXU67" s="995">
        <f t="shared" ref="VXU67" si="24131">VXU60*$C$65*$C$67</f>
        <v>0</v>
      </c>
      <c r="VXW67" s="995">
        <f t="shared" ref="VXW67" si="24132">VXW60*$C$65*$C$67</f>
        <v>0</v>
      </c>
      <c r="VXY67" s="995">
        <f t="shared" ref="VXY67" si="24133">VXY60*$C$65*$C$67</f>
        <v>0</v>
      </c>
      <c r="VYA67" s="995">
        <f t="shared" ref="VYA67" si="24134">VYA60*$C$65*$C$67</f>
        <v>0</v>
      </c>
      <c r="VYC67" s="995">
        <f t="shared" ref="VYC67" si="24135">VYC60*$C$65*$C$67</f>
        <v>0</v>
      </c>
      <c r="VYE67" s="995">
        <f t="shared" ref="VYE67" si="24136">VYE60*$C$65*$C$67</f>
        <v>0</v>
      </c>
      <c r="VYG67" s="995">
        <f t="shared" ref="VYG67" si="24137">VYG60*$C$65*$C$67</f>
        <v>0</v>
      </c>
      <c r="VYI67" s="995">
        <f t="shared" ref="VYI67" si="24138">VYI60*$C$65*$C$67</f>
        <v>0</v>
      </c>
      <c r="VYK67" s="995">
        <f t="shared" ref="VYK67" si="24139">VYK60*$C$65*$C$67</f>
        <v>0</v>
      </c>
      <c r="VYM67" s="995">
        <f t="shared" ref="VYM67" si="24140">VYM60*$C$65*$C$67</f>
        <v>0</v>
      </c>
      <c r="VYO67" s="995">
        <f t="shared" ref="VYO67" si="24141">VYO60*$C$65*$C$67</f>
        <v>0</v>
      </c>
      <c r="VYQ67" s="995">
        <f t="shared" ref="VYQ67" si="24142">VYQ60*$C$65*$C$67</f>
        <v>0</v>
      </c>
      <c r="VYS67" s="995">
        <f t="shared" ref="VYS67" si="24143">VYS60*$C$65*$C$67</f>
        <v>0</v>
      </c>
      <c r="VYU67" s="995">
        <f t="shared" ref="VYU67" si="24144">VYU60*$C$65*$C$67</f>
        <v>0</v>
      </c>
      <c r="VYW67" s="995">
        <f t="shared" ref="VYW67" si="24145">VYW60*$C$65*$C$67</f>
        <v>0</v>
      </c>
      <c r="VYY67" s="995">
        <f t="shared" ref="VYY67" si="24146">VYY60*$C$65*$C$67</f>
        <v>0</v>
      </c>
      <c r="VZA67" s="995">
        <f t="shared" ref="VZA67" si="24147">VZA60*$C$65*$C$67</f>
        <v>0</v>
      </c>
      <c r="VZC67" s="995">
        <f t="shared" ref="VZC67" si="24148">VZC60*$C$65*$C$67</f>
        <v>0</v>
      </c>
      <c r="VZE67" s="995">
        <f t="shared" ref="VZE67" si="24149">VZE60*$C$65*$C$67</f>
        <v>0</v>
      </c>
      <c r="VZG67" s="995">
        <f t="shared" ref="VZG67" si="24150">VZG60*$C$65*$C$67</f>
        <v>0</v>
      </c>
      <c r="VZI67" s="995">
        <f t="shared" ref="VZI67" si="24151">VZI60*$C$65*$C$67</f>
        <v>0</v>
      </c>
      <c r="VZK67" s="995">
        <f t="shared" ref="VZK67" si="24152">VZK60*$C$65*$C$67</f>
        <v>0</v>
      </c>
      <c r="VZM67" s="995">
        <f t="shared" ref="VZM67" si="24153">VZM60*$C$65*$C$67</f>
        <v>0</v>
      </c>
      <c r="VZO67" s="995">
        <f t="shared" ref="VZO67" si="24154">VZO60*$C$65*$C$67</f>
        <v>0</v>
      </c>
      <c r="VZQ67" s="995">
        <f t="shared" ref="VZQ67" si="24155">VZQ60*$C$65*$C$67</f>
        <v>0</v>
      </c>
      <c r="VZS67" s="995">
        <f t="shared" ref="VZS67" si="24156">VZS60*$C$65*$C$67</f>
        <v>0</v>
      </c>
      <c r="VZU67" s="995">
        <f t="shared" ref="VZU67" si="24157">VZU60*$C$65*$C$67</f>
        <v>0</v>
      </c>
      <c r="VZW67" s="995">
        <f t="shared" ref="VZW67" si="24158">VZW60*$C$65*$C$67</f>
        <v>0</v>
      </c>
      <c r="VZY67" s="995">
        <f t="shared" ref="VZY67" si="24159">VZY60*$C$65*$C$67</f>
        <v>0</v>
      </c>
      <c r="WAA67" s="995">
        <f t="shared" ref="WAA67" si="24160">WAA60*$C$65*$C$67</f>
        <v>0</v>
      </c>
      <c r="WAC67" s="995">
        <f t="shared" ref="WAC67" si="24161">WAC60*$C$65*$C$67</f>
        <v>0</v>
      </c>
      <c r="WAE67" s="995">
        <f t="shared" ref="WAE67" si="24162">WAE60*$C$65*$C$67</f>
        <v>0</v>
      </c>
      <c r="WAG67" s="995">
        <f t="shared" ref="WAG67" si="24163">WAG60*$C$65*$C$67</f>
        <v>0</v>
      </c>
      <c r="WAI67" s="995">
        <f t="shared" ref="WAI67" si="24164">WAI60*$C$65*$C$67</f>
        <v>0</v>
      </c>
      <c r="WAK67" s="995">
        <f t="shared" ref="WAK67" si="24165">WAK60*$C$65*$C$67</f>
        <v>0</v>
      </c>
      <c r="WAM67" s="995">
        <f t="shared" ref="WAM67" si="24166">WAM60*$C$65*$C$67</f>
        <v>0</v>
      </c>
      <c r="WAO67" s="995">
        <f t="shared" ref="WAO67" si="24167">WAO60*$C$65*$C$67</f>
        <v>0</v>
      </c>
      <c r="WAQ67" s="995">
        <f t="shared" ref="WAQ67" si="24168">WAQ60*$C$65*$C$67</f>
        <v>0</v>
      </c>
      <c r="WAS67" s="995">
        <f t="shared" ref="WAS67" si="24169">WAS60*$C$65*$C$67</f>
        <v>0</v>
      </c>
      <c r="WAU67" s="995">
        <f t="shared" ref="WAU67" si="24170">WAU60*$C$65*$C$67</f>
        <v>0</v>
      </c>
      <c r="WAW67" s="995">
        <f t="shared" ref="WAW67" si="24171">WAW60*$C$65*$C$67</f>
        <v>0</v>
      </c>
      <c r="WAY67" s="995">
        <f t="shared" ref="WAY67" si="24172">WAY60*$C$65*$C$67</f>
        <v>0</v>
      </c>
      <c r="WBA67" s="995">
        <f t="shared" ref="WBA67" si="24173">WBA60*$C$65*$C$67</f>
        <v>0</v>
      </c>
      <c r="WBC67" s="995">
        <f t="shared" ref="WBC67" si="24174">WBC60*$C$65*$C$67</f>
        <v>0</v>
      </c>
      <c r="WBE67" s="995">
        <f t="shared" ref="WBE67" si="24175">WBE60*$C$65*$C$67</f>
        <v>0</v>
      </c>
      <c r="WBG67" s="995">
        <f t="shared" ref="WBG67" si="24176">WBG60*$C$65*$C$67</f>
        <v>0</v>
      </c>
      <c r="WBI67" s="995">
        <f t="shared" ref="WBI67" si="24177">WBI60*$C$65*$C$67</f>
        <v>0</v>
      </c>
      <c r="WBK67" s="995">
        <f t="shared" ref="WBK67" si="24178">WBK60*$C$65*$C$67</f>
        <v>0</v>
      </c>
      <c r="WBM67" s="995">
        <f t="shared" ref="WBM67" si="24179">WBM60*$C$65*$C$67</f>
        <v>0</v>
      </c>
      <c r="WBO67" s="995">
        <f t="shared" ref="WBO67" si="24180">WBO60*$C$65*$C$67</f>
        <v>0</v>
      </c>
      <c r="WBQ67" s="995">
        <f t="shared" ref="WBQ67" si="24181">WBQ60*$C$65*$C$67</f>
        <v>0</v>
      </c>
      <c r="WBS67" s="995">
        <f t="shared" ref="WBS67" si="24182">WBS60*$C$65*$C$67</f>
        <v>0</v>
      </c>
      <c r="WBU67" s="995">
        <f t="shared" ref="WBU67" si="24183">WBU60*$C$65*$C$67</f>
        <v>0</v>
      </c>
      <c r="WBW67" s="995">
        <f t="shared" ref="WBW67" si="24184">WBW60*$C$65*$C$67</f>
        <v>0</v>
      </c>
      <c r="WBY67" s="995">
        <f t="shared" ref="WBY67" si="24185">WBY60*$C$65*$C$67</f>
        <v>0</v>
      </c>
      <c r="WCA67" s="995">
        <f t="shared" ref="WCA67" si="24186">WCA60*$C$65*$C$67</f>
        <v>0</v>
      </c>
      <c r="WCC67" s="995">
        <f t="shared" ref="WCC67" si="24187">WCC60*$C$65*$C$67</f>
        <v>0</v>
      </c>
      <c r="WCE67" s="995">
        <f t="shared" ref="WCE67" si="24188">WCE60*$C$65*$C$67</f>
        <v>0</v>
      </c>
      <c r="WCG67" s="995">
        <f t="shared" ref="WCG67" si="24189">WCG60*$C$65*$C$67</f>
        <v>0</v>
      </c>
      <c r="WCI67" s="995">
        <f t="shared" ref="WCI67" si="24190">WCI60*$C$65*$C$67</f>
        <v>0</v>
      </c>
      <c r="WCK67" s="995">
        <f t="shared" ref="WCK67" si="24191">WCK60*$C$65*$C$67</f>
        <v>0</v>
      </c>
      <c r="WCM67" s="995">
        <f t="shared" ref="WCM67" si="24192">WCM60*$C$65*$C$67</f>
        <v>0</v>
      </c>
      <c r="WCO67" s="995">
        <f t="shared" ref="WCO67" si="24193">WCO60*$C$65*$C$67</f>
        <v>0</v>
      </c>
      <c r="WCQ67" s="995">
        <f t="shared" ref="WCQ67" si="24194">WCQ60*$C$65*$C$67</f>
        <v>0</v>
      </c>
      <c r="WCS67" s="995">
        <f t="shared" ref="WCS67" si="24195">WCS60*$C$65*$C$67</f>
        <v>0</v>
      </c>
      <c r="WCU67" s="995">
        <f t="shared" ref="WCU67" si="24196">WCU60*$C$65*$C$67</f>
        <v>0</v>
      </c>
      <c r="WCW67" s="995">
        <f t="shared" ref="WCW67" si="24197">WCW60*$C$65*$C$67</f>
        <v>0</v>
      </c>
      <c r="WCY67" s="995">
        <f t="shared" ref="WCY67" si="24198">WCY60*$C$65*$C$67</f>
        <v>0</v>
      </c>
      <c r="WDA67" s="995">
        <f t="shared" ref="WDA67" si="24199">WDA60*$C$65*$C$67</f>
        <v>0</v>
      </c>
      <c r="WDC67" s="995">
        <f t="shared" ref="WDC67" si="24200">WDC60*$C$65*$C$67</f>
        <v>0</v>
      </c>
      <c r="WDE67" s="995">
        <f t="shared" ref="WDE67" si="24201">WDE60*$C$65*$C$67</f>
        <v>0</v>
      </c>
      <c r="WDG67" s="995">
        <f t="shared" ref="WDG67" si="24202">WDG60*$C$65*$C$67</f>
        <v>0</v>
      </c>
      <c r="WDI67" s="995">
        <f t="shared" ref="WDI67" si="24203">WDI60*$C$65*$C$67</f>
        <v>0</v>
      </c>
      <c r="WDK67" s="995">
        <f t="shared" ref="WDK67" si="24204">WDK60*$C$65*$C$67</f>
        <v>0</v>
      </c>
      <c r="WDM67" s="995">
        <f t="shared" ref="WDM67" si="24205">WDM60*$C$65*$C$67</f>
        <v>0</v>
      </c>
      <c r="WDO67" s="995">
        <f t="shared" ref="WDO67" si="24206">WDO60*$C$65*$C$67</f>
        <v>0</v>
      </c>
      <c r="WDQ67" s="995">
        <f t="shared" ref="WDQ67" si="24207">WDQ60*$C$65*$C$67</f>
        <v>0</v>
      </c>
      <c r="WDS67" s="995">
        <f t="shared" ref="WDS67" si="24208">WDS60*$C$65*$C$67</f>
        <v>0</v>
      </c>
      <c r="WDU67" s="995">
        <f t="shared" ref="WDU67" si="24209">WDU60*$C$65*$C$67</f>
        <v>0</v>
      </c>
      <c r="WDW67" s="995">
        <f t="shared" ref="WDW67" si="24210">WDW60*$C$65*$C$67</f>
        <v>0</v>
      </c>
      <c r="WDY67" s="995">
        <f t="shared" ref="WDY67" si="24211">WDY60*$C$65*$C$67</f>
        <v>0</v>
      </c>
      <c r="WEA67" s="995">
        <f t="shared" ref="WEA67" si="24212">WEA60*$C$65*$C$67</f>
        <v>0</v>
      </c>
      <c r="WEC67" s="995">
        <f t="shared" ref="WEC67" si="24213">WEC60*$C$65*$C$67</f>
        <v>0</v>
      </c>
      <c r="WEE67" s="995">
        <f t="shared" ref="WEE67" si="24214">WEE60*$C$65*$C$67</f>
        <v>0</v>
      </c>
      <c r="WEG67" s="995">
        <f t="shared" ref="WEG67" si="24215">WEG60*$C$65*$C$67</f>
        <v>0</v>
      </c>
      <c r="WEI67" s="995">
        <f t="shared" ref="WEI67" si="24216">WEI60*$C$65*$C$67</f>
        <v>0</v>
      </c>
      <c r="WEK67" s="995">
        <f t="shared" ref="WEK67" si="24217">WEK60*$C$65*$C$67</f>
        <v>0</v>
      </c>
      <c r="WEM67" s="995">
        <f t="shared" ref="WEM67" si="24218">WEM60*$C$65*$C$67</f>
        <v>0</v>
      </c>
      <c r="WEO67" s="995">
        <f t="shared" ref="WEO67" si="24219">WEO60*$C$65*$C$67</f>
        <v>0</v>
      </c>
      <c r="WEQ67" s="995">
        <f t="shared" ref="WEQ67" si="24220">WEQ60*$C$65*$C$67</f>
        <v>0</v>
      </c>
      <c r="WES67" s="995">
        <f t="shared" ref="WES67" si="24221">WES60*$C$65*$C$67</f>
        <v>0</v>
      </c>
      <c r="WEU67" s="995">
        <f t="shared" ref="WEU67" si="24222">WEU60*$C$65*$C$67</f>
        <v>0</v>
      </c>
      <c r="WEW67" s="995">
        <f t="shared" ref="WEW67" si="24223">WEW60*$C$65*$C$67</f>
        <v>0</v>
      </c>
      <c r="WEY67" s="995">
        <f t="shared" ref="WEY67" si="24224">WEY60*$C$65*$C$67</f>
        <v>0</v>
      </c>
      <c r="WFA67" s="995">
        <f t="shared" ref="WFA67" si="24225">WFA60*$C$65*$C$67</f>
        <v>0</v>
      </c>
      <c r="WFC67" s="995">
        <f t="shared" ref="WFC67" si="24226">WFC60*$C$65*$C$67</f>
        <v>0</v>
      </c>
      <c r="WFE67" s="995">
        <f t="shared" ref="WFE67" si="24227">WFE60*$C$65*$C$67</f>
        <v>0</v>
      </c>
      <c r="WFG67" s="995">
        <f t="shared" ref="WFG67" si="24228">WFG60*$C$65*$C$67</f>
        <v>0</v>
      </c>
      <c r="WFI67" s="995">
        <f t="shared" ref="WFI67" si="24229">WFI60*$C$65*$C$67</f>
        <v>0</v>
      </c>
      <c r="WFK67" s="995">
        <f t="shared" ref="WFK67" si="24230">WFK60*$C$65*$C$67</f>
        <v>0</v>
      </c>
      <c r="WFM67" s="995">
        <f t="shared" ref="WFM67" si="24231">WFM60*$C$65*$C$67</f>
        <v>0</v>
      </c>
      <c r="WFO67" s="995">
        <f t="shared" ref="WFO67" si="24232">WFO60*$C$65*$C$67</f>
        <v>0</v>
      </c>
      <c r="WFQ67" s="995">
        <f t="shared" ref="WFQ67" si="24233">WFQ60*$C$65*$C$67</f>
        <v>0</v>
      </c>
      <c r="WFS67" s="995">
        <f t="shared" ref="WFS67" si="24234">WFS60*$C$65*$C$67</f>
        <v>0</v>
      </c>
      <c r="WFU67" s="995">
        <f t="shared" ref="WFU67" si="24235">WFU60*$C$65*$C$67</f>
        <v>0</v>
      </c>
      <c r="WFW67" s="995">
        <f t="shared" ref="WFW67" si="24236">WFW60*$C$65*$C$67</f>
        <v>0</v>
      </c>
      <c r="WFY67" s="995">
        <f t="shared" ref="WFY67" si="24237">WFY60*$C$65*$C$67</f>
        <v>0</v>
      </c>
      <c r="WGA67" s="995">
        <f t="shared" ref="WGA67" si="24238">WGA60*$C$65*$C$67</f>
        <v>0</v>
      </c>
      <c r="WGC67" s="995">
        <f t="shared" ref="WGC67" si="24239">WGC60*$C$65*$C$67</f>
        <v>0</v>
      </c>
      <c r="WGE67" s="995">
        <f t="shared" ref="WGE67" si="24240">WGE60*$C$65*$C$67</f>
        <v>0</v>
      </c>
      <c r="WGG67" s="995">
        <f t="shared" ref="WGG67" si="24241">WGG60*$C$65*$C$67</f>
        <v>0</v>
      </c>
      <c r="WGI67" s="995">
        <f t="shared" ref="WGI67" si="24242">WGI60*$C$65*$C$67</f>
        <v>0</v>
      </c>
      <c r="WGK67" s="995">
        <f t="shared" ref="WGK67" si="24243">WGK60*$C$65*$C$67</f>
        <v>0</v>
      </c>
      <c r="WGM67" s="995">
        <f t="shared" ref="WGM67" si="24244">WGM60*$C$65*$C$67</f>
        <v>0</v>
      </c>
      <c r="WGO67" s="995">
        <f t="shared" ref="WGO67" si="24245">WGO60*$C$65*$C$67</f>
        <v>0</v>
      </c>
      <c r="WGQ67" s="995">
        <f t="shared" ref="WGQ67" si="24246">WGQ60*$C$65*$C$67</f>
        <v>0</v>
      </c>
      <c r="WGS67" s="995">
        <f t="shared" ref="WGS67" si="24247">WGS60*$C$65*$C$67</f>
        <v>0</v>
      </c>
      <c r="WGU67" s="995">
        <f t="shared" ref="WGU67" si="24248">WGU60*$C$65*$C$67</f>
        <v>0</v>
      </c>
      <c r="WGW67" s="995">
        <f t="shared" ref="WGW67" si="24249">WGW60*$C$65*$C$67</f>
        <v>0</v>
      </c>
      <c r="WGY67" s="995">
        <f t="shared" ref="WGY67" si="24250">WGY60*$C$65*$C$67</f>
        <v>0</v>
      </c>
      <c r="WHA67" s="995">
        <f t="shared" ref="WHA67" si="24251">WHA60*$C$65*$C$67</f>
        <v>0</v>
      </c>
      <c r="WHC67" s="995">
        <f t="shared" ref="WHC67" si="24252">WHC60*$C$65*$C$67</f>
        <v>0</v>
      </c>
      <c r="WHE67" s="995">
        <f t="shared" ref="WHE67" si="24253">WHE60*$C$65*$C$67</f>
        <v>0</v>
      </c>
      <c r="WHG67" s="995">
        <f t="shared" ref="WHG67" si="24254">WHG60*$C$65*$C$67</f>
        <v>0</v>
      </c>
      <c r="WHI67" s="995">
        <f t="shared" ref="WHI67" si="24255">WHI60*$C$65*$C$67</f>
        <v>0</v>
      </c>
      <c r="WHK67" s="995">
        <f t="shared" ref="WHK67" si="24256">WHK60*$C$65*$C$67</f>
        <v>0</v>
      </c>
      <c r="WHM67" s="995">
        <f t="shared" ref="WHM67" si="24257">WHM60*$C$65*$C$67</f>
        <v>0</v>
      </c>
      <c r="WHO67" s="995">
        <f t="shared" ref="WHO67" si="24258">WHO60*$C$65*$C$67</f>
        <v>0</v>
      </c>
      <c r="WHQ67" s="995">
        <f t="shared" ref="WHQ67" si="24259">WHQ60*$C$65*$C$67</f>
        <v>0</v>
      </c>
      <c r="WHS67" s="995">
        <f t="shared" ref="WHS67" si="24260">WHS60*$C$65*$C$67</f>
        <v>0</v>
      </c>
      <c r="WHU67" s="995">
        <f t="shared" ref="WHU67" si="24261">WHU60*$C$65*$C$67</f>
        <v>0</v>
      </c>
      <c r="WHW67" s="995">
        <f t="shared" ref="WHW67" si="24262">WHW60*$C$65*$C$67</f>
        <v>0</v>
      </c>
      <c r="WHY67" s="995">
        <f t="shared" ref="WHY67" si="24263">WHY60*$C$65*$C$67</f>
        <v>0</v>
      </c>
      <c r="WIA67" s="995">
        <f t="shared" ref="WIA67" si="24264">WIA60*$C$65*$C$67</f>
        <v>0</v>
      </c>
      <c r="WIC67" s="995">
        <f t="shared" ref="WIC67" si="24265">WIC60*$C$65*$C$67</f>
        <v>0</v>
      </c>
      <c r="WIE67" s="995">
        <f t="shared" ref="WIE67" si="24266">WIE60*$C$65*$C$67</f>
        <v>0</v>
      </c>
      <c r="WIG67" s="995">
        <f t="shared" ref="WIG67" si="24267">WIG60*$C$65*$C$67</f>
        <v>0</v>
      </c>
      <c r="WII67" s="995">
        <f t="shared" ref="WII67" si="24268">WII60*$C$65*$C$67</f>
        <v>0</v>
      </c>
      <c r="WIK67" s="995">
        <f t="shared" ref="WIK67" si="24269">WIK60*$C$65*$C$67</f>
        <v>0</v>
      </c>
      <c r="WIM67" s="995">
        <f t="shared" ref="WIM67" si="24270">WIM60*$C$65*$C$67</f>
        <v>0</v>
      </c>
      <c r="WIO67" s="995">
        <f t="shared" ref="WIO67" si="24271">WIO60*$C$65*$C$67</f>
        <v>0</v>
      </c>
      <c r="WIQ67" s="995">
        <f t="shared" ref="WIQ67" si="24272">WIQ60*$C$65*$C$67</f>
        <v>0</v>
      </c>
      <c r="WIS67" s="995">
        <f t="shared" ref="WIS67" si="24273">WIS60*$C$65*$C$67</f>
        <v>0</v>
      </c>
      <c r="WIU67" s="995">
        <f t="shared" ref="WIU67" si="24274">WIU60*$C$65*$C$67</f>
        <v>0</v>
      </c>
      <c r="WIW67" s="995">
        <f t="shared" ref="WIW67" si="24275">WIW60*$C$65*$C$67</f>
        <v>0</v>
      </c>
      <c r="WIY67" s="995">
        <f t="shared" ref="WIY67" si="24276">WIY60*$C$65*$C$67</f>
        <v>0</v>
      </c>
      <c r="WJA67" s="995">
        <f t="shared" ref="WJA67" si="24277">WJA60*$C$65*$C$67</f>
        <v>0</v>
      </c>
      <c r="WJC67" s="995">
        <f t="shared" ref="WJC67" si="24278">WJC60*$C$65*$C$67</f>
        <v>0</v>
      </c>
      <c r="WJE67" s="995">
        <f t="shared" ref="WJE67" si="24279">WJE60*$C$65*$C$67</f>
        <v>0</v>
      </c>
      <c r="WJG67" s="995">
        <f t="shared" ref="WJG67" si="24280">WJG60*$C$65*$C$67</f>
        <v>0</v>
      </c>
      <c r="WJI67" s="995">
        <f t="shared" ref="WJI67" si="24281">WJI60*$C$65*$C$67</f>
        <v>0</v>
      </c>
      <c r="WJK67" s="995">
        <f t="shared" ref="WJK67" si="24282">WJK60*$C$65*$C$67</f>
        <v>0</v>
      </c>
      <c r="WJM67" s="995">
        <f t="shared" ref="WJM67" si="24283">WJM60*$C$65*$C$67</f>
        <v>0</v>
      </c>
      <c r="WJO67" s="995">
        <f t="shared" ref="WJO67" si="24284">WJO60*$C$65*$C$67</f>
        <v>0</v>
      </c>
      <c r="WJQ67" s="995">
        <f t="shared" ref="WJQ67" si="24285">WJQ60*$C$65*$C$67</f>
        <v>0</v>
      </c>
      <c r="WJS67" s="995">
        <f t="shared" ref="WJS67" si="24286">WJS60*$C$65*$C$67</f>
        <v>0</v>
      </c>
      <c r="WJU67" s="995">
        <f t="shared" ref="WJU67" si="24287">WJU60*$C$65*$C$67</f>
        <v>0</v>
      </c>
      <c r="WJW67" s="995">
        <f t="shared" ref="WJW67" si="24288">WJW60*$C$65*$C$67</f>
        <v>0</v>
      </c>
      <c r="WJY67" s="995">
        <f t="shared" ref="WJY67" si="24289">WJY60*$C$65*$C$67</f>
        <v>0</v>
      </c>
      <c r="WKA67" s="995">
        <f t="shared" ref="WKA67" si="24290">WKA60*$C$65*$C$67</f>
        <v>0</v>
      </c>
      <c r="WKC67" s="995">
        <f t="shared" ref="WKC67" si="24291">WKC60*$C$65*$C$67</f>
        <v>0</v>
      </c>
      <c r="WKE67" s="995">
        <f t="shared" ref="WKE67" si="24292">WKE60*$C$65*$C$67</f>
        <v>0</v>
      </c>
      <c r="WKG67" s="995">
        <f t="shared" ref="WKG67" si="24293">WKG60*$C$65*$C$67</f>
        <v>0</v>
      </c>
      <c r="WKI67" s="995">
        <f t="shared" ref="WKI67" si="24294">WKI60*$C$65*$C$67</f>
        <v>0</v>
      </c>
      <c r="WKK67" s="995">
        <f t="shared" ref="WKK67" si="24295">WKK60*$C$65*$C$67</f>
        <v>0</v>
      </c>
      <c r="WKM67" s="995">
        <f t="shared" ref="WKM67" si="24296">WKM60*$C$65*$C$67</f>
        <v>0</v>
      </c>
      <c r="WKO67" s="995">
        <f t="shared" ref="WKO67" si="24297">WKO60*$C$65*$C$67</f>
        <v>0</v>
      </c>
      <c r="WKQ67" s="995">
        <f t="shared" ref="WKQ67" si="24298">WKQ60*$C$65*$C$67</f>
        <v>0</v>
      </c>
      <c r="WKS67" s="995">
        <f t="shared" ref="WKS67" si="24299">WKS60*$C$65*$C$67</f>
        <v>0</v>
      </c>
      <c r="WKU67" s="995">
        <f t="shared" ref="WKU67" si="24300">WKU60*$C$65*$C$67</f>
        <v>0</v>
      </c>
      <c r="WKW67" s="995">
        <f t="shared" ref="WKW67" si="24301">WKW60*$C$65*$C$67</f>
        <v>0</v>
      </c>
      <c r="WKY67" s="995">
        <f t="shared" ref="WKY67" si="24302">WKY60*$C$65*$C$67</f>
        <v>0</v>
      </c>
      <c r="WLA67" s="995">
        <f t="shared" ref="WLA67" si="24303">WLA60*$C$65*$C$67</f>
        <v>0</v>
      </c>
      <c r="WLC67" s="995">
        <f t="shared" ref="WLC67" si="24304">WLC60*$C$65*$C$67</f>
        <v>0</v>
      </c>
      <c r="WLE67" s="995">
        <f t="shared" ref="WLE67" si="24305">WLE60*$C$65*$C$67</f>
        <v>0</v>
      </c>
      <c r="WLG67" s="995">
        <f t="shared" ref="WLG67" si="24306">WLG60*$C$65*$C$67</f>
        <v>0</v>
      </c>
      <c r="WLI67" s="995">
        <f t="shared" ref="WLI67" si="24307">WLI60*$C$65*$C$67</f>
        <v>0</v>
      </c>
      <c r="WLK67" s="995">
        <f t="shared" ref="WLK67" si="24308">WLK60*$C$65*$C$67</f>
        <v>0</v>
      </c>
      <c r="WLM67" s="995">
        <f t="shared" ref="WLM67" si="24309">WLM60*$C$65*$C$67</f>
        <v>0</v>
      </c>
      <c r="WLO67" s="995">
        <f t="shared" ref="WLO67" si="24310">WLO60*$C$65*$C$67</f>
        <v>0</v>
      </c>
      <c r="WLQ67" s="995">
        <f t="shared" ref="WLQ67" si="24311">WLQ60*$C$65*$C$67</f>
        <v>0</v>
      </c>
      <c r="WLS67" s="995">
        <f t="shared" ref="WLS67" si="24312">WLS60*$C$65*$C$67</f>
        <v>0</v>
      </c>
      <c r="WLU67" s="995">
        <f t="shared" ref="WLU67" si="24313">WLU60*$C$65*$C$67</f>
        <v>0</v>
      </c>
      <c r="WLW67" s="995">
        <f t="shared" ref="WLW67" si="24314">WLW60*$C$65*$C$67</f>
        <v>0</v>
      </c>
      <c r="WLY67" s="995">
        <f t="shared" ref="WLY67" si="24315">WLY60*$C$65*$C$67</f>
        <v>0</v>
      </c>
      <c r="WMA67" s="995">
        <f t="shared" ref="WMA67" si="24316">WMA60*$C$65*$C$67</f>
        <v>0</v>
      </c>
      <c r="WMC67" s="995">
        <f t="shared" ref="WMC67" si="24317">WMC60*$C$65*$C$67</f>
        <v>0</v>
      </c>
      <c r="WME67" s="995">
        <f t="shared" ref="WME67" si="24318">WME60*$C$65*$C$67</f>
        <v>0</v>
      </c>
      <c r="WMG67" s="995">
        <f t="shared" ref="WMG67" si="24319">WMG60*$C$65*$C$67</f>
        <v>0</v>
      </c>
      <c r="WMI67" s="995">
        <f t="shared" ref="WMI67" si="24320">WMI60*$C$65*$C$67</f>
        <v>0</v>
      </c>
      <c r="WMK67" s="995">
        <f t="shared" ref="WMK67" si="24321">WMK60*$C$65*$C$67</f>
        <v>0</v>
      </c>
      <c r="WMM67" s="995">
        <f t="shared" ref="WMM67" si="24322">WMM60*$C$65*$C$67</f>
        <v>0</v>
      </c>
      <c r="WMO67" s="995">
        <f t="shared" ref="WMO67" si="24323">WMO60*$C$65*$C$67</f>
        <v>0</v>
      </c>
      <c r="WMQ67" s="995">
        <f t="shared" ref="WMQ67" si="24324">WMQ60*$C$65*$C$67</f>
        <v>0</v>
      </c>
      <c r="WMS67" s="995">
        <f t="shared" ref="WMS67" si="24325">WMS60*$C$65*$C$67</f>
        <v>0</v>
      </c>
      <c r="WMU67" s="995">
        <f t="shared" ref="WMU67" si="24326">WMU60*$C$65*$C$67</f>
        <v>0</v>
      </c>
      <c r="WMW67" s="995">
        <f t="shared" ref="WMW67" si="24327">WMW60*$C$65*$C$67</f>
        <v>0</v>
      </c>
      <c r="WMY67" s="995">
        <f t="shared" ref="WMY67" si="24328">WMY60*$C$65*$C$67</f>
        <v>0</v>
      </c>
      <c r="WNA67" s="995">
        <f t="shared" ref="WNA67" si="24329">WNA60*$C$65*$C$67</f>
        <v>0</v>
      </c>
      <c r="WNC67" s="995">
        <f t="shared" ref="WNC67" si="24330">WNC60*$C$65*$C$67</f>
        <v>0</v>
      </c>
      <c r="WNE67" s="995">
        <f t="shared" ref="WNE67" si="24331">WNE60*$C$65*$C$67</f>
        <v>0</v>
      </c>
      <c r="WNG67" s="995">
        <f t="shared" ref="WNG67" si="24332">WNG60*$C$65*$C$67</f>
        <v>0</v>
      </c>
      <c r="WNI67" s="995">
        <f t="shared" ref="WNI67" si="24333">WNI60*$C$65*$C$67</f>
        <v>0</v>
      </c>
      <c r="WNK67" s="995">
        <f t="shared" ref="WNK67" si="24334">WNK60*$C$65*$C$67</f>
        <v>0</v>
      </c>
      <c r="WNM67" s="995">
        <f t="shared" ref="WNM67" si="24335">WNM60*$C$65*$C$67</f>
        <v>0</v>
      </c>
      <c r="WNO67" s="995">
        <f t="shared" ref="WNO67" si="24336">WNO60*$C$65*$C$67</f>
        <v>0</v>
      </c>
      <c r="WNQ67" s="995">
        <f t="shared" ref="WNQ67" si="24337">WNQ60*$C$65*$C$67</f>
        <v>0</v>
      </c>
      <c r="WNS67" s="995">
        <f t="shared" ref="WNS67" si="24338">WNS60*$C$65*$C$67</f>
        <v>0</v>
      </c>
      <c r="WNU67" s="995">
        <f t="shared" ref="WNU67" si="24339">WNU60*$C$65*$C$67</f>
        <v>0</v>
      </c>
      <c r="WNW67" s="995">
        <f t="shared" ref="WNW67" si="24340">WNW60*$C$65*$C$67</f>
        <v>0</v>
      </c>
      <c r="WNY67" s="995">
        <f t="shared" ref="WNY67" si="24341">WNY60*$C$65*$C$67</f>
        <v>0</v>
      </c>
      <c r="WOA67" s="995">
        <f t="shared" ref="WOA67" si="24342">WOA60*$C$65*$C$67</f>
        <v>0</v>
      </c>
      <c r="WOC67" s="995">
        <f t="shared" ref="WOC67" si="24343">WOC60*$C$65*$C$67</f>
        <v>0</v>
      </c>
      <c r="WOE67" s="995">
        <f t="shared" ref="WOE67" si="24344">WOE60*$C$65*$C$67</f>
        <v>0</v>
      </c>
      <c r="WOG67" s="995">
        <f t="shared" ref="WOG67" si="24345">WOG60*$C$65*$C$67</f>
        <v>0</v>
      </c>
      <c r="WOI67" s="995">
        <f t="shared" ref="WOI67" si="24346">WOI60*$C$65*$C$67</f>
        <v>0</v>
      </c>
      <c r="WOK67" s="995">
        <f t="shared" ref="WOK67" si="24347">WOK60*$C$65*$C$67</f>
        <v>0</v>
      </c>
      <c r="WOM67" s="995">
        <f t="shared" ref="WOM67" si="24348">WOM60*$C$65*$C$67</f>
        <v>0</v>
      </c>
      <c r="WOO67" s="995">
        <f t="shared" ref="WOO67" si="24349">WOO60*$C$65*$C$67</f>
        <v>0</v>
      </c>
      <c r="WOQ67" s="995">
        <f t="shared" ref="WOQ67" si="24350">WOQ60*$C$65*$C$67</f>
        <v>0</v>
      </c>
      <c r="WOS67" s="995">
        <f t="shared" ref="WOS67" si="24351">WOS60*$C$65*$C$67</f>
        <v>0</v>
      </c>
      <c r="WOU67" s="995">
        <f t="shared" ref="WOU67" si="24352">WOU60*$C$65*$C$67</f>
        <v>0</v>
      </c>
      <c r="WOW67" s="995">
        <f t="shared" ref="WOW67" si="24353">WOW60*$C$65*$C$67</f>
        <v>0</v>
      </c>
      <c r="WOY67" s="995">
        <f t="shared" ref="WOY67" si="24354">WOY60*$C$65*$C$67</f>
        <v>0</v>
      </c>
      <c r="WPA67" s="995">
        <f t="shared" ref="WPA67" si="24355">WPA60*$C$65*$C$67</f>
        <v>0</v>
      </c>
      <c r="WPC67" s="995">
        <f t="shared" ref="WPC67" si="24356">WPC60*$C$65*$C$67</f>
        <v>0</v>
      </c>
      <c r="WPE67" s="995">
        <f t="shared" ref="WPE67" si="24357">WPE60*$C$65*$C$67</f>
        <v>0</v>
      </c>
      <c r="WPG67" s="995">
        <f t="shared" ref="WPG67" si="24358">WPG60*$C$65*$C$67</f>
        <v>0</v>
      </c>
      <c r="WPI67" s="995">
        <f t="shared" ref="WPI67" si="24359">WPI60*$C$65*$C$67</f>
        <v>0</v>
      </c>
      <c r="WPK67" s="995">
        <f t="shared" ref="WPK67" si="24360">WPK60*$C$65*$C$67</f>
        <v>0</v>
      </c>
      <c r="WPM67" s="995">
        <f t="shared" ref="WPM67" si="24361">WPM60*$C$65*$C$67</f>
        <v>0</v>
      </c>
      <c r="WPO67" s="995">
        <f t="shared" ref="WPO67" si="24362">WPO60*$C$65*$C$67</f>
        <v>0</v>
      </c>
      <c r="WPQ67" s="995">
        <f t="shared" ref="WPQ67" si="24363">WPQ60*$C$65*$C$67</f>
        <v>0</v>
      </c>
      <c r="WPS67" s="995">
        <f t="shared" ref="WPS67" si="24364">WPS60*$C$65*$C$67</f>
        <v>0</v>
      </c>
      <c r="WPU67" s="995">
        <f t="shared" ref="WPU67" si="24365">WPU60*$C$65*$C$67</f>
        <v>0</v>
      </c>
      <c r="WPW67" s="995">
        <f t="shared" ref="WPW67" si="24366">WPW60*$C$65*$C$67</f>
        <v>0</v>
      </c>
      <c r="WPY67" s="995">
        <f t="shared" ref="WPY67" si="24367">WPY60*$C$65*$C$67</f>
        <v>0</v>
      </c>
      <c r="WQA67" s="995">
        <f t="shared" ref="WQA67" si="24368">WQA60*$C$65*$C$67</f>
        <v>0</v>
      </c>
      <c r="WQC67" s="995">
        <f t="shared" ref="WQC67" si="24369">WQC60*$C$65*$C$67</f>
        <v>0</v>
      </c>
      <c r="WQE67" s="995">
        <f t="shared" ref="WQE67" si="24370">WQE60*$C$65*$C$67</f>
        <v>0</v>
      </c>
      <c r="WQG67" s="995">
        <f t="shared" ref="WQG67" si="24371">WQG60*$C$65*$C$67</f>
        <v>0</v>
      </c>
      <c r="WQI67" s="995">
        <f t="shared" ref="WQI67" si="24372">WQI60*$C$65*$C$67</f>
        <v>0</v>
      </c>
      <c r="WQK67" s="995">
        <f t="shared" ref="WQK67" si="24373">WQK60*$C$65*$C$67</f>
        <v>0</v>
      </c>
      <c r="WQM67" s="995">
        <f t="shared" ref="WQM67" si="24374">WQM60*$C$65*$C$67</f>
        <v>0</v>
      </c>
      <c r="WQO67" s="995">
        <f t="shared" ref="WQO67" si="24375">WQO60*$C$65*$C$67</f>
        <v>0</v>
      </c>
      <c r="WQQ67" s="995">
        <f t="shared" ref="WQQ67" si="24376">WQQ60*$C$65*$C$67</f>
        <v>0</v>
      </c>
      <c r="WQS67" s="995">
        <f t="shared" ref="WQS67" si="24377">WQS60*$C$65*$C$67</f>
        <v>0</v>
      </c>
      <c r="WQU67" s="995">
        <f t="shared" ref="WQU67" si="24378">WQU60*$C$65*$C$67</f>
        <v>0</v>
      </c>
      <c r="WQW67" s="995">
        <f t="shared" ref="WQW67" si="24379">WQW60*$C$65*$C$67</f>
        <v>0</v>
      </c>
      <c r="WQY67" s="995">
        <f t="shared" ref="WQY67" si="24380">WQY60*$C$65*$C$67</f>
        <v>0</v>
      </c>
      <c r="WRA67" s="995">
        <f t="shared" ref="WRA67" si="24381">WRA60*$C$65*$C$67</f>
        <v>0</v>
      </c>
      <c r="WRC67" s="995">
        <f t="shared" ref="WRC67" si="24382">WRC60*$C$65*$C$67</f>
        <v>0</v>
      </c>
      <c r="WRE67" s="995">
        <f t="shared" ref="WRE67" si="24383">WRE60*$C$65*$C$67</f>
        <v>0</v>
      </c>
      <c r="WRG67" s="995">
        <f t="shared" ref="WRG67" si="24384">WRG60*$C$65*$C$67</f>
        <v>0</v>
      </c>
      <c r="WRI67" s="995">
        <f t="shared" ref="WRI67" si="24385">WRI60*$C$65*$C$67</f>
        <v>0</v>
      </c>
      <c r="WRK67" s="995">
        <f t="shared" ref="WRK67" si="24386">WRK60*$C$65*$C$67</f>
        <v>0</v>
      </c>
      <c r="WRM67" s="995">
        <f t="shared" ref="WRM67" si="24387">WRM60*$C$65*$C$67</f>
        <v>0</v>
      </c>
      <c r="WRO67" s="995">
        <f t="shared" ref="WRO67" si="24388">WRO60*$C$65*$C$67</f>
        <v>0</v>
      </c>
      <c r="WRQ67" s="995">
        <f t="shared" ref="WRQ67" si="24389">WRQ60*$C$65*$C$67</f>
        <v>0</v>
      </c>
      <c r="WRS67" s="995">
        <f t="shared" ref="WRS67" si="24390">WRS60*$C$65*$C$67</f>
        <v>0</v>
      </c>
      <c r="WRU67" s="995">
        <f t="shared" ref="WRU67" si="24391">WRU60*$C$65*$C$67</f>
        <v>0</v>
      </c>
      <c r="WRW67" s="995">
        <f t="shared" ref="WRW67" si="24392">WRW60*$C$65*$C$67</f>
        <v>0</v>
      </c>
      <c r="WRY67" s="995">
        <f t="shared" ref="WRY67" si="24393">WRY60*$C$65*$C$67</f>
        <v>0</v>
      </c>
      <c r="WSA67" s="995">
        <f t="shared" ref="WSA67" si="24394">WSA60*$C$65*$C$67</f>
        <v>0</v>
      </c>
      <c r="WSC67" s="995">
        <f t="shared" ref="WSC67" si="24395">WSC60*$C$65*$C$67</f>
        <v>0</v>
      </c>
      <c r="WSE67" s="995">
        <f t="shared" ref="WSE67" si="24396">WSE60*$C$65*$C$67</f>
        <v>0</v>
      </c>
      <c r="WSG67" s="995">
        <f t="shared" ref="WSG67" si="24397">WSG60*$C$65*$C$67</f>
        <v>0</v>
      </c>
      <c r="WSI67" s="995">
        <f t="shared" ref="WSI67" si="24398">WSI60*$C$65*$C$67</f>
        <v>0</v>
      </c>
      <c r="WSK67" s="995">
        <f t="shared" ref="WSK67" si="24399">WSK60*$C$65*$C$67</f>
        <v>0</v>
      </c>
      <c r="WSM67" s="995">
        <f t="shared" ref="WSM67" si="24400">WSM60*$C$65*$C$67</f>
        <v>0</v>
      </c>
      <c r="WSO67" s="995">
        <f t="shared" ref="WSO67" si="24401">WSO60*$C$65*$C$67</f>
        <v>0</v>
      </c>
      <c r="WSQ67" s="995">
        <f t="shared" ref="WSQ67" si="24402">WSQ60*$C$65*$C$67</f>
        <v>0</v>
      </c>
      <c r="WSS67" s="995">
        <f t="shared" ref="WSS67" si="24403">WSS60*$C$65*$C$67</f>
        <v>0</v>
      </c>
      <c r="WSU67" s="995">
        <f t="shared" ref="WSU67" si="24404">WSU60*$C$65*$C$67</f>
        <v>0</v>
      </c>
      <c r="WSW67" s="995">
        <f t="shared" ref="WSW67" si="24405">WSW60*$C$65*$C$67</f>
        <v>0</v>
      </c>
      <c r="WSY67" s="995">
        <f t="shared" ref="WSY67" si="24406">WSY60*$C$65*$C$67</f>
        <v>0</v>
      </c>
      <c r="WTA67" s="995">
        <f t="shared" ref="WTA67" si="24407">WTA60*$C$65*$C$67</f>
        <v>0</v>
      </c>
      <c r="WTC67" s="995">
        <f t="shared" ref="WTC67" si="24408">WTC60*$C$65*$C$67</f>
        <v>0</v>
      </c>
      <c r="WTE67" s="995">
        <f t="shared" ref="WTE67" si="24409">WTE60*$C$65*$C$67</f>
        <v>0</v>
      </c>
      <c r="WTG67" s="995">
        <f t="shared" ref="WTG67" si="24410">WTG60*$C$65*$C$67</f>
        <v>0</v>
      </c>
      <c r="WTI67" s="995">
        <f t="shared" ref="WTI67" si="24411">WTI60*$C$65*$C$67</f>
        <v>0</v>
      </c>
      <c r="WTK67" s="995">
        <f t="shared" ref="WTK67" si="24412">WTK60*$C$65*$C$67</f>
        <v>0</v>
      </c>
      <c r="WTM67" s="995">
        <f t="shared" ref="WTM67" si="24413">WTM60*$C$65*$C$67</f>
        <v>0</v>
      </c>
      <c r="WTO67" s="995">
        <f t="shared" ref="WTO67" si="24414">WTO60*$C$65*$C$67</f>
        <v>0</v>
      </c>
      <c r="WTQ67" s="995">
        <f t="shared" ref="WTQ67" si="24415">WTQ60*$C$65*$C$67</f>
        <v>0</v>
      </c>
      <c r="WTS67" s="995">
        <f t="shared" ref="WTS67" si="24416">WTS60*$C$65*$C$67</f>
        <v>0</v>
      </c>
      <c r="WTU67" s="995">
        <f t="shared" ref="WTU67" si="24417">WTU60*$C$65*$C$67</f>
        <v>0</v>
      </c>
      <c r="WTW67" s="995">
        <f t="shared" ref="WTW67" si="24418">WTW60*$C$65*$C$67</f>
        <v>0</v>
      </c>
      <c r="WTY67" s="995">
        <f t="shared" ref="WTY67" si="24419">WTY60*$C$65*$C$67</f>
        <v>0</v>
      </c>
      <c r="WUA67" s="995">
        <f t="shared" ref="WUA67" si="24420">WUA60*$C$65*$C$67</f>
        <v>0</v>
      </c>
      <c r="WUC67" s="995">
        <f t="shared" ref="WUC67" si="24421">WUC60*$C$65*$C$67</f>
        <v>0</v>
      </c>
      <c r="WUE67" s="995">
        <f t="shared" ref="WUE67" si="24422">WUE60*$C$65*$C$67</f>
        <v>0</v>
      </c>
      <c r="WUG67" s="995">
        <f t="shared" ref="WUG67" si="24423">WUG60*$C$65*$C$67</f>
        <v>0</v>
      </c>
      <c r="WUI67" s="995">
        <f t="shared" ref="WUI67" si="24424">WUI60*$C$65*$C$67</f>
        <v>0</v>
      </c>
      <c r="WUK67" s="995">
        <f t="shared" ref="WUK67" si="24425">WUK60*$C$65*$C$67</f>
        <v>0</v>
      </c>
      <c r="WUM67" s="995">
        <f t="shared" ref="WUM67" si="24426">WUM60*$C$65*$C$67</f>
        <v>0</v>
      </c>
      <c r="WUO67" s="995">
        <f t="shared" ref="WUO67" si="24427">WUO60*$C$65*$C$67</f>
        <v>0</v>
      </c>
      <c r="WUQ67" s="995">
        <f t="shared" ref="WUQ67" si="24428">WUQ60*$C$65*$C$67</f>
        <v>0</v>
      </c>
      <c r="WUS67" s="995">
        <f t="shared" ref="WUS67" si="24429">WUS60*$C$65*$C$67</f>
        <v>0</v>
      </c>
      <c r="WUU67" s="995">
        <f t="shared" ref="WUU67" si="24430">WUU60*$C$65*$C$67</f>
        <v>0</v>
      </c>
      <c r="WUW67" s="995">
        <f t="shared" ref="WUW67" si="24431">WUW60*$C$65*$C$67</f>
        <v>0</v>
      </c>
      <c r="WUY67" s="995">
        <f t="shared" ref="WUY67" si="24432">WUY60*$C$65*$C$67</f>
        <v>0</v>
      </c>
      <c r="WVA67" s="995">
        <f t="shared" ref="WVA67" si="24433">WVA60*$C$65*$C$67</f>
        <v>0</v>
      </c>
      <c r="WVC67" s="995">
        <f t="shared" ref="WVC67" si="24434">WVC60*$C$65*$C$67</f>
        <v>0</v>
      </c>
      <c r="WVE67" s="995">
        <f t="shared" ref="WVE67" si="24435">WVE60*$C$65*$C$67</f>
        <v>0</v>
      </c>
      <c r="WVG67" s="995">
        <f t="shared" ref="WVG67" si="24436">WVG60*$C$65*$C$67</f>
        <v>0</v>
      </c>
      <c r="WVI67" s="995">
        <f t="shared" ref="WVI67" si="24437">WVI60*$C$65*$C$67</f>
        <v>0</v>
      </c>
      <c r="WVK67" s="995">
        <f t="shared" ref="WVK67" si="24438">WVK60*$C$65*$C$67</f>
        <v>0</v>
      </c>
      <c r="WVM67" s="995">
        <f t="shared" ref="WVM67" si="24439">WVM60*$C$65*$C$67</f>
        <v>0</v>
      </c>
      <c r="WVO67" s="995">
        <f t="shared" ref="WVO67" si="24440">WVO60*$C$65*$C$67</f>
        <v>0</v>
      </c>
      <c r="WVQ67" s="995">
        <f t="shared" ref="WVQ67" si="24441">WVQ60*$C$65*$C$67</f>
        <v>0</v>
      </c>
      <c r="WVS67" s="995">
        <f t="shared" ref="WVS67" si="24442">WVS60*$C$65*$C$67</f>
        <v>0</v>
      </c>
      <c r="WVU67" s="995">
        <f t="shared" ref="WVU67" si="24443">WVU60*$C$65*$C$67</f>
        <v>0</v>
      </c>
      <c r="WVW67" s="995">
        <f t="shared" ref="WVW67" si="24444">WVW60*$C$65*$C$67</f>
        <v>0</v>
      </c>
      <c r="WVY67" s="995">
        <f t="shared" ref="WVY67" si="24445">WVY60*$C$65*$C$67</f>
        <v>0</v>
      </c>
      <c r="WWA67" s="995">
        <f t="shared" ref="WWA67" si="24446">WWA60*$C$65*$C$67</f>
        <v>0</v>
      </c>
      <c r="WWC67" s="995">
        <f t="shared" ref="WWC67" si="24447">WWC60*$C$65*$C$67</f>
        <v>0</v>
      </c>
      <c r="WWE67" s="995">
        <f t="shared" ref="WWE67" si="24448">WWE60*$C$65*$C$67</f>
        <v>0</v>
      </c>
      <c r="WWG67" s="995">
        <f t="shared" ref="WWG67" si="24449">WWG60*$C$65*$C$67</f>
        <v>0</v>
      </c>
      <c r="WWI67" s="995">
        <f t="shared" ref="WWI67" si="24450">WWI60*$C$65*$C$67</f>
        <v>0</v>
      </c>
      <c r="WWK67" s="995">
        <f t="shared" ref="WWK67" si="24451">WWK60*$C$65*$C$67</f>
        <v>0</v>
      </c>
      <c r="WWM67" s="995">
        <f t="shared" ref="WWM67" si="24452">WWM60*$C$65*$C$67</f>
        <v>0</v>
      </c>
      <c r="WWO67" s="995">
        <f t="shared" ref="WWO67" si="24453">WWO60*$C$65*$C$67</f>
        <v>0</v>
      </c>
      <c r="WWQ67" s="995">
        <f t="shared" ref="WWQ67" si="24454">WWQ60*$C$65*$C$67</f>
        <v>0</v>
      </c>
      <c r="WWS67" s="995">
        <f t="shared" ref="WWS67" si="24455">WWS60*$C$65*$C$67</f>
        <v>0</v>
      </c>
      <c r="WWU67" s="995">
        <f t="shared" ref="WWU67" si="24456">WWU60*$C$65*$C$67</f>
        <v>0</v>
      </c>
      <c r="WWW67" s="995">
        <f t="shared" ref="WWW67" si="24457">WWW60*$C$65*$C$67</f>
        <v>0</v>
      </c>
      <c r="WWY67" s="995">
        <f t="shared" ref="WWY67" si="24458">WWY60*$C$65*$C$67</f>
        <v>0</v>
      </c>
      <c r="WXA67" s="995">
        <f t="shared" ref="WXA67" si="24459">WXA60*$C$65*$C$67</f>
        <v>0</v>
      </c>
      <c r="WXC67" s="995">
        <f t="shared" ref="WXC67" si="24460">WXC60*$C$65*$C$67</f>
        <v>0</v>
      </c>
      <c r="WXE67" s="995">
        <f t="shared" ref="WXE67" si="24461">WXE60*$C$65*$C$67</f>
        <v>0</v>
      </c>
      <c r="WXG67" s="995">
        <f t="shared" ref="WXG67" si="24462">WXG60*$C$65*$C$67</f>
        <v>0</v>
      </c>
      <c r="WXI67" s="995">
        <f t="shared" ref="WXI67" si="24463">WXI60*$C$65*$C$67</f>
        <v>0</v>
      </c>
      <c r="WXK67" s="995">
        <f t="shared" ref="WXK67" si="24464">WXK60*$C$65*$C$67</f>
        <v>0</v>
      </c>
      <c r="WXM67" s="995">
        <f t="shared" ref="WXM67" si="24465">WXM60*$C$65*$C$67</f>
        <v>0</v>
      </c>
      <c r="WXO67" s="995">
        <f t="shared" ref="WXO67" si="24466">WXO60*$C$65*$C$67</f>
        <v>0</v>
      </c>
      <c r="WXQ67" s="995">
        <f t="shared" ref="WXQ67" si="24467">WXQ60*$C$65*$C$67</f>
        <v>0</v>
      </c>
      <c r="WXS67" s="995">
        <f t="shared" ref="WXS67" si="24468">WXS60*$C$65*$C$67</f>
        <v>0</v>
      </c>
      <c r="WXU67" s="995">
        <f t="shared" ref="WXU67" si="24469">WXU60*$C$65*$C$67</f>
        <v>0</v>
      </c>
      <c r="WXW67" s="995">
        <f t="shared" ref="WXW67" si="24470">WXW60*$C$65*$C$67</f>
        <v>0</v>
      </c>
      <c r="WXY67" s="995">
        <f t="shared" ref="WXY67" si="24471">WXY60*$C$65*$C$67</f>
        <v>0</v>
      </c>
      <c r="WYA67" s="995">
        <f t="shared" ref="WYA67" si="24472">WYA60*$C$65*$C$67</f>
        <v>0</v>
      </c>
      <c r="WYC67" s="995">
        <f t="shared" ref="WYC67" si="24473">WYC60*$C$65*$C$67</f>
        <v>0</v>
      </c>
      <c r="WYE67" s="995">
        <f t="shared" ref="WYE67" si="24474">WYE60*$C$65*$C$67</f>
        <v>0</v>
      </c>
      <c r="WYG67" s="995">
        <f t="shared" ref="WYG67" si="24475">WYG60*$C$65*$C$67</f>
        <v>0</v>
      </c>
      <c r="WYI67" s="995">
        <f t="shared" ref="WYI67" si="24476">WYI60*$C$65*$C$67</f>
        <v>0</v>
      </c>
      <c r="WYK67" s="995">
        <f t="shared" ref="WYK67" si="24477">WYK60*$C$65*$C$67</f>
        <v>0</v>
      </c>
      <c r="WYM67" s="995">
        <f t="shared" ref="WYM67" si="24478">WYM60*$C$65*$C$67</f>
        <v>0</v>
      </c>
      <c r="WYO67" s="995">
        <f t="shared" ref="WYO67" si="24479">WYO60*$C$65*$C$67</f>
        <v>0</v>
      </c>
      <c r="WYQ67" s="995">
        <f t="shared" ref="WYQ67" si="24480">WYQ60*$C$65*$C$67</f>
        <v>0</v>
      </c>
      <c r="WYS67" s="995">
        <f t="shared" ref="WYS67" si="24481">WYS60*$C$65*$C$67</f>
        <v>0</v>
      </c>
      <c r="WYU67" s="995">
        <f t="shared" ref="WYU67" si="24482">WYU60*$C$65*$C$67</f>
        <v>0</v>
      </c>
      <c r="WYW67" s="995">
        <f t="shared" ref="WYW67" si="24483">WYW60*$C$65*$C$67</f>
        <v>0</v>
      </c>
      <c r="WYY67" s="995">
        <f t="shared" ref="WYY67" si="24484">WYY60*$C$65*$C$67</f>
        <v>0</v>
      </c>
      <c r="WZA67" s="995">
        <f t="shared" ref="WZA67" si="24485">WZA60*$C$65*$C$67</f>
        <v>0</v>
      </c>
      <c r="WZC67" s="995">
        <f t="shared" ref="WZC67" si="24486">WZC60*$C$65*$C$67</f>
        <v>0</v>
      </c>
      <c r="WZE67" s="995">
        <f t="shared" ref="WZE67" si="24487">WZE60*$C$65*$C$67</f>
        <v>0</v>
      </c>
      <c r="WZG67" s="995">
        <f t="shared" ref="WZG67" si="24488">WZG60*$C$65*$C$67</f>
        <v>0</v>
      </c>
      <c r="WZI67" s="995">
        <f t="shared" ref="WZI67" si="24489">WZI60*$C$65*$C$67</f>
        <v>0</v>
      </c>
      <c r="WZK67" s="995">
        <f t="shared" ref="WZK67" si="24490">WZK60*$C$65*$C$67</f>
        <v>0</v>
      </c>
      <c r="WZM67" s="995">
        <f t="shared" ref="WZM67" si="24491">WZM60*$C$65*$C$67</f>
        <v>0</v>
      </c>
      <c r="WZO67" s="995">
        <f t="shared" ref="WZO67" si="24492">WZO60*$C$65*$C$67</f>
        <v>0</v>
      </c>
      <c r="WZQ67" s="995">
        <f t="shared" ref="WZQ67" si="24493">WZQ60*$C$65*$C$67</f>
        <v>0</v>
      </c>
      <c r="WZS67" s="995">
        <f t="shared" ref="WZS67" si="24494">WZS60*$C$65*$C$67</f>
        <v>0</v>
      </c>
      <c r="WZU67" s="995">
        <f t="shared" ref="WZU67" si="24495">WZU60*$C$65*$C$67</f>
        <v>0</v>
      </c>
      <c r="WZW67" s="995">
        <f t="shared" ref="WZW67" si="24496">WZW60*$C$65*$C$67</f>
        <v>0</v>
      </c>
      <c r="WZY67" s="995">
        <f t="shared" ref="WZY67" si="24497">WZY60*$C$65*$C$67</f>
        <v>0</v>
      </c>
      <c r="XAA67" s="995">
        <f t="shared" ref="XAA67" si="24498">XAA60*$C$65*$C$67</f>
        <v>0</v>
      </c>
      <c r="XAC67" s="995">
        <f t="shared" ref="XAC67" si="24499">XAC60*$C$65*$C$67</f>
        <v>0</v>
      </c>
      <c r="XAE67" s="995">
        <f t="shared" ref="XAE67" si="24500">XAE60*$C$65*$C$67</f>
        <v>0</v>
      </c>
      <c r="XAG67" s="995">
        <f t="shared" ref="XAG67" si="24501">XAG60*$C$65*$C$67</f>
        <v>0</v>
      </c>
      <c r="XAI67" s="995">
        <f t="shared" ref="XAI67" si="24502">XAI60*$C$65*$C$67</f>
        <v>0</v>
      </c>
      <c r="XAK67" s="995">
        <f t="shared" ref="XAK67" si="24503">XAK60*$C$65*$C$67</f>
        <v>0</v>
      </c>
      <c r="XAM67" s="995">
        <f t="shared" ref="XAM67" si="24504">XAM60*$C$65*$C$67</f>
        <v>0</v>
      </c>
      <c r="XAO67" s="995">
        <f t="shared" ref="XAO67" si="24505">XAO60*$C$65*$C$67</f>
        <v>0</v>
      </c>
      <c r="XAQ67" s="995">
        <f t="shared" ref="XAQ67" si="24506">XAQ60*$C$65*$C$67</f>
        <v>0</v>
      </c>
      <c r="XAS67" s="995">
        <f t="shared" ref="XAS67" si="24507">XAS60*$C$65*$C$67</f>
        <v>0</v>
      </c>
      <c r="XAU67" s="995">
        <f t="shared" ref="XAU67" si="24508">XAU60*$C$65*$C$67</f>
        <v>0</v>
      </c>
      <c r="XAW67" s="995">
        <f t="shared" ref="XAW67" si="24509">XAW60*$C$65*$C$67</f>
        <v>0</v>
      </c>
      <c r="XAY67" s="995">
        <f t="shared" ref="XAY67" si="24510">XAY60*$C$65*$C$67</f>
        <v>0</v>
      </c>
      <c r="XBA67" s="995">
        <f t="shared" ref="XBA67" si="24511">XBA60*$C$65*$C$67</f>
        <v>0</v>
      </c>
      <c r="XBC67" s="995">
        <f t="shared" ref="XBC67" si="24512">XBC60*$C$65*$C$67</f>
        <v>0</v>
      </c>
      <c r="XBE67" s="995">
        <f t="shared" ref="XBE67" si="24513">XBE60*$C$65*$C$67</f>
        <v>0</v>
      </c>
      <c r="XBG67" s="995">
        <f t="shared" ref="XBG67" si="24514">XBG60*$C$65*$C$67</f>
        <v>0</v>
      </c>
      <c r="XBI67" s="995">
        <f t="shared" ref="XBI67" si="24515">XBI60*$C$65*$C$67</f>
        <v>0</v>
      </c>
      <c r="XBK67" s="995">
        <f t="shared" ref="XBK67" si="24516">XBK60*$C$65*$C$67</f>
        <v>0</v>
      </c>
      <c r="XBM67" s="995">
        <f t="shared" ref="XBM67" si="24517">XBM60*$C$65*$C$67</f>
        <v>0</v>
      </c>
      <c r="XBO67" s="995">
        <f t="shared" ref="XBO67" si="24518">XBO60*$C$65*$C$67</f>
        <v>0</v>
      </c>
      <c r="XBQ67" s="995">
        <f t="shared" ref="XBQ67" si="24519">XBQ60*$C$65*$C$67</f>
        <v>0</v>
      </c>
      <c r="XBS67" s="995">
        <f t="shared" ref="XBS67" si="24520">XBS60*$C$65*$C$67</f>
        <v>0</v>
      </c>
      <c r="XBU67" s="995">
        <f t="shared" ref="XBU67" si="24521">XBU60*$C$65*$C$67</f>
        <v>0</v>
      </c>
      <c r="XBW67" s="995">
        <f t="shared" ref="XBW67" si="24522">XBW60*$C$65*$C$67</f>
        <v>0</v>
      </c>
      <c r="XBY67" s="995">
        <f t="shared" ref="XBY67" si="24523">XBY60*$C$65*$C$67</f>
        <v>0</v>
      </c>
      <c r="XCA67" s="995">
        <f t="shared" ref="XCA67" si="24524">XCA60*$C$65*$C$67</f>
        <v>0</v>
      </c>
      <c r="XCC67" s="995">
        <f t="shared" ref="XCC67" si="24525">XCC60*$C$65*$C$67</f>
        <v>0</v>
      </c>
      <c r="XCE67" s="995">
        <f t="shared" ref="XCE67" si="24526">XCE60*$C$65*$C$67</f>
        <v>0</v>
      </c>
      <c r="XCG67" s="995">
        <f t="shared" ref="XCG67" si="24527">XCG60*$C$65*$C$67</f>
        <v>0</v>
      </c>
      <c r="XCI67" s="995">
        <f t="shared" ref="XCI67" si="24528">XCI60*$C$65*$C$67</f>
        <v>0</v>
      </c>
      <c r="XCK67" s="995">
        <f t="shared" ref="XCK67" si="24529">XCK60*$C$65*$C$67</f>
        <v>0</v>
      </c>
      <c r="XCM67" s="995">
        <f t="shared" ref="XCM67" si="24530">XCM60*$C$65*$C$67</f>
        <v>0</v>
      </c>
      <c r="XCO67" s="995">
        <f t="shared" ref="XCO67" si="24531">XCO60*$C$65*$C$67</f>
        <v>0</v>
      </c>
      <c r="XCQ67" s="995">
        <f t="shared" ref="XCQ67" si="24532">XCQ60*$C$65*$C$67</f>
        <v>0</v>
      </c>
      <c r="XCS67" s="995">
        <f t="shared" ref="XCS67" si="24533">XCS60*$C$65*$C$67</f>
        <v>0</v>
      </c>
      <c r="XCU67" s="995">
        <f t="shared" ref="XCU67" si="24534">XCU60*$C$65*$C$67</f>
        <v>0</v>
      </c>
      <c r="XCW67" s="995">
        <f t="shared" ref="XCW67" si="24535">XCW60*$C$65*$C$67</f>
        <v>0</v>
      </c>
      <c r="XCY67" s="995">
        <f t="shared" ref="XCY67" si="24536">XCY60*$C$65*$C$67</f>
        <v>0</v>
      </c>
      <c r="XDA67" s="995">
        <f t="shared" ref="XDA67" si="24537">XDA60*$C$65*$C$67</f>
        <v>0</v>
      </c>
      <c r="XDC67" s="995">
        <f t="shared" ref="XDC67" si="24538">XDC60*$C$65*$C$67</f>
        <v>0</v>
      </c>
      <c r="XDE67" s="995">
        <f t="shared" ref="XDE67" si="24539">XDE60*$C$65*$C$67</f>
        <v>0</v>
      </c>
      <c r="XDG67" s="995">
        <f t="shared" ref="XDG67" si="24540">XDG60*$C$65*$C$67</f>
        <v>0</v>
      </c>
      <c r="XDI67" s="995">
        <f t="shared" ref="XDI67" si="24541">XDI60*$C$65*$C$67</f>
        <v>0</v>
      </c>
      <c r="XDK67" s="995">
        <f t="shared" ref="XDK67" si="24542">XDK60*$C$65*$C$67</f>
        <v>0</v>
      </c>
      <c r="XDM67" s="995">
        <f t="shared" ref="XDM67" si="24543">XDM60*$C$65*$C$67</f>
        <v>0</v>
      </c>
      <c r="XDO67" s="995">
        <f t="shared" ref="XDO67" si="24544">XDO60*$C$65*$C$67</f>
        <v>0</v>
      </c>
      <c r="XDQ67" s="995">
        <f t="shared" ref="XDQ67" si="24545">XDQ60*$C$65*$C$67</f>
        <v>0</v>
      </c>
      <c r="XDS67" s="995">
        <f t="shared" ref="XDS67" si="24546">XDS60*$C$65*$C$67</f>
        <v>0</v>
      </c>
      <c r="XDU67" s="995">
        <f t="shared" ref="XDU67" si="24547">XDU60*$C$65*$C$67</f>
        <v>0</v>
      </c>
      <c r="XDW67" s="995">
        <f t="shared" ref="XDW67" si="24548">XDW60*$C$65*$C$67</f>
        <v>0</v>
      </c>
      <c r="XDY67" s="995">
        <f t="shared" ref="XDY67" si="24549">XDY60*$C$65*$C$67</f>
        <v>0</v>
      </c>
      <c r="XEA67" s="995">
        <f t="shared" ref="XEA67" si="24550">XEA60*$C$65*$C$67</f>
        <v>0</v>
      </c>
      <c r="XEC67" s="995">
        <f t="shared" ref="XEC67" si="24551">XEC60*$C$65*$C$67</f>
        <v>0</v>
      </c>
      <c r="XEE67" s="995">
        <f t="shared" ref="XEE67" si="24552">XEE60*$C$65*$C$67</f>
        <v>0</v>
      </c>
      <c r="XEG67" s="995">
        <f t="shared" ref="XEG67" si="24553">XEG60*$C$65*$C$67</f>
        <v>0</v>
      </c>
      <c r="XEI67" s="995">
        <f t="shared" ref="XEI67" si="24554">XEI60*$C$65*$C$67</f>
        <v>0</v>
      </c>
      <c r="XEK67" s="995">
        <f t="shared" ref="XEK67" si="24555">XEK60*$C$65*$C$67</f>
        <v>0</v>
      </c>
      <c r="XEM67" s="995">
        <f t="shared" ref="XEM67" si="24556">XEM60*$C$65*$C$67</f>
        <v>0</v>
      </c>
      <c r="XEO67" s="995">
        <f t="shared" ref="XEO67" si="24557">XEO60*$C$65*$C$67</f>
        <v>0</v>
      </c>
      <c r="XEQ67" s="995">
        <f t="shared" ref="XEQ67" si="24558">XEQ60*$C$65*$C$67</f>
        <v>0</v>
      </c>
      <c r="XES67" s="995">
        <f t="shared" ref="XES67" si="24559">XES60*$C$65*$C$67</f>
        <v>0</v>
      </c>
      <c r="XEU67" s="995">
        <f t="shared" ref="XEU67" si="24560">XEU60*$C$65*$C$67</f>
        <v>0</v>
      </c>
      <c r="XEW67" s="995">
        <f t="shared" ref="XEW67" si="24561">XEW60*$C$65*$C$67</f>
        <v>0</v>
      </c>
      <c r="XEY67" s="995">
        <f t="shared" ref="XEY67" si="24562">XEY60*$C$65*$C$67</f>
        <v>0</v>
      </c>
      <c r="XFA67" s="995">
        <f t="shared" ref="XFA67" si="24563">XFA60*$C$65*$C$67</f>
        <v>0</v>
      </c>
      <c r="XFC67" s="995">
        <f t="shared" ref="XFC67" si="24564">XFC60*$C$65*$C$67</f>
        <v>0</v>
      </c>
    </row>
    <row r="68" spans="1:1023 1025:2047 2049:3071 3073:4095 4097:5119 5121:6143 6145:7167 7169:8191 8193:9215 9217:10239 10241:11263 11265:12287 12289:13311 13313:14335 14337:15359 15361:16383" s="995" customFormat="1">
      <c r="A68" s="999" t="str">
        <f>Application!C631</f>
        <v>City of Healdsburg</v>
      </c>
      <c r="B68" s="1000"/>
      <c r="C68" s="994">
        <f>(Application!AO631)/SUM(Application!AO$628:AS$632)</f>
        <v>4.7374848323501237E-2</v>
      </c>
      <c r="E68" s="1000">
        <f>$E60*$C$65*$C$68</f>
        <v>0</v>
      </c>
      <c r="G68" s="995">
        <f>G60*$C$65*$C$68</f>
        <v>0</v>
      </c>
      <c r="I68" s="995">
        <f t="shared" ref="I68" si="24565">I60*$C$65*$C$68</f>
        <v>0</v>
      </c>
      <c r="K68" s="995">
        <f t="shared" ref="K68" si="24566">K60*$C$65*$C$68</f>
        <v>0</v>
      </c>
      <c r="M68" s="995">
        <f t="shared" ref="M68" si="24567">M60*$C$65*$C$68</f>
        <v>0</v>
      </c>
      <c r="O68" s="995">
        <f t="shared" ref="O68" si="24568">O60*$C$65*$C$68</f>
        <v>0</v>
      </c>
      <c r="Q68" s="995">
        <f t="shared" ref="Q68" si="24569">Q60*$C$65*$C$68</f>
        <v>0</v>
      </c>
      <c r="S68" s="995">
        <f t="shared" ref="S68" si="24570">S60*$C$65*$C$68</f>
        <v>0</v>
      </c>
      <c r="U68" s="995">
        <f t="shared" ref="U68" si="24571">U60*$C$65*$C$68</f>
        <v>0</v>
      </c>
      <c r="W68" s="995">
        <f t="shared" ref="W68" si="24572">W60*$C$65*$C$68</f>
        <v>0</v>
      </c>
      <c r="Y68" s="995">
        <f t="shared" ref="Y68" si="24573">Y60*$C$65*$C$68</f>
        <v>0</v>
      </c>
      <c r="AA68" s="995">
        <f t="shared" ref="AA68" si="24574">AA60*$C$65*$C$68</f>
        <v>0</v>
      </c>
      <c r="AC68" s="995">
        <f t="shared" ref="AC68" si="24575">AC60*$C$65*$C$68</f>
        <v>0</v>
      </c>
      <c r="AE68" s="995">
        <f t="shared" ref="AE68" si="24576">AE60*$C$65*$C$68</f>
        <v>0</v>
      </c>
      <c r="AG68" s="995">
        <f t="shared" ref="AG68" si="24577">AG60*$C$65*$C$68</f>
        <v>0</v>
      </c>
      <c r="AI68" s="995">
        <f t="shared" ref="AI68" si="24578">AI60*$C$65*$C$68</f>
        <v>0</v>
      </c>
      <c r="AK68" s="995">
        <f t="shared" ref="AK68" si="24579">AK60*$C$65*$C$68</f>
        <v>0</v>
      </c>
      <c r="AM68" s="995">
        <f t="shared" ref="AM68" si="24580">AM60*$C$65*$C$68</f>
        <v>0</v>
      </c>
      <c r="AO68" s="995">
        <f t="shared" ref="AO68" si="24581">AO60*$C$65*$C$68</f>
        <v>0</v>
      </c>
      <c r="AQ68" s="995">
        <f t="shared" ref="AQ68" si="24582">AQ60*$C$65*$C$68</f>
        <v>0</v>
      </c>
      <c r="AS68" s="995">
        <f t="shared" ref="AS68" si="24583">AS60*$C$65*$C$68</f>
        <v>0</v>
      </c>
      <c r="AU68" s="995">
        <f t="shared" ref="AU68" si="24584">AU60*$C$65*$C$68</f>
        <v>0</v>
      </c>
      <c r="AW68" s="995">
        <f t="shared" ref="AW68" si="24585">AW60*$C$65*$C$68</f>
        <v>0</v>
      </c>
      <c r="AY68" s="995">
        <f t="shared" ref="AY68" si="24586">AY60*$C$65*$C$68</f>
        <v>0</v>
      </c>
      <c r="BA68" s="995">
        <f t="shared" ref="BA68" si="24587">BA60*$C$65*$C$68</f>
        <v>0</v>
      </c>
      <c r="BC68" s="995">
        <f t="shared" ref="BC68" si="24588">BC60*$C$65*$C$68</f>
        <v>0</v>
      </c>
      <c r="BE68" s="995">
        <f t="shared" ref="BE68" si="24589">BE60*$C$65*$C$68</f>
        <v>0</v>
      </c>
      <c r="BG68" s="995">
        <f t="shared" ref="BG68" si="24590">BG60*$C$65*$C$68</f>
        <v>0</v>
      </c>
      <c r="BI68" s="995">
        <f t="shared" ref="BI68" si="24591">BI60*$C$65*$C$68</f>
        <v>0</v>
      </c>
      <c r="BK68" s="995">
        <f t="shared" ref="BK68" si="24592">BK60*$C$65*$C$68</f>
        <v>0</v>
      </c>
      <c r="BM68" s="995">
        <f t="shared" ref="BM68" si="24593">BM60*$C$65*$C$68</f>
        <v>0</v>
      </c>
      <c r="BO68" s="995">
        <f t="shared" ref="BO68" si="24594">BO60*$C$65*$C$68</f>
        <v>0</v>
      </c>
      <c r="BQ68" s="995">
        <f t="shared" ref="BQ68" si="24595">BQ60*$C$65*$C$68</f>
        <v>0</v>
      </c>
      <c r="BS68" s="995">
        <f t="shared" ref="BS68" si="24596">BS60*$C$65*$C$68</f>
        <v>0</v>
      </c>
      <c r="BU68" s="995">
        <f t="shared" ref="BU68" si="24597">BU60*$C$65*$C$68</f>
        <v>0</v>
      </c>
      <c r="BW68" s="995">
        <f t="shared" ref="BW68" si="24598">BW60*$C$65*$C$68</f>
        <v>0</v>
      </c>
      <c r="BY68" s="995">
        <f t="shared" ref="BY68" si="24599">BY60*$C$65*$C$68</f>
        <v>0</v>
      </c>
      <c r="CA68" s="995">
        <f t="shared" ref="CA68" si="24600">CA60*$C$65*$C$68</f>
        <v>0</v>
      </c>
      <c r="CC68" s="995">
        <f t="shared" ref="CC68" si="24601">CC60*$C$65*$C$68</f>
        <v>0</v>
      </c>
      <c r="CE68" s="995">
        <f t="shared" ref="CE68" si="24602">CE60*$C$65*$C$68</f>
        <v>0</v>
      </c>
      <c r="CG68" s="995">
        <f t="shared" ref="CG68" si="24603">CG60*$C$65*$C$68</f>
        <v>0</v>
      </c>
      <c r="CI68" s="995">
        <f t="shared" ref="CI68" si="24604">CI60*$C$65*$C$68</f>
        <v>0</v>
      </c>
      <c r="CK68" s="995">
        <f t="shared" ref="CK68" si="24605">CK60*$C$65*$C$68</f>
        <v>0</v>
      </c>
      <c r="CM68" s="995">
        <f t="shared" ref="CM68" si="24606">CM60*$C$65*$C$68</f>
        <v>0</v>
      </c>
      <c r="CO68" s="995">
        <f t="shared" ref="CO68" si="24607">CO60*$C$65*$C$68</f>
        <v>0</v>
      </c>
      <c r="CQ68" s="995">
        <f t="shared" ref="CQ68" si="24608">CQ60*$C$65*$C$68</f>
        <v>0</v>
      </c>
      <c r="CS68" s="995">
        <f t="shared" ref="CS68" si="24609">CS60*$C$65*$C$68</f>
        <v>0</v>
      </c>
      <c r="CU68" s="995">
        <f t="shared" ref="CU68" si="24610">CU60*$C$65*$C$68</f>
        <v>0</v>
      </c>
      <c r="CW68" s="995">
        <f t="shared" ref="CW68" si="24611">CW60*$C$65*$C$68</f>
        <v>0</v>
      </c>
      <c r="CY68" s="995">
        <f t="shared" ref="CY68" si="24612">CY60*$C$65*$C$68</f>
        <v>0</v>
      </c>
      <c r="DA68" s="995">
        <f t="shared" ref="DA68" si="24613">DA60*$C$65*$C$68</f>
        <v>0</v>
      </c>
      <c r="DC68" s="995">
        <f t="shared" ref="DC68" si="24614">DC60*$C$65*$C$68</f>
        <v>0</v>
      </c>
      <c r="DE68" s="995">
        <f t="shared" ref="DE68" si="24615">DE60*$C$65*$C$68</f>
        <v>0</v>
      </c>
      <c r="DG68" s="995">
        <f t="shared" ref="DG68" si="24616">DG60*$C$65*$C$68</f>
        <v>0</v>
      </c>
      <c r="DI68" s="995">
        <f t="shared" ref="DI68" si="24617">DI60*$C$65*$C$68</f>
        <v>0</v>
      </c>
      <c r="DK68" s="995">
        <f t="shared" ref="DK68" si="24618">DK60*$C$65*$C$68</f>
        <v>0</v>
      </c>
      <c r="DM68" s="995">
        <f t="shared" ref="DM68" si="24619">DM60*$C$65*$C$68</f>
        <v>0</v>
      </c>
      <c r="DO68" s="995">
        <f t="shared" ref="DO68" si="24620">DO60*$C$65*$C$68</f>
        <v>0</v>
      </c>
      <c r="DQ68" s="995">
        <f t="shared" ref="DQ68" si="24621">DQ60*$C$65*$C$68</f>
        <v>0</v>
      </c>
      <c r="DS68" s="995">
        <f t="shared" ref="DS68" si="24622">DS60*$C$65*$C$68</f>
        <v>0</v>
      </c>
      <c r="DU68" s="995">
        <f t="shared" ref="DU68" si="24623">DU60*$C$65*$C$68</f>
        <v>0</v>
      </c>
      <c r="DW68" s="995">
        <f t="shared" ref="DW68" si="24624">DW60*$C$65*$C$68</f>
        <v>0</v>
      </c>
      <c r="DY68" s="995">
        <f t="shared" ref="DY68" si="24625">DY60*$C$65*$C$68</f>
        <v>0</v>
      </c>
      <c r="EA68" s="995">
        <f t="shared" ref="EA68" si="24626">EA60*$C$65*$C$68</f>
        <v>0</v>
      </c>
      <c r="EC68" s="995">
        <f t="shared" ref="EC68" si="24627">EC60*$C$65*$C$68</f>
        <v>0</v>
      </c>
      <c r="EE68" s="995">
        <f t="shared" ref="EE68" si="24628">EE60*$C$65*$C$68</f>
        <v>0</v>
      </c>
      <c r="EG68" s="995">
        <f t="shared" ref="EG68" si="24629">EG60*$C$65*$C$68</f>
        <v>0</v>
      </c>
      <c r="EI68" s="995">
        <f t="shared" ref="EI68" si="24630">EI60*$C$65*$C$68</f>
        <v>0</v>
      </c>
      <c r="EK68" s="995">
        <f t="shared" ref="EK68" si="24631">EK60*$C$65*$C$68</f>
        <v>0</v>
      </c>
      <c r="EM68" s="995">
        <f t="shared" ref="EM68" si="24632">EM60*$C$65*$C$68</f>
        <v>0</v>
      </c>
      <c r="EO68" s="995">
        <f t="shared" ref="EO68" si="24633">EO60*$C$65*$C$68</f>
        <v>0</v>
      </c>
      <c r="EQ68" s="995">
        <f t="shared" ref="EQ68" si="24634">EQ60*$C$65*$C$68</f>
        <v>0</v>
      </c>
      <c r="ES68" s="995">
        <f t="shared" ref="ES68" si="24635">ES60*$C$65*$C$68</f>
        <v>0</v>
      </c>
      <c r="EU68" s="995">
        <f t="shared" ref="EU68" si="24636">EU60*$C$65*$C$68</f>
        <v>0</v>
      </c>
      <c r="EW68" s="995">
        <f t="shared" ref="EW68" si="24637">EW60*$C$65*$C$68</f>
        <v>0</v>
      </c>
      <c r="EY68" s="995">
        <f t="shared" ref="EY68" si="24638">EY60*$C$65*$C$68</f>
        <v>0</v>
      </c>
      <c r="FA68" s="995">
        <f t="shared" ref="FA68" si="24639">FA60*$C$65*$C$68</f>
        <v>0</v>
      </c>
      <c r="FC68" s="995">
        <f t="shared" ref="FC68" si="24640">FC60*$C$65*$C$68</f>
        <v>0</v>
      </c>
      <c r="FE68" s="995">
        <f t="shared" ref="FE68" si="24641">FE60*$C$65*$C$68</f>
        <v>0</v>
      </c>
      <c r="FG68" s="995">
        <f t="shared" ref="FG68" si="24642">FG60*$C$65*$C$68</f>
        <v>0</v>
      </c>
      <c r="FI68" s="995">
        <f t="shared" ref="FI68" si="24643">FI60*$C$65*$C$68</f>
        <v>0</v>
      </c>
      <c r="FK68" s="995">
        <f t="shared" ref="FK68" si="24644">FK60*$C$65*$C$68</f>
        <v>0</v>
      </c>
      <c r="FM68" s="995">
        <f t="shared" ref="FM68" si="24645">FM60*$C$65*$C$68</f>
        <v>0</v>
      </c>
      <c r="FO68" s="995">
        <f t="shared" ref="FO68" si="24646">FO60*$C$65*$C$68</f>
        <v>0</v>
      </c>
      <c r="FQ68" s="995">
        <f t="shared" ref="FQ68" si="24647">FQ60*$C$65*$C$68</f>
        <v>0</v>
      </c>
      <c r="FS68" s="995">
        <f t="shared" ref="FS68" si="24648">FS60*$C$65*$C$68</f>
        <v>0</v>
      </c>
      <c r="FU68" s="995">
        <f t="shared" ref="FU68" si="24649">FU60*$C$65*$C$68</f>
        <v>0</v>
      </c>
      <c r="FW68" s="995">
        <f t="shared" ref="FW68" si="24650">FW60*$C$65*$C$68</f>
        <v>0</v>
      </c>
      <c r="FY68" s="995">
        <f t="shared" ref="FY68" si="24651">FY60*$C$65*$C$68</f>
        <v>0</v>
      </c>
      <c r="GA68" s="995">
        <f t="shared" ref="GA68" si="24652">GA60*$C$65*$C$68</f>
        <v>0</v>
      </c>
      <c r="GC68" s="995">
        <f t="shared" ref="GC68" si="24653">GC60*$C$65*$C$68</f>
        <v>0</v>
      </c>
      <c r="GE68" s="995">
        <f t="shared" ref="GE68" si="24654">GE60*$C$65*$C$68</f>
        <v>0</v>
      </c>
      <c r="GG68" s="995">
        <f t="shared" ref="GG68" si="24655">GG60*$C$65*$C$68</f>
        <v>0</v>
      </c>
      <c r="GI68" s="995">
        <f t="shared" ref="GI68" si="24656">GI60*$C$65*$C$68</f>
        <v>0</v>
      </c>
      <c r="GK68" s="995">
        <f t="shared" ref="GK68" si="24657">GK60*$C$65*$C$68</f>
        <v>0</v>
      </c>
      <c r="GM68" s="995">
        <f t="shared" ref="GM68" si="24658">GM60*$C$65*$C$68</f>
        <v>0</v>
      </c>
      <c r="GO68" s="995">
        <f t="shared" ref="GO68" si="24659">GO60*$C$65*$C$68</f>
        <v>0</v>
      </c>
      <c r="GQ68" s="995">
        <f t="shared" ref="GQ68" si="24660">GQ60*$C$65*$C$68</f>
        <v>0</v>
      </c>
      <c r="GS68" s="995">
        <f t="shared" ref="GS68" si="24661">GS60*$C$65*$C$68</f>
        <v>0</v>
      </c>
      <c r="GU68" s="995">
        <f t="shared" ref="GU68" si="24662">GU60*$C$65*$C$68</f>
        <v>0</v>
      </c>
      <c r="GW68" s="995">
        <f t="shared" ref="GW68" si="24663">GW60*$C$65*$C$68</f>
        <v>0</v>
      </c>
      <c r="GY68" s="995">
        <f t="shared" ref="GY68" si="24664">GY60*$C$65*$C$68</f>
        <v>0</v>
      </c>
      <c r="HA68" s="995">
        <f t="shared" ref="HA68" si="24665">HA60*$C$65*$C$68</f>
        <v>0</v>
      </c>
      <c r="HC68" s="995">
        <f t="shared" ref="HC68" si="24666">HC60*$C$65*$C$68</f>
        <v>0</v>
      </c>
      <c r="HE68" s="995">
        <f t="shared" ref="HE68" si="24667">HE60*$C$65*$C$68</f>
        <v>0</v>
      </c>
      <c r="HG68" s="995">
        <f t="shared" ref="HG68" si="24668">HG60*$C$65*$C$68</f>
        <v>0</v>
      </c>
      <c r="HI68" s="995">
        <f t="shared" ref="HI68" si="24669">HI60*$C$65*$C$68</f>
        <v>0</v>
      </c>
      <c r="HK68" s="995">
        <f t="shared" ref="HK68" si="24670">HK60*$C$65*$C$68</f>
        <v>0</v>
      </c>
      <c r="HM68" s="995">
        <f t="shared" ref="HM68" si="24671">HM60*$C$65*$C$68</f>
        <v>0</v>
      </c>
      <c r="HO68" s="995">
        <f t="shared" ref="HO68" si="24672">HO60*$C$65*$C$68</f>
        <v>0</v>
      </c>
      <c r="HQ68" s="995">
        <f t="shared" ref="HQ68" si="24673">HQ60*$C$65*$C$68</f>
        <v>0</v>
      </c>
      <c r="HS68" s="995">
        <f t="shared" ref="HS68" si="24674">HS60*$C$65*$C$68</f>
        <v>0</v>
      </c>
      <c r="HU68" s="995">
        <f t="shared" ref="HU68" si="24675">HU60*$C$65*$C$68</f>
        <v>0</v>
      </c>
      <c r="HW68" s="995">
        <f t="shared" ref="HW68" si="24676">HW60*$C$65*$C$68</f>
        <v>0</v>
      </c>
      <c r="HY68" s="995">
        <f t="shared" ref="HY68" si="24677">HY60*$C$65*$C$68</f>
        <v>0</v>
      </c>
      <c r="IA68" s="995">
        <f t="shared" ref="IA68" si="24678">IA60*$C$65*$C$68</f>
        <v>0</v>
      </c>
      <c r="IC68" s="995">
        <f t="shared" ref="IC68" si="24679">IC60*$C$65*$C$68</f>
        <v>0</v>
      </c>
      <c r="IE68" s="995">
        <f t="shared" ref="IE68" si="24680">IE60*$C$65*$C$68</f>
        <v>0</v>
      </c>
      <c r="IG68" s="995">
        <f t="shared" ref="IG68" si="24681">IG60*$C$65*$C$68</f>
        <v>0</v>
      </c>
      <c r="II68" s="995">
        <f t="shared" ref="II68" si="24682">II60*$C$65*$C$68</f>
        <v>0</v>
      </c>
      <c r="IK68" s="995">
        <f t="shared" ref="IK68" si="24683">IK60*$C$65*$C$68</f>
        <v>0</v>
      </c>
      <c r="IM68" s="995">
        <f t="shared" ref="IM68" si="24684">IM60*$C$65*$C$68</f>
        <v>0</v>
      </c>
      <c r="IO68" s="995">
        <f t="shared" ref="IO68" si="24685">IO60*$C$65*$C$68</f>
        <v>0</v>
      </c>
      <c r="IQ68" s="995">
        <f t="shared" ref="IQ68" si="24686">IQ60*$C$65*$C$68</f>
        <v>0</v>
      </c>
      <c r="IS68" s="995">
        <f t="shared" ref="IS68" si="24687">IS60*$C$65*$C$68</f>
        <v>0</v>
      </c>
      <c r="IU68" s="995">
        <f t="shared" ref="IU68" si="24688">IU60*$C$65*$C$68</f>
        <v>0</v>
      </c>
      <c r="IW68" s="995">
        <f t="shared" ref="IW68" si="24689">IW60*$C$65*$C$68</f>
        <v>0</v>
      </c>
      <c r="IY68" s="995">
        <f t="shared" ref="IY68" si="24690">IY60*$C$65*$C$68</f>
        <v>0</v>
      </c>
      <c r="JA68" s="995">
        <f t="shared" ref="JA68" si="24691">JA60*$C$65*$C$68</f>
        <v>0</v>
      </c>
      <c r="JC68" s="995">
        <f t="shared" ref="JC68" si="24692">JC60*$C$65*$C$68</f>
        <v>0</v>
      </c>
      <c r="JE68" s="995">
        <f t="shared" ref="JE68" si="24693">JE60*$C$65*$C$68</f>
        <v>0</v>
      </c>
      <c r="JG68" s="995">
        <f t="shared" ref="JG68" si="24694">JG60*$C$65*$C$68</f>
        <v>0</v>
      </c>
      <c r="JI68" s="995">
        <f t="shared" ref="JI68" si="24695">JI60*$C$65*$C$68</f>
        <v>0</v>
      </c>
      <c r="JK68" s="995">
        <f t="shared" ref="JK68" si="24696">JK60*$C$65*$C$68</f>
        <v>0</v>
      </c>
      <c r="JM68" s="995">
        <f t="shared" ref="JM68" si="24697">JM60*$C$65*$C$68</f>
        <v>0</v>
      </c>
      <c r="JO68" s="995">
        <f t="shared" ref="JO68" si="24698">JO60*$C$65*$C$68</f>
        <v>0</v>
      </c>
      <c r="JQ68" s="995">
        <f t="shared" ref="JQ68" si="24699">JQ60*$C$65*$C$68</f>
        <v>0</v>
      </c>
      <c r="JS68" s="995">
        <f t="shared" ref="JS68" si="24700">JS60*$C$65*$C$68</f>
        <v>0</v>
      </c>
      <c r="JU68" s="995">
        <f t="shared" ref="JU68" si="24701">JU60*$C$65*$C$68</f>
        <v>0</v>
      </c>
      <c r="JW68" s="995">
        <f t="shared" ref="JW68" si="24702">JW60*$C$65*$C$68</f>
        <v>0</v>
      </c>
      <c r="JY68" s="995">
        <f t="shared" ref="JY68" si="24703">JY60*$C$65*$C$68</f>
        <v>0</v>
      </c>
      <c r="KA68" s="995">
        <f t="shared" ref="KA68" si="24704">KA60*$C$65*$C$68</f>
        <v>0</v>
      </c>
      <c r="KC68" s="995">
        <f t="shared" ref="KC68" si="24705">KC60*$C$65*$C$68</f>
        <v>0</v>
      </c>
      <c r="KE68" s="995">
        <f t="shared" ref="KE68" si="24706">KE60*$C$65*$C$68</f>
        <v>0</v>
      </c>
      <c r="KG68" s="995">
        <f t="shared" ref="KG68" si="24707">KG60*$C$65*$C$68</f>
        <v>0</v>
      </c>
      <c r="KI68" s="995">
        <f t="shared" ref="KI68" si="24708">KI60*$C$65*$C$68</f>
        <v>0</v>
      </c>
      <c r="KK68" s="995">
        <f t="shared" ref="KK68" si="24709">KK60*$C$65*$C$68</f>
        <v>0</v>
      </c>
      <c r="KM68" s="995">
        <f t="shared" ref="KM68" si="24710">KM60*$C$65*$C$68</f>
        <v>0</v>
      </c>
      <c r="KO68" s="995">
        <f t="shared" ref="KO68" si="24711">KO60*$C$65*$C$68</f>
        <v>0</v>
      </c>
      <c r="KQ68" s="995">
        <f t="shared" ref="KQ68" si="24712">KQ60*$C$65*$C$68</f>
        <v>0</v>
      </c>
      <c r="KS68" s="995">
        <f t="shared" ref="KS68" si="24713">KS60*$C$65*$C$68</f>
        <v>0</v>
      </c>
      <c r="KU68" s="995">
        <f t="shared" ref="KU68" si="24714">KU60*$C$65*$C$68</f>
        <v>0</v>
      </c>
      <c r="KW68" s="995">
        <f t="shared" ref="KW68" si="24715">KW60*$C$65*$C$68</f>
        <v>0</v>
      </c>
      <c r="KY68" s="995">
        <f t="shared" ref="KY68" si="24716">KY60*$C$65*$C$68</f>
        <v>0</v>
      </c>
      <c r="LA68" s="995">
        <f t="shared" ref="LA68" si="24717">LA60*$C$65*$C$68</f>
        <v>0</v>
      </c>
      <c r="LC68" s="995">
        <f t="shared" ref="LC68" si="24718">LC60*$C$65*$C$68</f>
        <v>0</v>
      </c>
      <c r="LE68" s="995">
        <f t="shared" ref="LE68" si="24719">LE60*$C$65*$C$68</f>
        <v>0</v>
      </c>
      <c r="LG68" s="995">
        <f t="shared" ref="LG68" si="24720">LG60*$C$65*$C$68</f>
        <v>0</v>
      </c>
      <c r="LI68" s="995">
        <f t="shared" ref="LI68" si="24721">LI60*$C$65*$C$68</f>
        <v>0</v>
      </c>
      <c r="LK68" s="995">
        <f t="shared" ref="LK68" si="24722">LK60*$C$65*$C$68</f>
        <v>0</v>
      </c>
      <c r="LM68" s="995">
        <f t="shared" ref="LM68" si="24723">LM60*$C$65*$C$68</f>
        <v>0</v>
      </c>
      <c r="LO68" s="995">
        <f t="shared" ref="LO68" si="24724">LO60*$C$65*$C$68</f>
        <v>0</v>
      </c>
      <c r="LQ68" s="995">
        <f t="shared" ref="LQ68" si="24725">LQ60*$C$65*$C$68</f>
        <v>0</v>
      </c>
      <c r="LS68" s="995">
        <f t="shared" ref="LS68" si="24726">LS60*$C$65*$C$68</f>
        <v>0</v>
      </c>
      <c r="LU68" s="995">
        <f t="shared" ref="LU68" si="24727">LU60*$C$65*$C$68</f>
        <v>0</v>
      </c>
      <c r="LW68" s="995">
        <f t="shared" ref="LW68" si="24728">LW60*$C$65*$C$68</f>
        <v>0</v>
      </c>
      <c r="LY68" s="995">
        <f t="shared" ref="LY68" si="24729">LY60*$C$65*$C$68</f>
        <v>0</v>
      </c>
      <c r="MA68" s="995">
        <f t="shared" ref="MA68" si="24730">MA60*$C$65*$C$68</f>
        <v>0</v>
      </c>
      <c r="MC68" s="995">
        <f t="shared" ref="MC68" si="24731">MC60*$C$65*$C$68</f>
        <v>0</v>
      </c>
      <c r="ME68" s="995">
        <f t="shared" ref="ME68" si="24732">ME60*$C$65*$C$68</f>
        <v>0</v>
      </c>
      <c r="MG68" s="995">
        <f t="shared" ref="MG68" si="24733">MG60*$C$65*$C$68</f>
        <v>0</v>
      </c>
      <c r="MI68" s="995">
        <f t="shared" ref="MI68" si="24734">MI60*$C$65*$C$68</f>
        <v>0</v>
      </c>
      <c r="MK68" s="995">
        <f t="shared" ref="MK68" si="24735">MK60*$C$65*$C$68</f>
        <v>0</v>
      </c>
      <c r="MM68" s="995">
        <f t="shared" ref="MM68" si="24736">MM60*$C$65*$C$68</f>
        <v>0</v>
      </c>
      <c r="MO68" s="995">
        <f t="shared" ref="MO68" si="24737">MO60*$C$65*$C$68</f>
        <v>0</v>
      </c>
      <c r="MQ68" s="995">
        <f t="shared" ref="MQ68" si="24738">MQ60*$C$65*$C$68</f>
        <v>0</v>
      </c>
      <c r="MS68" s="995">
        <f t="shared" ref="MS68" si="24739">MS60*$C$65*$C$68</f>
        <v>0</v>
      </c>
      <c r="MU68" s="995">
        <f t="shared" ref="MU68" si="24740">MU60*$C$65*$C$68</f>
        <v>0</v>
      </c>
      <c r="MW68" s="995">
        <f t="shared" ref="MW68" si="24741">MW60*$C$65*$C$68</f>
        <v>0</v>
      </c>
      <c r="MY68" s="995">
        <f t="shared" ref="MY68" si="24742">MY60*$C$65*$C$68</f>
        <v>0</v>
      </c>
      <c r="NA68" s="995">
        <f t="shared" ref="NA68" si="24743">NA60*$C$65*$C$68</f>
        <v>0</v>
      </c>
      <c r="NC68" s="995">
        <f t="shared" ref="NC68" si="24744">NC60*$C$65*$C$68</f>
        <v>0</v>
      </c>
      <c r="NE68" s="995">
        <f t="shared" ref="NE68" si="24745">NE60*$C$65*$C$68</f>
        <v>0</v>
      </c>
      <c r="NG68" s="995">
        <f t="shared" ref="NG68" si="24746">NG60*$C$65*$C$68</f>
        <v>0</v>
      </c>
      <c r="NI68" s="995">
        <f t="shared" ref="NI68" si="24747">NI60*$C$65*$C$68</f>
        <v>0</v>
      </c>
      <c r="NK68" s="995">
        <f t="shared" ref="NK68" si="24748">NK60*$C$65*$C$68</f>
        <v>0</v>
      </c>
      <c r="NM68" s="995">
        <f t="shared" ref="NM68" si="24749">NM60*$C$65*$C$68</f>
        <v>0</v>
      </c>
      <c r="NO68" s="995">
        <f t="shared" ref="NO68" si="24750">NO60*$C$65*$C$68</f>
        <v>0</v>
      </c>
      <c r="NQ68" s="995">
        <f t="shared" ref="NQ68" si="24751">NQ60*$C$65*$C$68</f>
        <v>0</v>
      </c>
      <c r="NS68" s="995">
        <f t="shared" ref="NS68" si="24752">NS60*$C$65*$C$68</f>
        <v>0</v>
      </c>
      <c r="NU68" s="995">
        <f t="shared" ref="NU68" si="24753">NU60*$C$65*$C$68</f>
        <v>0</v>
      </c>
      <c r="NW68" s="995">
        <f t="shared" ref="NW68" si="24754">NW60*$C$65*$C$68</f>
        <v>0</v>
      </c>
      <c r="NY68" s="995">
        <f t="shared" ref="NY68" si="24755">NY60*$C$65*$C$68</f>
        <v>0</v>
      </c>
      <c r="OA68" s="995">
        <f t="shared" ref="OA68" si="24756">OA60*$C$65*$C$68</f>
        <v>0</v>
      </c>
      <c r="OC68" s="995">
        <f t="shared" ref="OC68" si="24757">OC60*$C$65*$C$68</f>
        <v>0</v>
      </c>
      <c r="OE68" s="995">
        <f t="shared" ref="OE68" si="24758">OE60*$C$65*$C$68</f>
        <v>0</v>
      </c>
      <c r="OG68" s="995">
        <f t="shared" ref="OG68" si="24759">OG60*$C$65*$C$68</f>
        <v>0</v>
      </c>
      <c r="OI68" s="995">
        <f t="shared" ref="OI68" si="24760">OI60*$C$65*$C$68</f>
        <v>0</v>
      </c>
      <c r="OK68" s="995">
        <f t="shared" ref="OK68" si="24761">OK60*$C$65*$C$68</f>
        <v>0</v>
      </c>
      <c r="OM68" s="995">
        <f t="shared" ref="OM68" si="24762">OM60*$C$65*$C$68</f>
        <v>0</v>
      </c>
      <c r="OO68" s="995">
        <f t="shared" ref="OO68" si="24763">OO60*$C$65*$C$68</f>
        <v>0</v>
      </c>
      <c r="OQ68" s="995">
        <f t="shared" ref="OQ68" si="24764">OQ60*$C$65*$C$68</f>
        <v>0</v>
      </c>
      <c r="OS68" s="995">
        <f t="shared" ref="OS68" si="24765">OS60*$C$65*$C$68</f>
        <v>0</v>
      </c>
      <c r="OU68" s="995">
        <f t="shared" ref="OU68" si="24766">OU60*$C$65*$C$68</f>
        <v>0</v>
      </c>
      <c r="OW68" s="995">
        <f t="shared" ref="OW68" si="24767">OW60*$C$65*$C$68</f>
        <v>0</v>
      </c>
      <c r="OY68" s="995">
        <f t="shared" ref="OY68" si="24768">OY60*$C$65*$C$68</f>
        <v>0</v>
      </c>
      <c r="PA68" s="995">
        <f t="shared" ref="PA68" si="24769">PA60*$C$65*$C$68</f>
        <v>0</v>
      </c>
      <c r="PC68" s="995">
        <f t="shared" ref="PC68" si="24770">PC60*$C$65*$C$68</f>
        <v>0</v>
      </c>
      <c r="PE68" s="995">
        <f t="shared" ref="PE68" si="24771">PE60*$C$65*$C$68</f>
        <v>0</v>
      </c>
      <c r="PG68" s="995">
        <f t="shared" ref="PG68" si="24772">PG60*$C$65*$C$68</f>
        <v>0</v>
      </c>
      <c r="PI68" s="995">
        <f t="shared" ref="PI68" si="24773">PI60*$C$65*$C$68</f>
        <v>0</v>
      </c>
      <c r="PK68" s="995">
        <f t="shared" ref="PK68" si="24774">PK60*$C$65*$C$68</f>
        <v>0</v>
      </c>
      <c r="PM68" s="995">
        <f t="shared" ref="PM68" si="24775">PM60*$C$65*$C$68</f>
        <v>0</v>
      </c>
      <c r="PO68" s="995">
        <f t="shared" ref="PO68" si="24776">PO60*$C$65*$C$68</f>
        <v>0</v>
      </c>
      <c r="PQ68" s="995">
        <f t="shared" ref="PQ68" si="24777">PQ60*$C$65*$C$68</f>
        <v>0</v>
      </c>
      <c r="PS68" s="995">
        <f t="shared" ref="PS68" si="24778">PS60*$C$65*$C$68</f>
        <v>0</v>
      </c>
      <c r="PU68" s="995">
        <f t="shared" ref="PU68" si="24779">PU60*$C$65*$C$68</f>
        <v>0</v>
      </c>
      <c r="PW68" s="995">
        <f t="shared" ref="PW68" si="24780">PW60*$C$65*$C$68</f>
        <v>0</v>
      </c>
      <c r="PY68" s="995">
        <f t="shared" ref="PY68" si="24781">PY60*$C$65*$C$68</f>
        <v>0</v>
      </c>
      <c r="QA68" s="995">
        <f t="shared" ref="QA68" si="24782">QA60*$C$65*$C$68</f>
        <v>0</v>
      </c>
      <c r="QC68" s="995">
        <f t="shared" ref="QC68" si="24783">QC60*$C$65*$C$68</f>
        <v>0</v>
      </c>
      <c r="QE68" s="995">
        <f t="shared" ref="QE68" si="24784">QE60*$C$65*$C$68</f>
        <v>0</v>
      </c>
      <c r="QG68" s="995">
        <f t="shared" ref="QG68" si="24785">QG60*$C$65*$C$68</f>
        <v>0</v>
      </c>
      <c r="QI68" s="995">
        <f t="shared" ref="QI68" si="24786">QI60*$C$65*$C$68</f>
        <v>0</v>
      </c>
      <c r="QK68" s="995">
        <f t="shared" ref="QK68" si="24787">QK60*$C$65*$C$68</f>
        <v>0</v>
      </c>
      <c r="QM68" s="995">
        <f t="shared" ref="QM68" si="24788">QM60*$C$65*$C$68</f>
        <v>0</v>
      </c>
      <c r="QO68" s="995">
        <f t="shared" ref="QO68" si="24789">QO60*$C$65*$C$68</f>
        <v>0</v>
      </c>
      <c r="QQ68" s="995">
        <f t="shared" ref="QQ68" si="24790">QQ60*$C$65*$C$68</f>
        <v>0</v>
      </c>
      <c r="QS68" s="995">
        <f t="shared" ref="QS68" si="24791">QS60*$C$65*$C$68</f>
        <v>0</v>
      </c>
      <c r="QU68" s="995">
        <f t="shared" ref="QU68" si="24792">QU60*$C$65*$C$68</f>
        <v>0</v>
      </c>
      <c r="QW68" s="995">
        <f t="shared" ref="QW68" si="24793">QW60*$C$65*$C$68</f>
        <v>0</v>
      </c>
      <c r="QY68" s="995">
        <f t="shared" ref="QY68" si="24794">QY60*$C$65*$C$68</f>
        <v>0</v>
      </c>
      <c r="RA68" s="995">
        <f t="shared" ref="RA68" si="24795">RA60*$C$65*$C$68</f>
        <v>0</v>
      </c>
      <c r="RC68" s="995">
        <f t="shared" ref="RC68" si="24796">RC60*$C$65*$C$68</f>
        <v>0</v>
      </c>
      <c r="RE68" s="995">
        <f t="shared" ref="RE68" si="24797">RE60*$C$65*$C$68</f>
        <v>0</v>
      </c>
      <c r="RG68" s="995">
        <f t="shared" ref="RG68" si="24798">RG60*$C$65*$C$68</f>
        <v>0</v>
      </c>
      <c r="RI68" s="995">
        <f t="shared" ref="RI68" si="24799">RI60*$C$65*$C$68</f>
        <v>0</v>
      </c>
      <c r="RK68" s="995">
        <f t="shared" ref="RK68" si="24800">RK60*$C$65*$C$68</f>
        <v>0</v>
      </c>
      <c r="RM68" s="995">
        <f t="shared" ref="RM68" si="24801">RM60*$C$65*$C$68</f>
        <v>0</v>
      </c>
      <c r="RO68" s="995">
        <f t="shared" ref="RO68" si="24802">RO60*$C$65*$C$68</f>
        <v>0</v>
      </c>
      <c r="RQ68" s="995">
        <f t="shared" ref="RQ68" si="24803">RQ60*$C$65*$C$68</f>
        <v>0</v>
      </c>
      <c r="RS68" s="995">
        <f t="shared" ref="RS68" si="24804">RS60*$C$65*$C$68</f>
        <v>0</v>
      </c>
      <c r="RU68" s="995">
        <f t="shared" ref="RU68" si="24805">RU60*$C$65*$C$68</f>
        <v>0</v>
      </c>
      <c r="RW68" s="995">
        <f t="shared" ref="RW68" si="24806">RW60*$C$65*$C$68</f>
        <v>0</v>
      </c>
      <c r="RY68" s="995">
        <f t="shared" ref="RY68" si="24807">RY60*$C$65*$C$68</f>
        <v>0</v>
      </c>
      <c r="SA68" s="995">
        <f t="shared" ref="SA68" si="24808">SA60*$C$65*$C$68</f>
        <v>0</v>
      </c>
      <c r="SC68" s="995">
        <f t="shared" ref="SC68" si="24809">SC60*$C$65*$C$68</f>
        <v>0</v>
      </c>
      <c r="SE68" s="995">
        <f t="shared" ref="SE68" si="24810">SE60*$C$65*$C$68</f>
        <v>0</v>
      </c>
      <c r="SG68" s="995">
        <f t="shared" ref="SG68" si="24811">SG60*$C$65*$C$68</f>
        <v>0</v>
      </c>
      <c r="SI68" s="995">
        <f t="shared" ref="SI68" si="24812">SI60*$C$65*$C$68</f>
        <v>0</v>
      </c>
      <c r="SK68" s="995">
        <f t="shared" ref="SK68" si="24813">SK60*$C$65*$C$68</f>
        <v>0</v>
      </c>
      <c r="SM68" s="995">
        <f t="shared" ref="SM68" si="24814">SM60*$C$65*$C$68</f>
        <v>0</v>
      </c>
      <c r="SO68" s="995">
        <f t="shared" ref="SO68" si="24815">SO60*$C$65*$C$68</f>
        <v>0</v>
      </c>
      <c r="SQ68" s="995">
        <f t="shared" ref="SQ68" si="24816">SQ60*$C$65*$C$68</f>
        <v>0</v>
      </c>
      <c r="SS68" s="995">
        <f t="shared" ref="SS68" si="24817">SS60*$C$65*$C$68</f>
        <v>0</v>
      </c>
      <c r="SU68" s="995">
        <f t="shared" ref="SU68" si="24818">SU60*$C$65*$C$68</f>
        <v>0</v>
      </c>
      <c r="SW68" s="995">
        <f t="shared" ref="SW68" si="24819">SW60*$C$65*$C$68</f>
        <v>0</v>
      </c>
      <c r="SY68" s="995">
        <f t="shared" ref="SY68" si="24820">SY60*$C$65*$C$68</f>
        <v>0</v>
      </c>
      <c r="TA68" s="995">
        <f t="shared" ref="TA68" si="24821">TA60*$C$65*$C$68</f>
        <v>0</v>
      </c>
      <c r="TC68" s="995">
        <f t="shared" ref="TC68" si="24822">TC60*$C$65*$C$68</f>
        <v>0</v>
      </c>
      <c r="TE68" s="995">
        <f t="shared" ref="TE68" si="24823">TE60*$C$65*$C$68</f>
        <v>0</v>
      </c>
      <c r="TG68" s="995">
        <f t="shared" ref="TG68" si="24824">TG60*$C$65*$C$68</f>
        <v>0</v>
      </c>
      <c r="TI68" s="995">
        <f t="shared" ref="TI68" si="24825">TI60*$C$65*$C$68</f>
        <v>0</v>
      </c>
      <c r="TK68" s="995">
        <f t="shared" ref="TK68" si="24826">TK60*$C$65*$C$68</f>
        <v>0</v>
      </c>
      <c r="TM68" s="995">
        <f t="shared" ref="TM68" si="24827">TM60*$C$65*$C$68</f>
        <v>0</v>
      </c>
      <c r="TO68" s="995">
        <f t="shared" ref="TO68" si="24828">TO60*$C$65*$C$68</f>
        <v>0</v>
      </c>
      <c r="TQ68" s="995">
        <f t="shared" ref="TQ68" si="24829">TQ60*$C$65*$C$68</f>
        <v>0</v>
      </c>
      <c r="TS68" s="995">
        <f t="shared" ref="TS68" si="24830">TS60*$C$65*$C$68</f>
        <v>0</v>
      </c>
      <c r="TU68" s="995">
        <f t="shared" ref="TU68" si="24831">TU60*$C$65*$C$68</f>
        <v>0</v>
      </c>
      <c r="TW68" s="995">
        <f t="shared" ref="TW68" si="24832">TW60*$C$65*$C$68</f>
        <v>0</v>
      </c>
      <c r="TY68" s="995">
        <f t="shared" ref="TY68" si="24833">TY60*$C$65*$C$68</f>
        <v>0</v>
      </c>
      <c r="UA68" s="995">
        <f t="shared" ref="UA68" si="24834">UA60*$C$65*$C$68</f>
        <v>0</v>
      </c>
      <c r="UC68" s="995">
        <f t="shared" ref="UC68" si="24835">UC60*$C$65*$C$68</f>
        <v>0</v>
      </c>
      <c r="UE68" s="995">
        <f t="shared" ref="UE68" si="24836">UE60*$C$65*$C$68</f>
        <v>0</v>
      </c>
      <c r="UG68" s="995">
        <f t="shared" ref="UG68" si="24837">UG60*$C$65*$C$68</f>
        <v>0</v>
      </c>
      <c r="UI68" s="995">
        <f t="shared" ref="UI68" si="24838">UI60*$C$65*$C$68</f>
        <v>0</v>
      </c>
      <c r="UK68" s="995">
        <f t="shared" ref="UK68" si="24839">UK60*$C$65*$C$68</f>
        <v>0</v>
      </c>
      <c r="UM68" s="995">
        <f t="shared" ref="UM68" si="24840">UM60*$C$65*$C$68</f>
        <v>0</v>
      </c>
      <c r="UO68" s="995">
        <f t="shared" ref="UO68" si="24841">UO60*$C$65*$C$68</f>
        <v>0</v>
      </c>
      <c r="UQ68" s="995">
        <f t="shared" ref="UQ68" si="24842">UQ60*$C$65*$C$68</f>
        <v>0</v>
      </c>
      <c r="US68" s="995">
        <f t="shared" ref="US68" si="24843">US60*$C$65*$C$68</f>
        <v>0</v>
      </c>
      <c r="UU68" s="995">
        <f t="shared" ref="UU68" si="24844">UU60*$C$65*$C$68</f>
        <v>0</v>
      </c>
      <c r="UW68" s="995">
        <f t="shared" ref="UW68" si="24845">UW60*$C$65*$C$68</f>
        <v>0</v>
      </c>
      <c r="UY68" s="995">
        <f t="shared" ref="UY68" si="24846">UY60*$C$65*$C$68</f>
        <v>0</v>
      </c>
      <c r="VA68" s="995">
        <f t="shared" ref="VA68" si="24847">VA60*$C$65*$C$68</f>
        <v>0</v>
      </c>
      <c r="VC68" s="995">
        <f t="shared" ref="VC68" si="24848">VC60*$C$65*$C$68</f>
        <v>0</v>
      </c>
      <c r="VE68" s="995">
        <f t="shared" ref="VE68" si="24849">VE60*$C$65*$C$68</f>
        <v>0</v>
      </c>
      <c r="VG68" s="995">
        <f t="shared" ref="VG68" si="24850">VG60*$C$65*$C$68</f>
        <v>0</v>
      </c>
      <c r="VI68" s="995">
        <f t="shared" ref="VI68" si="24851">VI60*$C$65*$C$68</f>
        <v>0</v>
      </c>
      <c r="VK68" s="995">
        <f t="shared" ref="VK68" si="24852">VK60*$C$65*$C$68</f>
        <v>0</v>
      </c>
      <c r="VM68" s="995">
        <f t="shared" ref="VM68" si="24853">VM60*$C$65*$C$68</f>
        <v>0</v>
      </c>
      <c r="VO68" s="995">
        <f t="shared" ref="VO68" si="24854">VO60*$C$65*$C$68</f>
        <v>0</v>
      </c>
      <c r="VQ68" s="995">
        <f t="shared" ref="VQ68" si="24855">VQ60*$C$65*$C$68</f>
        <v>0</v>
      </c>
      <c r="VS68" s="995">
        <f t="shared" ref="VS68" si="24856">VS60*$C$65*$C$68</f>
        <v>0</v>
      </c>
      <c r="VU68" s="995">
        <f t="shared" ref="VU68" si="24857">VU60*$C$65*$C$68</f>
        <v>0</v>
      </c>
      <c r="VW68" s="995">
        <f t="shared" ref="VW68" si="24858">VW60*$C$65*$C$68</f>
        <v>0</v>
      </c>
      <c r="VY68" s="995">
        <f t="shared" ref="VY68" si="24859">VY60*$C$65*$C$68</f>
        <v>0</v>
      </c>
      <c r="WA68" s="995">
        <f t="shared" ref="WA68" si="24860">WA60*$C$65*$C$68</f>
        <v>0</v>
      </c>
      <c r="WC68" s="995">
        <f t="shared" ref="WC68" si="24861">WC60*$C$65*$C$68</f>
        <v>0</v>
      </c>
      <c r="WE68" s="995">
        <f t="shared" ref="WE68" si="24862">WE60*$C$65*$C$68</f>
        <v>0</v>
      </c>
      <c r="WG68" s="995">
        <f t="shared" ref="WG68" si="24863">WG60*$C$65*$C$68</f>
        <v>0</v>
      </c>
      <c r="WI68" s="995">
        <f t="shared" ref="WI68" si="24864">WI60*$C$65*$C$68</f>
        <v>0</v>
      </c>
      <c r="WK68" s="995">
        <f t="shared" ref="WK68" si="24865">WK60*$C$65*$C$68</f>
        <v>0</v>
      </c>
      <c r="WM68" s="995">
        <f t="shared" ref="WM68" si="24866">WM60*$C$65*$C$68</f>
        <v>0</v>
      </c>
      <c r="WO68" s="995">
        <f t="shared" ref="WO68" si="24867">WO60*$C$65*$C$68</f>
        <v>0</v>
      </c>
      <c r="WQ68" s="995">
        <f t="shared" ref="WQ68" si="24868">WQ60*$C$65*$C$68</f>
        <v>0</v>
      </c>
      <c r="WS68" s="995">
        <f t="shared" ref="WS68" si="24869">WS60*$C$65*$C$68</f>
        <v>0</v>
      </c>
      <c r="WU68" s="995">
        <f t="shared" ref="WU68" si="24870">WU60*$C$65*$C$68</f>
        <v>0</v>
      </c>
      <c r="WW68" s="995">
        <f t="shared" ref="WW68" si="24871">WW60*$C$65*$C$68</f>
        <v>0</v>
      </c>
      <c r="WY68" s="995">
        <f t="shared" ref="WY68" si="24872">WY60*$C$65*$C$68</f>
        <v>0</v>
      </c>
      <c r="XA68" s="995">
        <f t="shared" ref="XA68" si="24873">XA60*$C$65*$C$68</f>
        <v>0</v>
      </c>
      <c r="XC68" s="995">
        <f t="shared" ref="XC68" si="24874">XC60*$C$65*$C$68</f>
        <v>0</v>
      </c>
      <c r="XE68" s="995">
        <f t="shared" ref="XE68" si="24875">XE60*$C$65*$C$68</f>
        <v>0</v>
      </c>
      <c r="XG68" s="995">
        <f t="shared" ref="XG68" si="24876">XG60*$C$65*$C$68</f>
        <v>0</v>
      </c>
      <c r="XI68" s="995">
        <f t="shared" ref="XI68" si="24877">XI60*$C$65*$C$68</f>
        <v>0</v>
      </c>
      <c r="XK68" s="995">
        <f t="shared" ref="XK68" si="24878">XK60*$C$65*$C$68</f>
        <v>0</v>
      </c>
      <c r="XM68" s="995">
        <f t="shared" ref="XM68" si="24879">XM60*$C$65*$C$68</f>
        <v>0</v>
      </c>
      <c r="XO68" s="995">
        <f t="shared" ref="XO68" si="24880">XO60*$C$65*$C$68</f>
        <v>0</v>
      </c>
      <c r="XQ68" s="995">
        <f t="shared" ref="XQ68" si="24881">XQ60*$C$65*$C$68</f>
        <v>0</v>
      </c>
      <c r="XS68" s="995">
        <f t="shared" ref="XS68" si="24882">XS60*$C$65*$C$68</f>
        <v>0</v>
      </c>
      <c r="XU68" s="995">
        <f t="shared" ref="XU68" si="24883">XU60*$C$65*$C$68</f>
        <v>0</v>
      </c>
      <c r="XW68" s="995">
        <f t="shared" ref="XW68" si="24884">XW60*$C$65*$C$68</f>
        <v>0</v>
      </c>
      <c r="XY68" s="995">
        <f t="shared" ref="XY68" si="24885">XY60*$C$65*$C$68</f>
        <v>0</v>
      </c>
      <c r="YA68" s="995">
        <f t="shared" ref="YA68" si="24886">YA60*$C$65*$C$68</f>
        <v>0</v>
      </c>
      <c r="YC68" s="995">
        <f t="shared" ref="YC68" si="24887">YC60*$C$65*$C$68</f>
        <v>0</v>
      </c>
      <c r="YE68" s="995">
        <f t="shared" ref="YE68" si="24888">YE60*$C$65*$C$68</f>
        <v>0</v>
      </c>
      <c r="YG68" s="995">
        <f t="shared" ref="YG68" si="24889">YG60*$C$65*$C$68</f>
        <v>0</v>
      </c>
      <c r="YI68" s="995">
        <f t="shared" ref="YI68" si="24890">YI60*$C$65*$C$68</f>
        <v>0</v>
      </c>
      <c r="YK68" s="995">
        <f t="shared" ref="YK68" si="24891">YK60*$C$65*$C$68</f>
        <v>0</v>
      </c>
      <c r="YM68" s="995">
        <f t="shared" ref="YM68" si="24892">YM60*$C$65*$C$68</f>
        <v>0</v>
      </c>
      <c r="YO68" s="995">
        <f t="shared" ref="YO68" si="24893">YO60*$C$65*$C$68</f>
        <v>0</v>
      </c>
      <c r="YQ68" s="995">
        <f t="shared" ref="YQ68" si="24894">YQ60*$C$65*$C$68</f>
        <v>0</v>
      </c>
      <c r="YS68" s="995">
        <f t="shared" ref="YS68" si="24895">YS60*$C$65*$C$68</f>
        <v>0</v>
      </c>
      <c r="YU68" s="995">
        <f t="shared" ref="YU68" si="24896">YU60*$C$65*$C$68</f>
        <v>0</v>
      </c>
      <c r="YW68" s="995">
        <f t="shared" ref="YW68" si="24897">YW60*$C$65*$C$68</f>
        <v>0</v>
      </c>
      <c r="YY68" s="995">
        <f t="shared" ref="YY68" si="24898">YY60*$C$65*$C$68</f>
        <v>0</v>
      </c>
      <c r="ZA68" s="995">
        <f t="shared" ref="ZA68" si="24899">ZA60*$C$65*$C$68</f>
        <v>0</v>
      </c>
      <c r="ZC68" s="995">
        <f t="shared" ref="ZC68" si="24900">ZC60*$C$65*$C$68</f>
        <v>0</v>
      </c>
      <c r="ZE68" s="995">
        <f t="shared" ref="ZE68" si="24901">ZE60*$C$65*$C$68</f>
        <v>0</v>
      </c>
      <c r="ZG68" s="995">
        <f t="shared" ref="ZG68" si="24902">ZG60*$C$65*$C$68</f>
        <v>0</v>
      </c>
      <c r="ZI68" s="995">
        <f t="shared" ref="ZI68" si="24903">ZI60*$C$65*$C$68</f>
        <v>0</v>
      </c>
      <c r="ZK68" s="995">
        <f t="shared" ref="ZK68" si="24904">ZK60*$C$65*$C$68</f>
        <v>0</v>
      </c>
      <c r="ZM68" s="995">
        <f t="shared" ref="ZM68" si="24905">ZM60*$C$65*$C$68</f>
        <v>0</v>
      </c>
      <c r="ZO68" s="995">
        <f t="shared" ref="ZO68" si="24906">ZO60*$C$65*$C$68</f>
        <v>0</v>
      </c>
      <c r="ZQ68" s="995">
        <f t="shared" ref="ZQ68" si="24907">ZQ60*$C$65*$C$68</f>
        <v>0</v>
      </c>
      <c r="ZS68" s="995">
        <f t="shared" ref="ZS68" si="24908">ZS60*$C$65*$C$68</f>
        <v>0</v>
      </c>
      <c r="ZU68" s="995">
        <f t="shared" ref="ZU68" si="24909">ZU60*$C$65*$C$68</f>
        <v>0</v>
      </c>
      <c r="ZW68" s="995">
        <f t="shared" ref="ZW68" si="24910">ZW60*$C$65*$C$68</f>
        <v>0</v>
      </c>
      <c r="ZY68" s="995">
        <f t="shared" ref="ZY68" si="24911">ZY60*$C$65*$C$68</f>
        <v>0</v>
      </c>
      <c r="AAA68" s="995">
        <f t="shared" ref="AAA68" si="24912">AAA60*$C$65*$C$68</f>
        <v>0</v>
      </c>
      <c r="AAC68" s="995">
        <f t="shared" ref="AAC68" si="24913">AAC60*$C$65*$C$68</f>
        <v>0</v>
      </c>
      <c r="AAE68" s="995">
        <f t="shared" ref="AAE68" si="24914">AAE60*$C$65*$C$68</f>
        <v>0</v>
      </c>
      <c r="AAG68" s="995">
        <f t="shared" ref="AAG68" si="24915">AAG60*$C$65*$C$68</f>
        <v>0</v>
      </c>
      <c r="AAI68" s="995">
        <f t="shared" ref="AAI68" si="24916">AAI60*$C$65*$C$68</f>
        <v>0</v>
      </c>
      <c r="AAK68" s="995">
        <f t="shared" ref="AAK68" si="24917">AAK60*$C$65*$C$68</f>
        <v>0</v>
      </c>
      <c r="AAM68" s="995">
        <f t="shared" ref="AAM68" si="24918">AAM60*$C$65*$C$68</f>
        <v>0</v>
      </c>
      <c r="AAO68" s="995">
        <f t="shared" ref="AAO68" si="24919">AAO60*$C$65*$C$68</f>
        <v>0</v>
      </c>
      <c r="AAQ68" s="995">
        <f t="shared" ref="AAQ68" si="24920">AAQ60*$C$65*$C$68</f>
        <v>0</v>
      </c>
      <c r="AAS68" s="995">
        <f t="shared" ref="AAS68" si="24921">AAS60*$C$65*$C$68</f>
        <v>0</v>
      </c>
      <c r="AAU68" s="995">
        <f t="shared" ref="AAU68" si="24922">AAU60*$C$65*$C$68</f>
        <v>0</v>
      </c>
      <c r="AAW68" s="995">
        <f t="shared" ref="AAW68" si="24923">AAW60*$C$65*$C$68</f>
        <v>0</v>
      </c>
      <c r="AAY68" s="995">
        <f t="shared" ref="AAY68" si="24924">AAY60*$C$65*$C$68</f>
        <v>0</v>
      </c>
      <c r="ABA68" s="995">
        <f t="shared" ref="ABA68" si="24925">ABA60*$C$65*$C$68</f>
        <v>0</v>
      </c>
      <c r="ABC68" s="995">
        <f t="shared" ref="ABC68" si="24926">ABC60*$C$65*$C$68</f>
        <v>0</v>
      </c>
      <c r="ABE68" s="995">
        <f t="shared" ref="ABE68" si="24927">ABE60*$C$65*$C$68</f>
        <v>0</v>
      </c>
      <c r="ABG68" s="995">
        <f t="shared" ref="ABG68" si="24928">ABG60*$C$65*$C$68</f>
        <v>0</v>
      </c>
      <c r="ABI68" s="995">
        <f t="shared" ref="ABI68" si="24929">ABI60*$C$65*$C$68</f>
        <v>0</v>
      </c>
      <c r="ABK68" s="995">
        <f t="shared" ref="ABK68" si="24930">ABK60*$C$65*$C$68</f>
        <v>0</v>
      </c>
      <c r="ABM68" s="995">
        <f t="shared" ref="ABM68" si="24931">ABM60*$C$65*$C$68</f>
        <v>0</v>
      </c>
      <c r="ABO68" s="995">
        <f t="shared" ref="ABO68" si="24932">ABO60*$C$65*$C$68</f>
        <v>0</v>
      </c>
      <c r="ABQ68" s="995">
        <f t="shared" ref="ABQ68" si="24933">ABQ60*$C$65*$C$68</f>
        <v>0</v>
      </c>
      <c r="ABS68" s="995">
        <f t="shared" ref="ABS68" si="24934">ABS60*$C$65*$C$68</f>
        <v>0</v>
      </c>
      <c r="ABU68" s="995">
        <f t="shared" ref="ABU68" si="24935">ABU60*$C$65*$C$68</f>
        <v>0</v>
      </c>
      <c r="ABW68" s="995">
        <f t="shared" ref="ABW68" si="24936">ABW60*$C$65*$C$68</f>
        <v>0</v>
      </c>
      <c r="ABY68" s="995">
        <f t="shared" ref="ABY68" si="24937">ABY60*$C$65*$C$68</f>
        <v>0</v>
      </c>
      <c r="ACA68" s="995">
        <f t="shared" ref="ACA68" si="24938">ACA60*$C$65*$C$68</f>
        <v>0</v>
      </c>
      <c r="ACC68" s="995">
        <f t="shared" ref="ACC68" si="24939">ACC60*$C$65*$C$68</f>
        <v>0</v>
      </c>
      <c r="ACE68" s="995">
        <f t="shared" ref="ACE68" si="24940">ACE60*$C$65*$C$68</f>
        <v>0</v>
      </c>
      <c r="ACG68" s="995">
        <f t="shared" ref="ACG68" si="24941">ACG60*$C$65*$C$68</f>
        <v>0</v>
      </c>
      <c r="ACI68" s="995">
        <f t="shared" ref="ACI68" si="24942">ACI60*$C$65*$C$68</f>
        <v>0</v>
      </c>
      <c r="ACK68" s="995">
        <f t="shared" ref="ACK68" si="24943">ACK60*$C$65*$C$68</f>
        <v>0</v>
      </c>
      <c r="ACM68" s="995">
        <f t="shared" ref="ACM68" si="24944">ACM60*$C$65*$C$68</f>
        <v>0</v>
      </c>
      <c r="ACO68" s="995">
        <f t="shared" ref="ACO68" si="24945">ACO60*$C$65*$C$68</f>
        <v>0</v>
      </c>
      <c r="ACQ68" s="995">
        <f t="shared" ref="ACQ68" si="24946">ACQ60*$C$65*$C$68</f>
        <v>0</v>
      </c>
      <c r="ACS68" s="995">
        <f t="shared" ref="ACS68" si="24947">ACS60*$C$65*$C$68</f>
        <v>0</v>
      </c>
      <c r="ACU68" s="995">
        <f t="shared" ref="ACU68" si="24948">ACU60*$C$65*$C$68</f>
        <v>0</v>
      </c>
      <c r="ACW68" s="995">
        <f t="shared" ref="ACW68" si="24949">ACW60*$C$65*$C$68</f>
        <v>0</v>
      </c>
      <c r="ACY68" s="995">
        <f t="shared" ref="ACY68" si="24950">ACY60*$C$65*$C$68</f>
        <v>0</v>
      </c>
      <c r="ADA68" s="995">
        <f t="shared" ref="ADA68" si="24951">ADA60*$C$65*$C$68</f>
        <v>0</v>
      </c>
      <c r="ADC68" s="995">
        <f t="shared" ref="ADC68" si="24952">ADC60*$C$65*$C$68</f>
        <v>0</v>
      </c>
      <c r="ADE68" s="995">
        <f t="shared" ref="ADE68" si="24953">ADE60*$C$65*$C$68</f>
        <v>0</v>
      </c>
      <c r="ADG68" s="995">
        <f t="shared" ref="ADG68" si="24954">ADG60*$C$65*$C$68</f>
        <v>0</v>
      </c>
      <c r="ADI68" s="995">
        <f t="shared" ref="ADI68" si="24955">ADI60*$C$65*$C$68</f>
        <v>0</v>
      </c>
      <c r="ADK68" s="995">
        <f t="shared" ref="ADK68" si="24956">ADK60*$C$65*$C$68</f>
        <v>0</v>
      </c>
      <c r="ADM68" s="995">
        <f t="shared" ref="ADM68" si="24957">ADM60*$C$65*$C$68</f>
        <v>0</v>
      </c>
      <c r="ADO68" s="995">
        <f t="shared" ref="ADO68" si="24958">ADO60*$C$65*$C$68</f>
        <v>0</v>
      </c>
      <c r="ADQ68" s="995">
        <f t="shared" ref="ADQ68" si="24959">ADQ60*$C$65*$C$68</f>
        <v>0</v>
      </c>
      <c r="ADS68" s="995">
        <f t="shared" ref="ADS68" si="24960">ADS60*$C$65*$C$68</f>
        <v>0</v>
      </c>
      <c r="ADU68" s="995">
        <f t="shared" ref="ADU68" si="24961">ADU60*$C$65*$C$68</f>
        <v>0</v>
      </c>
      <c r="ADW68" s="995">
        <f t="shared" ref="ADW68" si="24962">ADW60*$C$65*$C$68</f>
        <v>0</v>
      </c>
      <c r="ADY68" s="995">
        <f t="shared" ref="ADY68" si="24963">ADY60*$C$65*$C$68</f>
        <v>0</v>
      </c>
      <c r="AEA68" s="995">
        <f t="shared" ref="AEA68" si="24964">AEA60*$C$65*$C$68</f>
        <v>0</v>
      </c>
      <c r="AEC68" s="995">
        <f t="shared" ref="AEC68" si="24965">AEC60*$C$65*$C$68</f>
        <v>0</v>
      </c>
      <c r="AEE68" s="995">
        <f t="shared" ref="AEE68" si="24966">AEE60*$C$65*$C$68</f>
        <v>0</v>
      </c>
      <c r="AEG68" s="995">
        <f t="shared" ref="AEG68" si="24967">AEG60*$C$65*$C$68</f>
        <v>0</v>
      </c>
      <c r="AEI68" s="995">
        <f t="shared" ref="AEI68" si="24968">AEI60*$C$65*$C$68</f>
        <v>0</v>
      </c>
      <c r="AEK68" s="995">
        <f t="shared" ref="AEK68" si="24969">AEK60*$C$65*$C$68</f>
        <v>0</v>
      </c>
      <c r="AEM68" s="995">
        <f t="shared" ref="AEM68" si="24970">AEM60*$C$65*$C$68</f>
        <v>0</v>
      </c>
      <c r="AEO68" s="995">
        <f t="shared" ref="AEO68" si="24971">AEO60*$C$65*$C$68</f>
        <v>0</v>
      </c>
      <c r="AEQ68" s="995">
        <f t="shared" ref="AEQ68" si="24972">AEQ60*$C$65*$C$68</f>
        <v>0</v>
      </c>
      <c r="AES68" s="995">
        <f t="shared" ref="AES68" si="24973">AES60*$C$65*$C$68</f>
        <v>0</v>
      </c>
      <c r="AEU68" s="995">
        <f t="shared" ref="AEU68" si="24974">AEU60*$C$65*$C$68</f>
        <v>0</v>
      </c>
      <c r="AEW68" s="995">
        <f t="shared" ref="AEW68" si="24975">AEW60*$C$65*$C$68</f>
        <v>0</v>
      </c>
      <c r="AEY68" s="995">
        <f t="shared" ref="AEY68" si="24976">AEY60*$C$65*$C$68</f>
        <v>0</v>
      </c>
      <c r="AFA68" s="995">
        <f t="shared" ref="AFA68" si="24977">AFA60*$C$65*$C$68</f>
        <v>0</v>
      </c>
      <c r="AFC68" s="995">
        <f t="shared" ref="AFC68" si="24978">AFC60*$C$65*$C$68</f>
        <v>0</v>
      </c>
      <c r="AFE68" s="995">
        <f t="shared" ref="AFE68" si="24979">AFE60*$C$65*$C$68</f>
        <v>0</v>
      </c>
      <c r="AFG68" s="995">
        <f t="shared" ref="AFG68" si="24980">AFG60*$C$65*$C$68</f>
        <v>0</v>
      </c>
      <c r="AFI68" s="995">
        <f t="shared" ref="AFI68" si="24981">AFI60*$C$65*$C$68</f>
        <v>0</v>
      </c>
      <c r="AFK68" s="995">
        <f t="shared" ref="AFK68" si="24982">AFK60*$C$65*$C$68</f>
        <v>0</v>
      </c>
      <c r="AFM68" s="995">
        <f t="shared" ref="AFM68" si="24983">AFM60*$C$65*$C$68</f>
        <v>0</v>
      </c>
      <c r="AFO68" s="995">
        <f t="shared" ref="AFO68" si="24984">AFO60*$C$65*$C$68</f>
        <v>0</v>
      </c>
      <c r="AFQ68" s="995">
        <f t="shared" ref="AFQ68" si="24985">AFQ60*$C$65*$C$68</f>
        <v>0</v>
      </c>
      <c r="AFS68" s="995">
        <f t="shared" ref="AFS68" si="24986">AFS60*$C$65*$C$68</f>
        <v>0</v>
      </c>
      <c r="AFU68" s="995">
        <f t="shared" ref="AFU68" si="24987">AFU60*$C$65*$C$68</f>
        <v>0</v>
      </c>
      <c r="AFW68" s="995">
        <f t="shared" ref="AFW68" si="24988">AFW60*$C$65*$C$68</f>
        <v>0</v>
      </c>
      <c r="AFY68" s="995">
        <f t="shared" ref="AFY68" si="24989">AFY60*$C$65*$C$68</f>
        <v>0</v>
      </c>
      <c r="AGA68" s="995">
        <f t="shared" ref="AGA68" si="24990">AGA60*$C$65*$C$68</f>
        <v>0</v>
      </c>
      <c r="AGC68" s="995">
        <f t="shared" ref="AGC68" si="24991">AGC60*$C$65*$C$68</f>
        <v>0</v>
      </c>
      <c r="AGE68" s="995">
        <f t="shared" ref="AGE68" si="24992">AGE60*$C$65*$C$68</f>
        <v>0</v>
      </c>
      <c r="AGG68" s="995">
        <f t="shared" ref="AGG68" si="24993">AGG60*$C$65*$C$68</f>
        <v>0</v>
      </c>
      <c r="AGI68" s="995">
        <f t="shared" ref="AGI68" si="24994">AGI60*$C$65*$C$68</f>
        <v>0</v>
      </c>
      <c r="AGK68" s="995">
        <f t="shared" ref="AGK68" si="24995">AGK60*$C$65*$C$68</f>
        <v>0</v>
      </c>
      <c r="AGM68" s="995">
        <f t="shared" ref="AGM68" si="24996">AGM60*$C$65*$C$68</f>
        <v>0</v>
      </c>
      <c r="AGO68" s="995">
        <f t="shared" ref="AGO68" si="24997">AGO60*$C$65*$C$68</f>
        <v>0</v>
      </c>
      <c r="AGQ68" s="995">
        <f t="shared" ref="AGQ68" si="24998">AGQ60*$C$65*$C$68</f>
        <v>0</v>
      </c>
      <c r="AGS68" s="995">
        <f t="shared" ref="AGS68" si="24999">AGS60*$C$65*$C$68</f>
        <v>0</v>
      </c>
      <c r="AGU68" s="995">
        <f t="shared" ref="AGU68" si="25000">AGU60*$C$65*$C$68</f>
        <v>0</v>
      </c>
      <c r="AGW68" s="995">
        <f t="shared" ref="AGW68" si="25001">AGW60*$C$65*$C$68</f>
        <v>0</v>
      </c>
      <c r="AGY68" s="995">
        <f t="shared" ref="AGY68" si="25002">AGY60*$C$65*$C$68</f>
        <v>0</v>
      </c>
      <c r="AHA68" s="995">
        <f t="shared" ref="AHA68" si="25003">AHA60*$C$65*$C$68</f>
        <v>0</v>
      </c>
      <c r="AHC68" s="995">
        <f t="shared" ref="AHC68" si="25004">AHC60*$C$65*$C$68</f>
        <v>0</v>
      </c>
      <c r="AHE68" s="995">
        <f t="shared" ref="AHE68" si="25005">AHE60*$C$65*$C$68</f>
        <v>0</v>
      </c>
      <c r="AHG68" s="995">
        <f t="shared" ref="AHG68" si="25006">AHG60*$C$65*$C$68</f>
        <v>0</v>
      </c>
      <c r="AHI68" s="995">
        <f t="shared" ref="AHI68" si="25007">AHI60*$C$65*$C$68</f>
        <v>0</v>
      </c>
      <c r="AHK68" s="995">
        <f t="shared" ref="AHK68" si="25008">AHK60*$C$65*$C$68</f>
        <v>0</v>
      </c>
      <c r="AHM68" s="995">
        <f t="shared" ref="AHM68" si="25009">AHM60*$C$65*$C$68</f>
        <v>0</v>
      </c>
      <c r="AHO68" s="995">
        <f t="shared" ref="AHO68" si="25010">AHO60*$C$65*$C$68</f>
        <v>0</v>
      </c>
      <c r="AHQ68" s="995">
        <f t="shared" ref="AHQ68" si="25011">AHQ60*$C$65*$C$68</f>
        <v>0</v>
      </c>
      <c r="AHS68" s="995">
        <f t="shared" ref="AHS68" si="25012">AHS60*$C$65*$C$68</f>
        <v>0</v>
      </c>
      <c r="AHU68" s="995">
        <f t="shared" ref="AHU68" si="25013">AHU60*$C$65*$C$68</f>
        <v>0</v>
      </c>
      <c r="AHW68" s="995">
        <f t="shared" ref="AHW68" si="25014">AHW60*$C$65*$C$68</f>
        <v>0</v>
      </c>
      <c r="AHY68" s="995">
        <f t="shared" ref="AHY68" si="25015">AHY60*$C$65*$C$68</f>
        <v>0</v>
      </c>
      <c r="AIA68" s="995">
        <f t="shared" ref="AIA68" si="25016">AIA60*$C$65*$C$68</f>
        <v>0</v>
      </c>
      <c r="AIC68" s="995">
        <f t="shared" ref="AIC68" si="25017">AIC60*$C$65*$C$68</f>
        <v>0</v>
      </c>
      <c r="AIE68" s="995">
        <f t="shared" ref="AIE68" si="25018">AIE60*$C$65*$C$68</f>
        <v>0</v>
      </c>
      <c r="AIG68" s="995">
        <f t="shared" ref="AIG68" si="25019">AIG60*$C$65*$C$68</f>
        <v>0</v>
      </c>
      <c r="AII68" s="995">
        <f t="shared" ref="AII68" si="25020">AII60*$C$65*$C$68</f>
        <v>0</v>
      </c>
      <c r="AIK68" s="995">
        <f t="shared" ref="AIK68" si="25021">AIK60*$C$65*$C$68</f>
        <v>0</v>
      </c>
      <c r="AIM68" s="995">
        <f t="shared" ref="AIM68" si="25022">AIM60*$C$65*$C$68</f>
        <v>0</v>
      </c>
      <c r="AIO68" s="995">
        <f t="shared" ref="AIO68" si="25023">AIO60*$C$65*$C$68</f>
        <v>0</v>
      </c>
      <c r="AIQ68" s="995">
        <f t="shared" ref="AIQ68" si="25024">AIQ60*$C$65*$C$68</f>
        <v>0</v>
      </c>
      <c r="AIS68" s="995">
        <f t="shared" ref="AIS68" si="25025">AIS60*$C$65*$C$68</f>
        <v>0</v>
      </c>
      <c r="AIU68" s="995">
        <f t="shared" ref="AIU68" si="25026">AIU60*$C$65*$C$68</f>
        <v>0</v>
      </c>
      <c r="AIW68" s="995">
        <f t="shared" ref="AIW68" si="25027">AIW60*$C$65*$C$68</f>
        <v>0</v>
      </c>
      <c r="AIY68" s="995">
        <f t="shared" ref="AIY68" si="25028">AIY60*$C$65*$C$68</f>
        <v>0</v>
      </c>
      <c r="AJA68" s="995">
        <f t="shared" ref="AJA68" si="25029">AJA60*$C$65*$C$68</f>
        <v>0</v>
      </c>
      <c r="AJC68" s="995">
        <f t="shared" ref="AJC68" si="25030">AJC60*$C$65*$C$68</f>
        <v>0</v>
      </c>
      <c r="AJE68" s="995">
        <f t="shared" ref="AJE68" si="25031">AJE60*$C$65*$C$68</f>
        <v>0</v>
      </c>
      <c r="AJG68" s="995">
        <f t="shared" ref="AJG68" si="25032">AJG60*$C$65*$C$68</f>
        <v>0</v>
      </c>
      <c r="AJI68" s="995">
        <f t="shared" ref="AJI68" si="25033">AJI60*$C$65*$C$68</f>
        <v>0</v>
      </c>
      <c r="AJK68" s="995">
        <f t="shared" ref="AJK68" si="25034">AJK60*$C$65*$C$68</f>
        <v>0</v>
      </c>
      <c r="AJM68" s="995">
        <f t="shared" ref="AJM68" si="25035">AJM60*$C$65*$C$68</f>
        <v>0</v>
      </c>
      <c r="AJO68" s="995">
        <f t="shared" ref="AJO68" si="25036">AJO60*$C$65*$C$68</f>
        <v>0</v>
      </c>
      <c r="AJQ68" s="995">
        <f t="shared" ref="AJQ68" si="25037">AJQ60*$C$65*$C$68</f>
        <v>0</v>
      </c>
      <c r="AJS68" s="995">
        <f t="shared" ref="AJS68" si="25038">AJS60*$C$65*$C$68</f>
        <v>0</v>
      </c>
      <c r="AJU68" s="995">
        <f t="shared" ref="AJU68" si="25039">AJU60*$C$65*$C$68</f>
        <v>0</v>
      </c>
      <c r="AJW68" s="995">
        <f t="shared" ref="AJW68" si="25040">AJW60*$C$65*$C$68</f>
        <v>0</v>
      </c>
      <c r="AJY68" s="995">
        <f t="shared" ref="AJY68" si="25041">AJY60*$C$65*$C$68</f>
        <v>0</v>
      </c>
      <c r="AKA68" s="995">
        <f t="shared" ref="AKA68" si="25042">AKA60*$C$65*$C$68</f>
        <v>0</v>
      </c>
      <c r="AKC68" s="995">
        <f t="shared" ref="AKC68" si="25043">AKC60*$C$65*$C$68</f>
        <v>0</v>
      </c>
      <c r="AKE68" s="995">
        <f t="shared" ref="AKE68" si="25044">AKE60*$C$65*$C$68</f>
        <v>0</v>
      </c>
      <c r="AKG68" s="995">
        <f t="shared" ref="AKG68" si="25045">AKG60*$C$65*$C$68</f>
        <v>0</v>
      </c>
      <c r="AKI68" s="995">
        <f t="shared" ref="AKI68" si="25046">AKI60*$C$65*$C$68</f>
        <v>0</v>
      </c>
      <c r="AKK68" s="995">
        <f t="shared" ref="AKK68" si="25047">AKK60*$C$65*$C$68</f>
        <v>0</v>
      </c>
      <c r="AKM68" s="995">
        <f t="shared" ref="AKM68" si="25048">AKM60*$C$65*$C$68</f>
        <v>0</v>
      </c>
      <c r="AKO68" s="995">
        <f t="shared" ref="AKO68" si="25049">AKO60*$C$65*$C$68</f>
        <v>0</v>
      </c>
      <c r="AKQ68" s="995">
        <f t="shared" ref="AKQ68" si="25050">AKQ60*$C$65*$C$68</f>
        <v>0</v>
      </c>
      <c r="AKS68" s="995">
        <f t="shared" ref="AKS68" si="25051">AKS60*$C$65*$C$68</f>
        <v>0</v>
      </c>
      <c r="AKU68" s="995">
        <f t="shared" ref="AKU68" si="25052">AKU60*$C$65*$C$68</f>
        <v>0</v>
      </c>
      <c r="AKW68" s="995">
        <f t="shared" ref="AKW68" si="25053">AKW60*$C$65*$C$68</f>
        <v>0</v>
      </c>
      <c r="AKY68" s="995">
        <f t="shared" ref="AKY68" si="25054">AKY60*$C$65*$C$68</f>
        <v>0</v>
      </c>
      <c r="ALA68" s="995">
        <f t="shared" ref="ALA68" si="25055">ALA60*$C$65*$C$68</f>
        <v>0</v>
      </c>
      <c r="ALC68" s="995">
        <f t="shared" ref="ALC68" si="25056">ALC60*$C$65*$C$68</f>
        <v>0</v>
      </c>
      <c r="ALE68" s="995">
        <f t="shared" ref="ALE68" si="25057">ALE60*$C$65*$C$68</f>
        <v>0</v>
      </c>
      <c r="ALG68" s="995">
        <f t="shared" ref="ALG68" si="25058">ALG60*$C$65*$C$68</f>
        <v>0</v>
      </c>
      <c r="ALI68" s="995">
        <f t="shared" ref="ALI68" si="25059">ALI60*$C$65*$C$68</f>
        <v>0</v>
      </c>
      <c r="ALK68" s="995">
        <f t="shared" ref="ALK68" si="25060">ALK60*$C$65*$C$68</f>
        <v>0</v>
      </c>
      <c r="ALM68" s="995">
        <f t="shared" ref="ALM68" si="25061">ALM60*$C$65*$C$68</f>
        <v>0</v>
      </c>
      <c r="ALO68" s="995">
        <f t="shared" ref="ALO68" si="25062">ALO60*$C$65*$C$68</f>
        <v>0</v>
      </c>
      <c r="ALQ68" s="995">
        <f t="shared" ref="ALQ68" si="25063">ALQ60*$C$65*$C$68</f>
        <v>0</v>
      </c>
      <c r="ALS68" s="995">
        <f t="shared" ref="ALS68" si="25064">ALS60*$C$65*$C$68</f>
        <v>0</v>
      </c>
      <c r="ALU68" s="995">
        <f t="shared" ref="ALU68" si="25065">ALU60*$C$65*$C$68</f>
        <v>0</v>
      </c>
      <c r="ALW68" s="995">
        <f t="shared" ref="ALW68" si="25066">ALW60*$C$65*$C$68</f>
        <v>0</v>
      </c>
      <c r="ALY68" s="995">
        <f t="shared" ref="ALY68" si="25067">ALY60*$C$65*$C$68</f>
        <v>0</v>
      </c>
      <c r="AMA68" s="995">
        <f t="shared" ref="AMA68" si="25068">AMA60*$C$65*$C$68</f>
        <v>0</v>
      </c>
      <c r="AMC68" s="995">
        <f t="shared" ref="AMC68" si="25069">AMC60*$C$65*$C$68</f>
        <v>0</v>
      </c>
      <c r="AME68" s="995">
        <f t="shared" ref="AME68" si="25070">AME60*$C$65*$C$68</f>
        <v>0</v>
      </c>
      <c r="AMG68" s="995">
        <f t="shared" ref="AMG68" si="25071">AMG60*$C$65*$C$68</f>
        <v>0</v>
      </c>
      <c r="AMI68" s="995">
        <f t="shared" ref="AMI68" si="25072">AMI60*$C$65*$C$68</f>
        <v>0</v>
      </c>
      <c r="AMK68" s="995">
        <f t="shared" ref="AMK68" si="25073">AMK60*$C$65*$C$68</f>
        <v>0</v>
      </c>
      <c r="AMM68" s="995">
        <f t="shared" ref="AMM68" si="25074">AMM60*$C$65*$C$68</f>
        <v>0</v>
      </c>
      <c r="AMO68" s="995">
        <f t="shared" ref="AMO68" si="25075">AMO60*$C$65*$C$68</f>
        <v>0</v>
      </c>
      <c r="AMQ68" s="995">
        <f t="shared" ref="AMQ68" si="25076">AMQ60*$C$65*$C$68</f>
        <v>0</v>
      </c>
      <c r="AMS68" s="995">
        <f t="shared" ref="AMS68" si="25077">AMS60*$C$65*$C$68</f>
        <v>0</v>
      </c>
      <c r="AMU68" s="995">
        <f t="shared" ref="AMU68" si="25078">AMU60*$C$65*$C$68</f>
        <v>0</v>
      </c>
      <c r="AMW68" s="995">
        <f t="shared" ref="AMW68" si="25079">AMW60*$C$65*$C$68</f>
        <v>0</v>
      </c>
      <c r="AMY68" s="995">
        <f t="shared" ref="AMY68" si="25080">AMY60*$C$65*$C$68</f>
        <v>0</v>
      </c>
      <c r="ANA68" s="995">
        <f t="shared" ref="ANA68" si="25081">ANA60*$C$65*$C$68</f>
        <v>0</v>
      </c>
      <c r="ANC68" s="995">
        <f t="shared" ref="ANC68" si="25082">ANC60*$C$65*$C$68</f>
        <v>0</v>
      </c>
      <c r="ANE68" s="995">
        <f t="shared" ref="ANE68" si="25083">ANE60*$C$65*$C$68</f>
        <v>0</v>
      </c>
      <c r="ANG68" s="995">
        <f t="shared" ref="ANG68" si="25084">ANG60*$C$65*$C$68</f>
        <v>0</v>
      </c>
      <c r="ANI68" s="995">
        <f t="shared" ref="ANI68" si="25085">ANI60*$C$65*$C$68</f>
        <v>0</v>
      </c>
      <c r="ANK68" s="995">
        <f t="shared" ref="ANK68" si="25086">ANK60*$C$65*$C$68</f>
        <v>0</v>
      </c>
      <c r="ANM68" s="995">
        <f t="shared" ref="ANM68" si="25087">ANM60*$C$65*$C$68</f>
        <v>0</v>
      </c>
      <c r="ANO68" s="995">
        <f t="shared" ref="ANO68" si="25088">ANO60*$C$65*$C$68</f>
        <v>0</v>
      </c>
      <c r="ANQ68" s="995">
        <f t="shared" ref="ANQ68" si="25089">ANQ60*$C$65*$C$68</f>
        <v>0</v>
      </c>
      <c r="ANS68" s="995">
        <f t="shared" ref="ANS68" si="25090">ANS60*$C$65*$C$68</f>
        <v>0</v>
      </c>
      <c r="ANU68" s="995">
        <f t="shared" ref="ANU68" si="25091">ANU60*$C$65*$C$68</f>
        <v>0</v>
      </c>
      <c r="ANW68" s="995">
        <f t="shared" ref="ANW68" si="25092">ANW60*$C$65*$C$68</f>
        <v>0</v>
      </c>
      <c r="ANY68" s="995">
        <f t="shared" ref="ANY68" si="25093">ANY60*$C$65*$C$68</f>
        <v>0</v>
      </c>
      <c r="AOA68" s="995">
        <f t="shared" ref="AOA68" si="25094">AOA60*$C$65*$C$68</f>
        <v>0</v>
      </c>
      <c r="AOC68" s="995">
        <f t="shared" ref="AOC68" si="25095">AOC60*$C$65*$C$68</f>
        <v>0</v>
      </c>
      <c r="AOE68" s="995">
        <f t="shared" ref="AOE68" si="25096">AOE60*$C$65*$C$68</f>
        <v>0</v>
      </c>
      <c r="AOG68" s="995">
        <f t="shared" ref="AOG68" si="25097">AOG60*$C$65*$C$68</f>
        <v>0</v>
      </c>
      <c r="AOI68" s="995">
        <f t="shared" ref="AOI68" si="25098">AOI60*$C$65*$C$68</f>
        <v>0</v>
      </c>
      <c r="AOK68" s="995">
        <f t="shared" ref="AOK68" si="25099">AOK60*$C$65*$C$68</f>
        <v>0</v>
      </c>
      <c r="AOM68" s="995">
        <f t="shared" ref="AOM68" si="25100">AOM60*$C$65*$C$68</f>
        <v>0</v>
      </c>
      <c r="AOO68" s="995">
        <f t="shared" ref="AOO68" si="25101">AOO60*$C$65*$C$68</f>
        <v>0</v>
      </c>
      <c r="AOQ68" s="995">
        <f t="shared" ref="AOQ68" si="25102">AOQ60*$C$65*$C$68</f>
        <v>0</v>
      </c>
      <c r="AOS68" s="995">
        <f t="shared" ref="AOS68" si="25103">AOS60*$C$65*$C$68</f>
        <v>0</v>
      </c>
      <c r="AOU68" s="995">
        <f t="shared" ref="AOU68" si="25104">AOU60*$C$65*$C$68</f>
        <v>0</v>
      </c>
      <c r="AOW68" s="995">
        <f t="shared" ref="AOW68" si="25105">AOW60*$C$65*$C$68</f>
        <v>0</v>
      </c>
      <c r="AOY68" s="995">
        <f t="shared" ref="AOY68" si="25106">AOY60*$C$65*$C$68</f>
        <v>0</v>
      </c>
      <c r="APA68" s="995">
        <f t="shared" ref="APA68" si="25107">APA60*$C$65*$C$68</f>
        <v>0</v>
      </c>
      <c r="APC68" s="995">
        <f t="shared" ref="APC68" si="25108">APC60*$C$65*$C$68</f>
        <v>0</v>
      </c>
      <c r="APE68" s="995">
        <f t="shared" ref="APE68" si="25109">APE60*$C$65*$C$68</f>
        <v>0</v>
      </c>
      <c r="APG68" s="995">
        <f t="shared" ref="APG68" si="25110">APG60*$C$65*$C$68</f>
        <v>0</v>
      </c>
      <c r="API68" s="995">
        <f t="shared" ref="API68" si="25111">API60*$C$65*$C$68</f>
        <v>0</v>
      </c>
      <c r="APK68" s="995">
        <f t="shared" ref="APK68" si="25112">APK60*$C$65*$C$68</f>
        <v>0</v>
      </c>
      <c r="APM68" s="995">
        <f t="shared" ref="APM68" si="25113">APM60*$C$65*$C$68</f>
        <v>0</v>
      </c>
      <c r="APO68" s="995">
        <f t="shared" ref="APO68" si="25114">APO60*$C$65*$C$68</f>
        <v>0</v>
      </c>
      <c r="APQ68" s="995">
        <f t="shared" ref="APQ68" si="25115">APQ60*$C$65*$C$68</f>
        <v>0</v>
      </c>
      <c r="APS68" s="995">
        <f t="shared" ref="APS68" si="25116">APS60*$C$65*$C$68</f>
        <v>0</v>
      </c>
      <c r="APU68" s="995">
        <f t="shared" ref="APU68" si="25117">APU60*$C$65*$C$68</f>
        <v>0</v>
      </c>
      <c r="APW68" s="995">
        <f t="shared" ref="APW68" si="25118">APW60*$C$65*$C$68</f>
        <v>0</v>
      </c>
      <c r="APY68" s="995">
        <f t="shared" ref="APY68" si="25119">APY60*$C$65*$C$68</f>
        <v>0</v>
      </c>
      <c r="AQA68" s="995">
        <f t="shared" ref="AQA68" si="25120">AQA60*$C$65*$C$68</f>
        <v>0</v>
      </c>
      <c r="AQC68" s="995">
        <f t="shared" ref="AQC68" si="25121">AQC60*$C$65*$C$68</f>
        <v>0</v>
      </c>
      <c r="AQE68" s="995">
        <f t="shared" ref="AQE68" si="25122">AQE60*$C$65*$C$68</f>
        <v>0</v>
      </c>
      <c r="AQG68" s="995">
        <f t="shared" ref="AQG68" si="25123">AQG60*$C$65*$C$68</f>
        <v>0</v>
      </c>
      <c r="AQI68" s="995">
        <f t="shared" ref="AQI68" si="25124">AQI60*$C$65*$C$68</f>
        <v>0</v>
      </c>
      <c r="AQK68" s="995">
        <f t="shared" ref="AQK68" si="25125">AQK60*$C$65*$C$68</f>
        <v>0</v>
      </c>
      <c r="AQM68" s="995">
        <f t="shared" ref="AQM68" si="25126">AQM60*$C$65*$C$68</f>
        <v>0</v>
      </c>
      <c r="AQO68" s="995">
        <f t="shared" ref="AQO68" si="25127">AQO60*$C$65*$C$68</f>
        <v>0</v>
      </c>
      <c r="AQQ68" s="995">
        <f t="shared" ref="AQQ68" si="25128">AQQ60*$C$65*$C$68</f>
        <v>0</v>
      </c>
      <c r="AQS68" s="995">
        <f t="shared" ref="AQS68" si="25129">AQS60*$C$65*$C$68</f>
        <v>0</v>
      </c>
      <c r="AQU68" s="995">
        <f t="shared" ref="AQU68" si="25130">AQU60*$C$65*$C$68</f>
        <v>0</v>
      </c>
      <c r="AQW68" s="995">
        <f t="shared" ref="AQW68" si="25131">AQW60*$C$65*$C$68</f>
        <v>0</v>
      </c>
      <c r="AQY68" s="995">
        <f t="shared" ref="AQY68" si="25132">AQY60*$C$65*$C$68</f>
        <v>0</v>
      </c>
      <c r="ARA68" s="995">
        <f t="shared" ref="ARA68" si="25133">ARA60*$C$65*$C$68</f>
        <v>0</v>
      </c>
      <c r="ARC68" s="995">
        <f t="shared" ref="ARC68" si="25134">ARC60*$C$65*$C$68</f>
        <v>0</v>
      </c>
      <c r="ARE68" s="995">
        <f t="shared" ref="ARE68" si="25135">ARE60*$C$65*$C$68</f>
        <v>0</v>
      </c>
      <c r="ARG68" s="995">
        <f t="shared" ref="ARG68" si="25136">ARG60*$C$65*$C$68</f>
        <v>0</v>
      </c>
      <c r="ARI68" s="995">
        <f t="shared" ref="ARI68" si="25137">ARI60*$C$65*$C$68</f>
        <v>0</v>
      </c>
      <c r="ARK68" s="995">
        <f t="shared" ref="ARK68" si="25138">ARK60*$C$65*$C$68</f>
        <v>0</v>
      </c>
      <c r="ARM68" s="995">
        <f t="shared" ref="ARM68" si="25139">ARM60*$C$65*$C$68</f>
        <v>0</v>
      </c>
      <c r="ARO68" s="995">
        <f t="shared" ref="ARO68" si="25140">ARO60*$C$65*$C$68</f>
        <v>0</v>
      </c>
      <c r="ARQ68" s="995">
        <f t="shared" ref="ARQ68" si="25141">ARQ60*$C$65*$C$68</f>
        <v>0</v>
      </c>
      <c r="ARS68" s="995">
        <f t="shared" ref="ARS68" si="25142">ARS60*$C$65*$C$68</f>
        <v>0</v>
      </c>
      <c r="ARU68" s="995">
        <f t="shared" ref="ARU68" si="25143">ARU60*$C$65*$C$68</f>
        <v>0</v>
      </c>
      <c r="ARW68" s="995">
        <f t="shared" ref="ARW68" si="25144">ARW60*$C$65*$C$68</f>
        <v>0</v>
      </c>
      <c r="ARY68" s="995">
        <f t="shared" ref="ARY68" si="25145">ARY60*$C$65*$C$68</f>
        <v>0</v>
      </c>
      <c r="ASA68" s="995">
        <f t="shared" ref="ASA68" si="25146">ASA60*$C$65*$C$68</f>
        <v>0</v>
      </c>
      <c r="ASC68" s="995">
        <f t="shared" ref="ASC68" si="25147">ASC60*$C$65*$C$68</f>
        <v>0</v>
      </c>
      <c r="ASE68" s="995">
        <f t="shared" ref="ASE68" si="25148">ASE60*$C$65*$C$68</f>
        <v>0</v>
      </c>
      <c r="ASG68" s="995">
        <f t="shared" ref="ASG68" si="25149">ASG60*$C$65*$C$68</f>
        <v>0</v>
      </c>
      <c r="ASI68" s="995">
        <f t="shared" ref="ASI68" si="25150">ASI60*$C$65*$C$68</f>
        <v>0</v>
      </c>
      <c r="ASK68" s="995">
        <f t="shared" ref="ASK68" si="25151">ASK60*$C$65*$C$68</f>
        <v>0</v>
      </c>
      <c r="ASM68" s="995">
        <f t="shared" ref="ASM68" si="25152">ASM60*$C$65*$C$68</f>
        <v>0</v>
      </c>
      <c r="ASO68" s="995">
        <f t="shared" ref="ASO68" si="25153">ASO60*$C$65*$C$68</f>
        <v>0</v>
      </c>
      <c r="ASQ68" s="995">
        <f t="shared" ref="ASQ68" si="25154">ASQ60*$C$65*$C$68</f>
        <v>0</v>
      </c>
      <c r="ASS68" s="995">
        <f t="shared" ref="ASS68" si="25155">ASS60*$C$65*$C$68</f>
        <v>0</v>
      </c>
      <c r="ASU68" s="995">
        <f t="shared" ref="ASU68" si="25156">ASU60*$C$65*$C$68</f>
        <v>0</v>
      </c>
      <c r="ASW68" s="995">
        <f t="shared" ref="ASW68" si="25157">ASW60*$C$65*$C$68</f>
        <v>0</v>
      </c>
      <c r="ASY68" s="995">
        <f t="shared" ref="ASY68" si="25158">ASY60*$C$65*$C$68</f>
        <v>0</v>
      </c>
      <c r="ATA68" s="995">
        <f t="shared" ref="ATA68" si="25159">ATA60*$C$65*$C$68</f>
        <v>0</v>
      </c>
      <c r="ATC68" s="995">
        <f t="shared" ref="ATC68" si="25160">ATC60*$C$65*$C$68</f>
        <v>0</v>
      </c>
      <c r="ATE68" s="995">
        <f t="shared" ref="ATE68" si="25161">ATE60*$C$65*$C$68</f>
        <v>0</v>
      </c>
      <c r="ATG68" s="995">
        <f t="shared" ref="ATG68" si="25162">ATG60*$C$65*$C$68</f>
        <v>0</v>
      </c>
      <c r="ATI68" s="995">
        <f t="shared" ref="ATI68" si="25163">ATI60*$C$65*$C$68</f>
        <v>0</v>
      </c>
      <c r="ATK68" s="995">
        <f t="shared" ref="ATK68" si="25164">ATK60*$C$65*$C$68</f>
        <v>0</v>
      </c>
      <c r="ATM68" s="995">
        <f t="shared" ref="ATM68" si="25165">ATM60*$C$65*$C$68</f>
        <v>0</v>
      </c>
      <c r="ATO68" s="995">
        <f t="shared" ref="ATO68" si="25166">ATO60*$C$65*$C$68</f>
        <v>0</v>
      </c>
      <c r="ATQ68" s="995">
        <f t="shared" ref="ATQ68" si="25167">ATQ60*$C$65*$C$68</f>
        <v>0</v>
      </c>
      <c r="ATS68" s="995">
        <f t="shared" ref="ATS68" si="25168">ATS60*$C$65*$C$68</f>
        <v>0</v>
      </c>
      <c r="ATU68" s="995">
        <f t="shared" ref="ATU68" si="25169">ATU60*$C$65*$C$68</f>
        <v>0</v>
      </c>
      <c r="ATW68" s="995">
        <f t="shared" ref="ATW68" si="25170">ATW60*$C$65*$C$68</f>
        <v>0</v>
      </c>
      <c r="ATY68" s="995">
        <f t="shared" ref="ATY68" si="25171">ATY60*$C$65*$C$68</f>
        <v>0</v>
      </c>
      <c r="AUA68" s="995">
        <f t="shared" ref="AUA68" si="25172">AUA60*$C$65*$C$68</f>
        <v>0</v>
      </c>
      <c r="AUC68" s="995">
        <f t="shared" ref="AUC68" si="25173">AUC60*$C$65*$C$68</f>
        <v>0</v>
      </c>
      <c r="AUE68" s="995">
        <f t="shared" ref="AUE68" si="25174">AUE60*$C$65*$C$68</f>
        <v>0</v>
      </c>
      <c r="AUG68" s="995">
        <f t="shared" ref="AUG68" si="25175">AUG60*$C$65*$C$68</f>
        <v>0</v>
      </c>
      <c r="AUI68" s="995">
        <f t="shared" ref="AUI68" si="25176">AUI60*$C$65*$C$68</f>
        <v>0</v>
      </c>
      <c r="AUK68" s="995">
        <f t="shared" ref="AUK68" si="25177">AUK60*$C$65*$C$68</f>
        <v>0</v>
      </c>
      <c r="AUM68" s="995">
        <f t="shared" ref="AUM68" si="25178">AUM60*$C$65*$C$68</f>
        <v>0</v>
      </c>
      <c r="AUO68" s="995">
        <f t="shared" ref="AUO68" si="25179">AUO60*$C$65*$C$68</f>
        <v>0</v>
      </c>
      <c r="AUQ68" s="995">
        <f t="shared" ref="AUQ68" si="25180">AUQ60*$C$65*$C$68</f>
        <v>0</v>
      </c>
      <c r="AUS68" s="995">
        <f t="shared" ref="AUS68" si="25181">AUS60*$C$65*$C$68</f>
        <v>0</v>
      </c>
      <c r="AUU68" s="995">
        <f t="shared" ref="AUU68" si="25182">AUU60*$C$65*$C$68</f>
        <v>0</v>
      </c>
      <c r="AUW68" s="995">
        <f t="shared" ref="AUW68" si="25183">AUW60*$C$65*$C$68</f>
        <v>0</v>
      </c>
      <c r="AUY68" s="995">
        <f t="shared" ref="AUY68" si="25184">AUY60*$C$65*$C$68</f>
        <v>0</v>
      </c>
      <c r="AVA68" s="995">
        <f t="shared" ref="AVA68" si="25185">AVA60*$C$65*$C$68</f>
        <v>0</v>
      </c>
      <c r="AVC68" s="995">
        <f t="shared" ref="AVC68" si="25186">AVC60*$C$65*$C$68</f>
        <v>0</v>
      </c>
      <c r="AVE68" s="995">
        <f t="shared" ref="AVE68" si="25187">AVE60*$C$65*$C$68</f>
        <v>0</v>
      </c>
      <c r="AVG68" s="995">
        <f t="shared" ref="AVG68" si="25188">AVG60*$C$65*$C$68</f>
        <v>0</v>
      </c>
      <c r="AVI68" s="995">
        <f t="shared" ref="AVI68" si="25189">AVI60*$C$65*$C$68</f>
        <v>0</v>
      </c>
      <c r="AVK68" s="995">
        <f t="shared" ref="AVK68" si="25190">AVK60*$C$65*$C$68</f>
        <v>0</v>
      </c>
      <c r="AVM68" s="995">
        <f t="shared" ref="AVM68" si="25191">AVM60*$C$65*$C$68</f>
        <v>0</v>
      </c>
      <c r="AVO68" s="995">
        <f t="shared" ref="AVO68" si="25192">AVO60*$C$65*$C$68</f>
        <v>0</v>
      </c>
      <c r="AVQ68" s="995">
        <f t="shared" ref="AVQ68" si="25193">AVQ60*$C$65*$C$68</f>
        <v>0</v>
      </c>
      <c r="AVS68" s="995">
        <f t="shared" ref="AVS68" si="25194">AVS60*$C$65*$C$68</f>
        <v>0</v>
      </c>
      <c r="AVU68" s="995">
        <f t="shared" ref="AVU68" si="25195">AVU60*$C$65*$C$68</f>
        <v>0</v>
      </c>
      <c r="AVW68" s="995">
        <f t="shared" ref="AVW68" si="25196">AVW60*$C$65*$C$68</f>
        <v>0</v>
      </c>
      <c r="AVY68" s="995">
        <f t="shared" ref="AVY68" si="25197">AVY60*$C$65*$C$68</f>
        <v>0</v>
      </c>
      <c r="AWA68" s="995">
        <f t="shared" ref="AWA68" si="25198">AWA60*$C$65*$C$68</f>
        <v>0</v>
      </c>
      <c r="AWC68" s="995">
        <f t="shared" ref="AWC68" si="25199">AWC60*$C$65*$C$68</f>
        <v>0</v>
      </c>
      <c r="AWE68" s="995">
        <f t="shared" ref="AWE68" si="25200">AWE60*$C$65*$C$68</f>
        <v>0</v>
      </c>
      <c r="AWG68" s="995">
        <f t="shared" ref="AWG68" si="25201">AWG60*$C$65*$C$68</f>
        <v>0</v>
      </c>
      <c r="AWI68" s="995">
        <f t="shared" ref="AWI68" si="25202">AWI60*$C$65*$C$68</f>
        <v>0</v>
      </c>
      <c r="AWK68" s="995">
        <f t="shared" ref="AWK68" si="25203">AWK60*$C$65*$C$68</f>
        <v>0</v>
      </c>
      <c r="AWM68" s="995">
        <f t="shared" ref="AWM68" si="25204">AWM60*$C$65*$C$68</f>
        <v>0</v>
      </c>
      <c r="AWO68" s="995">
        <f t="shared" ref="AWO68" si="25205">AWO60*$C$65*$C$68</f>
        <v>0</v>
      </c>
      <c r="AWQ68" s="995">
        <f t="shared" ref="AWQ68" si="25206">AWQ60*$C$65*$C$68</f>
        <v>0</v>
      </c>
      <c r="AWS68" s="995">
        <f t="shared" ref="AWS68" si="25207">AWS60*$C$65*$C$68</f>
        <v>0</v>
      </c>
      <c r="AWU68" s="995">
        <f t="shared" ref="AWU68" si="25208">AWU60*$C$65*$C$68</f>
        <v>0</v>
      </c>
      <c r="AWW68" s="995">
        <f t="shared" ref="AWW68" si="25209">AWW60*$C$65*$C$68</f>
        <v>0</v>
      </c>
      <c r="AWY68" s="995">
        <f t="shared" ref="AWY68" si="25210">AWY60*$C$65*$C$68</f>
        <v>0</v>
      </c>
      <c r="AXA68" s="995">
        <f t="shared" ref="AXA68" si="25211">AXA60*$C$65*$C$68</f>
        <v>0</v>
      </c>
      <c r="AXC68" s="995">
        <f t="shared" ref="AXC68" si="25212">AXC60*$C$65*$C$68</f>
        <v>0</v>
      </c>
      <c r="AXE68" s="995">
        <f t="shared" ref="AXE68" si="25213">AXE60*$C$65*$C$68</f>
        <v>0</v>
      </c>
      <c r="AXG68" s="995">
        <f t="shared" ref="AXG68" si="25214">AXG60*$C$65*$C$68</f>
        <v>0</v>
      </c>
      <c r="AXI68" s="995">
        <f t="shared" ref="AXI68" si="25215">AXI60*$C$65*$C$68</f>
        <v>0</v>
      </c>
      <c r="AXK68" s="995">
        <f t="shared" ref="AXK68" si="25216">AXK60*$C$65*$C$68</f>
        <v>0</v>
      </c>
      <c r="AXM68" s="995">
        <f t="shared" ref="AXM68" si="25217">AXM60*$C$65*$C$68</f>
        <v>0</v>
      </c>
      <c r="AXO68" s="995">
        <f t="shared" ref="AXO68" si="25218">AXO60*$C$65*$C$68</f>
        <v>0</v>
      </c>
      <c r="AXQ68" s="995">
        <f t="shared" ref="AXQ68" si="25219">AXQ60*$C$65*$C$68</f>
        <v>0</v>
      </c>
      <c r="AXS68" s="995">
        <f t="shared" ref="AXS68" si="25220">AXS60*$C$65*$C$68</f>
        <v>0</v>
      </c>
      <c r="AXU68" s="995">
        <f t="shared" ref="AXU68" si="25221">AXU60*$C$65*$C$68</f>
        <v>0</v>
      </c>
      <c r="AXW68" s="995">
        <f t="shared" ref="AXW68" si="25222">AXW60*$C$65*$C$68</f>
        <v>0</v>
      </c>
      <c r="AXY68" s="995">
        <f t="shared" ref="AXY68" si="25223">AXY60*$C$65*$C$68</f>
        <v>0</v>
      </c>
      <c r="AYA68" s="995">
        <f t="shared" ref="AYA68" si="25224">AYA60*$C$65*$C$68</f>
        <v>0</v>
      </c>
      <c r="AYC68" s="995">
        <f t="shared" ref="AYC68" si="25225">AYC60*$C$65*$C$68</f>
        <v>0</v>
      </c>
      <c r="AYE68" s="995">
        <f t="shared" ref="AYE68" si="25226">AYE60*$C$65*$C$68</f>
        <v>0</v>
      </c>
      <c r="AYG68" s="995">
        <f t="shared" ref="AYG68" si="25227">AYG60*$C$65*$C$68</f>
        <v>0</v>
      </c>
      <c r="AYI68" s="995">
        <f t="shared" ref="AYI68" si="25228">AYI60*$C$65*$C$68</f>
        <v>0</v>
      </c>
      <c r="AYK68" s="995">
        <f t="shared" ref="AYK68" si="25229">AYK60*$C$65*$C$68</f>
        <v>0</v>
      </c>
      <c r="AYM68" s="995">
        <f t="shared" ref="AYM68" si="25230">AYM60*$C$65*$C$68</f>
        <v>0</v>
      </c>
      <c r="AYO68" s="995">
        <f t="shared" ref="AYO68" si="25231">AYO60*$C$65*$C$68</f>
        <v>0</v>
      </c>
      <c r="AYQ68" s="995">
        <f t="shared" ref="AYQ68" si="25232">AYQ60*$C$65*$C$68</f>
        <v>0</v>
      </c>
      <c r="AYS68" s="995">
        <f t="shared" ref="AYS68" si="25233">AYS60*$C$65*$C$68</f>
        <v>0</v>
      </c>
      <c r="AYU68" s="995">
        <f t="shared" ref="AYU68" si="25234">AYU60*$C$65*$C$68</f>
        <v>0</v>
      </c>
      <c r="AYW68" s="995">
        <f t="shared" ref="AYW68" si="25235">AYW60*$C$65*$C$68</f>
        <v>0</v>
      </c>
      <c r="AYY68" s="995">
        <f t="shared" ref="AYY68" si="25236">AYY60*$C$65*$C$68</f>
        <v>0</v>
      </c>
      <c r="AZA68" s="995">
        <f t="shared" ref="AZA68" si="25237">AZA60*$C$65*$C$68</f>
        <v>0</v>
      </c>
      <c r="AZC68" s="995">
        <f t="shared" ref="AZC68" si="25238">AZC60*$C$65*$C$68</f>
        <v>0</v>
      </c>
      <c r="AZE68" s="995">
        <f t="shared" ref="AZE68" si="25239">AZE60*$C$65*$C$68</f>
        <v>0</v>
      </c>
      <c r="AZG68" s="995">
        <f t="shared" ref="AZG68" si="25240">AZG60*$C$65*$C$68</f>
        <v>0</v>
      </c>
      <c r="AZI68" s="995">
        <f t="shared" ref="AZI68" si="25241">AZI60*$C$65*$C$68</f>
        <v>0</v>
      </c>
      <c r="AZK68" s="995">
        <f t="shared" ref="AZK68" si="25242">AZK60*$C$65*$C$68</f>
        <v>0</v>
      </c>
      <c r="AZM68" s="995">
        <f t="shared" ref="AZM68" si="25243">AZM60*$C$65*$C$68</f>
        <v>0</v>
      </c>
      <c r="AZO68" s="995">
        <f t="shared" ref="AZO68" si="25244">AZO60*$C$65*$C$68</f>
        <v>0</v>
      </c>
      <c r="AZQ68" s="995">
        <f t="shared" ref="AZQ68" si="25245">AZQ60*$C$65*$C$68</f>
        <v>0</v>
      </c>
      <c r="AZS68" s="995">
        <f t="shared" ref="AZS68" si="25246">AZS60*$C$65*$C$68</f>
        <v>0</v>
      </c>
      <c r="AZU68" s="995">
        <f t="shared" ref="AZU68" si="25247">AZU60*$C$65*$C$68</f>
        <v>0</v>
      </c>
      <c r="AZW68" s="995">
        <f t="shared" ref="AZW68" si="25248">AZW60*$C$65*$C$68</f>
        <v>0</v>
      </c>
      <c r="AZY68" s="995">
        <f t="shared" ref="AZY68" si="25249">AZY60*$C$65*$C$68</f>
        <v>0</v>
      </c>
      <c r="BAA68" s="995">
        <f t="shared" ref="BAA68" si="25250">BAA60*$C$65*$C$68</f>
        <v>0</v>
      </c>
      <c r="BAC68" s="995">
        <f t="shared" ref="BAC68" si="25251">BAC60*$C$65*$C$68</f>
        <v>0</v>
      </c>
      <c r="BAE68" s="995">
        <f t="shared" ref="BAE68" si="25252">BAE60*$C$65*$C$68</f>
        <v>0</v>
      </c>
      <c r="BAG68" s="995">
        <f t="shared" ref="BAG68" si="25253">BAG60*$C$65*$C$68</f>
        <v>0</v>
      </c>
      <c r="BAI68" s="995">
        <f t="shared" ref="BAI68" si="25254">BAI60*$C$65*$C$68</f>
        <v>0</v>
      </c>
      <c r="BAK68" s="995">
        <f t="shared" ref="BAK68" si="25255">BAK60*$C$65*$C$68</f>
        <v>0</v>
      </c>
      <c r="BAM68" s="995">
        <f t="shared" ref="BAM68" si="25256">BAM60*$C$65*$C$68</f>
        <v>0</v>
      </c>
      <c r="BAO68" s="995">
        <f t="shared" ref="BAO68" si="25257">BAO60*$C$65*$C$68</f>
        <v>0</v>
      </c>
      <c r="BAQ68" s="995">
        <f t="shared" ref="BAQ68" si="25258">BAQ60*$C$65*$C$68</f>
        <v>0</v>
      </c>
      <c r="BAS68" s="995">
        <f t="shared" ref="BAS68" si="25259">BAS60*$C$65*$C$68</f>
        <v>0</v>
      </c>
      <c r="BAU68" s="995">
        <f t="shared" ref="BAU68" si="25260">BAU60*$C$65*$C$68</f>
        <v>0</v>
      </c>
      <c r="BAW68" s="995">
        <f t="shared" ref="BAW68" si="25261">BAW60*$C$65*$C$68</f>
        <v>0</v>
      </c>
      <c r="BAY68" s="995">
        <f t="shared" ref="BAY68" si="25262">BAY60*$C$65*$C$68</f>
        <v>0</v>
      </c>
      <c r="BBA68" s="995">
        <f t="shared" ref="BBA68" si="25263">BBA60*$C$65*$C$68</f>
        <v>0</v>
      </c>
      <c r="BBC68" s="995">
        <f t="shared" ref="BBC68" si="25264">BBC60*$C$65*$C$68</f>
        <v>0</v>
      </c>
      <c r="BBE68" s="995">
        <f t="shared" ref="BBE68" si="25265">BBE60*$C$65*$C$68</f>
        <v>0</v>
      </c>
      <c r="BBG68" s="995">
        <f t="shared" ref="BBG68" si="25266">BBG60*$C$65*$C$68</f>
        <v>0</v>
      </c>
      <c r="BBI68" s="995">
        <f t="shared" ref="BBI68" si="25267">BBI60*$C$65*$C$68</f>
        <v>0</v>
      </c>
      <c r="BBK68" s="995">
        <f t="shared" ref="BBK68" si="25268">BBK60*$C$65*$C$68</f>
        <v>0</v>
      </c>
      <c r="BBM68" s="995">
        <f t="shared" ref="BBM68" si="25269">BBM60*$C$65*$C$68</f>
        <v>0</v>
      </c>
      <c r="BBO68" s="995">
        <f t="shared" ref="BBO68" si="25270">BBO60*$C$65*$C$68</f>
        <v>0</v>
      </c>
      <c r="BBQ68" s="995">
        <f t="shared" ref="BBQ68" si="25271">BBQ60*$C$65*$C$68</f>
        <v>0</v>
      </c>
      <c r="BBS68" s="995">
        <f t="shared" ref="BBS68" si="25272">BBS60*$C$65*$C$68</f>
        <v>0</v>
      </c>
      <c r="BBU68" s="995">
        <f t="shared" ref="BBU68" si="25273">BBU60*$C$65*$C$68</f>
        <v>0</v>
      </c>
      <c r="BBW68" s="995">
        <f t="shared" ref="BBW68" si="25274">BBW60*$C$65*$C$68</f>
        <v>0</v>
      </c>
      <c r="BBY68" s="995">
        <f t="shared" ref="BBY68" si="25275">BBY60*$C$65*$C$68</f>
        <v>0</v>
      </c>
      <c r="BCA68" s="995">
        <f t="shared" ref="BCA68" si="25276">BCA60*$C$65*$C$68</f>
        <v>0</v>
      </c>
      <c r="BCC68" s="995">
        <f t="shared" ref="BCC68" si="25277">BCC60*$C$65*$C$68</f>
        <v>0</v>
      </c>
      <c r="BCE68" s="995">
        <f t="shared" ref="BCE68" si="25278">BCE60*$C$65*$C$68</f>
        <v>0</v>
      </c>
      <c r="BCG68" s="995">
        <f t="shared" ref="BCG68" si="25279">BCG60*$C$65*$C$68</f>
        <v>0</v>
      </c>
      <c r="BCI68" s="995">
        <f t="shared" ref="BCI68" si="25280">BCI60*$C$65*$C$68</f>
        <v>0</v>
      </c>
      <c r="BCK68" s="995">
        <f t="shared" ref="BCK68" si="25281">BCK60*$C$65*$C$68</f>
        <v>0</v>
      </c>
      <c r="BCM68" s="995">
        <f t="shared" ref="BCM68" si="25282">BCM60*$C$65*$C$68</f>
        <v>0</v>
      </c>
      <c r="BCO68" s="995">
        <f t="shared" ref="BCO68" si="25283">BCO60*$C$65*$C$68</f>
        <v>0</v>
      </c>
      <c r="BCQ68" s="995">
        <f t="shared" ref="BCQ68" si="25284">BCQ60*$C$65*$C$68</f>
        <v>0</v>
      </c>
      <c r="BCS68" s="995">
        <f t="shared" ref="BCS68" si="25285">BCS60*$C$65*$C$68</f>
        <v>0</v>
      </c>
      <c r="BCU68" s="995">
        <f t="shared" ref="BCU68" si="25286">BCU60*$C$65*$C$68</f>
        <v>0</v>
      </c>
      <c r="BCW68" s="995">
        <f t="shared" ref="BCW68" si="25287">BCW60*$C$65*$C$68</f>
        <v>0</v>
      </c>
      <c r="BCY68" s="995">
        <f t="shared" ref="BCY68" si="25288">BCY60*$C$65*$C$68</f>
        <v>0</v>
      </c>
      <c r="BDA68" s="995">
        <f t="shared" ref="BDA68" si="25289">BDA60*$C$65*$C$68</f>
        <v>0</v>
      </c>
      <c r="BDC68" s="995">
        <f t="shared" ref="BDC68" si="25290">BDC60*$C$65*$C$68</f>
        <v>0</v>
      </c>
      <c r="BDE68" s="995">
        <f t="shared" ref="BDE68" si="25291">BDE60*$C$65*$C$68</f>
        <v>0</v>
      </c>
      <c r="BDG68" s="995">
        <f t="shared" ref="BDG68" si="25292">BDG60*$C$65*$C$68</f>
        <v>0</v>
      </c>
      <c r="BDI68" s="995">
        <f t="shared" ref="BDI68" si="25293">BDI60*$C$65*$C$68</f>
        <v>0</v>
      </c>
      <c r="BDK68" s="995">
        <f t="shared" ref="BDK68" si="25294">BDK60*$C$65*$C$68</f>
        <v>0</v>
      </c>
      <c r="BDM68" s="995">
        <f t="shared" ref="BDM68" si="25295">BDM60*$C$65*$C$68</f>
        <v>0</v>
      </c>
      <c r="BDO68" s="995">
        <f t="shared" ref="BDO68" si="25296">BDO60*$C$65*$C$68</f>
        <v>0</v>
      </c>
      <c r="BDQ68" s="995">
        <f t="shared" ref="BDQ68" si="25297">BDQ60*$C$65*$C$68</f>
        <v>0</v>
      </c>
      <c r="BDS68" s="995">
        <f t="shared" ref="BDS68" si="25298">BDS60*$C$65*$C$68</f>
        <v>0</v>
      </c>
      <c r="BDU68" s="995">
        <f t="shared" ref="BDU68" si="25299">BDU60*$C$65*$C$68</f>
        <v>0</v>
      </c>
      <c r="BDW68" s="995">
        <f t="shared" ref="BDW68" si="25300">BDW60*$C$65*$C$68</f>
        <v>0</v>
      </c>
      <c r="BDY68" s="995">
        <f t="shared" ref="BDY68" si="25301">BDY60*$C$65*$C$68</f>
        <v>0</v>
      </c>
      <c r="BEA68" s="995">
        <f t="shared" ref="BEA68" si="25302">BEA60*$C$65*$C$68</f>
        <v>0</v>
      </c>
      <c r="BEC68" s="995">
        <f t="shared" ref="BEC68" si="25303">BEC60*$C$65*$C$68</f>
        <v>0</v>
      </c>
      <c r="BEE68" s="995">
        <f t="shared" ref="BEE68" si="25304">BEE60*$C$65*$C$68</f>
        <v>0</v>
      </c>
      <c r="BEG68" s="995">
        <f t="shared" ref="BEG68" si="25305">BEG60*$C$65*$C$68</f>
        <v>0</v>
      </c>
      <c r="BEI68" s="995">
        <f t="shared" ref="BEI68" si="25306">BEI60*$C$65*$C$68</f>
        <v>0</v>
      </c>
      <c r="BEK68" s="995">
        <f t="shared" ref="BEK68" si="25307">BEK60*$C$65*$C$68</f>
        <v>0</v>
      </c>
      <c r="BEM68" s="995">
        <f t="shared" ref="BEM68" si="25308">BEM60*$C$65*$C$68</f>
        <v>0</v>
      </c>
      <c r="BEO68" s="995">
        <f t="shared" ref="BEO68" si="25309">BEO60*$C$65*$C$68</f>
        <v>0</v>
      </c>
      <c r="BEQ68" s="995">
        <f t="shared" ref="BEQ68" si="25310">BEQ60*$C$65*$C$68</f>
        <v>0</v>
      </c>
      <c r="BES68" s="995">
        <f t="shared" ref="BES68" si="25311">BES60*$C$65*$C$68</f>
        <v>0</v>
      </c>
      <c r="BEU68" s="995">
        <f t="shared" ref="BEU68" si="25312">BEU60*$C$65*$C$68</f>
        <v>0</v>
      </c>
      <c r="BEW68" s="995">
        <f t="shared" ref="BEW68" si="25313">BEW60*$C$65*$C$68</f>
        <v>0</v>
      </c>
      <c r="BEY68" s="995">
        <f t="shared" ref="BEY68" si="25314">BEY60*$C$65*$C$68</f>
        <v>0</v>
      </c>
      <c r="BFA68" s="995">
        <f t="shared" ref="BFA68" si="25315">BFA60*$C$65*$C$68</f>
        <v>0</v>
      </c>
      <c r="BFC68" s="995">
        <f t="shared" ref="BFC68" si="25316">BFC60*$C$65*$C$68</f>
        <v>0</v>
      </c>
      <c r="BFE68" s="995">
        <f t="shared" ref="BFE68" si="25317">BFE60*$C$65*$C$68</f>
        <v>0</v>
      </c>
      <c r="BFG68" s="995">
        <f t="shared" ref="BFG68" si="25318">BFG60*$C$65*$C$68</f>
        <v>0</v>
      </c>
      <c r="BFI68" s="995">
        <f t="shared" ref="BFI68" si="25319">BFI60*$C$65*$C$68</f>
        <v>0</v>
      </c>
      <c r="BFK68" s="995">
        <f t="shared" ref="BFK68" si="25320">BFK60*$C$65*$C$68</f>
        <v>0</v>
      </c>
      <c r="BFM68" s="995">
        <f t="shared" ref="BFM68" si="25321">BFM60*$C$65*$C$68</f>
        <v>0</v>
      </c>
      <c r="BFO68" s="995">
        <f t="shared" ref="BFO68" si="25322">BFO60*$C$65*$C$68</f>
        <v>0</v>
      </c>
      <c r="BFQ68" s="995">
        <f t="shared" ref="BFQ68" si="25323">BFQ60*$C$65*$C$68</f>
        <v>0</v>
      </c>
      <c r="BFS68" s="995">
        <f t="shared" ref="BFS68" si="25324">BFS60*$C$65*$C$68</f>
        <v>0</v>
      </c>
      <c r="BFU68" s="995">
        <f t="shared" ref="BFU68" si="25325">BFU60*$C$65*$C$68</f>
        <v>0</v>
      </c>
      <c r="BFW68" s="995">
        <f t="shared" ref="BFW68" si="25326">BFW60*$C$65*$C$68</f>
        <v>0</v>
      </c>
      <c r="BFY68" s="995">
        <f t="shared" ref="BFY68" si="25327">BFY60*$C$65*$C$68</f>
        <v>0</v>
      </c>
      <c r="BGA68" s="995">
        <f t="shared" ref="BGA68" si="25328">BGA60*$C$65*$C$68</f>
        <v>0</v>
      </c>
      <c r="BGC68" s="995">
        <f t="shared" ref="BGC68" si="25329">BGC60*$C$65*$C$68</f>
        <v>0</v>
      </c>
      <c r="BGE68" s="995">
        <f t="shared" ref="BGE68" si="25330">BGE60*$C$65*$C$68</f>
        <v>0</v>
      </c>
      <c r="BGG68" s="995">
        <f t="shared" ref="BGG68" si="25331">BGG60*$C$65*$C$68</f>
        <v>0</v>
      </c>
      <c r="BGI68" s="995">
        <f t="shared" ref="BGI68" si="25332">BGI60*$C$65*$C$68</f>
        <v>0</v>
      </c>
      <c r="BGK68" s="995">
        <f t="shared" ref="BGK68" si="25333">BGK60*$C$65*$C$68</f>
        <v>0</v>
      </c>
      <c r="BGM68" s="995">
        <f t="shared" ref="BGM68" si="25334">BGM60*$C$65*$C$68</f>
        <v>0</v>
      </c>
      <c r="BGO68" s="995">
        <f t="shared" ref="BGO68" si="25335">BGO60*$C$65*$C$68</f>
        <v>0</v>
      </c>
      <c r="BGQ68" s="995">
        <f t="shared" ref="BGQ68" si="25336">BGQ60*$C$65*$C$68</f>
        <v>0</v>
      </c>
      <c r="BGS68" s="995">
        <f t="shared" ref="BGS68" si="25337">BGS60*$C$65*$C$68</f>
        <v>0</v>
      </c>
      <c r="BGU68" s="995">
        <f t="shared" ref="BGU68" si="25338">BGU60*$C$65*$C$68</f>
        <v>0</v>
      </c>
      <c r="BGW68" s="995">
        <f t="shared" ref="BGW68" si="25339">BGW60*$C$65*$C$68</f>
        <v>0</v>
      </c>
      <c r="BGY68" s="995">
        <f t="shared" ref="BGY68" si="25340">BGY60*$C$65*$C$68</f>
        <v>0</v>
      </c>
      <c r="BHA68" s="995">
        <f t="shared" ref="BHA68" si="25341">BHA60*$C$65*$C$68</f>
        <v>0</v>
      </c>
      <c r="BHC68" s="995">
        <f t="shared" ref="BHC68" si="25342">BHC60*$C$65*$C$68</f>
        <v>0</v>
      </c>
      <c r="BHE68" s="995">
        <f t="shared" ref="BHE68" si="25343">BHE60*$C$65*$C$68</f>
        <v>0</v>
      </c>
      <c r="BHG68" s="995">
        <f t="shared" ref="BHG68" si="25344">BHG60*$C$65*$C$68</f>
        <v>0</v>
      </c>
      <c r="BHI68" s="995">
        <f t="shared" ref="BHI68" si="25345">BHI60*$C$65*$C$68</f>
        <v>0</v>
      </c>
      <c r="BHK68" s="995">
        <f t="shared" ref="BHK68" si="25346">BHK60*$C$65*$C$68</f>
        <v>0</v>
      </c>
      <c r="BHM68" s="995">
        <f t="shared" ref="BHM68" si="25347">BHM60*$C$65*$C$68</f>
        <v>0</v>
      </c>
      <c r="BHO68" s="995">
        <f t="shared" ref="BHO68" si="25348">BHO60*$C$65*$C$68</f>
        <v>0</v>
      </c>
      <c r="BHQ68" s="995">
        <f t="shared" ref="BHQ68" si="25349">BHQ60*$C$65*$C$68</f>
        <v>0</v>
      </c>
      <c r="BHS68" s="995">
        <f t="shared" ref="BHS68" si="25350">BHS60*$C$65*$C$68</f>
        <v>0</v>
      </c>
      <c r="BHU68" s="995">
        <f t="shared" ref="BHU68" si="25351">BHU60*$C$65*$C$68</f>
        <v>0</v>
      </c>
      <c r="BHW68" s="995">
        <f t="shared" ref="BHW68" si="25352">BHW60*$C$65*$C$68</f>
        <v>0</v>
      </c>
      <c r="BHY68" s="995">
        <f t="shared" ref="BHY68" si="25353">BHY60*$C$65*$C$68</f>
        <v>0</v>
      </c>
      <c r="BIA68" s="995">
        <f t="shared" ref="BIA68" si="25354">BIA60*$C$65*$C$68</f>
        <v>0</v>
      </c>
      <c r="BIC68" s="995">
        <f t="shared" ref="BIC68" si="25355">BIC60*$C$65*$C$68</f>
        <v>0</v>
      </c>
      <c r="BIE68" s="995">
        <f t="shared" ref="BIE68" si="25356">BIE60*$C$65*$C$68</f>
        <v>0</v>
      </c>
      <c r="BIG68" s="995">
        <f t="shared" ref="BIG68" si="25357">BIG60*$C$65*$C$68</f>
        <v>0</v>
      </c>
      <c r="BII68" s="995">
        <f t="shared" ref="BII68" si="25358">BII60*$C$65*$C$68</f>
        <v>0</v>
      </c>
      <c r="BIK68" s="995">
        <f t="shared" ref="BIK68" si="25359">BIK60*$C$65*$C$68</f>
        <v>0</v>
      </c>
      <c r="BIM68" s="995">
        <f t="shared" ref="BIM68" si="25360">BIM60*$C$65*$C$68</f>
        <v>0</v>
      </c>
      <c r="BIO68" s="995">
        <f t="shared" ref="BIO68" si="25361">BIO60*$C$65*$C$68</f>
        <v>0</v>
      </c>
      <c r="BIQ68" s="995">
        <f t="shared" ref="BIQ68" si="25362">BIQ60*$C$65*$C$68</f>
        <v>0</v>
      </c>
      <c r="BIS68" s="995">
        <f t="shared" ref="BIS68" si="25363">BIS60*$C$65*$C$68</f>
        <v>0</v>
      </c>
      <c r="BIU68" s="995">
        <f t="shared" ref="BIU68" si="25364">BIU60*$C$65*$C$68</f>
        <v>0</v>
      </c>
      <c r="BIW68" s="995">
        <f t="shared" ref="BIW68" si="25365">BIW60*$C$65*$C$68</f>
        <v>0</v>
      </c>
      <c r="BIY68" s="995">
        <f t="shared" ref="BIY68" si="25366">BIY60*$C$65*$C$68</f>
        <v>0</v>
      </c>
      <c r="BJA68" s="995">
        <f t="shared" ref="BJA68" si="25367">BJA60*$C$65*$C$68</f>
        <v>0</v>
      </c>
      <c r="BJC68" s="995">
        <f t="shared" ref="BJC68" si="25368">BJC60*$C$65*$C$68</f>
        <v>0</v>
      </c>
      <c r="BJE68" s="995">
        <f t="shared" ref="BJE68" si="25369">BJE60*$C$65*$C$68</f>
        <v>0</v>
      </c>
      <c r="BJG68" s="995">
        <f t="shared" ref="BJG68" si="25370">BJG60*$C$65*$C$68</f>
        <v>0</v>
      </c>
      <c r="BJI68" s="995">
        <f t="shared" ref="BJI68" si="25371">BJI60*$C$65*$C$68</f>
        <v>0</v>
      </c>
      <c r="BJK68" s="995">
        <f t="shared" ref="BJK68" si="25372">BJK60*$C$65*$C$68</f>
        <v>0</v>
      </c>
      <c r="BJM68" s="995">
        <f t="shared" ref="BJM68" si="25373">BJM60*$C$65*$C$68</f>
        <v>0</v>
      </c>
      <c r="BJO68" s="995">
        <f t="shared" ref="BJO68" si="25374">BJO60*$C$65*$C$68</f>
        <v>0</v>
      </c>
      <c r="BJQ68" s="995">
        <f t="shared" ref="BJQ68" si="25375">BJQ60*$C$65*$C$68</f>
        <v>0</v>
      </c>
      <c r="BJS68" s="995">
        <f t="shared" ref="BJS68" si="25376">BJS60*$C$65*$C$68</f>
        <v>0</v>
      </c>
      <c r="BJU68" s="995">
        <f t="shared" ref="BJU68" si="25377">BJU60*$C$65*$C$68</f>
        <v>0</v>
      </c>
      <c r="BJW68" s="995">
        <f t="shared" ref="BJW68" si="25378">BJW60*$C$65*$C$68</f>
        <v>0</v>
      </c>
      <c r="BJY68" s="995">
        <f t="shared" ref="BJY68" si="25379">BJY60*$C$65*$C$68</f>
        <v>0</v>
      </c>
      <c r="BKA68" s="995">
        <f t="shared" ref="BKA68" si="25380">BKA60*$C$65*$C$68</f>
        <v>0</v>
      </c>
      <c r="BKC68" s="995">
        <f t="shared" ref="BKC68" si="25381">BKC60*$C$65*$C$68</f>
        <v>0</v>
      </c>
      <c r="BKE68" s="995">
        <f t="shared" ref="BKE68" si="25382">BKE60*$C$65*$C$68</f>
        <v>0</v>
      </c>
      <c r="BKG68" s="995">
        <f t="shared" ref="BKG68" si="25383">BKG60*$C$65*$C$68</f>
        <v>0</v>
      </c>
      <c r="BKI68" s="995">
        <f t="shared" ref="BKI68" si="25384">BKI60*$C$65*$C$68</f>
        <v>0</v>
      </c>
      <c r="BKK68" s="995">
        <f t="shared" ref="BKK68" si="25385">BKK60*$C$65*$C$68</f>
        <v>0</v>
      </c>
      <c r="BKM68" s="995">
        <f t="shared" ref="BKM68" si="25386">BKM60*$C$65*$C$68</f>
        <v>0</v>
      </c>
      <c r="BKO68" s="995">
        <f t="shared" ref="BKO68" si="25387">BKO60*$C$65*$C$68</f>
        <v>0</v>
      </c>
      <c r="BKQ68" s="995">
        <f t="shared" ref="BKQ68" si="25388">BKQ60*$C$65*$C$68</f>
        <v>0</v>
      </c>
      <c r="BKS68" s="995">
        <f t="shared" ref="BKS68" si="25389">BKS60*$C$65*$C$68</f>
        <v>0</v>
      </c>
      <c r="BKU68" s="995">
        <f t="shared" ref="BKU68" si="25390">BKU60*$C$65*$C$68</f>
        <v>0</v>
      </c>
      <c r="BKW68" s="995">
        <f t="shared" ref="BKW68" si="25391">BKW60*$C$65*$C$68</f>
        <v>0</v>
      </c>
      <c r="BKY68" s="995">
        <f t="shared" ref="BKY68" si="25392">BKY60*$C$65*$C$68</f>
        <v>0</v>
      </c>
      <c r="BLA68" s="995">
        <f t="shared" ref="BLA68" si="25393">BLA60*$C$65*$C$68</f>
        <v>0</v>
      </c>
      <c r="BLC68" s="995">
        <f t="shared" ref="BLC68" si="25394">BLC60*$C$65*$C$68</f>
        <v>0</v>
      </c>
      <c r="BLE68" s="995">
        <f t="shared" ref="BLE68" si="25395">BLE60*$C$65*$C$68</f>
        <v>0</v>
      </c>
      <c r="BLG68" s="995">
        <f t="shared" ref="BLG68" si="25396">BLG60*$C$65*$C$68</f>
        <v>0</v>
      </c>
      <c r="BLI68" s="995">
        <f t="shared" ref="BLI68" si="25397">BLI60*$C$65*$C$68</f>
        <v>0</v>
      </c>
      <c r="BLK68" s="995">
        <f t="shared" ref="BLK68" si="25398">BLK60*$C$65*$C$68</f>
        <v>0</v>
      </c>
      <c r="BLM68" s="995">
        <f t="shared" ref="BLM68" si="25399">BLM60*$C$65*$C$68</f>
        <v>0</v>
      </c>
      <c r="BLO68" s="995">
        <f t="shared" ref="BLO68" si="25400">BLO60*$C$65*$C$68</f>
        <v>0</v>
      </c>
      <c r="BLQ68" s="995">
        <f t="shared" ref="BLQ68" si="25401">BLQ60*$C$65*$C$68</f>
        <v>0</v>
      </c>
      <c r="BLS68" s="995">
        <f t="shared" ref="BLS68" si="25402">BLS60*$C$65*$C$68</f>
        <v>0</v>
      </c>
      <c r="BLU68" s="995">
        <f t="shared" ref="BLU68" si="25403">BLU60*$C$65*$C$68</f>
        <v>0</v>
      </c>
      <c r="BLW68" s="995">
        <f t="shared" ref="BLW68" si="25404">BLW60*$C$65*$C$68</f>
        <v>0</v>
      </c>
      <c r="BLY68" s="995">
        <f t="shared" ref="BLY68" si="25405">BLY60*$C$65*$C$68</f>
        <v>0</v>
      </c>
      <c r="BMA68" s="995">
        <f t="shared" ref="BMA68" si="25406">BMA60*$C$65*$C$68</f>
        <v>0</v>
      </c>
      <c r="BMC68" s="995">
        <f t="shared" ref="BMC68" si="25407">BMC60*$C$65*$C$68</f>
        <v>0</v>
      </c>
      <c r="BME68" s="995">
        <f t="shared" ref="BME68" si="25408">BME60*$C$65*$C$68</f>
        <v>0</v>
      </c>
      <c r="BMG68" s="995">
        <f t="shared" ref="BMG68" si="25409">BMG60*$C$65*$C$68</f>
        <v>0</v>
      </c>
      <c r="BMI68" s="995">
        <f t="shared" ref="BMI68" si="25410">BMI60*$C$65*$C$68</f>
        <v>0</v>
      </c>
      <c r="BMK68" s="995">
        <f t="shared" ref="BMK68" si="25411">BMK60*$C$65*$C$68</f>
        <v>0</v>
      </c>
      <c r="BMM68" s="995">
        <f t="shared" ref="BMM68" si="25412">BMM60*$C$65*$C$68</f>
        <v>0</v>
      </c>
      <c r="BMO68" s="995">
        <f t="shared" ref="BMO68" si="25413">BMO60*$C$65*$C$68</f>
        <v>0</v>
      </c>
      <c r="BMQ68" s="995">
        <f t="shared" ref="BMQ68" si="25414">BMQ60*$C$65*$C$68</f>
        <v>0</v>
      </c>
      <c r="BMS68" s="995">
        <f t="shared" ref="BMS68" si="25415">BMS60*$C$65*$C$68</f>
        <v>0</v>
      </c>
      <c r="BMU68" s="995">
        <f t="shared" ref="BMU68" si="25416">BMU60*$C$65*$C$68</f>
        <v>0</v>
      </c>
      <c r="BMW68" s="995">
        <f t="shared" ref="BMW68" si="25417">BMW60*$C$65*$C$68</f>
        <v>0</v>
      </c>
      <c r="BMY68" s="995">
        <f t="shared" ref="BMY68" si="25418">BMY60*$C$65*$C$68</f>
        <v>0</v>
      </c>
      <c r="BNA68" s="995">
        <f t="shared" ref="BNA68" si="25419">BNA60*$C$65*$C$68</f>
        <v>0</v>
      </c>
      <c r="BNC68" s="995">
        <f t="shared" ref="BNC68" si="25420">BNC60*$C$65*$C$68</f>
        <v>0</v>
      </c>
      <c r="BNE68" s="995">
        <f t="shared" ref="BNE68" si="25421">BNE60*$C$65*$C$68</f>
        <v>0</v>
      </c>
      <c r="BNG68" s="995">
        <f t="shared" ref="BNG68" si="25422">BNG60*$C$65*$C$68</f>
        <v>0</v>
      </c>
      <c r="BNI68" s="995">
        <f t="shared" ref="BNI68" si="25423">BNI60*$C$65*$C$68</f>
        <v>0</v>
      </c>
      <c r="BNK68" s="995">
        <f t="shared" ref="BNK68" si="25424">BNK60*$C$65*$C$68</f>
        <v>0</v>
      </c>
      <c r="BNM68" s="995">
        <f t="shared" ref="BNM68" si="25425">BNM60*$C$65*$C$68</f>
        <v>0</v>
      </c>
      <c r="BNO68" s="995">
        <f t="shared" ref="BNO68" si="25426">BNO60*$C$65*$C$68</f>
        <v>0</v>
      </c>
      <c r="BNQ68" s="995">
        <f t="shared" ref="BNQ68" si="25427">BNQ60*$C$65*$C$68</f>
        <v>0</v>
      </c>
      <c r="BNS68" s="995">
        <f t="shared" ref="BNS68" si="25428">BNS60*$C$65*$C$68</f>
        <v>0</v>
      </c>
      <c r="BNU68" s="995">
        <f t="shared" ref="BNU68" si="25429">BNU60*$C$65*$C$68</f>
        <v>0</v>
      </c>
      <c r="BNW68" s="995">
        <f t="shared" ref="BNW68" si="25430">BNW60*$C$65*$C$68</f>
        <v>0</v>
      </c>
      <c r="BNY68" s="995">
        <f t="shared" ref="BNY68" si="25431">BNY60*$C$65*$C$68</f>
        <v>0</v>
      </c>
      <c r="BOA68" s="995">
        <f t="shared" ref="BOA68" si="25432">BOA60*$C$65*$C$68</f>
        <v>0</v>
      </c>
      <c r="BOC68" s="995">
        <f t="shared" ref="BOC68" si="25433">BOC60*$C$65*$C$68</f>
        <v>0</v>
      </c>
      <c r="BOE68" s="995">
        <f t="shared" ref="BOE68" si="25434">BOE60*$C$65*$C$68</f>
        <v>0</v>
      </c>
      <c r="BOG68" s="995">
        <f t="shared" ref="BOG68" si="25435">BOG60*$C$65*$C$68</f>
        <v>0</v>
      </c>
      <c r="BOI68" s="995">
        <f t="shared" ref="BOI68" si="25436">BOI60*$C$65*$C$68</f>
        <v>0</v>
      </c>
      <c r="BOK68" s="995">
        <f t="shared" ref="BOK68" si="25437">BOK60*$C$65*$C$68</f>
        <v>0</v>
      </c>
      <c r="BOM68" s="995">
        <f t="shared" ref="BOM68" si="25438">BOM60*$C$65*$C$68</f>
        <v>0</v>
      </c>
      <c r="BOO68" s="995">
        <f t="shared" ref="BOO68" si="25439">BOO60*$C$65*$C$68</f>
        <v>0</v>
      </c>
      <c r="BOQ68" s="995">
        <f t="shared" ref="BOQ68" si="25440">BOQ60*$C$65*$C$68</f>
        <v>0</v>
      </c>
      <c r="BOS68" s="995">
        <f t="shared" ref="BOS68" si="25441">BOS60*$C$65*$C$68</f>
        <v>0</v>
      </c>
      <c r="BOU68" s="995">
        <f t="shared" ref="BOU68" si="25442">BOU60*$C$65*$C$68</f>
        <v>0</v>
      </c>
      <c r="BOW68" s="995">
        <f t="shared" ref="BOW68" si="25443">BOW60*$C$65*$C$68</f>
        <v>0</v>
      </c>
      <c r="BOY68" s="995">
        <f t="shared" ref="BOY68" si="25444">BOY60*$C$65*$C$68</f>
        <v>0</v>
      </c>
      <c r="BPA68" s="995">
        <f t="shared" ref="BPA68" si="25445">BPA60*$C$65*$C$68</f>
        <v>0</v>
      </c>
      <c r="BPC68" s="995">
        <f t="shared" ref="BPC68" si="25446">BPC60*$C$65*$C$68</f>
        <v>0</v>
      </c>
      <c r="BPE68" s="995">
        <f t="shared" ref="BPE68" si="25447">BPE60*$C$65*$C$68</f>
        <v>0</v>
      </c>
      <c r="BPG68" s="995">
        <f t="shared" ref="BPG68" si="25448">BPG60*$C$65*$C$68</f>
        <v>0</v>
      </c>
      <c r="BPI68" s="995">
        <f t="shared" ref="BPI68" si="25449">BPI60*$C$65*$C$68</f>
        <v>0</v>
      </c>
      <c r="BPK68" s="995">
        <f t="shared" ref="BPK68" si="25450">BPK60*$C$65*$C$68</f>
        <v>0</v>
      </c>
      <c r="BPM68" s="995">
        <f t="shared" ref="BPM68" si="25451">BPM60*$C$65*$C$68</f>
        <v>0</v>
      </c>
      <c r="BPO68" s="995">
        <f t="shared" ref="BPO68" si="25452">BPO60*$C$65*$C$68</f>
        <v>0</v>
      </c>
      <c r="BPQ68" s="995">
        <f t="shared" ref="BPQ68" si="25453">BPQ60*$C$65*$C$68</f>
        <v>0</v>
      </c>
      <c r="BPS68" s="995">
        <f t="shared" ref="BPS68" si="25454">BPS60*$C$65*$C$68</f>
        <v>0</v>
      </c>
      <c r="BPU68" s="995">
        <f t="shared" ref="BPU68" si="25455">BPU60*$C$65*$C$68</f>
        <v>0</v>
      </c>
      <c r="BPW68" s="995">
        <f t="shared" ref="BPW68" si="25456">BPW60*$C$65*$C$68</f>
        <v>0</v>
      </c>
      <c r="BPY68" s="995">
        <f t="shared" ref="BPY68" si="25457">BPY60*$C$65*$C$68</f>
        <v>0</v>
      </c>
      <c r="BQA68" s="995">
        <f t="shared" ref="BQA68" si="25458">BQA60*$C$65*$C$68</f>
        <v>0</v>
      </c>
      <c r="BQC68" s="995">
        <f t="shared" ref="BQC68" si="25459">BQC60*$C$65*$C$68</f>
        <v>0</v>
      </c>
      <c r="BQE68" s="995">
        <f t="shared" ref="BQE68" si="25460">BQE60*$C$65*$C$68</f>
        <v>0</v>
      </c>
      <c r="BQG68" s="995">
        <f t="shared" ref="BQG68" si="25461">BQG60*$C$65*$C$68</f>
        <v>0</v>
      </c>
      <c r="BQI68" s="995">
        <f t="shared" ref="BQI68" si="25462">BQI60*$C$65*$C$68</f>
        <v>0</v>
      </c>
      <c r="BQK68" s="995">
        <f t="shared" ref="BQK68" si="25463">BQK60*$C$65*$C$68</f>
        <v>0</v>
      </c>
      <c r="BQM68" s="995">
        <f t="shared" ref="BQM68" si="25464">BQM60*$C$65*$C$68</f>
        <v>0</v>
      </c>
      <c r="BQO68" s="995">
        <f t="shared" ref="BQO68" si="25465">BQO60*$C$65*$C$68</f>
        <v>0</v>
      </c>
      <c r="BQQ68" s="995">
        <f t="shared" ref="BQQ68" si="25466">BQQ60*$C$65*$C$68</f>
        <v>0</v>
      </c>
      <c r="BQS68" s="995">
        <f t="shared" ref="BQS68" si="25467">BQS60*$C$65*$C$68</f>
        <v>0</v>
      </c>
      <c r="BQU68" s="995">
        <f t="shared" ref="BQU68" si="25468">BQU60*$C$65*$C$68</f>
        <v>0</v>
      </c>
      <c r="BQW68" s="995">
        <f t="shared" ref="BQW68" si="25469">BQW60*$C$65*$C$68</f>
        <v>0</v>
      </c>
      <c r="BQY68" s="995">
        <f t="shared" ref="BQY68" si="25470">BQY60*$C$65*$C$68</f>
        <v>0</v>
      </c>
      <c r="BRA68" s="995">
        <f t="shared" ref="BRA68" si="25471">BRA60*$C$65*$C$68</f>
        <v>0</v>
      </c>
      <c r="BRC68" s="995">
        <f t="shared" ref="BRC68" si="25472">BRC60*$C$65*$C$68</f>
        <v>0</v>
      </c>
      <c r="BRE68" s="995">
        <f t="shared" ref="BRE68" si="25473">BRE60*$C$65*$C$68</f>
        <v>0</v>
      </c>
      <c r="BRG68" s="995">
        <f t="shared" ref="BRG68" si="25474">BRG60*$C$65*$C$68</f>
        <v>0</v>
      </c>
      <c r="BRI68" s="995">
        <f t="shared" ref="BRI68" si="25475">BRI60*$C$65*$C$68</f>
        <v>0</v>
      </c>
      <c r="BRK68" s="995">
        <f t="shared" ref="BRK68" si="25476">BRK60*$C$65*$C$68</f>
        <v>0</v>
      </c>
      <c r="BRM68" s="995">
        <f t="shared" ref="BRM68" si="25477">BRM60*$C$65*$C$68</f>
        <v>0</v>
      </c>
      <c r="BRO68" s="995">
        <f t="shared" ref="BRO68" si="25478">BRO60*$C$65*$C$68</f>
        <v>0</v>
      </c>
      <c r="BRQ68" s="995">
        <f t="shared" ref="BRQ68" si="25479">BRQ60*$C$65*$C$68</f>
        <v>0</v>
      </c>
      <c r="BRS68" s="995">
        <f t="shared" ref="BRS68" si="25480">BRS60*$C$65*$C$68</f>
        <v>0</v>
      </c>
      <c r="BRU68" s="995">
        <f t="shared" ref="BRU68" si="25481">BRU60*$C$65*$C$68</f>
        <v>0</v>
      </c>
      <c r="BRW68" s="995">
        <f t="shared" ref="BRW68" si="25482">BRW60*$C$65*$C$68</f>
        <v>0</v>
      </c>
      <c r="BRY68" s="995">
        <f t="shared" ref="BRY68" si="25483">BRY60*$C$65*$C$68</f>
        <v>0</v>
      </c>
      <c r="BSA68" s="995">
        <f t="shared" ref="BSA68" si="25484">BSA60*$C$65*$C$68</f>
        <v>0</v>
      </c>
      <c r="BSC68" s="995">
        <f t="shared" ref="BSC68" si="25485">BSC60*$C$65*$C$68</f>
        <v>0</v>
      </c>
      <c r="BSE68" s="995">
        <f t="shared" ref="BSE68" si="25486">BSE60*$C$65*$C$68</f>
        <v>0</v>
      </c>
      <c r="BSG68" s="995">
        <f t="shared" ref="BSG68" si="25487">BSG60*$C$65*$C$68</f>
        <v>0</v>
      </c>
      <c r="BSI68" s="995">
        <f t="shared" ref="BSI68" si="25488">BSI60*$C$65*$C$68</f>
        <v>0</v>
      </c>
      <c r="BSK68" s="995">
        <f t="shared" ref="BSK68" si="25489">BSK60*$C$65*$C$68</f>
        <v>0</v>
      </c>
      <c r="BSM68" s="995">
        <f t="shared" ref="BSM68" si="25490">BSM60*$C$65*$C$68</f>
        <v>0</v>
      </c>
      <c r="BSO68" s="995">
        <f t="shared" ref="BSO68" si="25491">BSO60*$C$65*$C$68</f>
        <v>0</v>
      </c>
      <c r="BSQ68" s="995">
        <f t="shared" ref="BSQ68" si="25492">BSQ60*$C$65*$C$68</f>
        <v>0</v>
      </c>
      <c r="BSS68" s="995">
        <f t="shared" ref="BSS68" si="25493">BSS60*$C$65*$C$68</f>
        <v>0</v>
      </c>
      <c r="BSU68" s="995">
        <f t="shared" ref="BSU68" si="25494">BSU60*$C$65*$C$68</f>
        <v>0</v>
      </c>
      <c r="BSW68" s="995">
        <f t="shared" ref="BSW68" si="25495">BSW60*$C$65*$C$68</f>
        <v>0</v>
      </c>
      <c r="BSY68" s="995">
        <f t="shared" ref="BSY68" si="25496">BSY60*$C$65*$C$68</f>
        <v>0</v>
      </c>
      <c r="BTA68" s="995">
        <f t="shared" ref="BTA68" si="25497">BTA60*$C$65*$C$68</f>
        <v>0</v>
      </c>
      <c r="BTC68" s="995">
        <f t="shared" ref="BTC68" si="25498">BTC60*$C$65*$C$68</f>
        <v>0</v>
      </c>
      <c r="BTE68" s="995">
        <f t="shared" ref="BTE68" si="25499">BTE60*$C$65*$C$68</f>
        <v>0</v>
      </c>
      <c r="BTG68" s="995">
        <f t="shared" ref="BTG68" si="25500">BTG60*$C$65*$C$68</f>
        <v>0</v>
      </c>
      <c r="BTI68" s="995">
        <f t="shared" ref="BTI68" si="25501">BTI60*$C$65*$C$68</f>
        <v>0</v>
      </c>
      <c r="BTK68" s="995">
        <f t="shared" ref="BTK68" si="25502">BTK60*$C$65*$C$68</f>
        <v>0</v>
      </c>
      <c r="BTM68" s="995">
        <f t="shared" ref="BTM68" si="25503">BTM60*$C$65*$C$68</f>
        <v>0</v>
      </c>
      <c r="BTO68" s="995">
        <f t="shared" ref="BTO68" si="25504">BTO60*$C$65*$C$68</f>
        <v>0</v>
      </c>
      <c r="BTQ68" s="995">
        <f t="shared" ref="BTQ68" si="25505">BTQ60*$C$65*$C$68</f>
        <v>0</v>
      </c>
      <c r="BTS68" s="995">
        <f t="shared" ref="BTS68" si="25506">BTS60*$C$65*$C$68</f>
        <v>0</v>
      </c>
      <c r="BTU68" s="995">
        <f t="shared" ref="BTU68" si="25507">BTU60*$C$65*$C$68</f>
        <v>0</v>
      </c>
      <c r="BTW68" s="995">
        <f t="shared" ref="BTW68" si="25508">BTW60*$C$65*$C$68</f>
        <v>0</v>
      </c>
      <c r="BTY68" s="995">
        <f t="shared" ref="BTY68" si="25509">BTY60*$C$65*$C$68</f>
        <v>0</v>
      </c>
      <c r="BUA68" s="995">
        <f t="shared" ref="BUA68" si="25510">BUA60*$C$65*$C$68</f>
        <v>0</v>
      </c>
      <c r="BUC68" s="995">
        <f t="shared" ref="BUC68" si="25511">BUC60*$C$65*$C$68</f>
        <v>0</v>
      </c>
      <c r="BUE68" s="995">
        <f t="shared" ref="BUE68" si="25512">BUE60*$C$65*$C$68</f>
        <v>0</v>
      </c>
      <c r="BUG68" s="995">
        <f t="shared" ref="BUG68" si="25513">BUG60*$C$65*$C$68</f>
        <v>0</v>
      </c>
      <c r="BUI68" s="995">
        <f t="shared" ref="BUI68" si="25514">BUI60*$C$65*$C$68</f>
        <v>0</v>
      </c>
      <c r="BUK68" s="995">
        <f t="shared" ref="BUK68" si="25515">BUK60*$C$65*$C$68</f>
        <v>0</v>
      </c>
      <c r="BUM68" s="995">
        <f t="shared" ref="BUM68" si="25516">BUM60*$C$65*$C$68</f>
        <v>0</v>
      </c>
      <c r="BUO68" s="995">
        <f t="shared" ref="BUO68" si="25517">BUO60*$C$65*$C$68</f>
        <v>0</v>
      </c>
      <c r="BUQ68" s="995">
        <f t="shared" ref="BUQ68" si="25518">BUQ60*$C$65*$C$68</f>
        <v>0</v>
      </c>
      <c r="BUS68" s="995">
        <f t="shared" ref="BUS68" si="25519">BUS60*$C$65*$C$68</f>
        <v>0</v>
      </c>
      <c r="BUU68" s="995">
        <f t="shared" ref="BUU68" si="25520">BUU60*$C$65*$C$68</f>
        <v>0</v>
      </c>
      <c r="BUW68" s="995">
        <f t="shared" ref="BUW68" si="25521">BUW60*$C$65*$C$68</f>
        <v>0</v>
      </c>
      <c r="BUY68" s="995">
        <f t="shared" ref="BUY68" si="25522">BUY60*$C$65*$C$68</f>
        <v>0</v>
      </c>
      <c r="BVA68" s="995">
        <f t="shared" ref="BVA68" si="25523">BVA60*$C$65*$C$68</f>
        <v>0</v>
      </c>
      <c r="BVC68" s="995">
        <f t="shared" ref="BVC68" si="25524">BVC60*$C$65*$C$68</f>
        <v>0</v>
      </c>
      <c r="BVE68" s="995">
        <f t="shared" ref="BVE68" si="25525">BVE60*$C$65*$C$68</f>
        <v>0</v>
      </c>
      <c r="BVG68" s="995">
        <f t="shared" ref="BVG68" si="25526">BVG60*$C$65*$C$68</f>
        <v>0</v>
      </c>
      <c r="BVI68" s="995">
        <f t="shared" ref="BVI68" si="25527">BVI60*$C$65*$C$68</f>
        <v>0</v>
      </c>
      <c r="BVK68" s="995">
        <f t="shared" ref="BVK68" si="25528">BVK60*$C$65*$C$68</f>
        <v>0</v>
      </c>
      <c r="BVM68" s="995">
        <f t="shared" ref="BVM68" si="25529">BVM60*$C$65*$C$68</f>
        <v>0</v>
      </c>
      <c r="BVO68" s="995">
        <f t="shared" ref="BVO68" si="25530">BVO60*$C$65*$C$68</f>
        <v>0</v>
      </c>
      <c r="BVQ68" s="995">
        <f t="shared" ref="BVQ68" si="25531">BVQ60*$C$65*$C$68</f>
        <v>0</v>
      </c>
      <c r="BVS68" s="995">
        <f t="shared" ref="BVS68" si="25532">BVS60*$C$65*$C$68</f>
        <v>0</v>
      </c>
      <c r="BVU68" s="995">
        <f t="shared" ref="BVU68" si="25533">BVU60*$C$65*$C$68</f>
        <v>0</v>
      </c>
      <c r="BVW68" s="995">
        <f t="shared" ref="BVW68" si="25534">BVW60*$C$65*$C$68</f>
        <v>0</v>
      </c>
      <c r="BVY68" s="995">
        <f t="shared" ref="BVY68" si="25535">BVY60*$C$65*$C$68</f>
        <v>0</v>
      </c>
      <c r="BWA68" s="995">
        <f t="shared" ref="BWA68" si="25536">BWA60*$C$65*$C$68</f>
        <v>0</v>
      </c>
      <c r="BWC68" s="995">
        <f t="shared" ref="BWC68" si="25537">BWC60*$C$65*$C$68</f>
        <v>0</v>
      </c>
      <c r="BWE68" s="995">
        <f t="shared" ref="BWE68" si="25538">BWE60*$C$65*$C$68</f>
        <v>0</v>
      </c>
      <c r="BWG68" s="995">
        <f t="shared" ref="BWG68" si="25539">BWG60*$C$65*$C$68</f>
        <v>0</v>
      </c>
      <c r="BWI68" s="995">
        <f t="shared" ref="BWI68" si="25540">BWI60*$C$65*$C$68</f>
        <v>0</v>
      </c>
      <c r="BWK68" s="995">
        <f t="shared" ref="BWK68" si="25541">BWK60*$C$65*$C$68</f>
        <v>0</v>
      </c>
      <c r="BWM68" s="995">
        <f t="shared" ref="BWM68" si="25542">BWM60*$C$65*$C$68</f>
        <v>0</v>
      </c>
      <c r="BWO68" s="995">
        <f t="shared" ref="BWO68" si="25543">BWO60*$C$65*$C$68</f>
        <v>0</v>
      </c>
      <c r="BWQ68" s="995">
        <f t="shared" ref="BWQ68" si="25544">BWQ60*$C$65*$C$68</f>
        <v>0</v>
      </c>
      <c r="BWS68" s="995">
        <f t="shared" ref="BWS68" si="25545">BWS60*$C$65*$C$68</f>
        <v>0</v>
      </c>
      <c r="BWU68" s="995">
        <f t="shared" ref="BWU68" si="25546">BWU60*$C$65*$C$68</f>
        <v>0</v>
      </c>
      <c r="BWW68" s="995">
        <f t="shared" ref="BWW68" si="25547">BWW60*$C$65*$C$68</f>
        <v>0</v>
      </c>
      <c r="BWY68" s="995">
        <f t="shared" ref="BWY68" si="25548">BWY60*$C$65*$C$68</f>
        <v>0</v>
      </c>
      <c r="BXA68" s="995">
        <f t="shared" ref="BXA68" si="25549">BXA60*$C$65*$C$68</f>
        <v>0</v>
      </c>
      <c r="BXC68" s="995">
        <f t="shared" ref="BXC68" si="25550">BXC60*$C$65*$C$68</f>
        <v>0</v>
      </c>
      <c r="BXE68" s="995">
        <f t="shared" ref="BXE68" si="25551">BXE60*$C$65*$C$68</f>
        <v>0</v>
      </c>
      <c r="BXG68" s="995">
        <f t="shared" ref="BXG68" si="25552">BXG60*$C$65*$C$68</f>
        <v>0</v>
      </c>
      <c r="BXI68" s="995">
        <f t="shared" ref="BXI68" si="25553">BXI60*$C$65*$C$68</f>
        <v>0</v>
      </c>
      <c r="BXK68" s="995">
        <f t="shared" ref="BXK68" si="25554">BXK60*$C$65*$C$68</f>
        <v>0</v>
      </c>
      <c r="BXM68" s="995">
        <f t="shared" ref="BXM68" si="25555">BXM60*$C$65*$C$68</f>
        <v>0</v>
      </c>
      <c r="BXO68" s="995">
        <f t="shared" ref="BXO68" si="25556">BXO60*$C$65*$C$68</f>
        <v>0</v>
      </c>
      <c r="BXQ68" s="995">
        <f t="shared" ref="BXQ68" si="25557">BXQ60*$C$65*$C$68</f>
        <v>0</v>
      </c>
      <c r="BXS68" s="995">
        <f t="shared" ref="BXS68" si="25558">BXS60*$C$65*$C$68</f>
        <v>0</v>
      </c>
      <c r="BXU68" s="995">
        <f t="shared" ref="BXU68" si="25559">BXU60*$C$65*$C$68</f>
        <v>0</v>
      </c>
      <c r="BXW68" s="995">
        <f t="shared" ref="BXW68" si="25560">BXW60*$C$65*$C$68</f>
        <v>0</v>
      </c>
      <c r="BXY68" s="995">
        <f t="shared" ref="BXY68" si="25561">BXY60*$C$65*$C$68</f>
        <v>0</v>
      </c>
      <c r="BYA68" s="995">
        <f t="shared" ref="BYA68" si="25562">BYA60*$C$65*$C$68</f>
        <v>0</v>
      </c>
      <c r="BYC68" s="995">
        <f t="shared" ref="BYC68" si="25563">BYC60*$C$65*$C$68</f>
        <v>0</v>
      </c>
      <c r="BYE68" s="995">
        <f t="shared" ref="BYE68" si="25564">BYE60*$C$65*$C$68</f>
        <v>0</v>
      </c>
      <c r="BYG68" s="995">
        <f t="shared" ref="BYG68" si="25565">BYG60*$C$65*$C$68</f>
        <v>0</v>
      </c>
      <c r="BYI68" s="995">
        <f t="shared" ref="BYI68" si="25566">BYI60*$C$65*$C$68</f>
        <v>0</v>
      </c>
      <c r="BYK68" s="995">
        <f t="shared" ref="BYK68" si="25567">BYK60*$C$65*$C$68</f>
        <v>0</v>
      </c>
      <c r="BYM68" s="995">
        <f t="shared" ref="BYM68" si="25568">BYM60*$C$65*$C$68</f>
        <v>0</v>
      </c>
      <c r="BYO68" s="995">
        <f t="shared" ref="BYO68" si="25569">BYO60*$C$65*$C$68</f>
        <v>0</v>
      </c>
      <c r="BYQ68" s="995">
        <f t="shared" ref="BYQ68" si="25570">BYQ60*$C$65*$C$68</f>
        <v>0</v>
      </c>
      <c r="BYS68" s="995">
        <f t="shared" ref="BYS68" si="25571">BYS60*$C$65*$C$68</f>
        <v>0</v>
      </c>
      <c r="BYU68" s="995">
        <f t="shared" ref="BYU68" si="25572">BYU60*$C$65*$C$68</f>
        <v>0</v>
      </c>
      <c r="BYW68" s="995">
        <f t="shared" ref="BYW68" si="25573">BYW60*$C$65*$C$68</f>
        <v>0</v>
      </c>
      <c r="BYY68" s="995">
        <f t="shared" ref="BYY68" si="25574">BYY60*$C$65*$C$68</f>
        <v>0</v>
      </c>
      <c r="BZA68" s="995">
        <f t="shared" ref="BZA68" si="25575">BZA60*$C$65*$C$68</f>
        <v>0</v>
      </c>
      <c r="BZC68" s="995">
        <f t="shared" ref="BZC68" si="25576">BZC60*$C$65*$C$68</f>
        <v>0</v>
      </c>
      <c r="BZE68" s="995">
        <f t="shared" ref="BZE68" si="25577">BZE60*$C$65*$C$68</f>
        <v>0</v>
      </c>
      <c r="BZG68" s="995">
        <f t="shared" ref="BZG68" si="25578">BZG60*$C$65*$C$68</f>
        <v>0</v>
      </c>
      <c r="BZI68" s="995">
        <f t="shared" ref="BZI68" si="25579">BZI60*$C$65*$C$68</f>
        <v>0</v>
      </c>
      <c r="BZK68" s="995">
        <f t="shared" ref="BZK68" si="25580">BZK60*$C$65*$C$68</f>
        <v>0</v>
      </c>
      <c r="BZM68" s="995">
        <f t="shared" ref="BZM68" si="25581">BZM60*$C$65*$C$68</f>
        <v>0</v>
      </c>
      <c r="BZO68" s="995">
        <f t="shared" ref="BZO68" si="25582">BZO60*$C$65*$C$68</f>
        <v>0</v>
      </c>
      <c r="BZQ68" s="995">
        <f t="shared" ref="BZQ68" si="25583">BZQ60*$C$65*$C$68</f>
        <v>0</v>
      </c>
      <c r="BZS68" s="995">
        <f t="shared" ref="BZS68" si="25584">BZS60*$C$65*$C$68</f>
        <v>0</v>
      </c>
      <c r="BZU68" s="995">
        <f t="shared" ref="BZU68" si="25585">BZU60*$C$65*$C$68</f>
        <v>0</v>
      </c>
      <c r="BZW68" s="995">
        <f t="shared" ref="BZW68" si="25586">BZW60*$C$65*$C$68</f>
        <v>0</v>
      </c>
      <c r="BZY68" s="995">
        <f t="shared" ref="BZY68" si="25587">BZY60*$C$65*$C$68</f>
        <v>0</v>
      </c>
      <c r="CAA68" s="995">
        <f t="shared" ref="CAA68" si="25588">CAA60*$C$65*$C$68</f>
        <v>0</v>
      </c>
      <c r="CAC68" s="995">
        <f t="shared" ref="CAC68" si="25589">CAC60*$C$65*$C$68</f>
        <v>0</v>
      </c>
      <c r="CAE68" s="995">
        <f t="shared" ref="CAE68" si="25590">CAE60*$C$65*$C$68</f>
        <v>0</v>
      </c>
      <c r="CAG68" s="995">
        <f t="shared" ref="CAG68" si="25591">CAG60*$C$65*$C$68</f>
        <v>0</v>
      </c>
      <c r="CAI68" s="995">
        <f t="shared" ref="CAI68" si="25592">CAI60*$C$65*$C$68</f>
        <v>0</v>
      </c>
      <c r="CAK68" s="995">
        <f t="shared" ref="CAK68" si="25593">CAK60*$C$65*$C$68</f>
        <v>0</v>
      </c>
      <c r="CAM68" s="995">
        <f t="shared" ref="CAM68" si="25594">CAM60*$C$65*$C$68</f>
        <v>0</v>
      </c>
      <c r="CAO68" s="995">
        <f t="shared" ref="CAO68" si="25595">CAO60*$C$65*$C$68</f>
        <v>0</v>
      </c>
      <c r="CAQ68" s="995">
        <f t="shared" ref="CAQ68" si="25596">CAQ60*$C$65*$C$68</f>
        <v>0</v>
      </c>
      <c r="CAS68" s="995">
        <f t="shared" ref="CAS68" si="25597">CAS60*$C$65*$C$68</f>
        <v>0</v>
      </c>
      <c r="CAU68" s="995">
        <f t="shared" ref="CAU68" si="25598">CAU60*$C$65*$C$68</f>
        <v>0</v>
      </c>
      <c r="CAW68" s="995">
        <f t="shared" ref="CAW68" si="25599">CAW60*$C$65*$C$68</f>
        <v>0</v>
      </c>
      <c r="CAY68" s="995">
        <f t="shared" ref="CAY68" si="25600">CAY60*$C$65*$C$68</f>
        <v>0</v>
      </c>
      <c r="CBA68" s="995">
        <f t="shared" ref="CBA68" si="25601">CBA60*$C$65*$C$68</f>
        <v>0</v>
      </c>
      <c r="CBC68" s="995">
        <f t="shared" ref="CBC68" si="25602">CBC60*$C$65*$C$68</f>
        <v>0</v>
      </c>
      <c r="CBE68" s="995">
        <f t="shared" ref="CBE68" si="25603">CBE60*$C$65*$C$68</f>
        <v>0</v>
      </c>
      <c r="CBG68" s="995">
        <f t="shared" ref="CBG68" si="25604">CBG60*$C$65*$C$68</f>
        <v>0</v>
      </c>
      <c r="CBI68" s="995">
        <f t="shared" ref="CBI68" si="25605">CBI60*$C$65*$C$68</f>
        <v>0</v>
      </c>
      <c r="CBK68" s="995">
        <f t="shared" ref="CBK68" si="25606">CBK60*$C$65*$C$68</f>
        <v>0</v>
      </c>
      <c r="CBM68" s="995">
        <f t="shared" ref="CBM68" si="25607">CBM60*$C$65*$C$68</f>
        <v>0</v>
      </c>
      <c r="CBO68" s="995">
        <f t="shared" ref="CBO68" si="25608">CBO60*$C$65*$C$68</f>
        <v>0</v>
      </c>
      <c r="CBQ68" s="995">
        <f t="shared" ref="CBQ68" si="25609">CBQ60*$C$65*$C$68</f>
        <v>0</v>
      </c>
      <c r="CBS68" s="995">
        <f t="shared" ref="CBS68" si="25610">CBS60*$C$65*$C$68</f>
        <v>0</v>
      </c>
      <c r="CBU68" s="995">
        <f t="shared" ref="CBU68" si="25611">CBU60*$C$65*$C$68</f>
        <v>0</v>
      </c>
      <c r="CBW68" s="995">
        <f t="shared" ref="CBW68" si="25612">CBW60*$C$65*$C$68</f>
        <v>0</v>
      </c>
      <c r="CBY68" s="995">
        <f t="shared" ref="CBY68" si="25613">CBY60*$C$65*$C$68</f>
        <v>0</v>
      </c>
      <c r="CCA68" s="995">
        <f t="shared" ref="CCA68" si="25614">CCA60*$C$65*$C$68</f>
        <v>0</v>
      </c>
      <c r="CCC68" s="995">
        <f t="shared" ref="CCC68" si="25615">CCC60*$C$65*$C$68</f>
        <v>0</v>
      </c>
      <c r="CCE68" s="995">
        <f t="shared" ref="CCE68" si="25616">CCE60*$C$65*$C$68</f>
        <v>0</v>
      </c>
      <c r="CCG68" s="995">
        <f t="shared" ref="CCG68" si="25617">CCG60*$C$65*$C$68</f>
        <v>0</v>
      </c>
      <c r="CCI68" s="995">
        <f t="shared" ref="CCI68" si="25618">CCI60*$C$65*$C$68</f>
        <v>0</v>
      </c>
      <c r="CCK68" s="995">
        <f t="shared" ref="CCK68" si="25619">CCK60*$C$65*$C$68</f>
        <v>0</v>
      </c>
      <c r="CCM68" s="995">
        <f t="shared" ref="CCM68" si="25620">CCM60*$C$65*$C$68</f>
        <v>0</v>
      </c>
      <c r="CCO68" s="995">
        <f t="shared" ref="CCO68" si="25621">CCO60*$C$65*$C$68</f>
        <v>0</v>
      </c>
      <c r="CCQ68" s="995">
        <f t="shared" ref="CCQ68" si="25622">CCQ60*$C$65*$C$68</f>
        <v>0</v>
      </c>
      <c r="CCS68" s="995">
        <f t="shared" ref="CCS68" si="25623">CCS60*$C$65*$C$68</f>
        <v>0</v>
      </c>
      <c r="CCU68" s="995">
        <f t="shared" ref="CCU68" si="25624">CCU60*$C$65*$C$68</f>
        <v>0</v>
      </c>
      <c r="CCW68" s="995">
        <f t="shared" ref="CCW68" si="25625">CCW60*$C$65*$C$68</f>
        <v>0</v>
      </c>
      <c r="CCY68" s="995">
        <f t="shared" ref="CCY68" si="25626">CCY60*$C$65*$C$68</f>
        <v>0</v>
      </c>
      <c r="CDA68" s="995">
        <f t="shared" ref="CDA68" si="25627">CDA60*$C$65*$C$68</f>
        <v>0</v>
      </c>
      <c r="CDC68" s="995">
        <f t="shared" ref="CDC68" si="25628">CDC60*$C$65*$C$68</f>
        <v>0</v>
      </c>
      <c r="CDE68" s="995">
        <f t="shared" ref="CDE68" si="25629">CDE60*$C$65*$C$68</f>
        <v>0</v>
      </c>
      <c r="CDG68" s="995">
        <f t="shared" ref="CDG68" si="25630">CDG60*$C$65*$C$68</f>
        <v>0</v>
      </c>
      <c r="CDI68" s="995">
        <f t="shared" ref="CDI68" si="25631">CDI60*$C$65*$C$68</f>
        <v>0</v>
      </c>
      <c r="CDK68" s="995">
        <f t="shared" ref="CDK68" si="25632">CDK60*$C$65*$C$68</f>
        <v>0</v>
      </c>
      <c r="CDM68" s="995">
        <f t="shared" ref="CDM68" si="25633">CDM60*$C$65*$C$68</f>
        <v>0</v>
      </c>
      <c r="CDO68" s="995">
        <f t="shared" ref="CDO68" si="25634">CDO60*$C$65*$C$68</f>
        <v>0</v>
      </c>
      <c r="CDQ68" s="995">
        <f t="shared" ref="CDQ68" si="25635">CDQ60*$C$65*$C$68</f>
        <v>0</v>
      </c>
      <c r="CDS68" s="995">
        <f t="shared" ref="CDS68" si="25636">CDS60*$C$65*$C$68</f>
        <v>0</v>
      </c>
      <c r="CDU68" s="995">
        <f t="shared" ref="CDU68" si="25637">CDU60*$C$65*$C$68</f>
        <v>0</v>
      </c>
      <c r="CDW68" s="995">
        <f t="shared" ref="CDW68" si="25638">CDW60*$C$65*$C$68</f>
        <v>0</v>
      </c>
      <c r="CDY68" s="995">
        <f t="shared" ref="CDY68" si="25639">CDY60*$C$65*$C$68</f>
        <v>0</v>
      </c>
      <c r="CEA68" s="995">
        <f t="shared" ref="CEA68" si="25640">CEA60*$C$65*$C$68</f>
        <v>0</v>
      </c>
      <c r="CEC68" s="995">
        <f t="shared" ref="CEC68" si="25641">CEC60*$C$65*$C$68</f>
        <v>0</v>
      </c>
      <c r="CEE68" s="995">
        <f t="shared" ref="CEE68" si="25642">CEE60*$C$65*$C$68</f>
        <v>0</v>
      </c>
      <c r="CEG68" s="995">
        <f t="shared" ref="CEG68" si="25643">CEG60*$C$65*$C$68</f>
        <v>0</v>
      </c>
      <c r="CEI68" s="995">
        <f t="shared" ref="CEI68" si="25644">CEI60*$C$65*$C$68</f>
        <v>0</v>
      </c>
      <c r="CEK68" s="995">
        <f t="shared" ref="CEK68" si="25645">CEK60*$C$65*$C$68</f>
        <v>0</v>
      </c>
      <c r="CEM68" s="995">
        <f t="shared" ref="CEM68" si="25646">CEM60*$C$65*$C$68</f>
        <v>0</v>
      </c>
      <c r="CEO68" s="995">
        <f t="shared" ref="CEO68" si="25647">CEO60*$C$65*$C$68</f>
        <v>0</v>
      </c>
      <c r="CEQ68" s="995">
        <f t="shared" ref="CEQ68" si="25648">CEQ60*$C$65*$C$68</f>
        <v>0</v>
      </c>
      <c r="CES68" s="995">
        <f t="shared" ref="CES68" si="25649">CES60*$C$65*$C$68</f>
        <v>0</v>
      </c>
      <c r="CEU68" s="995">
        <f t="shared" ref="CEU68" si="25650">CEU60*$C$65*$C$68</f>
        <v>0</v>
      </c>
      <c r="CEW68" s="995">
        <f t="shared" ref="CEW68" si="25651">CEW60*$C$65*$C$68</f>
        <v>0</v>
      </c>
      <c r="CEY68" s="995">
        <f t="shared" ref="CEY68" si="25652">CEY60*$C$65*$C$68</f>
        <v>0</v>
      </c>
      <c r="CFA68" s="995">
        <f t="shared" ref="CFA68" si="25653">CFA60*$C$65*$C$68</f>
        <v>0</v>
      </c>
      <c r="CFC68" s="995">
        <f t="shared" ref="CFC68" si="25654">CFC60*$C$65*$C$68</f>
        <v>0</v>
      </c>
      <c r="CFE68" s="995">
        <f t="shared" ref="CFE68" si="25655">CFE60*$C$65*$C$68</f>
        <v>0</v>
      </c>
      <c r="CFG68" s="995">
        <f t="shared" ref="CFG68" si="25656">CFG60*$C$65*$C$68</f>
        <v>0</v>
      </c>
      <c r="CFI68" s="995">
        <f t="shared" ref="CFI68" si="25657">CFI60*$C$65*$C$68</f>
        <v>0</v>
      </c>
      <c r="CFK68" s="995">
        <f t="shared" ref="CFK68" si="25658">CFK60*$C$65*$C$68</f>
        <v>0</v>
      </c>
      <c r="CFM68" s="995">
        <f t="shared" ref="CFM68" si="25659">CFM60*$C$65*$C$68</f>
        <v>0</v>
      </c>
      <c r="CFO68" s="995">
        <f t="shared" ref="CFO68" si="25660">CFO60*$C$65*$C$68</f>
        <v>0</v>
      </c>
      <c r="CFQ68" s="995">
        <f t="shared" ref="CFQ68" si="25661">CFQ60*$C$65*$C$68</f>
        <v>0</v>
      </c>
      <c r="CFS68" s="995">
        <f t="shared" ref="CFS68" si="25662">CFS60*$C$65*$C$68</f>
        <v>0</v>
      </c>
      <c r="CFU68" s="995">
        <f t="shared" ref="CFU68" si="25663">CFU60*$C$65*$C$68</f>
        <v>0</v>
      </c>
      <c r="CFW68" s="995">
        <f t="shared" ref="CFW68" si="25664">CFW60*$C$65*$C$68</f>
        <v>0</v>
      </c>
      <c r="CFY68" s="995">
        <f t="shared" ref="CFY68" si="25665">CFY60*$C$65*$C$68</f>
        <v>0</v>
      </c>
      <c r="CGA68" s="995">
        <f t="shared" ref="CGA68" si="25666">CGA60*$C$65*$C$68</f>
        <v>0</v>
      </c>
      <c r="CGC68" s="995">
        <f t="shared" ref="CGC68" si="25667">CGC60*$C$65*$C$68</f>
        <v>0</v>
      </c>
      <c r="CGE68" s="995">
        <f t="shared" ref="CGE68" si="25668">CGE60*$C$65*$C$68</f>
        <v>0</v>
      </c>
      <c r="CGG68" s="995">
        <f t="shared" ref="CGG68" si="25669">CGG60*$C$65*$C$68</f>
        <v>0</v>
      </c>
      <c r="CGI68" s="995">
        <f t="shared" ref="CGI68" si="25670">CGI60*$C$65*$C$68</f>
        <v>0</v>
      </c>
      <c r="CGK68" s="995">
        <f t="shared" ref="CGK68" si="25671">CGK60*$C$65*$C$68</f>
        <v>0</v>
      </c>
      <c r="CGM68" s="995">
        <f t="shared" ref="CGM68" si="25672">CGM60*$C$65*$C$68</f>
        <v>0</v>
      </c>
      <c r="CGO68" s="995">
        <f t="shared" ref="CGO68" si="25673">CGO60*$C$65*$C$68</f>
        <v>0</v>
      </c>
      <c r="CGQ68" s="995">
        <f t="shared" ref="CGQ68" si="25674">CGQ60*$C$65*$C$68</f>
        <v>0</v>
      </c>
      <c r="CGS68" s="995">
        <f t="shared" ref="CGS68" si="25675">CGS60*$C$65*$C$68</f>
        <v>0</v>
      </c>
      <c r="CGU68" s="995">
        <f t="shared" ref="CGU68" si="25676">CGU60*$C$65*$C$68</f>
        <v>0</v>
      </c>
      <c r="CGW68" s="995">
        <f t="shared" ref="CGW68" si="25677">CGW60*$C$65*$C$68</f>
        <v>0</v>
      </c>
      <c r="CGY68" s="995">
        <f t="shared" ref="CGY68" si="25678">CGY60*$C$65*$C$68</f>
        <v>0</v>
      </c>
      <c r="CHA68" s="995">
        <f t="shared" ref="CHA68" si="25679">CHA60*$C$65*$C$68</f>
        <v>0</v>
      </c>
      <c r="CHC68" s="995">
        <f t="shared" ref="CHC68" si="25680">CHC60*$C$65*$C$68</f>
        <v>0</v>
      </c>
      <c r="CHE68" s="995">
        <f t="shared" ref="CHE68" si="25681">CHE60*$C$65*$C$68</f>
        <v>0</v>
      </c>
      <c r="CHG68" s="995">
        <f t="shared" ref="CHG68" si="25682">CHG60*$C$65*$C$68</f>
        <v>0</v>
      </c>
      <c r="CHI68" s="995">
        <f t="shared" ref="CHI68" si="25683">CHI60*$C$65*$C$68</f>
        <v>0</v>
      </c>
      <c r="CHK68" s="995">
        <f t="shared" ref="CHK68" si="25684">CHK60*$C$65*$C$68</f>
        <v>0</v>
      </c>
      <c r="CHM68" s="995">
        <f t="shared" ref="CHM68" si="25685">CHM60*$C$65*$C$68</f>
        <v>0</v>
      </c>
      <c r="CHO68" s="995">
        <f t="shared" ref="CHO68" si="25686">CHO60*$C$65*$C$68</f>
        <v>0</v>
      </c>
      <c r="CHQ68" s="995">
        <f t="shared" ref="CHQ68" si="25687">CHQ60*$C$65*$C$68</f>
        <v>0</v>
      </c>
      <c r="CHS68" s="995">
        <f t="shared" ref="CHS68" si="25688">CHS60*$C$65*$C$68</f>
        <v>0</v>
      </c>
      <c r="CHU68" s="995">
        <f t="shared" ref="CHU68" si="25689">CHU60*$C$65*$C$68</f>
        <v>0</v>
      </c>
      <c r="CHW68" s="995">
        <f t="shared" ref="CHW68" si="25690">CHW60*$C$65*$C$68</f>
        <v>0</v>
      </c>
      <c r="CHY68" s="995">
        <f t="shared" ref="CHY68" si="25691">CHY60*$C$65*$C$68</f>
        <v>0</v>
      </c>
      <c r="CIA68" s="995">
        <f t="shared" ref="CIA68" si="25692">CIA60*$C$65*$C$68</f>
        <v>0</v>
      </c>
      <c r="CIC68" s="995">
        <f t="shared" ref="CIC68" si="25693">CIC60*$C$65*$C$68</f>
        <v>0</v>
      </c>
      <c r="CIE68" s="995">
        <f t="shared" ref="CIE68" si="25694">CIE60*$C$65*$C$68</f>
        <v>0</v>
      </c>
      <c r="CIG68" s="995">
        <f t="shared" ref="CIG68" si="25695">CIG60*$C$65*$C$68</f>
        <v>0</v>
      </c>
      <c r="CII68" s="995">
        <f t="shared" ref="CII68" si="25696">CII60*$C$65*$C$68</f>
        <v>0</v>
      </c>
      <c r="CIK68" s="995">
        <f t="shared" ref="CIK68" si="25697">CIK60*$C$65*$C$68</f>
        <v>0</v>
      </c>
      <c r="CIM68" s="995">
        <f t="shared" ref="CIM68" si="25698">CIM60*$C$65*$C$68</f>
        <v>0</v>
      </c>
      <c r="CIO68" s="995">
        <f t="shared" ref="CIO68" si="25699">CIO60*$C$65*$C$68</f>
        <v>0</v>
      </c>
      <c r="CIQ68" s="995">
        <f t="shared" ref="CIQ68" si="25700">CIQ60*$C$65*$C$68</f>
        <v>0</v>
      </c>
      <c r="CIS68" s="995">
        <f t="shared" ref="CIS68" si="25701">CIS60*$C$65*$C$68</f>
        <v>0</v>
      </c>
      <c r="CIU68" s="995">
        <f t="shared" ref="CIU68" si="25702">CIU60*$C$65*$C$68</f>
        <v>0</v>
      </c>
      <c r="CIW68" s="995">
        <f t="shared" ref="CIW68" si="25703">CIW60*$C$65*$C$68</f>
        <v>0</v>
      </c>
      <c r="CIY68" s="995">
        <f t="shared" ref="CIY68" si="25704">CIY60*$C$65*$C$68</f>
        <v>0</v>
      </c>
      <c r="CJA68" s="995">
        <f t="shared" ref="CJA68" si="25705">CJA60*$C$65*$C$68</f>
        <v>0</v>
      </c>
      <c r="CJC68" s="995">
        <f t="shared" ref="CJC68" si="25706">CJC60*$C$65*$C$68</f>
        <v>0</v>
      </c>
      <c r="CJE68" s="995">
        <f t="shared" ref="CJE68" si="25707">CJE60*$C$65*$C$68</f>
        <v>0</v>
      </c>
      <c r="CJG68" s="995">
        <f t="shared" ref="CJG68" si="25708">CJG60*$C$65*$C$68</f>
        <v>0</v>
      </c>
      <c r="CJI68" s="995">
        <f t="shared" ref="CJI68" si="25709">CJI60*$C$65*$C$68</f>
        <v>0</v>
      </c>
      <c r="CJK68" s="995">
        <f t="shared" ref="CJK68" si="25710">CJK60*$C$65*$C$68</f>
        <v>0</v>
      </c>
      <c r="CJM68" s="995">
        <f t="shared" ref="CJM68" si="25711">CJM60*$C$65*$C$68</f>
        <v>0</v>
      </c>
      <c r="CJO68" s="995">
        <f t="shared" ref="CJO68" si="25712">CJO60*$C$65*$C$68</f>
        <v>0</v>
      </c>
      <c r="CJQ68" s="995">
        <f t="shared" ref="CJQ68" si="25713">CJQ60*$C$65*$C$68</f>
        <v>0</v>
      </c>
      <c r="CJS68" s="995">
        <f t="shared" ref="CJS68" si="25714">CJS60*$C$65*$C$68</f>
        <v>0</v>
      </c>
      <c r="CJU68" s="995">
        <f t="shared" ref="CJU68" si="25715">CJU60*$C$65*$C$68</f>
        <v>0</v>
      </c>
      <c r="CJW68" s="995">
        <f t="shared" ref="CJW68" si="25716">CJW60*$C$65*$C$68</f>
        <v>0</v>
      </c>
      <c r="CJY68" s="995">
        <f t="shared" ref="CJY68" si="25717">CJY60*$C$65*$C$68</f>
        <v>0</v>
      </c>
      <c r="CKA68" s="995">
        <f t="shared" ref="CKA68" si="25718">CKA60*$C$65*$C$68</f>
        <v>0</v>
      </c>
      <c r="CKC68" s="995">
        <f t="shared" ref="CKC68" si="25719">CKC60*$C$65*$C$68</f>
        <v>0</v>
      </c>
      <c r="CKE68" s="995">
        <f t="shared" ref="CKE68" si="25720">CKE60*$C$65*$C$68</f>
        <v>0</v>
      </c>
      <c r="CKG68" s="995">
        <f t="shared" ref="CKG68" si="25721">CKG60*$C$65*$C$68</f>
        <v>0</v>
      </c>
      <c r="CKI68" s="995">
        <f t="shared" ref="CKI68" si="25722">CKI60*$C$65*$C$68</f>
        <v>0</v>
      </c>
      <c r="CKK68" s="995">
        <f t="shared" ref="CKK68" si="25723">CKK60*$C$65*$C$68</f>
        <v>0</v>
      </c>
      <c r="CKM68" s="995">
        <f t="shared" ref="CKM68" si="25724">CKM60*$C$65*$C$68</f>
        <v>0</v>
      </c>
      <c r="CKO68" s="995">
        <f t="shared" ref="CKO68" si="25725">CKO60*$C$65*$C$68</f>
        <v>0</v>
      </c>
      <c r="CKQ68" s="995">
        <f t="shared" ref="CKQ68" si="25726">CKQ60*$C$65*$C$68</f>
        <v>0</v>
      </c>
      <c r="CKS68" s="995">
        <f t="shared" ref="CKS68" si="25727">CKS60*$C$65*$C$68</f>
        <v>0</v>
      </c>
      <c r="CKU68" s="995">
        <f t="shared" ref="CKU68" si="25728">CKU60*$C$65*$C$68</f>
        <v>0</v>
      </c>
      <c r="CKW68" s="995">
        <f t="shared" ref="CKW68" si="25729">CKW60*$C$65*$C$68</f>
        <v>0</v>
      </c>
      <c r="CKY68" s="995">
        <f t="shared" ref="CKY68" si="25730">CKY60*$C$65*$C$68</f>
        <v>0</v>
      </c>
      <c r="CLA68" s="995">
        <f t="shared" ref="CLA68" si="25731">CLA60*$C$65*$C$68</f>
        <v>0</v>
      </c>
      <c r="CLC68" s="995">
        <f t="shared" ref="CLC68" si="25732">CLC60*$C$65*$C$68</f>
        <v>0</v>
      </c>
      <c r="CLE68" s="995">
        <f t="shared" ref="CLE68" si="25733">CLE60*$C$65*$C$68</f>
        <v>0</v>
      </c>
      <c r="CLG68" s="995">
        <f t="shared" ref="CLG68" si="25734">CLG60*$C$65*$C$68</f>
        <v>0</v>
      </c>
      <c r="CLI68" s="995">
        <f t="shared" ref="CLI68" si="25735">CLI60*$C$65*$C$68</f>
        <v>0</v>
      </c>
      <c r="CLK68" s="995">
        <f t="shared" ref="CLK68" si="25736">CLK60*$C$65*$C$68</f>
        <v>0</v>
      </c>
      <c r="CLM68" s="995">
        <f t="shared" ref="CLM68" si="25737">CLM60*$C$65*$C$68</f>
        <v>0</v>
      </c>
      <c r="CLO68" s="995">
        <f t="shared" ref="CLO68" si="25738">CLO60*$C$65*$C$68</f>
        <v>0</v>
      </c>
      <c r="CLQ68" s="995">
        <f t="shared" ref="CLQ68" si="25739">CLQ60*$C$65*$C$68</f>
        <v>0</v>
      </c>
      <c r="CLS68" s="995">
        <f t="shared" ref="CLS68" si="25740">CLS60*$C$65*$C$68</f>
        <v>0</v>
      </c>
      <c r="CLU68" s="995">
        <f t="shared" ref="CLU68" si="25741">CLU60*$C$65*$C$68</f>
        <v>0</v>
      </c>
      <c r="CLW68" s="995">
        <f t="shared" ref="CLW68" si="25742">CLW60*$C$65*$C$68</f>
        <v>0</v>
      </c>
      <c r="CLY68" s="995">
        <f t="shared" ref="CLY68" si="25743">CLY60*$C$65*$C$68</f>
        <v>0</v>
      </c>
      <c r="CMA68" s="995">
        <f t="shared" ref="CMA68" si="25744">CMA60*$C$65*$C$68</f>
        <v>0</v>
      </c>
      <c r="CMC68" s="995">
        <f t="shared" ref="CMC68" si="25745">CMC60*$C$65*$C$68</f>
        <v>0</v>
      </c>
      <c r="CME68" s="995">
        <f t="shared" ref="CME68" si="25746">CME60*$C$65*$C$68</f>
        <v>0</v>
      </c>
      <c r="CMG68" s="995">
        <f t="shared" ref="CMG68" si="25747">CMG60*$C$65*$C$68</f>
        <v>0</v>
      </c>
      <c r="CMI68" s="995">
        <f t="shared" ref="CMI68" si="25748">CMI60*$C$65*$C$68</f>
        <v>0</v>
      </c>
      <c r="CMK68" s="995">
        <f t="shared" ref="CMK68" si="25749">CMK60*$C$65*$C$68</f>
        <v>0</v>
      </c>
      <c r="CMM68" s="995">
        <f t="shared" ref="CMM68" si="25750">CMM60*$C$65*$C$68</f>
        <v>0</v>
      </c>
      <c r="CMO68" s="995">
        <f t="shared" ref="CMO68" si="25751">CMO60*$C$65*$C$68</f>
        <v>0</v>
      </c>
      <c r="CMQ68" s="995">
        <f t="shared" ref="CMQ68" si="25752">CMQ60*$C$65*$C$68</f>
        <v>0</v>
      </c>
      <c r="CMS68" s="995">
        <f t="shared" ref="CMS68" si="25753">CMS60*$C$65*$C$68</f>
        <v>0</v>
      </c>
      <c r="CMU68" s="995">
        <f t="shared" ref="CMU68" si="25754">CMU60*$C$65*$C$68</f>
        <v>0</v>
      </c>
      <c r="CMW68" s="995">
        <f t="shared" ref="CMW68" si="25755">CMW60*$C$65*$C$68</f>
        <v>0</v>
      </c>
      <c r="CMY68" s="995">
        <f t="shared" ref="CMY68" si="25756">CMY60*$C$65*$C$68</f>
        <v>0</v>
      </c>
      <c r="CNA68" s="995">
        <f t="shared" ref="CNA68" si="25757">CNA60*$C$65*$C$68</f>
        <v>0</v>
      </c>
      <c r="CNC68" s="995">
        <f t="shared" ref="CNC68" si="25758">CNC60*$C$65*$C$68</f>
        <v>0</v>
      </c>
      <c r="CNE68" s="995">
        <f t="shared" ref="CNE68" si="25759">CNE60*$C$65*$C$68</f>
        <v>0</v>
      </c>
      <c r="CNG68" s="995">
        <f t="shared" ref="CNG68" si="25760">CNG60*$C$65*$C$68</f>
        <v>0</v>
      </c>
      <c r="CNI68" s="995">
        <f t="shared" ref="CNI68" si="25761">CNI60*$C$65*$C$68</f>
        <v>0</v>
      </c>
      <c r="CNK68" s="995">
        <f t="shared" ref="CNK68" si="25762">CNK60*$C$65*$C$68</f>
        <v>0</v>
      </c>
      <c r="CNM68" s="995">
        <f t="shared" ref="CNM68" si="25763">CNM60*$C$65*$C$68</f>
        <v>0</v>
      </c>
      <c r="CNO68" s="995">
        <f t="shared" ref="CNO68" si="25764">CNO60*$C$65*$C$68</f>
        <v>0</v>
      </c>
      <c r="CNQ68" s="995">
        <f t="shared" ref="CNQ68" si="25765">CNQ60*$C$65*$C$68</f>
        <v>0</v>
      </c>
      <c r="CNS68" s="995">
        <f t="shared" ref="CNS68" si="25766">CNS60*$C$65*$C$68</f>
        <v>0</v>
      </c>
      <c r="CNU68" s="995">
        <f t="shared" ref="CNU68" si="25767">CNU60*$C$65*$C$68</f>
        <v>0</v>
      </c>
      <c r="CNW68" s="995">
        <f t="shared" ref="CNW68" si="25768">CNW60*$C$65*$C$68</f>
        <v>0</v>
      </c>
      <c r="CNY68" s="995">
        <f t="shared" ref="CNY68" si="25769">CNY60*$C$65*$C$68</f>
        <v>0</v>
      </c>
      <c r="COA68" s="995">
        <f t="shared" ref="COA68" si="25770">COA60*$C$65*$C$68</f>
        <v>0</v>
      </c>
      <c r="COC68" s="995">
        <f t="shared" ref="COC68" si="25771">COC60*$C$65*$C$68</f>
        <v>0</v>
      </c>
      <c r="COE68" s="995">
        <f t="shared" ref="COE68" si="25772">COE60*$C$65*$C$68</f>
        <v>0</v>
      </c>
      <c r="COG68" s="995">
        <f t="shared" ref="COG68" si="25773">COG60*$C$65*$C$68</f>
        <v>0</v>
      </c>
      <c r="COI68" s="995">
        <f t="shared" ref="COI68" si="25774">COI60*$C$65*$C$68</f>
        <v>0</v>
      </c>
      <c r="COK68" s="995">
        <f t="shared" ref="COK68" si="25775">COK60*$C$65*$C$68</f>
        <v>0</v>
      </c>
      <c r="COM68" s="995">
        <f t="shared" ref="COM68" si="25776">COM60*$C$65*$C$68</f>
        <v>0</v>
      </c>
      <c r="COO68" s="995">
        <f t="shared" ref="COO68" si="25777">COO60*$C$65*$C$68</f>
        <v>0</v>
      </c>
      <c r="COQ68" s="995">
        <f t="shared" ref="COQ68" si="25778">COQ60*$C$65*$C$68</f>
        <v>0</v>
      </c>
      <c r="COS68" s="995">
        <f t="shared" ref="COS68" si="25779">COS60*$C$65*$C$68</f>
        <v>0</v>
      </c>
      <c r="COU68" s="995">
        <f t="shared" ref="COU68" si="25780">COU60*$C$65*$C$68</f>
        <v>0</v>
      </c>
      <c r="COW68" s="995">
        <f t="shared" ref="COW68" si="25781">COW60*$C$65*$C$68</f>
        <v>0</v>
      </c>
      <c r="COY68" s="995">
        <f t="shared" ref="COY68" si="25782">COY60*$C$65*$C$68</f>
        <v>0</v>
      </c>
      <c r="CPA68" s="995">
        <f t="shared" ref="CPA68" si="25783">CPA60*$C$65*$C$68</f>
        <v>0</v>
      </c>
      <c r="CPC68" s="995">
        <f t="shared" ref="CPC68" si="25784">CPC60*$C$65*$C$68</f>
        <v>0</v>
      </c>
      <c r="CPE68" s="995">
        <f t="shared" ref="CPE68" si="25785">CPE60*$C$65*$C$68</f>
        <v>0</v>
      </c>
      <c r="CPG68" s="995">
        <f t="shared" ref="CPG68" si="25786">CPG60*$C$65*$C$68</f>
        <v>0</v>
      </c>
      <c r="CPI68" s="995">
        <f t="shared" ref="CPI68" si="25787">CPI60*$C$65*$C$68</f>
        <v>0</v>
      </c>
      <c r="CPK68" s="995">
        <f t="shared" ref="CPK68" si="25788">CPK60*$C$65*$C$68</f>
        <v>0</v>
      </c>
      <c r="CPM68" s="995">
        <f t="shared" ref="CPM68" si="25789">CPM60*$C$65*$C$68</f>
        <v>0</v>
      </c>
      <c r="CPO68" s="995">
        <f t="shared" ref="CPO68" si="25790">CPO60*$C$65*$C$68</f>
        <v>0</v>
      </c>
      <c r="CPQ68" s="995">
        <f t="shared" ref="CPQ68" si="25791">CPQ60*$C$65*$C$68</f>
        <v>0</v>
      </c>
      <c r="CPS68" s="995">
        <f t="shared" ref="CPS68" si="25792">CPS60*$C$65*$C$68</f>
        <v>0</v>
      </c>
      <c r="CPU68" s="995">
        <f t="shared" ref="CPU68" si="25793">CPU60*$C$65*$C$68</f>
        <v>0</v>
      </c>
      <c r="CPW68" s="995">
        <f t="shared" ref="CPW68" si="25794">CPW60*$C$65*$C$68</f>
        <v>0</v>
      </c>
      <c r="CPY68" s="995">
        <f t="shared" ref="CPY68" si="25795">CPY60*$C$65*$C$68</f>
        <v>0</v>
      </c>
      <c r="CQA68" s="995">
        <f t="shared" ref="CQA68" si="25796">CQA60*$C$65*$C$68</f>
        <v>0</v>
      </c>
      <c r="CQC68" s="995">
        <f t="shared" ref="CQC68" si="25797">CQC60*$C$65*$C$68</f>
        <v>0</v>
      </c>
      <c r="CQE68" s="995">
        <f t="shared" ref="CQE68" si="25798">CQE60*$C$65*$C$68</f>
        <v>0</v>
      </c>
      <c r="CQG68" s="995">
        <f t="shared" ref="CQG68" si="25799">CQG60*$C$65*$C$68</f>
        <v>0</v>
      </c>
      <c r="CQI68" s="995">
        <f t="shared" ref="CQI68" si="25800">CQI60*$C$65*$C$68</f>
        <v>0</v>
      </c>
      <c r="CQK68" s="995">
        <f t="shared" ref="CQK68" si="25801">CQK60*$C$65*$C$68</f>
        <v>0</v>
      </c>
      <c r="CQM68" s="995">
        <f t="shared" ref="CQM68" si="25802">CQM60*$C$65*$C$68</f>
        <v>0</v>
      </c>
      <c r="CQO68" s="995">
        <f t="shared" ref="CQO68" si="25803">CQO60*$C$65*$C$68</f>
        <v>0</v>
      </c>
      <c r="CQQ68" s="995">
        <f t="shared" ref="CQQ68" si="25804">CQQ60*$C$65*$C$68</f>
        <v>0</v>
      </c>
      <c r="CQS68" s="995">
        <f t="shared" ref="CQS68" si="25805">CQS60*$C$65*$C$68</f>
        <v>0</v>
      </c>
      <c r="CQU68" s="995">
        <f t="shared" ref="CQU68" si="25806">CQU60*$C$65*$C$68</f>
        <v>0</v>
      </c>
      <c r="CQW68" s="995">
        <f t="shared" ref="CQW68" si="25807">CQW60*$C$65*$C$68</f>
        <v>0</v>
      </c>
      <c r="CQY68" s="995">
        <f t="shared" ref="CQY68" si="25808">CQY60*$C$65*$C$68</f>
        <v>0</v>
      </c>
      <c r="CRA68" s="995">
        <f t="shared" ref="CRA68" si="25809">CRA60*$C$65*$C$68</f>
        <v>0</v>
      </c>
      <c r="CRC68" s="995">
        <f t="shared" ref="CRC68" si="25810">CRC60*$C$65*$C$68</f>
        <v>0</v>
      </c>
      <c r="CRE68" s="995">
        <f t="shared" ref="CRE68" si="25811">CRE60*$C$65*$C$68</f>
        <v>0</v>
      </c>
      <c r="CRG68" s="995">
        <f t="shared" ref="CRG68" si="25812">CRG60*$C$65*$C$68</f>
        <v>0</v>
      </c>
      <c r="CRI68" s="995">
        <f t="shared" ref="CRI68" si="25813">CRI60*$C$65*$C$68</f>
        <v>0</v>
      </c>
      <c r="CRK68" s="995">
        <f t="shared" ref="CRK68" si="25814">CRK60*$C$65*$C$68</f>
        <v>0</v>
      </c>
      <c r="CRM68" s="995">
        <f t="shared" ref="CRM68" si="25815">CRM60*$C$65*$C$68</f>
        <v>0</v>
      </c>
      <c r="CRO68" s="995">
        <f t="shared" ref="CRO68" si="25816">CRO60*$C$65*$C$68</f>
        <v>0</v>
      </c>
      <c r="CRQ68" s="995">
        <f t="shared" ref="CRQ68" si="25817">CRQ60*$C$65*$C$68</f>
        <v>0</v>
      </c>
      <c r="CRS68" s="995">
        <f t="shared" ref="CRS68" si="25818">CRS60*$C$65*$C$68</f>
        <v>0</v>
      </c>
      <c r="CRU68" s="995">
        <f t="shared" ref="CRU68" si="25819">CRU60*$C$65*$C$68</f>
        <v>0</v>
      </c>
      <c r="CRW68" s="995">
        <f t="shared" ref="CRW68" si="25820">CRW60*$C$65*$C$68</f>
        <v>0</v>
      </c>
      <c r="CRY68" s="995">
        <f t="shared" ref="CRY68" si="25821">CRY60*$C$65*$C$68</f>
        <v>0</v>
      </c>
      <c r="CSA68" s="995">
        <f t="shared" ref="CSA68" si="25822">CSA60*$C$65*$C$68</f>
        <v>0</v>
      </c>
      <c r="CSC68" s="995">
        <f t="shared" ref="CSC68" si="25823">CSC60*$C$65*$C$68</f>
        <v>0</v>
      </c>
      <c r="CSE68" s="995">
        <f t="shared" ref="CSE68" si="25824">CSE60*$C$65*$C$68</f>
        <v>0</v>
      </c>
      <c r="CSG68" s="995">
        <f t="shared" ref="CSG68" si="25825">CSG60*$C$65*$C$68</f>
        <v>0</v>
      </c>
      <c r="CSI68" s="995">
        <f t="shared" ref="CSI68" si="25826">CSI60*$C$65*$C$68</f>
        <v>0</v>
      </c>
      <c r="CSK68" s="995">
        <f t="shared" ref="CSK68" si="25827">CSK60*$C$65*$C$68</f>
        <v>0</v>
      </c>
      <c r="CSM68" s="995">
        <f t="shared" ref="CSM68" si="25828">CSM60*$C$65*$C$68</f>
        <v>0</v>
      </c>
      <c r="CSO68" s="995">
        <f t="shared" ref="CSO68" si="25829">CSO60*$C$65*$C$68</f>
        <v>0</v>
      </c>
      <c r="CSQ68" s="995">
        <f t="shared" ref="CSQ68" si="25830">CSQ60*$C$65*$C$68</f>
        <v>0</v>
      </c>
      <c r="CSS68" s="995">
        <f t="shared" ref="CSS68" si="25831">CSS60*$C$65*$C$68</f>
        <v>0</v>
      </c>
      <c r="CSU68" s="995">
        <f t="shared" ref="CSU68" si="25832">CSU60*$C$65*$C$68</f>
        <v>0</v>
      </c>
      <c r="CSW68" s="995">
        <f t="shared" ref="CSW68" si="25833">CSW60*$C$65*$C$68</f>
        <v>0</v>
      </c>
      <c r="CSY68" s="995">
        <f t="shared" ref="CSY68" si="25834">CSY60*$C$65*$C$68</f>
        <v>0</v>
      </c>
      <c r="CTA68" s="995">
        <f t="shared" ref="CTA68" si="25835">CTA60*$C$65*$C$68</f>
        <v>0</v>
      </c>
      <c r="CTC68" s="995">
        <f t="shared" ref="CTC68" si="25836">CTC60*$C$65*$C$68</f>
        <v>0</v>
      </c>
      <c r="CTE68" s="995">
        <f t="shared" ref="CTE68" si="25837">CTE60*$C$65*$C$68</f>
        <v>0</v>
      </c>
      <c r="CTG68" s="995">
        <f t="shared" ref="CTG68" si="25838">CTG60*$C$65*$C$68</f>
        <v>0</v>
      </c>
      <c r="CTI68" s="995">
        <f t="shared" ref="CTI68" si="25839">CTI60*$C$65*$C$68</f>
        <v>0</v>
      </c>
      <c r="CTK68" s="995">
        <f t="shared" ref="CTK68" si="25840">CTK60*$C$65*$C$68</f>
        <v>0</v>
      </c>
      <c r="CTM68" s="995">
        <f t="shared" ref="CTM68" si="25841">CTM60*$C$65*$C$68</f>
        <v>0</v>
      </c>
      <c r="CTO68" s="995">
        <f t="shared" ref="CTO68" si="25842">CTO60*$C$65*$C$68</f>
        <v>0</v>
      </c>
      <c r="CTQ68" s="995">
        <f t="shared" ref="CTQ68" si="25843">CTQ60*$C$65*$C$68</f>
        <v>0</v>
      </c>
      <c r="CTS68" s="995">
        <f t="shared" ref="CTS68" si="25844">CTS60*$C$65*$C$68</f>
        <v>0</v>
      </c>
      <c r="CTU68" s="995">
        <f t="shared" ref="CTU68" si="25845">CTU60*$C$65*$C$68</f>
        <v>0</v>
      </c>
      <c r="CTW68" s="995">
        <f t="shared" ref="CTW68" si="25846">CTW60*$C$65*$C$68</f>
        <v>0</v>
      </c>
      <c r="CTY68" s="995">
        <f t="shared" ref="CTY68" si="25847">CTY60*$C$65*$C$68</f>
        <v>0</v>
      </c>
      <c r="CUA68" s="995">
        <f t="shared" ref="CUA68" si="25848">CUA60*$C$65*$C$68</f>
        <v>0</v>
      </c>
      <c r="CUC68" s="995">
        <f t="shared" ref="CUC68" si="25849">CUC60*$C$65*$C$68</f>
        <v>0</v>
      </c>
      <c r="CUE68" s="995">
        <f t="shared" ref="CUE68" si="25850">CUE60*$C$65*$C$68</f>
        <v>0</v>
      </c>
      <c r="CUG68" s="995">
        <f t="shared" ref="CUG68" si="25851">CUG60*$C$65*$C$68</f>
        <v>0</v>
      </c>
      <c r="CUI68" s="995">
        <f t="shared" ref="CUI68" si="25852">CUI60*$C$65*$C$68</f>
        <v>0</v>
      </c>
      <c r="CUK68" s="995">
        <f t="shared" ref="CUK68" si="25853">CUK60*$C$65*$C$68</f>
        <v>0</v>
      </c>
      <c r="CUM68" s="995">
        <f t="shared" ref="CUM68" si="25854">CUM60*$C$65*$C$68</f>
        <v>0</v>
      </c>
      <c r="CUO68" s="995">
        <f t="shared" ref="CUO68" si="25855">CUO60*$C$65*$C$68</f>
        <v>0</v>
      </c>
      <c r="CUQ68" s="995">
        <f t="shared" ref="CUQ68" si="25856">CUQ60*$C$65*$C$68</f>
        <v>0</v>
      </c>
      <c r="CUS68" s="995">
        <f t="shared" ref="CUS68" si="25857">CUS60*$C$65*$C$68</f>
        <v>0</v>
      </c>
      <c r="CUU68" s="995">
        <f t="shared" ref="CUU68" si="25858">CUU60*$C$65*$C$68</f>
        <v>0</v>
      </c>
      <c r="CUW68" s="995">
        <f t="shared" ref="CUW68" si="25859">CUW60*$C$65*$C$68</f>
        <v>0</v>
      </c>
      <c r="CUY68" s="995">
        <f t="shared" ref="CUY68" si="25860">CUY60*$C$65*$C$68</f>
        <v>0</v>
      </c>
      <c r="CVA68" s="995">
        <f t="shared" ref="CVA68" si="25861">CVA60*$C$65*$C$68</f>
        <v>0</v>
      </c>
      <c r="CVC68" s="995">
        <f t="shared" ref="CVC68" si="25862">CVC60*$C$65*$C$68</f>
        <v>0</v>
      </c>
      <c r="CVE68" s="995">
        <f t="shared" ref="CVE68" si="25863">CVE60*$C$65*$C$68</f>
        <v>0</v>
      </c>
      <c r="CVG68" s="995">
        <f t="shared" ref="CVG68" si="25864">CVG60*$C$65*$C$68</f>
        <v>0</v>
      </c>
      <c r="CVI68" s="995">
        <f t="shared" ref="CVI68" si="25865">CVI60*$C$65*$C$68</f>
        <v>0</v>
      </c>
      <c r="CVK68" s="995">
        <f t="shared" ref="CVK68" si="25866">CVK60*$C$65*$C$68</f>
        <v>0</v>
      </c>
      <c r="CVM68" s="995">
        <f t="shared" ref="CVM68" si="25867">CVM60*$C$65*$C$68</f>
        <v>0</v>
      </c>
      <c r="CVO68" s="995">
        <f t="shared" ref="CVO68" si="25868">CVO60*$C$65*$C$68</f>
        <v>0</v>
      </c>
      <c r="CVQ68" s="995">
        <f t="shared" ref="CVQ68" si="25869">CVQ60*$C$65*$C$68</f>
        <v>0</v>
      </c>
      <c r="CVS68" s="995">
        <f t="shared" ref="CVS68" si="25870">CVS60*$C$65*$C$68</f>
        <v>0</v>
      </c>
      <c r="CVU68" s="995">
        <f t="shared" ref="CVU68" si="25871">CVU60*$C$65*$C$68</f>
        <v>0</v>
      </c>
      <c r="CVW68" s="995">
        <f t="shared" ref="CVW68" si="25872">CVW60*$C$65*$C$68</f>
        <v>0</v>
      </c>
      <c r="CVY68" s="995">
        <f t="shared" ref="CVY68" si="25873">CVY60*$C$65*$C$68</f>
        <v>0</v>
      </c>
      <c r="CWA68" s="995">
        <f t="shared" ref="CWA68" si="25874">CWA60*$C$65*$C$68</f>
        <v>0</v>
      </c>
      <c r="CWC68" s="995">
        <f t="shared" ref="CWC68" si="25875">CWC60*$C$65*$C$68</f>
        <v>0</v>
      </c>
      <c r="CWE68" s="995">
        <f t="shared" ref="CWE68" si="25876">CWE60*$C$65*$C$68</f>
        <v>0</v>
      </c>
      <c r="CWG68" s="995">
        <f t="shared" ref="CWG68" si="25877">CWG60*$C$65*$C$68</f>
        <v>0</v>
      </c>
      <c r="CWI68" s="995">
        <f t="shared" ref="CWI68" si="25878">CWI60*$C$65*$C$68</f>
        <v>0</v>
      </c>
      <c r="CWK68" s="995">
        <f t="shared" ref="CWK68" si="25879">CWK60*$C$65*$C$68</f>
        <v>0</v>
      </c>
      <c r="CWM68" s="995">
        <f t="shared" ref="CWM68" si="25880">CWM60*$C$65*$C$68</f>
        <v>0</v>
      </c>
      <c r="CWO68" s="995">
        <f t="shared" ref="CWO68" si="25881">CWO60*$C$65*$C$68</f>
        <v>0</v>
      </c>
      <c r="CWQ68" s="995">
        <f t="shared" ref="CWQ68" si="25882">CWQ60*$C$65*$C$68</f>
        <v>0</v>
      </c>
      <c r="CWS68" s="995">
        <f t="shared" ref="CWS68" si="25883">CWS60*$C$65*$C$68</f>
        <v>0</v>
      </c>
      <c r="CWU68" s="995">
        <f t="shared" ref="CWU68" si="25884">CWU60*$C$65*$C$68</f>
        <v>0</v>
      </c>
      <c r="CWW68" s="995">
        <f t="shared" ref="CWW68" si="25885">CWW60*$C$65*$C$68</f>
        <v>0</v>
      </c>
      <c r="CWY68" s="995">
        <f t="shared" ref="CWY68" si="25886">CWY60*$C$65*$C$68</f>
        <v>0</v>
      </c>
      <c r="CXA68" s="995">
        <f t="shared" ref="CXA68" si="25887">CXA60*$C$65*$C$68</f>
        <v>0</v>
      </c>
      <c r="CXC68" s="995">
        <f t="shared" ref="CXC68" si="25888">CXC60*$C$65*$C$68</f>
        <v>0</v>
      </c>
      <c r="CXE68" s="995">
        <f t="shared" ref="CXE68" si="25889">CXE60*$C$65*$C$68</f>
        <v>0</v>
      </c>
      <c r="CXG68" s="995">
        <f t="shared" ref="CXG68" si="25890">CXG60*$C$65*$C$68</f>
        <v>0</v>
      </c>
      <c r="CXI68" s="995">
        <f t="shared" ref="CXI68" si="25891">CXI60*$C$65*$C$68</f>
        <v>0</v>
      </c>
      <c r="CXK68" s="995">
        <f t="shared" ref="CXK68" si="25892">CXK60*$C$65*$C$68</f>
        <v>0</v>
      </c>
      <c r="CXM68" s="995">
        <f t="shared" ref="CXM68" si="25893">CXM60*$C$65*$C$68</f>
        <v>0</v>
      </c>
      <c r="CXO68" s="995">
        <f t="shared" ref="CXO68" si="25894">CXO60*$C$65*$C$68</f>
        <v>0</v>
      </c>
      <c r="CXQ68" s="995">
        <f t="shared" ref="CXQ68" si="25895">CXQ60*$C$65*$C$68</f>
        <v>0</v>
      </c>
      <c r="CXS68" s="995">
        <f t="shared" ref="CXS68" si="25896">CXS60*$C$65*$C$68</f>
        <v>0</v>
      </c>
      <c r="CXU68" s="995">
        <f t="shared" ref="CXU68" si="25897">CXU60*$C$65*$C$68</f>
        <v>0</v>
      </c>
      <c r="CXW68" s="995">
        <f t="shared" ref="CXW68" si="25898">CXW60*$C$65*$C$68</f>
        <v>0</v>
      </c>
      <c r="CXY68" s="995">
        <f t="shared" ref="CXY68" si="25899">CXY60*$C$65*$C$68</f>
        <v>0</v>
      </c>
      <c r="CYA68" s="995">
        <f t="shared" ref="CYA68" si="25900">CYA60*$C$65*$C$68</f>
        <v>0</v>
      </c>
      <c r="CYC68" s="995">
        <f t="shared" ref="CYC68" si="25901">CYC60*$C$65*$C$68</f>
        <v>0</v>
      </c>
      <c r="CYE68" s="995">
        <f t="shared" ref="CYE68" si="25902">CYE60*$C$65*$C$68</f>
        <v>0</v>
      </c>
      <c r="CYG68" s="995">
        <f t="shared" ref="CYG68" si="25903">CYG60*$C$65*$C$68</f>
        <v>0</v>
      </c>
      <c r="CYI68" s="995">
        <f t="shared" ref="CYI68" si="25904">CYI60*$C$65*$C$68</f>
        <v>0</v>
      </c>
      <c r="CYK68" s="995">
        <f t="shared" ref="CYK68" si="25905">CYK60*$C$65*$C$68</f>
        <v>0</v>
      </c>
      <c r="CYM68" s="995">
        <f t="shared" ref="CYM68" si="25906">CYM60*$C$65*$C$68</f>
        <v>0</v>
      </c>
      <c r="CYO68" s="995">
        <f t="shared" ref="CYO68" si="25907">CYO60*$C$65*$C$68</f>
        <v>0</v>
      </c>
      <c r="CYQ68" s="995">
        <f t="shared" ref="CYQ68" si="25908">CYQ60*$C$65*$C$68</f>
        <v>0</v>
      </c>
      <c r="CYS68" s="995">
        <f t="shared" ref="CYS68" si="25909">CYS60*$C$65*$C$68</f>
        <v>0</v>
      </c>
      <c r="CYU68" s="995">
        <f t="shared" ref="CYU68" si="25910">CYU60*$C$65*$C$68</f>
        <v>0</v>
      </c>
      <c r="CYW68" s="995">
        <f t="shared" ref="CYW68" si="25911">CYW60*$C$65*$C$68</f>
        <v>0</v>
      </c>
      <c r="CYY68" s="995">
        <f t="shared" ref="CYY68" si="25912">CYY60*$C$65*$C$68</f>
        <v>0</v>
      </c>
      <c r="CZA68" s="995">
        <f t="shared" ref="CZA68" si="25913">CZA60*$C$65*$C$68</f>
        <v>0</v>
      </c>
      <c r="CZC68" s="995">
        <f t="shared" ref="CZC68" si="25914">CZC60*$C$65*$C$68</f>
        <v>0</v>
      </c>
      <c r="CZE68" s="995">
        <f t="shared" ref="CZE68" si="25915">CZE60*$C$65*$C$68</f>
        <v>0</v>
      </c>
      <c r="CZG68" s="995">
        <f t="shared" ref="CZG68" si="25916">CZG60*$C$65*$C$68</f>
        <v>0</v>
      </c>
      <c r="CZI68" s="995">
        <f t="shared" ref="CZI68" si="25917">CZI60*$C$65*$C$68</f>
        <v>0</v>
      </c>
      <c r="CZK68" s="995">
        <f t="shared" ref="CZK68" si="25918">CZK60*$C$65*$C$68</f>
        <v>0</v>
      </c>
      <c r="CZM68" s="995">
        <f t="shared" ref="CZM68" si="25919">CZM60*$C$65*$C$68</f>
        <v>0</v>
      </c>
      <c r="CZO68" s="995">
        <f t="shared" ref="CZO68" si="25920">CZO60*$C$65*$C$68</f>
        <v>0</v>
      </c>
      <c r="CZQ68" s="995">
        <f t="shared" ref="CZQ68" si="25921">CZQ60*$C$65*$C$68</f>
        <v>0</v>
      </c>
      <c r="CZS68" s="995">
        <f t="shared" ref="CZS68" si="25922">CZS60*$C$65*$C$68</f>
        <v>0</v>
      </c>
      <c r="CZU68" s="995">
        <f t="shared" ref="CZU68" si="25923">CZU60*$C$65*$C$68</f>
        <v>0</v>
      </c>
      <c r="CZW68" s="995">
        <f t="shared" ref="CZW68" si="25924">CZW60*$C$65*$C$68</f>
        <v>0</v>
      </c>
      <c r="CZY68" s="995">
        <f t="shared" ref="CZY68" si="25925">CZY60*$C$65*$C$68</f>
        <v>0</v>
      </c>
      <c r="DAA68" s="995">
        <f t="shared" ref="DAA68" si="25926">DAA60*$C$65*$C$68</f>
        <v>0</v>
      </c>
      <c r="DAC68" s="995">
        <f t="shared" ref="DAC68" si="25927">DAC60*$C$65*$C$68</f>
        <v>0</v>
      </c>
      <c r="DAE68" s="995">
        <f t="shared" ref="DAE68" si="25928">DAE60*$C$65*$C$68</f>
        <v>0</v>
      </c>
      <c r="DAG68" s="995">
        <f t="shared" ref="DAG68" si="25929">DAG60*$C$65*$C$68</f>
        <v>0</v>
      </c>
      <c r="DAI68" s="995">
        <f t="shared" ref="DAI68" si="25930">DAI60*$C$65*$C$68</f>
        <v>0</v>
      </c>
      <c r="DAK68" s="995">
        <f t="shared" ref="DAK68" si="25931">DAK60*$C$65*$C$68</f>
        <v>0</v>
      </c>
      <c r="DAM68" s="995">
        <f t="shared" ref="DAM68" si="25932">DAM60*$C$65*$C$68</f>
        <v>0</v>
      </c>
      <c r="DAO68" s="995">
        <f t="shared" ref="DAO68" si="25933">DAO60*$C$65*$C$68</f>
        <v>0</v>
      </c>
      <c r="DAQ68" s="995">
        <f t="shared" ref="DAQ68" si="25934">DAQ60*$C$65*$C$68</f>
        <v>0</v>
      </c>
      <c r="DAS68" s="995">
        <f t="shared" ref="DAS68" si="25935">DAS60*$C$65*$C$68</f>
        <v>0</v>
      </c>
      <c r="DAU68" s="995">
        <f t="shared" ref="DAU68" si="25936">DAU60*$C$65*$C$68</f>
        <v>0</v>
      </c>
      <c r="DAW68" s="995">
        <f t="shared" ref="DAW68" si="25937">DAW60*$C$65*$C$68</f>
        <v>0</v>
      </c>
      <c r="DAY68" s="995">
        <f t="shared" ref="DAY68" si="25938">DAY60*$C$65*$C$68</f>
        <v>0</v>
      </c>
      <c r="DBA68" s="995">
        <f t="shared" ref="DBA68" si="25939">DBA60*$C$65*$C$68</f>
        <v>0</v>
      </c>
      <c r="DBC68" s="995">
        <f t="shared" ref="DBC68" si="25940">DBC60*$C$65*$C$68</f>
        <v>0</v>
      </c>
      <c r="DBE68" s="995">
        <f t="shared" ref="DBE68" si="25941">DBE60*$C$65*$C$68</f>
        <v>0</v>
      </c>
      <c r="DBG68" s="995">
        <f t="shared" ref="DBG68" si="25942">DBG60*$C$65*$C$68</f>
        <v>0</v>
      </c>
      <c r="DBI68" s="995">
        <f t="shared" ref="DBI68" si="25943">DBI60*$C$65*$C$68</f>
        <v>0</v>
      </c>
      <c r="DBK68" s="995">
        <f t="shared" ref="DBK68" si="25944">DBK60*$C$65*$C$68</f>
        <v>0</v>
      </c>
      <c r="DBM68" s="995">
        <f t="shared" ref="DBM68" si="25945">DBM60*$C$65*$C$68</f>
        <v>0</v>
      </c>
      <c r="DBO68" s="995">
        <f t="shared" ref="DBO68" si="25946">DBO60*$C$65*$C$68</f>
        <v>0</v>
      </c>
      <c r="DBQ68" s="995">
        <f t="shared" ref="DBQ68" si="25947">DBQ60*$C$65*$C$68</f>
        <v>0</v>
      </c>
      <c r="DBS68" s="995">
        <f t="shared" ref="DBS68" si="25948">DBS60*$C$65*$C$68</f>
        <v>0</v>
      </c>
      <c r="DBU68" s="995">
        <f t="shared" ref="DBU68" si="25949">DBU60*$C$65*$C$68</f>
        <v>0</v>
      </c>
      <c r="DBW68" s="995">
        <f t="shared" ref="DBW68" si="25950">DBW60*$C$65*$C$68</f>
        <v>0</v>
      </c>
      <c r="DBY68" s="995">
        <f t="shared" ref="DBY68" si="25951">DBY60*$C$65*$C$68</f>
        <v>0</v>
      </c>
      <c r="DCA68" s="995">
        <f t="shared" ref="DCA68" si="25952">DCA60*$C$65*$C$68</f>
        <v>0</v>
      </c>
      <c r="DCC68" s="995">
        <f t="shared" ref="DCC68" si="25953">DCC60*$C$65*$C$68</f>
        <v>0</v>
      </c>
      <c r="DCE68" s="995">
        <f t="shared" ref="DCE68" si="25954">DCE60*$C$65*$C$68</f>
        <v>0</v>
      </c>
      <c r="DCG68" s="995">
        <f t="shared" ref="DCG68" si="25955">DCG60*$C$65*$C$68</f>
        <v>0</v>
      </c>
      <c r="DCI68" s="995">
        <f t="shared" ref="DCI68" si="25956">DCI60*$C$65*$C$68</f>
        <v>0</v>
      </c>
      <c r="DCK68" s="995">
        <f t="shared" ref="DCK68" si="25957">DCK60*$C$65*$C$68</f>
        <v>0</v>
      </c>
      <c r="DCM68" s="995">
        <f t="shared" ref="DCM68" si="25958">DCM60*$C$65*$C$68</f>
        <v>0</v>
      </c>
      <c r="DCO68" s="995">
        <f t="shared" ref="DCO68" si="25959">DCO60*$C$65*$C$68</f>
        <v>0</v>
      </c>
      <c r="DCQ68" s="995">
        <f t="shared" ref="DCQ68" si="25960">DCQ60*$C$65*$C$68</f>
        <v>0</v>
      </c>
      <c r="DCS68" s="995">
        <f t="shared" ref="DCS68" si="25961">DCS60*$C$65*$C$68</f>
        <v>0</v>
      </c>
      <c r="DCU68" s="995">
        <f t="shared" ref="DCU68" si="25962">DCU60*$C$65*$C$68</f>
        <v>0</v>
      </c>
      <c r="DCW68" s="995">
        <f t="shared" ref="DCW68" si="25963">DCW60*$C$65*$C$68</f>
        <v>0</v>
      </c>
      <c r="DCY68" s="995">
        <f t="shared" ref="DCY68" si="25964">DCY60*$C$65*$C$68</f>
        <v>0</v>
      </c>
      <c r="DDA68" s="995">
        <f t="shared" ref="DDA68" si="25965">DDA60*$C$65*$C$68</f>
        <v>0</v>
      </c>
      <c r="DDC68" s="995">
        <f t="shared" ref="DDC68" si="25966">DDC60*$C$65*$C$68</f>
        <v>0</v>
      </c>
      <c r="DDE68" s="995">
        <f t="shared" ref="DDE68" si="25967">DDE60*$C$65*$C$68</f>
        <v>0</v>
      </c>
      <c r="DDG68" s="995">
        <f t="shared" ref="DDG68" si="25968">DDG60*$C$65*$C$68</f>
        <v>0</v>
      </c>
      <c r="DDI68" s="995">
        <f t="shared" ref="DDI68" si="25969">DDI60*$C$65*$C$68</f>
        <v>0</v>
      </c>
      <c r="DDK68" s="995">
        <f t="shared" ref="DDK68" si="25970">DDK60*$C$65*$C$68</f>
        <v>0</v>
      </c>
      <c r="DDM68" s="995">
        <f t="shared" ref="DDM68" si="25971">DDM60*$C$65*$C$68</f>
        <v>0</v>
      </c>
      <c r="DDO68" s="995">
        <f t="shared" ref="DDO68" si="25972">DDO60*$C$65*$C$68</f>
        <v>0</v>
      </c>
      <c r="DDQ68" s="995">
        <f t="shared" ref="DDQ68" si="25973">DDQ60*$C$65*$C$68</f>
        <v>0</v>
      </c>
      <c r="DDS68" s="995">
        <f t="shared" ref="DDS68" si="25974">DDS60*$C$65*$C$68</f>
        <v>0</v>
      </c>
      <c r="DDU68" s="995">
        <f t="shared" ref="DDU68" si="25975">DDU60*$C$65*$C$68</f>
        <v>0</v>
      </c>
      <c r="DDW68" s="995">
        <f t="shared" ref="DDW68" si="25976">DDW60*$C$65*$C$68</f>
        <v>0</v>
      </c>
      <c r="DDY68" s="995">
        <f t="shared" ref="DDY68" si="25977">DDY60*$C$65*$C$68</f>
        <v>0</v>
      </c>
      <c r="DEA68" s="995">
        <f t="shared" ref="DEA68" si="25978">DEA60*$C$65*$C$68</f>
        <v>0</v>
      </c>
      <c r="DEC68" s="995">
        <f t="shared" ref="DEC68" si="25979">DEC60*$C$65*$C$68</f>
        <v>0</v>
      </c>
      <c r="DEE68" s="995">
        <f t="shared" ref="DEE68" si="25980">DEE60*$C$65*$C$68</f>
        <v>0</v>
      </c>
      <c r="DEG68" s="995">
        <f t="shared" ref="DEG68" si="25981">DEG60*$C$65*$C$68</f>
        <v>0</v>
      </c>
      <c r="DEI68" s="995">
        <f t="shared" ref="DEI68" si="25982">DEI60*$C$65*$C$68</f>
        <v>0</v>
      </c>
      <c r="DEK68" s="995">
        <f t="shared" ref="DEK68" si="25983">DEK60*$C$65*$C$68</f>
        <v>0</v>
      </c>
      <c r="DEM68" s="995">
        <f t="shared" ref="DEM68" si="25984">DEM60*$C$65*$C$68</f>
        <v>0</v>
      </c>
      <c r="DEO68" s="995">
        <f t="shared" ref="DEO68" si="25985">DEO60*$C$65*$C$68</f>
        <v>0</v>
      </c>
      <c r="DEQ68" s="995">
        <f t="shared" ref="DEQ68" si="25986">DEQ60*$C$65*$C$68</f>
        <v>0</v>
      </c>
      <c r="DES68" s="995">
        <f t="shared" ref="DES68" si="25987">DES60*$C$65*$C$68</f>
        <v>0</v>
      </c>
      <c r="DEU68" s="995">
        <f t="shared" ref="DEU68" si="25988">DEU60*$C$65*$C$68</f>
        <v>0</v>
      </c>
      <c r="DEW68" s="995">
        <f t="shared" ref="DEW68" si="25989">DEW60*$C$65*$C$68</f>
        <v>0</v>
      </c>
      <c r="DEY68" s="995">
        <f t="shared" ref="DEY68" si="25990">DEY60*$C$65*$C$68</f>
        <v>0</v>
      </c>
      <c r="DFA68" s="995">
        <f t="shared" ref="DFA68" si="25991">DFA60*$C$65*$C$68</f>
        <v>0</v>
      </c>
      <c r="DFC68" s="995">
        <f t="shared" ref="DFC68" si="25992">DFC60*$C$65*$C$68</f>
        <v>0</v>
      </c>
      <c r="DFE68" s="995">
        <f t="shared" ref="DFE68" si="25993">DFE60*$C$65*$C$68</f>
        <v>0</v>
      </c>
      <c r="DFG68" s="995">
        <f t="shared" ref="DFG68" si="25994">DFG60*$C$65*$C$68</f>
        <v>0</v>
      </c>
      <c r="DFI68" s="995">
        <f t="shared" ref="DFI68" si="25995">DFI60*$C$65*$C$68</f>
        <v>0</v>
      </c>
      <c r="DFK68" s="995">
        <f t="shared" ref="DFK68" si="25996">DFK60*$C$65*$C$68</f>
        <v>0</v>
      </c>
      <c r="DFM68" s="995">
        <f t="shared" ref="DFM68" si="25997">DFM60*$C$65*$C$68</f>
        <v>0</v>
      </c>
      <c r="DFO68" s="995">
        <f t="shared" ref="DFO68" si="25998">DFO60*$C$65*$C$68</f>
        <v>0</v>
      </c>
      <c r="DFQ68" s="995">
        <f t="shared" ref="DFQ68" si="25999">DFQ60*$C$65*$C$68</f>
        <v>0</v>
      </c>
      <c r="DFS68" s="995">
        <f t="shared" ref="DFS68" si="26000">DFS60*$C$65*$C$68</f>
        <v>0</v>
      </c>
      <c r="DFU68" s="995">
        <f t="shared" ref="DFU68" si="26001">DFU60*$C$65*$C$68</f>
        <v>0</v>
      </c>
      <c r="DFW68" s="995">
        <f t="shared" ref="DFW68" si="26002">DFW60*$C$65*$C$68</f>
        <v>0</v>
      </c>
      <c r="DFY68" s="995">
        <f t="shared" ref="DFY68" si="26003">DFY60*$C$65*$C$68</f>
        <v>0</v>
      </c>
      <c r="DGA68" s="995">
        <f t="shared" ref="DGA68" si="26004">DGA60*$C$65*$C$68</f>
        <v>0</v>
      </c>
      <c r="DGC68" s="995">
        <f t="shared" ref="DGC68" si="26005">DGC60*$C$65*$C$68</f>
        <v>0</v>
      </c>
      <c r="DGE68" s="995">
        <f t="shared" ref="DGE68" si="26006">DGE60*$C$65*$C$68</f>
        <v>0</v>
      </c>
      <c r="DGG68" s="995">
        <f t="shared" ref="DGG68" si="26007">DGG60*$C$65*$C$68</f>
        <v>0</v>
      </c>
      <c r="DGI68" s="995">
        <f t="shared" ref="DGI68" si="26008">DGI60*$C$65*$C$68</f>
        <v>0</v>
      </c>
      <c r="DGK68" s="995">
        <f t="shared" ref="DGK68" si="26009">DGK60*$C$65*$C$68</f>
        <v>0</v>
      </c>
      <c r="DGM68" s="995">
        <f t="shared" ref="DGM68" si="26010">DGM60*$C$65*$C$68</f>
        <v>0</v>
      </c>
      <c r="DGO68" s="995">
        <f t="shared" ref="DGO68" si="26011">DGO60*$C$65*$C$68</f>
        <v>0</v>
      </c>
      <c r="DGQ68" s="995">
        <f t="shared" ref="DGQ68" si="26012">DGQ60*$C$65*$C$68</f>
        <v>0</v>
      </c>
      <c r="DGS68" s="995">
        <f t="shared" ref="DGS68" si="26013">DGS60*$C$65*$C$68</f>
        <v>0</v>
      </c>
      <c r="DGU68" s="995">
        <f t="shared" ref="DGU68" si="26014">DGU60*$C$65*$C$68</f>
        <v>0</v>
      </c>
      <c r="DGW68" s="995">
        <f t="shared" ref="DGW68" si="26015">DGW60*$C$65*$C$68</f>
        <v>0</v>
      </c>
      <c r="DGY68" s="995">
        <f t="shared" ref="DGY68" si="26016">DGY60*$C$65*$C$68</f>
        <v>0</v>
      </c>
      <c r="DHA68" s="995">
        <f t="shared" ref="DHA68" si="26017">DHA60*$C$65*$C$68</f>
        <v>0</v>
      </c>
      <c r="DHC68" s="995">
        <f t="shared" ref="DHC68" si="26018">DHC60*$C$65*$C$68</f>
        <v>0</v>
      </c>
      <c r="DHE68" s="995">
        <f t="shared" ref="DHE68" si="26019">DHE60*$C$65*$C$68</f>
        <v>0</v>
      </c>
      <c r="DHG68" s="995">
        <f t="shared" ref="DHG68" si="26020">DHG60*$C$65*$C$68</f>
        <v>0</v>
      </c>
      <c r="DHI68" s="995">
        <f t="shared" ref="DHI68" si="26021">DHI60*$C$65*$C$68</f>
        <v>0</v>
      </c>
      <c r="DHK68" s="995">
        <f t="shared" ref="DHK68" si="26022">DHK60*$C$65*$C$68</f>
        <v>0</v>
      </c>
      <c r="DHM68" s="995">
        <f t="shared" ref="DHM68" si="26023">DHM60*$C$65*$C$68</f>
        <v>0</v>
      </c>
      <c r="DHO68" s="995">
        <f t="shared" ref="DHO68" si="26024">DHO60*$C$65*$C$68</f>
        <v>0</v>
      </c>
      <c r="DHQ68" s="995">
        <f t="shared" ref="DHQ68" si="26025">DHQ60*$C$65*$C$68</f>
        <v>0</v>
      </c>
      <c r="DHS68" s="995">
        <f t="shared" ref="DHS68" si="26026">DHS60*$C$65*$C$68</f>
        <v>0</v>
      </c>
      <c r="DHU68" s="995">
        <f t="shared" ref="DHU68" si="26027">DHU60*$C$65*$C$68</f>
        <v>0</v>
      </c>
      <c r="DHW68" s="995">
        <f t="shared" ref="DHW68" si="26028">DHW60*$C$65*$C$68</f>
        <v>0</v>
      </c>
      <c r="DHY68" s="995">
        <f t="shared" ref="DHY68" si="26029">DHY60*$C$65*$C$68</f>
        <v>0</v>
      </c>
      <c r="DIA68" s="995">
        <f t="shared" ref="DIA68" si="26030">DIA60*$C$65*$C$68</f>
        <v>0</v>
      </c>
      <c r="DIC68" s="995">
        <f t="shared" ref="DIC68" si="26031">DIC60*$C$65*$C$68</f>
        <v>0</v>
      </c>
      <c r="DIE68" s="995">
        <f t="shared" ref="DIE68" si="26032">DIE60*$C$65*$C$68</f>
        <v>0</v>
      </c>
      <c r="DIG68" s="995">
        <f t="shared" ref="DIG68" si="26033">DIG60*$C$65*$C$68</f>
        <v>0</v>
      </c>
      <c r="DII68" s="995">
        <f t="shared" ref="DII68" si="26034">DII60*$C$65*$C$68</f>
        <v>0</v>
      </c>
      <c r="DIK68" s="995">
        <f t="shared" ref="DIK68" si="26035">DIK60*$C$65*$C$68</f>
        <v>0</v>
      </c>
      <c r="DIM68" s="995">
        <f t="shared" ref="DIM68" si="26036">DIM60*$C$65*$C$68</f>
        <v>0</v>
      </c>
      <c r="DIO68" s="995">
        <f t="shared" ref="DIO68" si="26037">DIO60*$C$65*$C$68</f>
        <v>0</v>
      </c>
      <c r="DIQ68" s="995">
        <f t="shared" ref="DIQ68" si="26038">DIQ60*$C$65*$C$68</f>
        <v>0</v>
      </c>
      <c r="DIS68" s="995">
        <f t="shared" ref="DIS68" si="26039">DIS60*$C$65*$C$68</f>
        <v>0</v>
      </c>
      <c r="DIU68" s="995">
        <f t="shared" ref="DIU68" si="26040">DIU60*$C$65*$C$68</f>
        <v>0</v>
      </c>
      <c r="DIW68" s="995">
        <f t="shared" ref="DIW68" si="26041">DIW60*$C$65*$C$68</f>
        <v>0</v>
      </c>
      <c r="DIY68" s="995">
        <f t="shared" ref="DIY68" si="26042">DIY60*$C$65*$C$68</f>
        <v>0</v>
      </c>
      <c r="DJA68" s="995">
        <f t="shared" ref="DJA68" si="26043">DJA60*$C$65*$C$68</f>
        <v>0</v>
      </c>
      <c r="DJC68" s="995">
        <f t="shared" ref="DJC68" si="26044">DJC60*$C$65*$C$68</f>
        <v>0</v>
      </c>
      <c r="DJE68" s="995">
        <f t="shared" ref="DJE68" si="26045">DJE60*$C$65*$C$68</f>
        <v>0</v>
      </c>
      <c r="DJG68" s="995">
        <f t="shared" ref="DJG68" si="26046">DJG60*$C$65*$C$68</f>
        <v>0</v>
      </c>
      <c r="DJI68" s="995">
        <f t="shared" ref="DJI68" si="26047">DJI60*$C$65*$C$68</f>
        <v>0</v>
      </c>
      <c r="DJK68" s="995">
        <f t="shared" ref="DJK68" si="26048">DJK60*$C$65*$C$68</f>
        <v>0</v>
      </c>
      <c r="DJM68" s="995">
        <f t="shared" ref="DJM68" si="26049">DJM60*$C$65*$C$68</f>
        <v>0</v>
      </c>
      <c r="DJO68" s="995">
        <f t="shared" ref="DJO68" si="26050">DJO60*$C$65*$C$68</f>
        <v>0</v>
      </c>
      <c r="DJQ68" s="995">
        <f t="shared" ref="DJQ68" si="26051">DJQ60*$C$65*$C$68</f>
        <v>0</v>
      </c>
      <c r="DJS68" s="995">
        <f t="shared" ref="DJS68" si="26052">DJS60*$C$65*$C$68</f>
        <v>0</v>
      </c>
      <c r="DJU68" s="995">
        <f t="shared" ref="DJU68" si="26053">DJU60*$C$65*$C$68</f>
        <v>0</v>
      </c>
      <c r="DJW68" s="995">
        <f t="shared" ref="DJW68" si="26054">DJW60*$C$65*$C$68</f>
        <v>0</v>
      </c>
      <c r="DJY68" s="995">
        <f t="shared" ref="DJY68" si="26055">DJY60*$C$65*$C$68</f>
        <v>0</v>
      </c>
      <c r="DKA68" s="995">
        <f t="shared" ref="DKA68" si="26056">DKA60*$C$65*$C$68</f>
        <v>0</v>
      </c>
      <c r="DKC68" s="995">
        <f t="shared" ref="DKC68" si="26057">DKC60*$C$65*$C$68</f>
        <v>0</v>
      </c>
      <c r="DKE68" s="995">
        <f t="shared" ref="DKE68" si="26058">DKE60*$C$65*$C$68</f>
        <v>0</v>
      </c>
      <c r="DKG68" s="995">
        <f t="shared" ref="DKG68" si="26059">DKG60*$C$65*$C$68</f>
        <v>0</v>
      </c>
      <c r="DKI68" s="995">
        <f t="shared" ref="DKI68" si="26060">DKI60*$C$65*$C$68</f>
        <v>0</v>
      </c>
      <c r="DKK68" s="995">
        <f t="shared" ref="DKK68" si="26061">DKK60*$C$65*$C$68</f>
        <v>0</v>
      </c>
      <c r="DKM68" s="995">
        <f t="shared" ref="DKM68" si="26062">DKM60*$C$65*$C$68</f>
        <v>0</v>
      </c>
      <c r="DKO68" s="995">
        <f t="shared" ref="DKO68" si="26063">DKO60*$C$65*$C$68</f>
        <v>0</v>
      </c>
      <c r="DKQ68" s="995">
        <f t="shared" ref="DKQ68" si="26064">DKQ60*$C$65*$C$68</f>
        <v>0</v>
      </c>
      <c r="DKS68" s="995">
        <f t="shared" ref="DKS68" si="26065">DKS60*$C$65*$C$68</f>
        <v>0</v>
      </c>
      <c r="DKU68" s="995">
        <f t="shared" ref="DKU68" si="26066">DKU60*$C$65*$C$68</f>
        <v>0</v>
      </c>
      <c r="DKW68" s="995">
        <f t="shared" ref="DKW68" si="26067">DKW60*$C$65*$C$68</f>
        <v>0</v>
      </c>
      <c r="DKY68" s="995">
        <f t="shared" ref="DKY68" si="26068">DKY60*$C$65*$C$68</f>
        <v>0</v>
      </c>
      <c r="DLA68" s="995">
        <f t="shared" ref="DLA68" si="26069">DLA60*$C$65*$C$68</f>
        <v>0</v>
      </c>
      <c r="DLC68" s="995">
        <f t="shared" ref="DLC68" si="26070">DLC60*$C$65*$C$68</f>
        <v>0</v>
      </c>
      <c r="DLE68" s="995">
        <f t="shared" ref="DLE68" si="26071">DLE60*$C$65*$C$68</f>
        <v>0</v>
      </c>
      <c r="DLG68" s="995">
        <f t="shared" ref="DLG68" si="26072">DLG60*$C$65*$C$68</f>
        <v>0</v>
      </c>
      <c r="DLI68" s="995">
        <f t="shared" ref="DLI68" si="26073">DLI60*$C$65*$C$68</f>
        <v>0</v>
      </c>
      <c r="DLK68" s="995">
        <f t="shared" ref="DLK68" si="26074">DLK60*$C$65*$C$68</f>
        <v>0</v>
      </c>
      <c r="DLM68" s="995">
        <f t="shared" ref="DLM68" si="26075">DLM60*$C$65*$C$68</f>
        <v>0</v>
      </c>
      <c r="DLO68" s="995">
        <f t="shared" ref="DLO68" si="26076">DLO60*$C$65*$C$68</f>
        <v>0</v>
      </c>
      <c r="DLQ68" s="995">
        <f t="shared" ref="DLQ68" si="26077">DLQ60*$C$65*$C$68</f>
        <v>0</v>
      </c>
      <c r="DLS68" s="995">
        <f t="shared" ref="DLS68" si="26078">DLS60*$C$65*$C$68</f>
        <v>0</v>
      </c>
      <c r="DLU68" s="995">
        <f t="shared" ref="DLU68" si="26079">DLU60*$C$65*$C$68</f>
        <v>0</v>
      </c>
      <c r="DLW68" s="995">
        <f t="shared" ref="DLW68" si="26080">DLW60*$C$65*$C$68</f>
        <v>0</v>
      </c>
      <c r="DLY68" s="995">
        <f t="shared" ref="DLY68" si="26081">DLY60*$C$65*$C$68</f>
        <v>0</v>
      </c>
      <c r="DMA68" s="995">
        <f t="shared" ref="DMA68" si="26082">DMA60*$C$65*$C$68</f>
        <v>0</v>
      </c>
      <c r="DMC68" s="995">
        <f t="shared" ref="DMC68" si="26083">DMC60*$C$65*$C$68</f>
        <v>0</v>
      </c>
      <c r="DME68" s="995">
        <f t="shared" ref="DME68" si="26084">DME60*$C$65*$C$68</f>
        <v>0</v>
      </c>
      <c r="DMG68" s="995">
        <f t="shared" ref="DMG68" si="26085">DMG60*$C$65*$C$68</f>
        <v>0</v>
      </c>
      <c r="DMI68" s="995">
        <f t="shared" ref="DMI68" si="26086">DMI60*$C$65*$C$68</f>
        <v>0</v>
      </c>
      <c r="DMK68" s="995">
        <f t="shared" ref="DMK68" si="26087">DMK60*$C$65*$C$68</f>
        <v>0</v>
      </c>
      <c r="DMM68" s="995">
        <f t="shared" ref="DMM68" si="26088">DMM60*$C$65*$C$68</f>
        <v>0</v>
      </c>
      <c r="DMO68" s="995">
        <f t="shared" ref="DMO68" si="26089">DMO60*$C$65*$C$68</f>
        <v>0</v>
      </c>
      <c r="DMQ68" s="995">
        <f t="shared" ref="DMQ68" si="26090">DMQ60*$C$65*$C$68</f>
        <v>0</v>
      </c>
      <c r="DMS68" s="995">
        <f t="shared" ref="DMS68" si="26091">DMS60*$C$65*$C$68</f>
        <v>0</v>
      </c>
      <c r="DMU68" s="995">
        <f t="shared" ref="DMU68" si="26092">DMU60*$C$65*$C$68</f>
        <v>0</v>
      </c>
      <c r="DMW68" s="995">
        <f t="shared" ref="DMW68" si="26093">DMW60*$C$65*$C$68</f>
        <v>0</v>
      </c>
      <c r="DMY68" s="995">
        <f t="shared" ref="DMY68" si="26094">DMY60*$C$65*$C$68</f>
        <v>0</v>
      </c>
      <c r="DNA68" s="995">
        <f t="shared" ref="DNA68" si="26095">DNA60*$C$65*$C$68</f>
        <v>0</v>
      </c>
      <c r="DNC68" s="995">
        <f t="shared" ref="DNC68" si="26096">DNC60*$C$65*$C$68</f>
        <v>0</v>
      </c>
      <c r="DNE68" s="995">
        <f t="shared" ref="DNE68" si="26097">DNE60*$C$65*$C$68</f>
        <v>0</v>
      </c>
      <c r="DNG68" s="995">
        <f t="shared" ref="DNG68" si="26098">DNG60*$C$65*$C$68</f>
        <v>0</v>
      </c>
      <c r="DNI68" s="995">
        <f t="shared" ref="DNI68" si="26099">DNI60*$C$65*$C$68</f>
        <v>0</v>
      </c>
      <c r="DNK68" s="995">
        <f t="shared" ref="DNK68" si="26100">DNK60*$C$65*$C$68</f>
        <v>0</v>
      </c>
      <c r="DNM68" s="995">
        <f t="shared" ref="DNM68" si="26101">DNM60*$C$65*$C$68</f>
        <v>0</v>
      </c>
      <c r="DNO68" s="995">
        <f t="shared" ref="DNO68" si="26102">DNO60*$C$65*$C$68</f>
        <v>0</v>
      </c>
      <c r="DNQ68" s="995">
        <f t="shared" ref="DNQ68" si="26103">DNQ60*$C$65*$C$68</f>
        <v>0</v>
      </c>
      <c r="DNS68" s="995">
        <f t="shared" ref="DNS68" si="26104">DNS60*$C$65*$C$68</f>
        <v>0</v>
      </c>
      <c r="DNU68" s="995">
        <f t="shared" ref="DNU68" si="26105">DNU60*$C$65*$C$68</f>
        <v>0</v>
      </c>
      <c r="DNW68" s="995">
        <f t="shared" ref="DNW68" si="26106">DNW60*$C$65*$C$68</f>
        <v>0</v>
      </c>
      <c r="DNY68" s="995">
        <f t="shared" ref="DNY68" si="26107">DNY60*$C$65*$C$68</f>
        <v>0</v>
      </c>
      <c r="DOA68" s="995">
        <f t="shared" ref="DOA68" si="26108">DOA60*$C$65*$C$68</f>
        <v>0</v>
      </c>
      <c r="DOC68" s="995">
        <f t="shared" ref="DOC68" si="26109">DOC60*$C$65*$C$68</f>
        <v>0</v>
      </c>
      <c r="DOE68" s="995">
        <f t="shared" ref="DOE68" si="26110">DOE60*$C$65*$C$68</f>
        <v>0</v>
      </c>
      <c r="DOG68" s="995">
        <f t="shared" ref="DOG68" si="26111">DOG60*$C$65*$C$68</f>
        <v>0</v>
      </c>
      <c r="DOI68" s="995">
        <f t="shared" ref="DOI68" si="26112">DOI60*$C$65*$C$68</f>
        <v>0</v>
      </c>
      <c r="DOK68" s="995">
        <f t="shared" ref="DOK68" si="26113">DOK60*$C$65*$C$68</f>
        <v>0</v>
      </c>
      <c r="DOM68" s="995">
        <f t="shared" ref="DOM68" si="26114">DOM60*$C$65*$C$68</f>
        <v>0</v>
      </c>
      <c r="DOO68" s="995">
        <f t="shared" ref="DOO68" si="26115">DOO60*$C$65*$C$68</f>
        <v>0</v>
      </c>
      <c r="DOQ68" s="995">
        <f t="shared" ref="DOQ68" si="26116">DOQ60*$C$65*$C$68</f>
        <v>0</v>
      </c>
      <c r="DOS68" s="995">
        <f t="shared" ref="DOS68" si="26117">DOS60*$C$65*$C$68</f>
        <v>0</v>
      </c>
      <c r="DOU68" s="995">
        <f t="shared" ref="DOU68" si="26118">DOU60*$C$65*$C$68</f>
        <v>0</v>
      </c>
      <c r="DOW68" s="995">
        <f t="shared" ref="DOW68" si="26119">DOW60*$C$65*$C$68</f>
        <v>0</v>
      </c>
      <c r="DOY68" s="995">
        <f t="shared" ref="DOY68" si="26120">DOY60*$C$65*$C$68</f>
        <v>0</v>
      </c>
      <c r="DPA68" s="995">
        <f t="shared" ref="DPA68" si="26121">DPA60*$C$65*$C$68</f>
        <v>0</v>
      </c>
      <c r="DPC68" s="995">
        <f t="shared" ref="DPC68" si="26122">DPC60*$C$65*$C$68</f>
        <v>0</v>
      </c>
      <c r="DPE68" s="995">
        <f t="shared" ref="DPE68" si="26123">DPE60*$C$65*$C$68</f>
        <v>0</v>
      </c>
      <c r="DPG68" s="995">
        <f t="shared" ref="DPG68" si="26124">DPG60*$C$65*$C$68</f>
        <v>0</v>
      </c>
      <c r="DPI68" s="995">
        <f t="shared" ref="DPI68" si="26125">DPI60*$C$65*$C$68</f>
        <v>0</v>
      </c>
      <c r="DPK68" s="995">
        <f t="shared" ref="DPK68" si="26126">DPK60*$C$65*$C$68</f>
        <v>0</v>
      </c>
      <c r="DPM68" s="995">
        <f t="shared" ref="DPM68" si="26127">DPM60*$C$65*$C$68</f>
        <v>0</v>
      </c>
      <c r="DPO68" s="995">
        <f t="shared" ref="DPO68" si="26128">DPO60*$C$65*$C$68</f>
        <v>0</v>
      </c>
      <c r="DPQ68" s="995">
        <f t="shared" ref="DPQ68" si="26129">DPQ60*$C$65*$C$68</f>
        <v>0</v>
      </c>
      <c r="DPS68" s="995">
        <f t="shared" ref="DPS68" si="26130">DPS60*$C$65*$C$68</f>
        <v>0</v>
      </c>
      <c r="DPU68" s="995">
        <f t="shared" ref="DPU68" si="26131">DPU60*$C$65*$C$68</f>
        <v>0</v>
      </c>
      <c r="DPW68" s="995">
        <f t="shared" ref="DPW68" si="26132">DPW60*$C$65*$C$68</f>
        <v>0</v>
      </c>
      <c r="DPY68" s="995">
        <f t="shared" ref="DPY68" si="26133">DPY60*$C$65*$C$68</f>
        <v>0</v>
      </c>
      <c r="DQA68" s="995">
        <f t="shared" ref="DQA68" si="26134">DQA60*$C$65*$C$68</f>
        <v>0</v>
      </c>
      <c r="DQC68" s="995">
        <f t="shared" ref="DQC68" si="26135">DQC60*$C$65*$C$68</f>
        <v>0</v>
      </c>
      <c r="DQE68" s="995">
        <f t="shared" ref="DQE68" si="26136">DQE60*$C$65*$C$68</f>
        <v>0</v>
      </c>
      <c r="DQG68" s="995">
        <f t="shared" ref="DQG68" si="26137">DQG60*$C$65*$C$68</f>
        <v>0</v>
      </c>
      <c r="DQI68" s="995">
        <f t="shared" ref="DQI68" si="26138">DQI60*$C$65*$C$68</f>
        <v>0</v>
      </c>
      <c r="DQK68" s="995">
        <f t="shared" ref="DQK68" si="26139">DQK60*$C$65*$C$68</f>
        <v>0</v>
      </c>
      <c r="DQM68" s="995">
        <f t="shared" ref="DQM68" si="26140">DQM60*$C$65*$C$68</f>
        <v>0</v>
      </c>
      <c r="DQO68" s="995">
        <f t="shared" ref="DQO68" si="26141">DQO60*$C$65*$C$68</f>
        <v>0</v>
      </c>
      <c r="DQQ68" s="995">
        <f t="shared" ref="DQQ68" si="26142">DQQ60*$C$65*$C$68</f>
        <v>0</v>
      </c>
      <c r="DQS68" s="995">
        <f t="shared" ref="DQS68" si="26143">DQS60*$C$65*$C$68</f>
        <v>0</v>
      </c>
      <c r="DQU68" s="995">
        <f t="shared" ref="DQU68" si="26144">DQU60*$C$65*$C$68</f>
        <v>0</v>
      </c>
      <c r="DQW68" s="995">
        <f t="shared" ref="DQW68" si="26145">DQW60*$C$65*$C$68</f>
        <v>0</v>
      </c>
      <c r="DQY68" s="995">
        <f t="shared" ref="DQY68" si="26146">DQY60*$C$65*$C$68</f>
        <v>0</v>
      </c>
      <c r="DRA68" s="995">
        <f t="shared" ref="DRA68" si="26147">DRA60*$C$65*$C$68</f>
        <v>0</v>
      </c>
      <c r="DRC68" s="995">
        <f t="shared" ref="DRC68" si="26148">DRC60*$C$65*$C$68</f>
        <v>0</v>
      </c>
      <c r="DRE68" s="995">
        <f t="shared" ref="DRE68" si="26149">DRE60*$C$65*$C$68</f>
        <v>0</v>
      </c>
      <c r="DRG68" s="995">
        <f t="shared" ref="DRG68" si="26150">DRG60*$C$65*$C$68</f>
        <v>0</v>
      </c>
      <c r="DRI68" s="995">
        <f t="shared" ref="DRI68" si="26151">DRI60*$C$65*$C$68</f>
        <v>0</v>
      </c>
      <c r="DRK68" s="995">
        <f t="shared" ref="DRK68" si="26152">DRK60*$C$65*$C$68</f>
        <v>0</v>
      </c>
      <c r="DRM68" s="995">
        <f t="shared" ref="DRM68" si="26153">DRM60*$C$65*$C$68</f>
        <v>0</v>
      </c>
      <c r="DRO68" s="995">
        <f t="shared" ref="DRO68" si="26154">DRO60*$C$65*$C$68</f>
        <v>0</v>
      </c>
      <c r="DRQ68" s="995">
        <f t="shared" ref="DRQ68" si="26155">DRQ60*$C$65*$C$68</f>
        <v>0</v>
      </c>
      <c r="DRS68" s="995">
        <f t="shared" ref="DRS68" si="26156">DRS60*$C$65*$C$68</f>
        <v>0</v>
      </c>
      <c r="DRU68" s="995">
        <f t="shared" ref="DRU68" si="26157">DRU60*$C$65*$C$68</f>
        <v>0</v>
      </c>
      <c r="DRW68" s="995">
        <f t="shared" ref="DRW68" si="26158">DRW60*$C$65*$C$68</f>
        <v>0</v>
      </c>
      <c r="DRY68" s="995">
        <f t="shared" ref="DRY68" si="26159">DRY60*$C$65*$C$68</f>
        <v>0</v>
      </c>
      <c r="DSA68" s="995">
        <f t="shared" ref="DSA68" si="26160">DSA60*$C$65*$C$68</f>
        <v>0</v>
      </c>
      <c r="DSC68" s="995">
        <f t="shared" ref="DSC68" si="26161">DSC60*$C$65*$C$68</f>
        <v>0</v>
      </c>
      <c r="DSE68" s="995">
        <f t="shared" ref="DSE68" si="26162">DSE60*$C$65*$C$68</f>
        <v>0</v>
      </c>
      <c r="DSG68" s="995">
        <f t="shared" ref="DSG68" si="26163">DSG60*$C$65*$C$68</f>
        <v>0</v>
      </c>
      <c r="DSI68" s="995">
        <f t="shared" ref="DSI68" si="26164">DSI60*$C$65*$C$68</f>
        <v>0</v>
      </c>
      <c r="DSK68" s="995">
        <f t="shared" ref="DSK68" si="26165">DSK60*$C$65*$C$68</f>
        <v>0</v>
      </c>
      <c r="DSM68" s="995">
        <f t="shared" ref="DSM68" si="26166">DSM60*$C$65*$C$68</f>
        <v>0</v>
      </c>
      <c r="DSO68" s="995">
        <f t="shared" ref="DSO68" si="26167">DSO60*$C$65*$C$68</f>
        <v>0</v>
      </c>
      <c r="DSQ68" s="995">
        <f t="shared" ref="DSQ68" si="26168">DSQ60*$C$65*$C$68</f>
        <v>0</v>
      </c>
      <c r="DSS68" s="995">
        <f t="shared" ref="DSS68" si="26169">DSS60*$C$65*$C$68</f>
        <v>0</v>
      </c>
      <c r="DSU68" s="995">
        <f t="shared" ref="DSU68" si="26170">DSU60*$C$65*$C$68</f>
        <v>0</v>
      </c>
      <c r="DSW68" s="995">
        <f t="shared" ref="DSW68" si="26171">DSW60*$C$65*$C$68</f>
        <v>0</v>
      </c>
      <c r="DSY68" s="995">
        <f t="shared" ref="DSY68" si="26172">DSY60*$C$65*$C$68</f>
        <v>0</v>
      </c>
      <c r="DTA68" s="995">
        <f t="shared" ref="DTA68" si="26173">DTA60*$C$65*$C$68</f>
        <v>0</v>
      </c>
      <c r="DTC68" s="995">
        <f t="shared" ref="DTC68" si="26174">DTC60*$C$65*$C$68</f>
        <v>0</v>
      </c>
      <c r="DTE68" s="995">
        <f t="shared" ref="DTE68" si="26175">DTE60*$C$65*$C$68</f>
        <v>0</v>
      </c>
      <c r="DTG68" s="995">
        <f t="shared" ref="DTG68" si="26176">DTG60*$C$65*$C$68</f>
        <v>0</v>
      </c>
      <c r="DTI68" s="995">
        <f t="shared" ref="DTI68" si="26177">DTI60*$C$65*$C$68</f>
        <v>0</v>
      </c>
      <c r="DTK68" s="995">
        <f t="shared" ref="DTK68" si="26178">DTK60*$C$65*$C$68</f>
        <v>0</v>
      </c>
      <c r="DTM68" s="995">
        <f t="shared" ref="DTM68" si="26179">DTM60*$C$65*$C$68</f>
        <v>0</v>
      </c>
      <c r="DTO68" s="995">
        <f t="shared" ref="DTO68" si="26180">DTO60*$C$65*$C$68</f>
        <v>0</v>
      </c>
      <c r="DTQ68" s="995">
        <f t="shared" ref="DTQ68" si="26181">DTQ60*$C$65*$C$68</f>
        <v>0</v>
      </c>
      <c r="DTS68" s="995">
        <f t="shared" ref="DTS68" si="26182">DTS60*$C$65*$C$68</f>
        <v>0</v>
      </c>
      <c r="DTU68" s="995">
        <f t="shared" ref="DTU68" si="26183">DTU60*$C$65*$C$68</f>
        <v>0</v>
      </c>
      <c r="DTW68" s="995">
        <f t="shared" ref="DTW68" si="26184">DTW60*$C$65*$C$68</f>
        <v>0</v>
      </c>
      <c r="DTY68" s="995">
        <f t="shared" ref="DTY68" si="26185">DTY60*$C$65*$C$68</f>
        <v>0</v>
      </c>
      <c r="DUA68" s="995">
        <f t="shared" ref="DUA68" si="26186">DUA60*$C$65*$C$68</f>
        <v>0</v>
      </c>
      <c r="DUC68" s="995">
        <f t="shared" ref="DUC68" si="26187">DUC60*$C$65*$C$68</f>
        <v>0</v>
      </c>
      <c r="DUE68" s="995">
        <f t="shared" ref="DUE68" si="26188">DUE60*$C$65*$C$68</f>
        <v>0</v>
      </c>
      <c r="DUG68" s="995">
        <f t="shared" ref="DUG68" si="26189">DUG60*$C$65*$C$68</f>
        <v>0</v>
      </c>
      <c r="DUI68" s="995">
        <f t="shared" ref="DUI68" si="26190">DUI60*$C$65*$C$68</f>
        <v>0</v>
      </c>
      <c r="DUK68" s="995">
        <f t="shared" ref="DUK68" si="26191">DUK60*$C$65*$C$68</f>
        <v>0</v>
      </c>
      <c r="DUM68" s="995">
        <f t="shared" ref="DUM68" si="26192">DUM60*$C$65*$C$68</f>
        <v>0</v>
      </c>
      <c r="DUO68" s="995">
        <f t="shared" ref="DUO68" si="26193">DUO60*$C$65*$C$68</f>
        <v>0</v>
      </c>
      <c r="DUQ68" s="995">
        <f t="shared" ref="DUQ68" si="26194">DUQ60*$C$65*$C$68</f>
        <v>0</v>
      </c>
      <c r="DUS68" s="995">
        <f t="shared" ref="DUS68" si="26195">DUS60*$C$65*$C$68</f>
        <v>0</v>
      </c>
      <c r="DUU68" s="995">
        <f t="shared" ref="DUU68" si="26196">DUU60*$C$65*$C$68</f>
        <v>0</v>
      </c>
      <c r="DUW68" s="995">
        <f t="shared" ref="DUW68" si="26197">DUW60*$C$65*$C$68</f>
        <v>0</v>
      </c>
      <c r="DUY68" s="995">
        <f t="shared" ref="DUY68" si="26198">DUY60*$C$65*$C$68</f>
        <v>0</v>
      </c>
      <c r="DVA68" s="995">
        <f t="shared" ref="DVA68" si="26199">DVA60*$C$65*$C$68</f>
        <v>0</v>
      </c>
      <c r="DVC68" s="995">
        <f t="shared" ref="DVC68" si="26200">DVC60*$C$65*$C$68</f>
        <v>0</v>
      </c>
      <c r="DVE68" s="995">
        <f t="shared" ref="DVE68" si="26201">DVE60*$C$65*$C$68</f>
        <v>0</v>
      </c>
      <c r="DVG68" s="995">
        <f t="shared" ref="DVG68" si="26202">DVG60*$C$65*$C$68</f>
        <v>0</v>
      </c>
      <c r="DVI68" s="995">
        <f t="shared" ref="DVI68" si="26203">DVI60*$C$65*$C$68</f>
        <v>0</v>
      </c>
      <c r="DVK68" s="995">
        <f t="shared" ref="DVK68" si="26204">DVK60*$C$65*$C$68</f>
        <v>0</v>
      </c>
      <c r="DVM68" s="995">
        <f t="shared" ref="DVM68" si="26205">DVM60*$C$65*$C$68</f>
        <v>0</v>
      </c>
      <c r="DVO68" s="995">
        <f t="shared" ref="DVO68" si="26206">DVO60*$C$65*$C$68</f>
        <v>0</v>
      </c>
      <c r="DVQ68" s="995">
        <f t="shared" ref="DVQ68" si="26207">DVQ60*$C$65*$C$68</f>
        <v>0</v>
      </c>
      <c r="DVS68" s="995">
        <f t="shared" ref="DVS68" si="26208">DVS60*$C$65*$C$68</f>
        <v>0</v>
      </c>
      <c r="DVU68" s="995">
        <f t="shared" ref="DVU68" si="26209">DVU60*$C$65*$C$68</f>
        <v>0</v>
      </c>
      <c r="DVW68" s="995">
        <f t="shared" ref="DVW68" si="26210">DVW60*$C$65*$C$68</f>
        <v>0</v>
      </c>
      <c r="DVY68" s="995">
        <f t="shared" ref="DVY68" si="26211">DVY60*$C$65*$C$68</f>
        <v>0</v>
      </c>
      <c r="DWA68" s="995">
        <f t="shared" ref="DWA68" si="26212">DWA60*$C$65*$C$68</f>
        <v>0</v>
      </c>
      <c r="DWC68" s="995">
        <f t="shared" ref="DWC68" si="26213">DWC60*$C$65*$C$68</f>
        <v>0</v>
      </c>
      <c r="DWE68" s="995">
        <f t="shared" ref="DWE68" si="26214">DWE60*$C$65*$C$68</f>
        <v>0</v>
      </c>
      <c r="DWG68" s="995">
        <f t="shared" ref="DWG68" si="26215">DWG60*$C$65*$C$68</f>
        <v>0</v>
      </c>
      <c r="DWI68" s="995">
        <f t="shared" ref="DWI68" si="26216">DWI60*$C$65*$C$68</f>
        <v>0</v>
      </c>
      <c r="DWK68" s="995">
        <f t="shared" ref="DWK68" si="26217">DWK60*$C$65*$C$68</f>
        <v>0</v>
      </c>
      <c r="DWM68" s="995">
        <f t="shared" ref="DWM68" si="26218">DWM60*$C$65*$C$68</f>
        <v>0</v>
      </c>
      <c r="DWO68" s="995">
        <f t="shared" ref="DWO68" si="26219">DWO60*$C$65*$C$68</f>
        <v>0</v>
      </c>
      <c r="DWQ68" s="995">
        <f t="shared" ref="DWQ68" si="26220">DWQ60*$C$65*$C$68</f>
        <v>0</v>
      </c>
      <c r="DWS68" s="995">
        <f t="shared" ref="DWS68" si="26221">DWS60*$C$65*$C$68</f>
        <v>0</v>
      </c>
      <c r="DWU68" s="995">
        <f t="shared" ref="DWU68" si="26222">DWU60*$C$65*$C$68</f>
        <v>0</v>
      </c>
      <c r="DWW68" s="995">
        <f t="shared" ref="DWW68" si="26223">DWW60*$C$65*$C$68</f>
        <v>0</v>
      </c>
      <c r="DWY68" s="995">
        <f t="shared" ref="DWY68" si="26224">DWY60*$C$65*$C$68</f>
        <v>0</v>
      </c>
      <c r="DXA68" s="995">
        <f t="shared" ref="DXA68" si="26225">DXA60*$C$65*$C$68</f>
        <v>0</v>
      </c>
      <c r="DXC68" s="995">
        <f t="shared" ref="DXC68" si="26226">DXC60*$C$65*$C$68</f>
        <v>0</v>
      </c>
      <c r="DXE68" s="995">
        <f t="shared" ref="DXE68" si="26227">DXE60*$C$65*$C$68</f>
        <v>0</v>
      </c>
      <c r="DXG68" s="995">
        <f t="shared" ref="DXG68" si="26228">DXG60*$C$65*$C$68</f>
        <v>0</v>
      </c>
      <c r="DXI68" s="995">
        <f t="shared" ref="DXI68" si="26229">DXI60*$C$65*$C$68</f>
        <v>0</v>
      </c>
      <c r="DXK68" s="995">
        <f t="shared" ref="DXK68" si="26230">DXK60*$C$65*$C$68</f>
        <v>0</v>
      </c>
      <c r="DXM68" s="995">
        <f t="shared" ref="DXM68" si="26231">DXM60*$C$65*$C$68</f>
        <v>0</v>
      </c>
      <c r="DXO68" s="995">
        <f t="shared" ref="DXO68" si="26232">DXO60*$C$65*$C$68</f>
        <v>0</v>
      </c>
      <c r="DXQ68" s="995">
        <f t="shared" ref="DXQ68" si="26233">DXQ60*$C$65*$C$68</f>
        <v>0</v>
      </c>
      <c r="DXS68" s="995">
        <f t="shared" ref="DXS68" si="26234">DXS60*$C$65*$C$68</f>
        <v>0</v>
      </c>
      <c r="DXU68" s="995">
        <f t="shared" ref="DXU68" si="26235">DXU60*$C$65*$C$68</f>
        <v>0</v>
      </c>
      <c r="DXW68" s="995">
        <f t="shared" ref="DXW68" si="26236">DXW60*$C$65*$C$68</f>
        <v>0</v>
      </c>
      <c r="DXY68" s="995">
        <f t="shared" ref="DXY68" si="26237">DXY60*$C$65*$C$68</f>
        <v>0</v>
      </c>
      <c r="DYA68" s="995">
        <f t="shared" ref="DYA68" si="26238">DYA60*$C$65*$C$68</f>
        <v>0</v>
      </c>
      <c r="DYC68" s="995">
        <f t="shared" ref="DYC68" si="26239">DYC60*$C$65*$C$68</f>
        <v>0</v>
      </c>
      <c r="DYE68" s="995">
        <f t="shared" ref="DYE68" si="26240">DYE60*$C$65*$C$68</f>
        <v>0</v>
      </c>
      <c r="DYG68" s="995">
        <f t="shared" ref="DYG68" si="26241">DYG60*$C$65*$C$68</f>
        <v>0</v>
      </c>
      <c r="DYI68" s="995">
        <f t="shared" ref="DYI68" si="26242">DYI60*$C$65*$C$68</f>
        <v>0</v>
      </c>
      <c r="DYK68" s="995">
        <f t="shared" ref="DYK68" si="26243">DYK60*$C$65*$C$68</f>
        <v>0</v>
      </c>
      <c r="DYM68" s="995">
        <f t="shared" ref="DYM68" si="26244">DYM60*$C$65*$C$68</f>
        <v>0</v>
      </c>
      <c r="DYO68" s="995">
        <f t="shared" ref="DYO68" si="26245">DYO60*$C$65*$C$68</f>
        <v>0</v>
      </c>
      <c r="DYQ68" s="995">
        <f t="shared" ref="DYQ68" si="26246">DYQ60*$C$65*$C$68</f>
        <v>0</v>
      </c>
      <c r="DYS68" s="995">
        <f t="shared" ref="DYS68" si="26247">DYS60*$C$65*$C$68</f>
        <v>0</v>
      </c>
      <c r="DYU68" s="995">
        <f t="shared" ref="DYU68" si="26248">DYU60*$C$65*$C$68</f>
        <v>0</v>
      </c>
      <c r="DYW68" s="995">
        <f t="shared" ref="DYW68" si="26249">DYW60*$C$65*$C$68</f>
        <v>0</v>
      </c>
      <c r="DYY68" s="995">
        <f t="shared" ref="DYY68" si="26250">DYY60*$C$65*$C$68</f>
        <v>0</v>
      </c>
      <c r="DZA68" s="995">
        <f t="shared" ref="DZA68" si="26251">DZA60*$C$65*$C$68</f>
        <v>0</v>
      </c>
      <c r="DZC68" s="995">
        <f t="shared" ref="DZC68" si="26252">DZC60*$C$65*$C$68</f>
        <v>0</v>
      </c>
      <c r="DZE68" s="995">
        <f t="shared" ref="DZE68" si="26253">DZE60*$C$65*$C$68</f>
        <v>0</v>
      </c>
      <c r="DZG68" s="995">
        <f t="shared" ref="DZG68" si="26254">DZG60*$C$65*$C$68</f>
        <v>0</v>
      </c>
      <c r="DZI68" s="995">
        <f t="shared" ref="DZI68" si="26255">DZI60*$C$65*$C$68</f>
        <v>0</v>
      </c>
      <c r="DZK68" s="995">
        <f t="shared" ref="DZK68" si="26256">DZK60*$C$65*$C$68</f>
        <v>0</v>
      </c>
      <c r="DZM68" s="995">
        <f t="shared" ref="DZM68" si="26257">DZM60*$C$65*$C$68</f>
        <v>0</v>
      </c>
      <c r="DZO68" s="995">
        <f t="shared" ref="DZO68" si="26258">DZO60*$C$65*$C$68</f>
        <v>0</v>
      </c>
      <c r="DZQ68" s="995">
        <f t="shared" ref="DZQ68" si="26259">DZQ60*$C$65*$C$68</f>
        <v>0</v>
      </c>
      <c r="DZS68" s="995">
        <f t="shared" ref="DZS68" si="26260">DZS60*$C$65*$C$68</f>
        <v>0</v>
      </c>
      <c r="DZU68" s="995">
        <f t="shared" ref="DZU68" si="26261">DZU60*$C$65*$C$68</f>
        <v>0</v>
      </c>
      <c r="DZW68" s="995">
        <f t="shared" ref="DZW68" si="26262">DZW60*$C$65*$C$68</f>
        <v>0</v>
      </c>
      <c r="DZY68" s="995">
        <f t="shared" ref="DZY68" si="26263">DZY60*$C$65*$C$68</f>
        <v>0</v>
      </c>
      <c r="EAA68" s="995">
        <f t="shared" ref="EAA68" si="26264">EAA60*$C$65*$C$68</f>
        <v>0</v>
      </c>
      <c r="EAC68" s="995">
        <f t="shared" ref="EAC68" si="26265">EAC60*$C$65*$C$68</f>
        <v>0</v>
      </c>
      <c r="EAE68" s="995">
        <f t="shared" ref="EAE68" si="26266">EAE60*$C$65*$C$68</f>
        <v>0</v>
      </c>
      <c r="EAG68" s="995">
        <f t="shared" ref="EAG68" si="26267">EAG60*$C$65*$C$68</f>
        <v>0</v>
      </c>
      <c r="EAI68" s="995">
        <f t="shared" ref="EAI68" si="26268">EAI60*$C$65*$C$68</f>
        <v>0</v>
      </c>
      <c r="EAK68" s="995">
        <f t="shared" ref="EAK68" si="26269">EAK60*$C$65*$C$68</f>
        <v>0</v>
      </c>
      <c r="EAM68" s="995">
        <f t="shared" ref="EAM68" si="26270">EAM60*$C$65*$C$68</f>
        <v>0</v>
      </c>
      <c r="EAO68" s="995">
        <f t="shared" ref="EAO68" si="26271">EAO60*$C$65*$C$68</f>
        <v>0</v>
      </c>
      <c r="EAQ68" s="995">
        <f t="shared" ref="EAQ68" si="26272">EAQ60*$C$65*$C$68</f>
        <v>0</v>
      </c>
      <c r="EAS68" s="995">
        <f t="shared" ref="EAS68" si="26273">EAS60*$C$65*$C$68</f>
        <v>0</v>
      </c>
      <c r="EAU68" s="995">
        <f t="shared" ref="EAU68" si="26274">EAU60*$C$65*$C$68</f>
        <v>0</v>
      </c>
      <c r="EAW68" s="995">
        <f t="shared" ref="EAW68" si="26275">EAW60*$C$65*$C$68</f>
        <v>0</v>
      </c>
      <c r="EAY68" s="995">
        <f t="shared" ref="EAY68" si="26276">EAY60*$C$65*$C$68</f>
        <v>0</v>
      </c>
      <c r="EBA68" s="995">
        <f t="shared" ref="EBA68" si="26277">EBA60*$C$65*$C$68</f>
        <v>0</v>
      </c>
      <c r="EBC68" s="995">
        <f t="shared" ref="EBC68" si="26278">EBC60*$C$65*$C$68</f>
        <v>0</v>
      </c>
      <c r="EBE68" s="995">
        <f t="shared" ref="EBE68" si="26279">EBE60*$C$65*$C$68</f>
        <v>0</v>
      </c>
      <c r="EBG68" s="995">
        <f t="shared" ref="EBG68" si="26280">EBG60*$C$65*$C$68</f>
        <v>0</v>
      </c>
      <c r="EBI68" s="995">
        <f t="shared" ref="EBI68" si="26281">EBI60*$C$65*$C$68</f>
        <v>0</v>
      </c>
      <c r="EBK68" s="995">
        <f t="shared" ref="EBK68" si="26282">EBK60*$C$65*$C$68</f>
        <v>0</v>
      </c>
      <c r="EBM68" s="995">
        <f t="shared" ref="EBM68" si="26283">EBM60*$C$65*$C$68</f>
        <v>0</v>
      </c>
      <c r="EBO68" s="995">
        <f t="shared" ref="EBO68" si="26284">EBO60*$C$65*$C$68</f>
        <v>0</v>
      </c>
      <c r="EBQ68" s="995">
        <f t="shared" ref="EBQ68" si="26285">EBQ60*$C$65*$C$68</f>
        <v>0</v>
      </c>
      <c r="EBS68" s="995">
        <f t="shared" ref="EBS68" si="26286">EBS60*$C$65*$C$68</f>
        <v>0</v>
      </c>
      <c r="EBU68" s="995">
        <f t="shared" ref="EBU68" si="26287">EBU60*$C$65*$C$68</f>
        <v>0</v>
      </c>
      <c r="EBW68" s="995">
        <f t="shared" ref="EBW68" si="26288">EBW60*$C$65*$C$68</f>
        <v>0</v>
      </c>
      <c r="EBY68" s="995">
        <f t="shared" ref="EBY68" si="26289">EBY60*$C$65*$C$68</f>
        <v>0</v>
      </c>
      <c r="ECA68" s="995">
        <f t="shared" ref="ECA68" si="26290">ECA60*$C$65*$C$68</f>
        <v>0</v>
      </c>
      <c r="ECC68" s="995">
        <f t="shared" ref="ECC68" si="26291">ECC60*$C$65*$C$68</f>
        <v>0</v>
      </c>
      <c r="ECE68" s="995">
        <f t="shared" ref="ECE68" si="26292">ECE60*$C$65*$C$68</f>
        <v>0</v>
      </c>
      <c r="ECG68" s="995">
        <f t="shared" ref="ECG68" si="26293">ECG60*$C$65*$C$68</f>
        <v>0</v>
      </c>
      <c r="ECI68" s="995">
        <f t="shared" ref="ECI68" si="26294">ECI60*$C$65*$C$68</f>
        <v>0</v>
      </c>
      <c r="ECK68" s="995">
        <f t="shared" ref="ECK68" si="26295">ECK60*$C$65*$C$68</f>
        <v>0</v>
      </c>
      <c r="ECM68" s="995">
        <f t="shared" ref="ECM68" si="26296">ECM60*$C$65*$C$68</f>
        <v>0</v>
      </c>
      <c r="ECO68" s="995">
        <f t="shared" ref="ECO68" si="26297">ECO60*$C$65*$C$68</f>
        <v>0</v>
      </c>
      <c r="ECQ68" s="995">
        <f t="shared" ref="ECQ68" si="26298">ECQ60*$C$65*$C$68</f>
        <v>0</v>
      </c>
      <c r="ECS68" s="995">
        <f t="shared" ref="ECS68" si="26299">ECS60*$C$65*$C$68</f>
        <v>0</v>
      </c>
      <c r="ECU68" s="995">
        <f t="shared" ref="ECU68" si="26300">ECU60*$C$65*$C$68</f>
        <v>0</v>
      </c>
      <c r="ECW68" s="995">
        <f t="shared" ref="ECW68" si="26301">ECW60*$C$65*$C$68</f>
        <v>0</v>
      </c>
      <c r="ECY68" s="995">
        <f t="shared" ref="ECY68" si="26302">ECY60*$C$65*$C$68</f>
        <v>0</v>
      </c>
      <c r="EDA68" s="995">
        <f t="shared" ref="EDA68" si="26303">EDA60*$C$65*$C$68</f>
        <v>0</v>
      </c>
      <c r="EDC68" s="995">
        <f t="shared" ref="EDC68" si="26304">EDC60*$C$65*$C$68</f>
        <v>0</v>
      </c>
      <c r="EDE68" s="995">
        <f t="shared" ref="EDE68" si="26305">EDE60*$C$65*$C$68</f>
        <v>0</v>
      </c>
      <c r="EDG68" s="995">
        <f t="shared" ref="EDG68" si="26306">EDG60*$C$65*$C$68</f>
        <v>0</v>
      </c>
      <c r="EDI68" s="995">
        <f t="shared" ref="EDI68" si="26307">EDI60*$C$65*$C$68</f>
        <v>0</v>
      </c>
      <c r="EDK68" s="995">
        <f t="shared" ref="EDK68" si="26308">EDK60*$C$65*$C$68</f>
        <v>0</v>
      </c>
      <c r="EDM68" s="995">
        <f t="shared" ref="EDM68" si="26309">EDM60*$C$65*$C$68</f>
        <v>0</v>
      </c>
      <c r="EDO68" s="995">
        <f t="shared" ref="EDO68" si="26310">EDO60*$C$65*$C$68</f>
        <v>0</v>
      </c>
      <c r="EDQ68" s="995">
        <f t="shared" ref="EDQ68" si="26311">EDQ60*$C$65*$C$68</f>
        <v>0</v>
      </c>
      <c r="EDS68" s="995">
        <f t="shared" ref="EDS68" si="26312">EDS60*$C$65*$C$68</f>
        <v>0</v>
      </c>
      <c r="EDU68" s="995">
        <f t="shared" ref="EDU68" si="26313">EDU60*$C$65*$C$68</f>
        <v>0</v>
      </c>
      <c r="EDW68" s="995">
        <f t="shared" ref="EDW68" si="26314">EDW60*$C$65*$C$68</f>
        <v>0</v>
      </c>
      <c r="EDY68" s="995">
        <f t="shared" ref="EDY68" si="26315">EDY60*$C$65*$C$68</f>
        <v>0</v>
      </c>
      <c r="EEA68" s="995">
        <f t="shared" ref="EEA68" si="26316">EEA60*$C$65*$C$68</f>
        <v>0</v>
      </c>
      <c r="EEC68" s="995">
        <f t="shared" ref="EEC68" si="26317">EEC60*$C$65*$C$68</f>
        <v>0</v>
      </c>
      <c r="EEE68" s="995">
        <f t="shared" ref="EEE68" si="26318">EEE60*$C$65*$C$68</f>
        <v>0</v>
      </c>
      <c r="EEG68" s="995">
        <f t="shared" ref="EEG68" si="26319">EEG60*$C$65*$C$68</f>
        <v>0</v>
      </c>
      <c r="EEI68" s="995">
        <f t="shared" ref="EEI68" si="26320">EEI60*$C$65*$C$68</f>
        <v>0</v>
      </c>
      <c r="EEK68" s="995">
        <f t="shared" ref="EEK68" si="26321">EEK60*$C$65*$C$68</f>
        <v>0</v>
      </c>
      <c r="EEM68" s="995">
        <f t="shared" ref="EEM68" si="26322">EEM60*$C$65*$C$68</f>
        <v>0</v>
      </c>
      <c r="EEO68" s="995">
        <f t="shared" ref="EEO68" si="26323">EEO60*$C$65*$C$68</f>
        <v>0</v>
      </c>
      <c r="EEQ68" s="995">
        <f t="shared" ref="EEQ68" si="26324">EEQ60*$C$65*$C$68</f>
        <v>0</v>
      </c>
      <c r="EES68" s="995">
        <f t="shared" ref="EES68" si="26325">EES60*$C$65*$C$68</f>
        <v>0</v>
      </c>
      <c r="EEU68" s="995">
        <f t="shared" ref="EEU68" si="26326">EEU60*$C$65*$C$68</f>
        <v>0</v>
      </c>
      <c r="EEW68" s="995">
        <f t="shared" ref="EEW68" si="26327">EEW60*$C$65*$C$68</f>
        <v>0</v>
      </c>
      <c r="EEY68" s="995">
        <f t="shared" ref="EEY68" si="26328">EEY60*$C$65*$C$68</f>
        <v>0</v>
      </c>
      <c r="EFA68" s="995">
        <f t="shared" ref="EFA68" si="26329">EFA60*$C$65*$C$68</f>
        <v>0</v>
      </c>
      <c r="EFC68" s="995">
        <f t="shared" ref="EFC68" si="26330">EFC60*$C$65*$C$68</f>
        <v>0</v>
      </c>
      <c r="EFE68" s="995">
        <f t="shared" ref="EFE68" si="26331">EFE60*$C$65*$C$68</f>
        <v>0</v>
      </c>
      <c r="EFG68" s="995">
        <f t="shared" ref="EFG68" si="26332">EFG60*$C$65*$C$68</f>
        <v>0</v>
      </c>
      <c r="EFI68" s="995">
        <f t="shared" ref="EFI68" si="26333">EFI60*$C$65*$C$68</f>
        <v>0</v>
      </c>
      <c r="EFK68" s="995">
        <f t="shared" ref="EFK68" si="26334">EFK60*$C$65*$C$68</f>
        <v>0</v>
      </c>
      <c r="EFM68" s="995">
        <f t="shared" ref="EFM68" si="26335">EFM60*$C$65*$C$68</f>
        <v>0</v>
      </c>
      <c r="EFO68" s="995">
        <f t="shared" ref="EFO68" si="26336">EFO60*$C$65*$C$68</f>
        <v>0</v>
      </c>
      <c r="EFQ68" s="995">
        <f t="shared" ref="EFQ68" si="26337">EFQ60*$C$65*$C$68</f>
        <v>0</v>
      </c>
      <c r="EFS68" s="995">
        <f t="shared" ref="EFS68" si="26338">EFS60*$C$65*$C$68</f>
        <v>0</v>
      </c>
      <c r="EFU68" s="995">
        <f t="shared" ref="EFU68" si="26339">EFU60*$C$65*$C$68</f>
        <v>0</v>
      </c>
      <c r="EFW68" s="995">
        <f t="shared" ref="EFW68" si="26340">EFW60*$C$65*$C$68</f>
        <v>0</v>
      </c>
      <c r="EFY68" s="995">
        <f t="shared" ref="EFY68" si="26341">EFY60*$C$65*$C$68</f>
        <v>0</v>
      </c>
      <c r="EGA68" s="995">
        <f t="shared" ref="EGA68" si="26342">EGA60*$C$65*$C$68</f>
        <v>0</v>
      </c>
      <c r="EGC68" s="995">
        <f t="shared" ref="EGC68" si="26343">EGC60*$C$65*$C$68</f>
        <v>0</v>
      </c>
      <c r="EGE68" s="995">
        <f t="shared" ref="EGE68" si="26344">EGE60*$C$65*$C$68</f>
        <v>0</v>
      </c>
      <c r="EGG68" s="995">
        <f t="shared" ref="EGG68" si="26345">EGG60*$C$65*$C$68</f>
        <v>0</v>
      </c>
      <c r="EGI68" s="995">
        <f t="shared" ref="EGI68" si="26346">EGI60*$C$65*$C$68</f>
        <v>0</v>
      </c>
      <c r="EGK68" s="995">
        <f t="shared" ref="EGK68" si="26347">EGK60*$C$65*$C$68</f>
        <v>0</v>
      </c>
      <c r="EGM68" s="995">
        <f t="shared" ref="EGM68" si="26348">EGM60*$C$65*$C$68</f>
        <v>0</v>
      </c>
      <c r="EGO68" s="995">
        <f t="shared" ref="EGO68" si="26349">EGO60*$C$65*$C$68</f>
        <v>0</v>
      </c>
      <c r="EGQ68" s="995">
        <f t="shared" ref="EGQ68" si="26350">EGQ60*$C$65*$C$68</f>
        <v>0</v>
      </c>
      <c r="EGS68" s="995">
        <f t="shared" ref="EGS68" si="26351">EGS60*$C$65*$C$68</f>
        <v>0</v>
      </c>
      <c r="EGU68" s="995">
        <f t="shared" ref="EGU68" si="26352">EGU60*$C$65*$C$68</f>
        <v>0</v>
      </c>
      <c r="EGW68" s="995">
        <f t="shared" ref="EGW68" si="26353">EGW60*$C$65*$C$68</f>
        <v>0</v>
      </c>
      <c r="EGY68" s="995">
        <f t="shared" ref="EGY68" si="26354">EGY60*$C$65*$C$68</f>
        <v>0</v>
      </c>
      <c r="EHA68" s="995">
        <f t="shared" ref="EHA68" si="26355">EHA60*$C$65*$C$68</f>
        <v>0</v>
      </c>
      <c r="EHC68" s="995">
        <f t="shared" ref="EHC68" si="26356">EHC60*$C$65*$C$68</f>
        <v>0</v>
      </c>
      <c r="EHE68" s="995">
        <f t="shared" ref="EHE68" si="26357">EHE60*$C$65*$C$68</f>
        <v>0</v>
      </c>
      <c r="EHG68" s="995">
        <f t="shared" ref="EHG68" si="26358">EHG60*$C$65*$C$68</f>
        <v>0</v>
      </c>
      <c r="EHI68" s="995">
        <f t="shared" ref="EHI68" si="26359">EHI60*$C$65*$C$68</f>
        <v>0</v>
      </c>
      <c r="EHK68" s="995">
        <f t="shared" ref="EHK68" si="26360">EHK60*$C$65*$C$68</f>
        <v>0</v>
      </c>
      <c r="EHM68" s="995">
        <f t="shared" ref="EHM68" si="26361">EHM60*$C$65*$C$68</f>
        <v>0</v>
      </c>
      <c r="EHO68" s="995">
        <f t="shared" ref="EHO68" si="26362">EHO60*$C$65*$C$68</f>
        <v>0</v>
      </c>
      <c r="EHQ68" s="995">
        <f t="shared" ref="EHQ68" si="26363">EHQ60*$C$65*$C$68</f>
        <v>0</v>
      </c>
      <c r="EHS68" s="995">
        <f t="shared" ref="EHS68" si="26364">EHS60*$C$65*$C$68</f>
        <v>0</v>
      </c>
      <c r="EHU68" s="995">
        <f t="shared" ref="EHU68" si="26365">EHU60*$C$65*$C$68</f>
        <v>0</v>
      </c>
      <c r="EHW68" s="995">
        <f t="shared" ref="EHW68" si="26366">EHW60*$C$65*$C$68</f>
        <v>0</v>
      </c>
      <c r="EHY68" s="995">
        <f t="shared" ref="EHY68" si="26367">EHY60*$C$65*$C$68</f>
        <v>0</v>
      </c>
      <c r="EIA68" s="995">
        <f t="shared" ref="EIA68" si="26368">EIA60*$C$65*$C$68</f>
        <v>0</v>
      </c>
      <c r="EIC68" s="995">
        <f t="shared" ref="EIC68" si="26369">EIC60*$C$65*$C$68</f>
        <v>0</v>
      </c>
      <c r="EIE68" s="995">
        <f t="shared" ref="EIE68" si="26370">EIE60*$C$65*$C$68</f>
        <v>0</v>
      </c>
      <c r="EIG68" s="995">
        <f t="shared" ref="EIG68" si="26371">EIG60*$C$65*$C$68</f>
        <v>0</v>
      </c>
      <c r="EII68" s="995">
        <f t="shared" ref="EII68" si="26372">EII60*$C$65*$C$68</f>
        <v>0</v>
      </c>
      <c r="EIK68" s="995">
        <f t="shared" ref="EIK68" si="26373">EIK60*$C$65*$C$68</f>
        <v>0</v>
      </c>
      <c r="EIM68" s="995">
        <f t="shared" ref="EIM68" si="26374">EIM60*$C$65*$C$68</f>
        <v>0</v>
      </c>
      <c r="EIO68" s="995">
        <f t="shared" ref="EIO68" si="26375">EIO60*$C$65*$C$68</f>
        <v>0</v>
      </c>
      <c r="EIQ68" s="995">
        <f t="shared" ref="EIQ68" si="26376">EIQ60*$C$65*$C$68</f>
        <v>0</v>
      </c>
      <c r="EIS68" s="995">
        <f t="shared" ref="EIS68" si="26377">EIS60*$C$65*$C$68</f>
        <v>0</v>
      </c>
      <c r="EIU68" s="995">
        <f t="shared" ref="EIU68" si="26378">EIU60*$C$65*$C$68</f>
        <v>0</v>
      </c>
      <c r="EIW68" s="995">
        <f t="shared" ref="EIW68" si="26379">EIW60*$C$65*$C$68</f>
        <v>0</v>
      </c>
      <c r="EIY68" s="995">
        <f t="shared" ref="EIY68" si="26380">EIY60*$C$65*$C$68</f>
        <v>0</v>
      </c>
      <c r="EJA68" s="995">
        <f t="shared" ref="EJA68" si="26381">EJA60*$C$65*$C$68</f>
        <v>0</v>
      </c>
      <c r="EJC68" s="995">
        <f t="shared" ref="EJC68" si="26382">EJC60*$C$65*$C$68</f>
        <v>0</v>
      </c>
      <c r="EJE68" s="995">
        <f t="shared" ref="EJE68" si="26383">EJE60*$C$65*$C$68</f>
        <v>0</v>
      </c>
      <c r="EJG68" s="995">
        <f t="shared" ref="EJG68" si="26384">EJG60*$C$65*$C$68</f>
        <v>0</v>
      </c>
      <c r="EJI68" s="995">
        <f t="shared" ref="EJI68" si="26385">EJI60*$C$65*$C$68</f>
        <v>0</v>
      </c>
      <c r="EJK68" s="995">
        <f t="shared" ref="EJK68" si="26386">EJK60*$C$65*$C$68</f>
        <v>0</v>
      </c>
      <c r="EJM68" s="995">
        <f t="shared" ref="EJM68" si="26387">EJM60*$C$65*$C$68</f>
        <v>0</v>
      </c>
      <c r="EJO68" s="995">
        <f t="shared" ref="EJO68" si="26388">EJO60*$C$65*$C$68</f>
        <v>0</v>
      </c>
      <c r="EJQ68" s="995">
        <f t="shared" ref="EJQ68" si="26389">EJQ60*$C$65*$C$68</f>
        <v>0</v>
      </c>
      <c r="EJS68" s="995">
        <f t="shared" ref="EJS68" si="26390">EJS60*$C$65*$C$68</f>
        <v>0</v>
      </c>
      <c r="EJU68" s="995">
        <f t="shared" ref="EJU68" si="26391">EJU60*$C$65*$C$68</f>
        <v>0</v>
      </c>
      <c r="EJW68" s="995">
        <f t="shared" ref="EJW68" si="26392">EJW60*$C$65*$C$68</f>
        <v>0</v>
      </c>
      <c r="EJY68" s="995">
        <f t="shared" ref="EJY68" si="26393">EJY60*$C$65*$C$68</f>
        <v>0</v>
      </c>
      <c r="EKA68" s="995">
        <f t="shared" ref="EKA68" si="26394">EKA60*$C$65*$C$68</f>
        <v>0</v>
      </c>
      <c r="EKC68" s="995">
        <f t="shared" ref="EKC68" si="26395">EKC60*$C$65*$C$68</f>
        <v>0</v>
      </c>
      <c r="EKE68" s="995">
        <f t="shared" ref="EKE68" si="26396">EKE60*$C$65*$C$68</f>
        <v>0</v>
      </c>
      <c r="EKG68" s="995">
        <f t="shared" ref="EKG68" si="26397">EKG60*$C$65*$C$68</f>
        <v>0</v>
      </c>
      <c r="EKI68" s="995">
        <f t="shared" ref="EKI68" si="26398">EKI60*$C$65*$C$68</f>
        <v>0</v>
      </c>
      <c r="EKK68" s="995">
        <f t="shared" ref="EKK68" si="26399">EKK60*$C$65*$C$68</f>
        <v>0</v>
      </c>
      <c r="EKM68" s="995">
        <f t="shared" ref="EKM68" si="26400">EKM60*$C$65*$C$68</f>
        <v>0</v>
      </c>
      <c r="EKO68" s="995">
        <f t="shared" ref="EKO68" si="26401">EKO60*$C$65*$C$68</f>
        <v>0</v>
      </c>
      <c r="EKQ68" s="995">
        <f t="shared" ref="EKQ68" si="26402">EKQ60*$C$65*$C$68</f>
        <v>0</v>
      </c>
      <c r="EKS68" s="995">
        <f t="shared" ref="EKS68" si="26403">EKS60*$C$65*$C$68</f>
        <v>0</v>
      </c>
      <c r="EKU68" s="995">
        <f t="shared" ref="EKU68" si="26404">EKU60*$C$65*$C$68</f>
        <v>0</v>
      </c>
      <c r="EKW68" s="995">
        <f t="shared" ref="EKW68" si="26405">EKW60*$C$65*$C$68</f>
        <v>0</v>
      </c>
      <c r="EKY68" s="995">
        <f t="shared" ref="EKY68" si="26406">EKY60*$C$65*$C$68</f>
        <v>0</v>
      </c>
      <c r="ELA68" s="995">
        <f t="shared" ref="ELA68" si="26407">ELA60*$C$65*$C$68</f>
        <v>0</v>
      </c>
      <c r="ELC68" s="995">
        <f t="shared" ref="ELC68" si="26408">ELC60*$C$65*$C$68</f>
        <v>0</v>
      </c>
      <c r="ELE68" s="995">
        <f t="shared" ref="ELE68" si="26409">ELE60*$C$65*$C$68</f>
        <v>0</v>
      </c>
      <c r="ELG68" s="995">
        <f t="shared" ref="ELG68" si="26410">ELG60*$C$65*$C$68</f>
        <v>0</v>
      </c>
      <c r="ELI68" s="995">
        <f t="shared" ref="ELI68" si="26411">ELI60*$C$65*$C$68</f>
        <v>0</v>
      </c>
      <c r="ELK68" s="995">
        <f t="shared" ref="ELK68" si="26412">ELK60*$C$65*$C$68</f>
        <v>0</v>
      </c>
      <c r="ELM68" s="995">
        <f t="shared" ref="ELM68" si="26413">ELM60*$C$65*$C$68</f>
        <v>0</v>
      </c>
      <c r="ELO68" s="995">
        <f t="shared" ref="ELO68" si="26414">ELO60*$C$65*$C$68</f>
        <v>0</v>
      </c>
      <c r="ELQ68" s="995">
        <f t="shared" ref="ELQ68" si="26415">ELQ60*$C$65*$C$68</f>
        <v>0</v>
      </c>
      <c r="ELS68" s="995">
        <f t="shared" ref="ELS68" si="26416">ELS60*$C$65*$C$68</f>
        <v>0</v>
      </c>
      <c r="ELU68" s="995">
        <f t="shared" ref="ELU68" si="26417">ELU60*$C$65*$C$68</f>
        <v>0</v>
      </c>
      <c r="ELW68" s="995">
        <f t="shared" ref="ELW68" si="26418">ELW60*$C$65*$C$68</f>
        <v>0</v>
      </c>
      <c r="ELY68" s="995">
        <f t="shared" ref="ELY68" si="26419">ELY60*$C$65*$C$68</f>
        <v>0</v>
      </c>
      <c r="EMA68" s="995">
        <f t="shared" ref="EMA68" si="26420">EMA60*$C$65*$C$68</f>
        <v>0</v>
      </c>
      <c r="EMC68" s="995">
        <f t="shared" ref="EMC68" si="26421">EMC60*$C$65*$C$68</f>
        <v>0</v>
      </c>
      <c r="EME68" s="995">
        <f t="shared" ref="EME68" si="26422">EME60*$C$65*$C$68</f>
        <v>0</v>
      </c>
      <c r="EMG68" s="995">
        <f t="shared" ref="EMG68" si="26423">EMG60*$C$65*$C$68</f>
        <v>0</v>
      </c>
      <c r="EMI68" s="995">
        <f t="shared" ref="EMI68" si="26424">EMI60*$C$65*$C$68</f>
        <v>0</v>
      </c>
      <c r="EMK68" s="995">
        <f t="shared" ref="EMK68" si="26425">EMK60*$C$65*$C$68</f>
        <v>0</v>
      </c>
      <c r="EMM68" s="995">
        <f t="shared" ref="EMM68" si="26426">EMM60*$C$65*$C$68</f>
        <v>0</v>
      </c>
      <c r="EMO68" s="995">
        <f t="shared" ref="EMO68" si="26427">EMO60*$C$65*$C$68</f>
        <v>0</v>
      </c>
      <c r="EMQ68" s="995">
        <f t="shared" ref="EMQ68" si="26428">EMQ60*$C$65*$C$68</f>
        <v>0</v>
      </c>
      <c r="EMS68" s="995">
        <f t="shared" ref="EMS68" si="26429">EMS60*$C$65*$C$68</f>
        <v>0</v>
      </c>
      <c r="EMU68" s="995">
        <f t="shared" ref="EMU68" si="26430">EMU60*$C$65*$C$68</f>
        <v>0</v>
      </c>
      <c r="EMW68" s="995">
        <f t="shared" ref="EMW68" si="26431">EMW60*$C$65*$C$68</f>
        <v>0</v>
      </c>
      <c r="EMY68" s="995">
        <f t="shared" ref="EMY68" si="26432">EMY60*$C$65*$C$68</f>
        <v>0</v>
      </c>
      <c r="ENA68" s="995">
        <f t="shared" ref="ENA68" si="26433">ENA60*$C$65*$C$68</f>
        <v>0</v>
      </c>
      <c r="ENC68" s="995">
        <f t="shared" ref="ENC68" si="26434">ENC60*$C$65*$C$68</f>
        <v>0</v>
      </c>
      <c r="ENE68" s="995">
        <f t="shared" ref="ENE68" si="26435">ENE60*$C$65*$C$68</f>
        <v>0</v>
      </c>
      <c r="ENG68" s="995">
        <f t="shared" ref="ENG68" si="26436">ENG60*$C$65*$C$68</f>
        <v>0</v>
      </c>
      <c r="ENI68" s="995">
        <f t="shared" ref="ENI68" si="26437">ENI60*$C$65*$C$68</f>
        <v>0</v>
      </c>
      <c r="ENK68" s="995">
        <f t="shared" ref="ENK68" si="26438">ENK60*$C$65*$C$68</f>
        <v>0</v>
      </c>
      <c r="ENM68" s="995">
        <f t="shared" ref="ENM68" si="26439">ENM60*$C$65*$C$68</f>
        <v>0</v>
      </c>
      <c r="ENO68" s="995">
        <f t="shared" ref="ENO68" si="26440">ENO60*$C$65*$C$68</f>
        <v>0</v>
      </c>
      <c r="ENQ68" s="995">
        <f t="shared" ref="ENQ68" si="26441">ENQ60*$C$65*$C$68</f>
        <v>0</v>
      </c>
      <c r="ENS68" s="995">
        <f t="shared" ref="ENS68" si="26442">ENS60*$C$65*$C$68</f>
        <v>0</v>
      </c>
      <c r="ENU68" s="995">
        <f t="shared" ref="ENU68" si="26443">ENU60*$C$65*$C$68</f>
        <v>0</v>
      </c>
      <c r="ENW68" s="995">
        <f t="shared" ref="ENW68" si="26444">ENW60*$C$65*$C$68</f>
        <v>0</v>
      </c>
      <c r="ENY68" s="995">
        <f t="shared" ref="ENY68" si="26445">ENY60*$C$65*$C$68</f>
        <v>0</v>
      </c>
      <c r="EOA68" s="995">
        <f t="shared" ref="EOA68" si="26446">EOA60*$C$65*$C$68</f>
        <v>0</v>
      </c>
      <c r="EOC68" s="995">
        <f t="shared" ref="EOC68" si="26447">EOC60*$C$65*$C$68</f>
        <v>0</v>
      </c>
      <c r="EOE68" s="995">
        <f t="shared" ref="EOE68" si="26448">EOE60*$C$65*$C$68</f>
        <v>0</v>
      </c>
      <c r="EOG68" s="995">
        <f t="shared" ref="EOG68" si="26449">EOG60*$C$65*$C$68</f>
        <v>0</v>
      </c>
      <c r="EOI68" s="995">
        <f t="shared" ref="EOI68" si="26450">EOI60*$C$65*$C$68</f>
        <v>0</v>
      </c>
      <c r="EOK68" s="995">
        <f t="shared" ref="EOK68" si="26451">EOK60*$C$65*$C$68</f>
        <v>0</v>
      </c>
      <c r="EOM68" s="995">
        <f t="shared" ref="EOM68" si="26452">EOM60*$C$65*$C$68</f>
        <v>0</v>
      </c>
      <c r="EOO68" s="995">
        <f t="shared" ref="EOO68" si="26453">EOO60*$C$65*$C$68</f>
        <v>0</v>
      </c>
      <c r="EOQ68" s="995">
        <f t="shared" ref="EOQ68" si="26454">EOQ60*$C$65*$C$68</f>
        <v>0</v>
      </c>
      <c r="EOS68" s="995">
        <f t="shared" ref="EOS68" si="26455">EOS60*$C$65*$C$68</f>
        <v>0</v>
      </c>
      <c r="EOU68" s="995">
        <f t="shared" ref="EOU68" si="26456">EOU60*$C$65*$C$68</f>
        <v>0</v>
      </c>
      <c r="EOW68" s="995">
        <f t="shared" ref="EOW68" si="26457">EOW60*$C$65*$C$68</f>
        <v>0</v>
      </c>
      <c r="EOY68" s="995">
        <f t="shared" ref="EOY68" si="26458">EOY60*$C$65*$C$68</f>
        <v>0</v>
      </c>
      <c r="EPA68" s="995">
        <f t="shared" ref="EPA68" si="26459">EPA60*$C$65*$C$68</f>
        <v>0</v>
      </c>
      <c r="EPC68" s="995">
        <f t="shared" ref="EPC68" si="26460">EPC60*$C$65*$C$68</f>
        <v>0</v>
      </c>
      <c r="EPE68" s="995">
        <f t="shared" ref="EPE68" si="26461">EPE60*$C$65*$C$68</f>
        <v>0</v>
      </c>
      <c r="EPG68" s="995">
        <f t="shared" ref="EPG68" si="26462">EPG60*$C$65*$C$68</f>
        <v>0</v>
      </c>
      <c r="EPI68" s="995">
        <f t="shared" ref="EPI68" si="26463">EPI60*$C$65*$C$68</f>
        <v>0</v>
      </c>
      <c r="EPK68" s="995">
        <f t="shared" ref="EPK68" si="26464">EPK60*$C$65*$C$68</f>
        <v>0</v>
      </c>
      <c r="EPM68" s="995">
        <f t="shared" ref="EPM68" si="26465">EPM60*$C$65*$C$68</f>
        <v>0</v>
      </c>
      <c r="EPO68" s="995">
        <f t="shared" ref="EPO68" si="26466">EPO60*$C$65*$C$68</f>
        <v>0</v>
      </c>
      <c r="EPQ68" s="995">
        <f t="shared" ref="EPQ68" si="26467">EPQ60*$C$65*$C$68</f>
        <v>0</v>
      </c>
      <c r="EPS68" s="995">
        <f t="shared" ref="EPS68" si="26468">EPS60*$C$65*$C$68</f>
        <v>0</v>
      </c>
      <c r="EPU68" s="995">
        <f t="shared" ref="EPU68" si="26469">EPU60*$C$65*$C$68</f>
        <v>0</v>
      </c>
      <c r="EPW68" s="995">
        <f t="shared" ref="EPW68" si="26470">EPW60*$C$65*$C$68</f>
        <v>0</v>
      </c>
      <c r="EPY68" s="995">
        <f t="shared" ref="EPY68" si="26471">EPY60*$C$65*$C$68</f>
        <v>0</v>
      </c>
      <c r="EQA68" s="995">
        <f t="shared" ref="EQA68" si="26472">EQA60*$C$65*$C$68</f>
        <v>0</v>
      </c>
      <c r="EQC68" s="995">
        <f t="shared" ref="EQC68" si="26473">EQC60*$C$65*$C$68</f>
        <v>0</v>
      </c>
      <c r="EQE68" s="995">
        <f t="shared" ref="EQE68" si="26474">EQE60*$C$65*$C$68</f>
        <v>0</v>
      </c>
      <c r="EQG68" s="995">
        <f t="shared" ref="EQG68" si="26475">EQG60*$C$65*$C$68</f>
        <v>0</v>
      </c>
      <c r="EQI68" s="995">
        <f t="shared" ref="EQI68" si="26476">EQI60*$C$65*$C$68</f>
        <v>0</v>
      </c>
      <c r="EQK68" s="995">
        <f t="shared" ref="EQK68" si="26477">EQK60*$C$65*$C$68</f>
        <v>0</v>
      </c>
      <c r="EQM68" s="995">
        <f t="shared" ref="EQM68" si="26478">EQM60*$C$65*$C$68</f>
        <v>0</v>
      </c>
      <c r="EQO68" s="995">
        <f t="shared" ref="EQO68" si="26479">EQO60*$C$65*$C$68</f>
        <v>0</v>
      </c>
      <c r="EQQ68" s="995">
        <f t="shared" ref="EQQ68" si="26480">EQQ60*$C$65*$C$68</f>
        <v>0</v>
      </c>
      <c r="EQS68" s="995">
        <f t="shared" ref="EQS68" si="26481">EQS60*$C$65*$C$68</f>
        <v>0</v>
      </c>
      <c r="EQU68" s="995">
        <f t="shared" ref="EQU68" si="26482">EQU60*$C$65*$C$68</f>
        <v>0</v>
      </c>
      <c r="EQW68" s="995">
        <f t="shared" ref="EQW68" si="26483">EQW60*$C$65*$C$68</f>
        <v>0</v>
      </c>
      <c r="EQY68" s="995">
        <f t="shared" ref="EQY68" si="26484">EQY60*$C$65*$C$68</f>
        <v>0</v>
      </c>
      <c r="ERA68" s="995">
        <f t="shared" ref="ERA68" si="26485">ERA60*$C$65*$C$68</f>
        <v>0</v>
      </c>
      <c r="ERC68" s="995">
        <f t="shared" ref="ERC68" si="26486">ERC60*$C$65*$C$68</f>
        <v>0</v>
      </c>
      <c r="ERE68" s="995">
        <f t="shared" ref="ERE68" si="26487">ERE60*$C$65*$C$68</f>
        <v>0</v>
      </c>
      <c r="ERG68" s="995">
        <f t="shared" ref="ERG68" si="26488">ERG60*$C$65*$C$68</f>
        <v>0</v>
      </c>
      <c r="ERI68" s="995">
        <f t="shared" ref="ERI68" si="26489">ERI60*$C$65*$C$68</f>
        <v>0</v>
      </c>
      <c r="ERK68" s="995">
        <f t="shared" ref="ERK68" si="26490">ERK60*$C$65*$C$68</f>
        <v>0</v>
      </c>
      <c r="ERM68" s="995">
        <f t="shared" ref="ERM68" si="26491">ERM60*$C$65*$C$68</f>
        <v>0</v>
      </c>
      <c r="ERO68" s="995">
        <f t="shared" ref="ERO68" si="26492">ERO60*$C$65*$C$68</f>
        <v>0</v>
      </c>
      <c r="ERQ68" s="995">
        <f t="shared" ref="ERQ68" si="26493">ERQ60*$C$65*$C$68</f>
        <v>0</v>
      </c>
      <c r="ERS68" s="995">
        <f t="shared" ref="ERS68" si="26494">ERS60*$C$65*$C$68</f>
        <v>0</v>
      </c>
      <c r="ERU68" s="995">
        <f t="shared" ref="ERU68" si="26495">ERU60*$C$65*$C$68</f>
        <v>0</v>
      </c>
      <c r="ERW68" s="995">
        <f t="shared" ref="ERW68" si="26496">ERW60*$C$65*$C$68</f>
        <v>0</v>
      </c>
      <c r="ERY68" s="995">
        <f t="shared" ref="ERY68" si="26497">ERY60*$C$65*$C$68</f>
        <v>0</v>
      </c>
      <c r="ESA68" s="995">
        <f t="shared" ref="ESA68" si="26498">ESA60*$C$65*$C$68</f>
        <v>0</v>
      </c>
      <c r="ESC68" s="995">
        <f t="shared" ref="ESC68" si="26499">ESC60*$C$65*$C$68</f>
        <v>0</v>
      </c>
      <c r="ESE68" s="995">
        <f t="shared" ref="ESE68" si="26500">ESE60*$C$65*$C$68</f>
        <v>0</v>
      </c>
      <c r="ESG68" s="995">
        <f t="shared" ref="ESG68" si="26501">ESG60*$C$65*$C$68</f>
        <v>0</v>
      </c>
      <c r="ESI68" s="995">
        <f t="shared" ref="ESI68" si="26502">ESI60*$C$65*$C$68</f>
        <v>0</v>
      </c>
      <c r="ESK68" s="995">
        <f t="shared" ref="ESK68" si="26503">ESK60*$C$65*$C$68</f>
        <v>0</v>
      </c>
      <c r="ESM68" s="995">
        <f t="shared" ref="ESM68" si="26504">ESM60*$C$65*$C$68</f>
        <v>0</v>
      </c>
      <c r="ESO68" s="995">
        <f t="shared" ref="ESO68" si="26505">ESO60*$C$65*$C$68</f>
        <v>0</v>
      </c>
      <c r="ESQ68" s="995">
        <f t="shared" ref="ESQ68" si="26506">ESQ60*$C$65*$C$68</f>
        <v>0</v>
      </c>
      <c r="ESS68" s="995">
        <f t="shared" ref="ESS68" si="26507">ESS60*$C$65*$C$68</f>
        <v>0</v>
      </c>
      <c r="ESU68" s="995">
        <f t="shared" ref="ESU68" si="26508">ESU60*$C$65*$C$68</f>
        <v>0</v>
      </c>
      <c r="ESW68" s="995">
        <f t="shared" ref="ESW68" si="26509">ESW60*$C$65*$C$68</f>
        <v>0</v>
      </c>
      <c r="ESY68" s="995">
        <f t="shared" ref="ESY68" si="26510">ESY60*$C$65*$C$68</f>
        <v>0</v>
      </c>
      <c r="ETA68" s="995">
        <f t="shared" ref="ETA68" si="26511">ETA60*$C$65*$C$68</f>
        <v>0</v>
      </c>
      <c r="ETC68" s="995">
        <f t="shared" ref="ETC68" si="26512">ETC60*$C$65*$C$68</f>
        <v>0</v>
      </c>
      <c r="ETE68" s="995">
        <f t="shared" ref="ETE68" si="26513">ETE60*$C$65*$C$68</f>
        <v>0</v>
      </c>
      <c r="ETG68" s="995">
        <f t="shared" ref="ETG68" si="26514">ETG60*$C$65*$C$68</f>
        <v>0</v>
      </c>
      <c r="ETI68" s="995">
        <f t="shared" ref="ETI68" si="26515">ETI60*$C$65*$C$68</f>
        <v>0</v>
      </c>
      <c r="ETK68" s="995">
        <f t="shared" ref="ETK68" si="26516">ETK60*$C$65*$C$68</f>
        <v>0</v>
      </c>
      <c r="ETM68" s="995">
        <f t="shared" ref="ETM68" si="26517">ETM60*$C$65*$C$68</f>
        <v>0</v>
      </c>
      <c r="ETO68" s="995">
        <f t="shared" ref="ETO68" si="26518">ETO60*$C$65*$C$68</f>
        <v>0</v>
      </c>
      <c r="ETQ68" s="995">
        <f t="shared" ref="ETQ68" si="26519">ETQ60*$C$65*$C$68</f>
        <v>0</v>
      </c>
      <c r="ETS68" s="995">
        <f t="shared" ref="ETS68" si="26520">ETS60*$C$65*$C$68</f>
        <v>0</v>
      </c>
      <c r="ETU68" s="995">
        <f t="shared" ref="ETU68" si="26521">ETU60*$C$65*$C$68</f>
        <v>0</v>
      </c>
      <c r="ETW68" s="995">
        <f t="shared" ref="ETW68" si="26522">ETW60*$C$65*$C$68</f>
        <v>0</v>
      </c>
      <c r="ETY68" s="995">
        <f t="shared" ref="ETY68" si="26523">ETY60*$C$65*$C$68</f>
        <v>0</v>
      </c>
      <c r="EUA68" s="995">
        <f t="shared" ref="EUA68" si="26524">EUA60*$C$65*$C$68</f>
        <v>0</v>
      </c>
      <c r="EUC68" s="995">
        <f t="shared" ref="EUC68" si="26525">EUC60*$C$65*$C$68</f>
        <v>0</v>
      </c>
      <c r="EUE68" s="995">
        <f t="shared" ref="EUE68" si="26526">EUE60*$C$65*$C$68</f>
        <v>0</v>
      </c>
      <c r="EUG68" s="995">
        <f t="shared" ref="EUG68" si="26527">EUG60*$C$65*$C$68</f>
        <v>0</v>
      </c>
      <c r="EUI68" s="995">
        <f t="shared" ref="EUI68" si="26528">EUI60*$C$65*$C$68</f>
        <v>0</v>
      </c>
      <c r="EUK68" s="995">
        <f t="shared" ref="EUK68" si="26529">EUK60*$C$65*$C$68</f>
        <v>0</v>
      </c>
      <c r="EUM68" s="995">
        <f t="shared" ref="EUM68" si="26530">EUM60*$C$65*$C$68</f>
        <v>0</v>
      </c>
      <c r="EUO68" s="995">
        <f t="shared" ref="EUO68" si="26531">EUO60*$C$65*$C$68</f>
        <v>0</v>
      </c>
      <c r="EUQ68" s="995">
        <f t="shared" ref="EUQ68" si="26532">EUQ60*$C$65*$C$68</f>
        <v>0</v>
      </c>
      <c r="EUS68" s="995">
        <f t="shared" ref="EUS68" si="26533">EUS60*$C$65*$C$68</f>
        <v>0</v>
      </c>
      <c r="EUU68" s="995">
        <f t="shared" ref="EUU68" si="26534">EUU60*$C$65*$C$68</f>
        <v>0</v>
      </c>
      <c r="EUW68" s="995">
        <f t="shared" ref="EUW68" si="26535">EUW60*$C$65*$C$68</f>
        <v>0</v>
      </c>
      <c r="EUY68" s="995">
        <f t="shared" ref="EUY68" si="26536">EUY60*$C$65*$C$68</f>
        <v>0</v>
      </c>
      <c r="EVA68" s="995">
        <f t="shared" ref="EVA68" si="26537">EVA60*$C$65*$C$68</f>
        <v>0</v>
      </c>
      <c r="EVC68" s="995">
        <f t="shared" ref="EVC68" si="26538">EVC60*$C$65*$C$68</f>
        <v>0</v>
      </c>
      <c r="EVE68" s="995">
        <f t="shared" ref="EVE68" si="26539">EVE60*$C$65*$C$68</f>
        <v>0</v>
      </c>
      <c r="EVG68" s="995">
        <f t="shared" ref="EVG68" si="26540">EVG60*$C$65*$C$68</f>
        <v>0</v>
      </c>
      <c r="EVI68" s="995">
        <f t="shared" ref="EVI68" si="26541">EVI60*$C$65*$C$68</f>
        <v>0</v>
      </c>
      <c r="EVK68" s="995">
        <f t="shared" ref="EVK68" si="26542">EVK60*$C$65*$C$68</f>
        <v>0</v>
      </c>
      <c r="EVM68" s="995">
        <f t="shared" ref="EVM68" si="26543">EVM60*$C$65*$C$68</f>
        <v>0</v>
      </c>
      <c r="EVO68" s="995">
        <f t="shared" ref="EVO68" si="26544">EVO60*$C$65*$C$68</f>
        <v>0</v>
      </c>
      <c r="EVQ68" s="995">
        <f t="shared" ref="EVQ68" si="26545">EVQ60*$C$65*$C$68</f>
        <v>0</v>
      </c>
      <c r="EVS68" s="995">
        <f t="shared" ref="EVS68" si="26546">EVS60*$C$65*$C$68</f>
        <v>0</v>
      </c>
      <c r="EVU68" s="995">
        <f t="shared" ref="EVU68" si="26547">EVU60*$C$65*$C$68</f>
        <v>0</v>
      </c>
      <c r="EVW68" s="995">
        <f t="shared" ref="EVW68" si="26548">EVW60*$C$65*$C$68</f>
        <v>0</v>
      </c>
      <c r="EVY68" s="995">
        <f t="shared" ref="EVY68" si="26549">EVY60*$C$65*$C$68</f>
        <v>0</v>
      </c>
      <c r="EWA68" s="995">
        <f t="shared" ref="EWA68" si="26550">EWA60*$C$65*$C$68</f>
        <v>0</v>
      </c>
      <c r="EWC68" s="995">
        <f t="shared" ref="EWC68" si="26551">EWC60*$C$65*$C$68</f>
        <v>0</v>
      </c>
      <c r="EWE68" s="995">
        <f t="shared" ref="EWE68" si="26552">EWE60*$C$65*$C$68</f>
        <v>0</v>
      </c>
      <c r="EWG68" s="995">
        <f t="shared" ref="EWG68" si="26553">EWG60*$C$65*$C$68</f>
        <v>0</v>
      </c>
      <c r="EWI68" s="995">
        <f t="shared" ref="EWI68" si="26554">EWI60*$C$65*$C$68</f>
        <v>0</v>
      </c>
      <c r="EWK68" s="995">
        <f t="shared" ref="EWK68" si="26555">EWK60*$C$65*$C$68</f>
        <v>0</v>
      </c>
      <c r="EWM68" s="995">
        <f t="shared" ref="EWM68" si="26556">EWM60*$C$65*$C$68</f>
        <v>0</v>
      </c>
      <c r="EWO68" s="995">
        <f t="shared" ref="EWO68" si="26557">EWO60*$C$65*$C$68</f>
        <v>0</v>
      </c>
      <c r="EWQ68" s="995">
        <f t="shared" ref="EWQ68" si="26558">EWQ60*$C$65*$C$68</f>
        <v>0</v>
      </c>
      <c r="EWS68" s="995">
        <f t="shared" ref="EWS68" si="26559">EWS60*$C$65*$C$68</f>
        <v>0</v>
      </c>
      <c r="EWU68" s="995">
        <f t="shared" ref="EWU68" si="26560">EWU60*$C$65*$C$68</f>
        <v>0</v>
      </c>
      <c r="EWW68" s="995">
        <f t="shared" ref="EWW68" si="26561">EWW60*$C$65*$C$68</f>
        <v>0</v>
      </c>
      <c r="EWY68" s="995">
        <f t="shared" ref="EWY68" si="26562">EWY60*$C$65*$C$68</f>
        <v>0</v>
      </c>
      <c r="EXA68" s="995">
        <f t="shared" ref="EXA68" si="26563">EXA60*$C$65*$C$68</f>
        <v>0</v>
      </c>
      <c r="EXC68" s="995">
        <f t="shared" ref="EXC68" si="26564">EXC60*$C$65*$C$68</f>
        <v>0</v>
      </c>
      <c r="EXE68" s="995">
        <f t="shared" ref="EXE68" si="26565">EXE60*$C$65*$C$68</f>
        <v>0</v>
      </c>
      <c r="EXG68" s="995">
        <f t="shared" ref="EXG68" si="26566">EXG60*$C$65*$C$68</f>
        <v>0</v>
      </c>
      <c r="EXI68" s="995">
        <f t="shared" ref="EXI68" si="26567">EXI60*$C$65*$C$68</f>
        <v>0</v>
      </c>
      <c r="EXK68" s="995">
        <f t="shared" ref="EXK68" si="26568">EXK60*$C$65*$C$68</f>
        <v>0</v>
      </c>
      <c r="EXM68" s="995">
        <f t="shared" ref="EXM68" si="26569">EXM60*$C$65*$C$68</f>
        <v>0</v>
      </c>
      <c r="EXO68" s="995">
        <f t="shared" ref="EXO68" si="26570">EXO60*$C$65*$C$68</f>
        <v>0</v>
      </c>
      <c r="EXQ68" s="995">
        <f t="shared" ref="EXQ68" si="26571">EXQ60*$C$65*$C$68</f>
        <v>0</v>
      </c>
      <c r="EXS68" s="995">
        <f t="shared" ref="EXS68" si="26572">EXS60*$C$65*$C$68</f>
        <v>0</v>
      </c>
      <c r="EXU68" s="995">
        <f t="shared" ref="EXU68" si="26573">EXU60*$C$65*$C$68</f>
        <v>0</v>
      </c>
      <c r="EXW68" s="995">
        <f t="shared" ref="EXW68" si="26574">EXW60*$C$65*$C$68</f>
        <v>0</v>
      </c>
      <c r="EXY68" s="995">
        <f t="shared" ref="EXY68" si="26575">EXY60*$C$65*$C$68</f>
        <v>0</v>
      </c>
      <c r="EYA68" s="995">
        <f t="shared" ref="EYA68" si="26576">EYA60*$C$65*$C$68</f>
        <v>0</v>
      </c>
      <c r="EYC68" s="995">
        <f t="shared" ref="EYC68" si="26577">EYC60*$C$65*$C$68</f>
        <v>0</v>
      </c>
      <c r="EYE68" s="995">
        <f t="shared" ref="EYE68" si="26578">EYE60*$C$65*$C$68</f>
        <v>0</v>
      </c>
      <c r="EYG68" s="995">
        <f t="shared" ref="EYG68" si="26579">EYG60*$C$65*$C$68</f>
        <v>0</v>
      </c>
      <c r="EYI68" s="995">
        <f t="shared" ref="EYI68" si="26580">EYI60*$C$65*$C$68</f>
        <v>0</v>
      </c>
      <c r="EYK68" s="995">
        <f t="shared" ref="EYK68" si="26581">EYK60*$C$65*$C$68</f>
        <v>0</v>
      </c>
      <c r="EYM68" s="995">
        <f t="shared" ref="EYM68" si="26582">EYM60*$C$65*$C$68</f>
        <v>0</v>
      </c>
      <c r="EYO68" s="995">
        <f t="shared" ref="EYO68" si="26583">EYO60*$C$65*$C$68</f>
        <v>0</v>
      </c>
      <c r="EYQ68" s="995">
        <f t="shared" ref="EYQ68" si="26584">EYQ60*$C$65*$C$68</f>
        <v>0</v>
      </c>
      <c r="EYS68" s="995">
        <f t="shared" ref="EYS68" si="26585">EYS60*$C$65*$C$68</f>
        <v>0</v>
      </c>
      <c r="EYU68" s="995">
        <f t="shared" ref="EYU68" si="26586">EYU60*$C$65*$C$68</f>
        <v>0</v>
      </c>
      <c r="EYW68" s="995">
        <f t="shared" ref="EYW68" si="26587">EYW60*$C$65*$C$68</f>
        <v>0</v>
      </c>
      <c r="EYY68" s="995">
        <f t="shared" ref="EYY68" si="26588">EYY60*$C$65*$C$68</f>
        <v>0</v>
      </c>
      <c r="EZA68" s="995">
        <f t="shared" ref="EZA68" si="26589">EZA60*$C$65*$C$68</f>
        <v>0</v>
      </c>
      <c r="EZC68" s="995">
        <f t="shared" ref="EZC68" si="26590">EZC60*$C$65*$C$68</f>
        <v>0</v>
      </c>
      <c r="EZE68" s="995">
        <f t="shared" ref="EZE68" si="26591">EZE60*$C$65*$C$68</f>
        <v>0</v>
      </c>
      <c r="EZG68" s="995">
        <f t="shared" ref="EZG68" si="26592">EZG60*$C$65*$C$68</f>
        <v>0</v>
      </c>
      <c r="EZI68" s="995">
        <f t="shared" ref="EZI68" si="26593">EZI60*$C$65*$C$68</f>
        <v>0</v>
      </c>
      <c r="EZK68" s="995">
        <f t="shared" ref="EZK68" si="26594">EZK60*$C$65*$C$68</f>
        <v>0</v>
      </c>
      <c r="EZM68" s="995">
        <f t="shared" ref="EZM68" si="26595">EZM60*$C$65*$C$68</f>
        <v>0</v>
      </c>
      <c r="EZO68" s="995">
        <f t="shared" ref="EZO68" si="26596">EZO60*$C$65*$C$68</f>
        <v>0</v>
      </c>
      <c r="EZQ68" s="995">
        <f t="shared" ref="EZQ68" si="26597">EZQ60*$C$65*$C$68</f>
        <v>0</v>
      </c>
      <c r="EZS68" s="995">
        <f t="shared" ref="EZS68" si="26598">EZS60*$C$65*$C$68</f>
        <v>0</v>
      </c>
      <c r="EZU68" s="995">
        <f t="shared" ref="EZU68" si="26599">EZU60*$C$65*$C$68</f>
        <v>0</v>
      </c>
      <c r="EZW68" s="995">
        <f t="shared" ref="EZW68" si="26600">EZW60*$C$65*$C$68</f>
        <v>0</v>
      </c>
      <c r="EZY68" s="995">
        <f t="shared" ref="EZY68" si="26601">EZY60*$C$65*$C$68</f>
        <v>0</v>
      </c>
      <c r="FAA68" s="995">
        <f t="shared" ref="FAA68" si="26602">FAA60*$C$65*$C$68</f>
        <v>0</v>
      </c>
      <c r="FAC68" s="995">
        <f t="shared" ref="FAC68" si="26603">FAC60*$C$65*$C$68</f>
        <v>0</v>
      </c>
      <c r="FAE68" s="995">
        <f t="shared" ref="FAE68" si="26604">FAE60*$C$65*$C$68</f>
        <v>0</v>
      </c>
      <c r="FAG68" s="995">
        <f t="shared" ref="FAG68" si="26605">FAG60*$C$65*$C$68</f>
        <v>0</v>
      </c>
      <c r="FAI68" s="995">
        <f t="shared" ref="FAI68" si="26606">FAI60*$C$65*$C$68</f>
        <v>0</v>
      </c>
      <c r="FAK68" s="995">
        <f t="shared" ref="FAK68" si="26607">FAK60*$C$65*$C$68</f>
        <v>0</v>
      </c>
      <c r="FAM68" s="995">
        <f t="shared" ref="FAM68" si="26608">FAM60*$C$65*$C$68</f>
        <v>0</v>
      </c>
      <c r="FAO68" s="995">
        <f t="shared" ref="FAO68" si="26609">FAO60*$C$65*$C$68</f>
        <v>0</v>
      </c>
      <c r="FAQ68" s="995">
        <f t="shared" ref="FAQ68" si="26610">FAQ60*$C$65*$C$68</f>
        <v>0</v>
      </c>
      <c r="FAS68" s="995">
        <f t="shared" ref="FAS68" si="26611">FAS60*$C$65*$C$68</f>
        <v>0</v>
      </c>
      <c r="FAU68" s="995">
        <f t="shared" ref="FAU68" si="26612">FAU60*$C$65*$C$68</f>
        <v>0</v>
      </c>
      <c r="FAW68" s="995">
        <f t="shared" ref="FAW68" si="26613">FAW60*$C$65*$C$68</f>
        <v>0</v>
      </c>
      <c r="FAY68" s="995">
        <f t="shared" ref="FAY68" si="26614">FAY60*$C$65*$C$68</f>
        <v>0</v>
      </c>
      <c r="FBA68" s="995">
        <f t="shared" ref="FBA68" si="26615">FBA60*$C$65*$C$68</f>
        <v>0</v>
      </c>
      <c r="FBC68" s="995">
        <f t="shared" ref="FBC68" si="26616">FBC60*$C$65*$C$68</f>
        <v>0</v>
      </c>
      <c r="FBE68" s="995">
        <f t="shared" ref="FBE68" si="26617">FBE60*$C$65*$C$68</f>
        <v>0</v>
      </c>
      <c r="FBG68" s="995">
        <f t="shared" ref="FBG68" si="26618">FBG60*$C$65*$C$68</f>
        <v>0</v>
      </c>
      <c r="FBI68" s="995">
        <f t="shared" ref="FBI68" si="26619">FBI60*$C$65*$C$68</f>
        <v>0</v>
      </c>
      <c r="FBK68" s="995">
        <f t="shared" ref="FBK68" si="26620">FBK60*$C$65*$C$68</f>
        <v>0</v>
      </c>
      <c r="FBM68" s="995">
        <f t="shared" ref="FBM68" si="26621">FBM60*$C$65*$C$68</f>
        <v>0</v>
      </c>
      <c r="FBO68" s="995">
        <f t="shared" ref="FBO68" si="26622">FBO60*$C$65*$C$68</f>
        <v>0</v>
      </c>
      <c r="FBQ68" s="995">
        <f t="shared" ref="FBQ68" si="26623">FBQ60*$C$65*$C$68</f>
        <v>0</v>
      </c>
      <c r="FBS68" s="995">
        <f t="shared" ref="FBS68" si="26624">FBS60*$C$65*$C$68</f>
        <v>0</v>
      </c>
      <c r="FBU68" s="995">
        <f t="shared" ref="FBU68" si="26625">FBU60*$C$65*$C$68</f>
        <v>0</v>
      </c>
      <c r="FBW68" s="995">
        <f t="shared" ref="FBW68" si="26626">FBW60*$C$65*$C$68</f>
        <v>0</v>
      </c>
      <c r="FBY68" s="995">
        <f t="shared" ref="FBY68" si="26627">FBY60*$C$65*$C$68</f>
        <v>0</v>
      </c>
      <c r="FCA68" s="995">
        <f t="shared" ref="FCA68" si="26628">FCA60*$C$65*$C$68</f>
        <v>0</v>
      </c>
      <c r="FCC68" s="995">
        <f t="shared" ref="FCC68" si="26629">FCC60*$C$65*$C$68</f>
        <v>0</v>
      </c>
      <c r="FCE68" s="995">
        <f t="shared" ref="FCE68" si="26630">FCE60*$C$65*$C$68</f>
        <v>0</v>
      </c>
      <c r="FCG68" s="995">
        <f t="shared" ref="FCG68" si="26631">FCG60*$C$65*$C$68</f>
        <v>0</v>
      </c>
      <c r="FCI68" s="995">
        <f t="shared" ref="FCI68" si="26632">FCI60*$C$65*$C$68</f>
        <v>0</v>
      </c>
      <c r="FCK68" s="995">
        <f t="shared" ref="FCK68" si="26633">FCK60*$C$65*$C$68</f>
        <v>0</v>
      </c>
      <c r="FCM68" s="995">
        <f t="shared" ref="FCM68" si="26634">FCM60*$C$65*$C$68</f>
        <v>0</v>
      </c>
      <c r="FCO68" s="995">
        <f t="shared" ref="FCO68" si="26635">FCO60*$C$65*$C$68</f>
        <v>0</v>
      </c>
      <c r="FCQ68" s="995">
        <f t="shared" ref="FCQ68" si="26636">FCQ60*$C$65*$C$68</f>
        <v>0</v>
      </c>
      <c r="FCS68" s="995">
        <f t="shared" ref="FCS68" si="26637">FCS60*$C$65*$C$68</f>
        <v>0</v>
      </c>
      <c r="FCU68" s="995">
        <f t="shared" ref="FCU68" si="26638">FCU60*$C$65*$C$68</f>
        <v>0</v>
      </c>
      <c r="FCW68" s="995">
        <f t="shared" ref="FCW68" si="26639">FCW60*$C$65*$C$68</f>
        <v>0</v>
      </c>
      <c r="FCY68" s="995">
        <f t="shared" ref="FCY68" si="26640">FCY60*$C$65*$C$68</f>
        <v>0</v>
      </c>
      <c r="FDA68" s="995">
        <f t="shared" ref="FDA68" si="26641">FDA60*$C$65*$C$68</f>
        <v>0</v>
      </c>
      <c r="FDC68" s="995">
        <f t="shared" ref="FDC68" si="26642">FDC60*$C$65*$C$68</f>
        <v>0</v>
      </c>
      <c r="FDE68" s="995">
        <f t="shared" ref="FDE68" si="26643">FDE60*$C$65*$C$68</f>
        <v>0</v>
      </c>
      <c r="FDG68" s="995">
        <f t="shared" ref="FDG68" si="26644">FDG60*$C$65*$C$68</f>
        <v>0</v>
      </c>
      <c r="FDI68" s="995">
        <f t="shared" ref="FDI68" si="26645">FDI60*$C$65*$C$68</f>
        <v>0</v>
      </c>
      <c r="FDK68" s="995">
        <f t="shared" ref="FDK68" si="26646">FDK60*$C$65*$C$68</f>
        <v>0</v>
      </c>
      <c r="FDM68" s="995">
        <f t="shared" ref="FDM68" si="26647">FDM60*$C$65*$C$68</f>
        <v>0</v>
      </c>
      <c r="FDO68" s="995">
        <f t="shared" ref="FDO68" si="26648">FDO60*$C$65*$C$68</f>
        <v>0</v>
      </c>
      <c r="FDQ68" s="995">
        <f t="shared" ref="FDQ68" si="26649">FDQ60*$C$65*$C$68</f>
        <v>0</v>
      </c>
      <c r="FDS68" s="995">
        <f t="shared" ref="FDS68" si="26650">FDS60*$C$65*$C$68</f>
        <v>0</v>
      </c>
      <c r="FDU68" s="995">
        <f t="shared" ref="FDU68" si="26651">FDU60*$C$65*$C$68</f>
        <v>0</v>
      </c>
      <c r="FDW68" s="995">
        <f t="shared" ref="FDW68" si="26652">FDW60*$C$65*$C$68</f>
        <v>0</v>
      </c>
      <c r="FDY68" s="995">
        <f t="shared" ref="FDY68" si="26653">FDY60*$C$65*$C$68</f>
        <v>0</v>
      </c>
      <c r="FEA68" s="995">
        <f t="shared" ref="FEA68" si="26654">FEA60*$C$65*$C$68</f>
        <v>0</v>
      </c>
      <c r="FEC68" s="995">
        <f t="shared" ref="FEC68" si="26655">FEC60*$C$65*$C$68</f>
        <v>0</v>
      </c>
      <c r="FEE68" s="995">
        <f t="shared" ref="FEE68" si="26656">FEE60*$C$65*$C$68</f>
        <v>0</v>
      </c>
      <c r="FEG68" s="995">
        <f t="shared" ref="FEG68" si="26657">FEG60*$C$65*$C$68</f>
        <v>0</v>
      </c>
      <c r="FEI68" s="995">
        <f t="shared" ref="FEI68" si="26658">FEI60*$C$65*$C$68</f>
        <v>0</v>
      </c>
      <c r="FEK68" s="995">
        <f t="shared" ref="FEK68" si="26659">FEK60*$C$65*$C$68</f>
        <v>0</v>
      </c>
      <c r="FEM68" s="995">
        <f t="shared" ref="FEM68" si="26660">FEM60*$C$65*$C$68</f>
        <v>0</v>
      </c>
      <c r="FEO68" s="995">
        <f t="shared" ref="FEO68" si="26661">FEO60*$C$65*$C$68</f>
        <v>0</v>
      </c>
      <c r="FEQ68" s="995">
        <f t="shared" ref="FEQ68" si="26662">FEQ60*$C$65*$C$68</f>
        <v>0</v>
      </c>
      <c r="FES68" s="995">
        <f t="shared" ref="FES68" si="26663">FES60*$C$65*$C$68</f>
        <v>0</v>
      </c>
      <c r="FEU68" s="995">
        <f t="shared" ref="FEU68" si="26664">FEU60*$C$65*$C$68</f>
        <v>0</v>
      </c>
      <c r="FEW68" s="995">
        <f t="shared" ref="FEW68" si="26665">FEW60*$C$65*$C$68</f>
        <v>0</v>
      </c>
      <c r="FEY68" s="995">
        <f t="shared" ref="FEY68" si="26666">FEY60*$C$65*$C$68</f>
        <v>0</v>
      </c>
      <c r="FFA68" s="995">
        <f t="shared" ref="FFA68" si="26667">FFA60*$C$65*$C$68</f>
        <v>0</v>
      </c>
      <c r="FFC68" s="995">
        <f t="shared" ref="FFC68" si="26668">FFC60*$C$65*$C$68</f>
        <v>0</v>
      </c>
      <c r="FFE68" s="995">
        <f t="shared" ref="FFE68" si="26669">FFE60*$C$65*$C$68</f>
        <v>0</v>
      </c>
      <c r="FFG68" s="995">
        <f t="shared" ref="FFG68" si="26670">FFG60*$C$65*$C$68</f>
        <v>0</v>
      </c>
      <c r="FFI68" s="995">
        <f t="shared" ref="FFI68" si="26671">FFI60*$C$65*$C$68</f>
        <v>0</v>
      </c>
      <c r="FFK68" s="995">
        <f t="shared" ref="FFK68" si="26672">FFK60*$C$65*$C$68</f>
        <v>0</v>
      </c>
      <c r="FFM68" s="995">
        <f t="shared" ref="FFM68" si="26673">FFM60*$C$65*$C$68</f>
        <v>0</v>
      </c>
      <c r="FFO68" s="995">
        <f t="shared" ref="FFO68" si="26674">FFO60*$C$65*$C$68</f>
        <v>0</v>
      </c>
      <c r="FFQ68" s="995">
        <f t="shared" ref="FFQ68" si="26675">FFQ60*$C$65*$C$68</f>
        <v>0</v>
      </c>
      <c r="FFS68" s="995">
        <f t="shared" ref="FFS68" si="26676">FFS60*$C$65*$C$68</f>
        <v>0</v>
      </c>
      <c r="FFU68" s="995">
        <f t="shared" ref="FFU68" si="26677">FFU60*$C$65*$C$68</f>
        <v>0</v>
      </c>
      <c r="FFW68" s="995">
        <f t="shared" ref="FFW68" si="26678">FFW60*$C$65*$C$68</f>
        <v>0</v>
      </c>
      <c r="FFY68" s="995">
        <f t="shared" ref="FFY68" si="26679">FFY60*$C$65*$C$68</f>
        <v>0</v>
      </c>
      <c r="FGA68" s="995">
        <f t="shared" ref="FGA68" si="26680">FGA60*$C$65*$C$68</f>
        <v>0</v>
      </c>
      <c r="FGC68" s="995">
        <f t="shared" ref="FGC68" si="26681">FGC60*$C$65*$C$68</f>
        <v>0</v>
      </c>
      <c r="FGE68" s="995">
        <f t="shared" ref="FGE68" si="26682">FGE60*$C$65*$C$68</f>
        <v>0</v>
      </c>
      <c r="FGG68" s="995">
        <f t="shared" ref="FGG68" si="26683">FGG60*$C$65*$C$68</f>
        <v>0</v>
      </c>
      <c r="FGI68" s="995">
        <f t="shared" ref="FGI68" si="26684">FGI60*$C$65*$C$68</f>
        <v>0</v>
      </c>
      <c r="FGK68" s="995">
        <f t="shared" ref="FGK68" si="26685">FGK60*$C$65*$C$68</f>
        <v>0</v>
      </c>
      <c r="FGM68" s="995">
        <f t="shared" ref="FGM68" si="26686">FGM60*$C$65*$C$68</f>
        <v>0</v>
      </c>
      <c r="FGO68" s="995">
        <f t="shared" ref="FGO68" si="26687">FGO60*$C$65*$C$68</f>
        <v>0</v>
      </c>
      <c r="FGQ68" s="995">
        <f t="shared" ref="FGQ68" si="26688">FGQ60*$C$65*$C$68</f>
        <v>0</v>
      </c>
      <c r="FGS68" s="995">
        <f t="shared" ref="FGS68" si="26689">FGS60*$C$65*$C$68</f>
        <v>0</v>
      </c>
      <c r="FGU68" s="995">
        <f t="shared" ref="FGU68" si="26690">FGU60*$C$65*$C$68</f>
        <v>0</v>
      </c>
      <c r="FGW68" s="995">
        <f t="shared" ref="FGW68" si="26691">FGW60*$C$65*$C$68</f>
        <v>0</v>
      </c>
      <c r="FGY68" s="995">
        <f t="shared" ref="FGY68" si="26692">FGY60*$C$65*$C$68</f>
        <v>0</v>
      </c>
      <c r="FHA68" s="995">
        <f t="shared" ref="FHA68" si="26693">FHA60*$C$65*$C$68</f>
        <v>0</v>
      </c>
      <c r="FHC68" s="995">
        <f t="shared" ref="FHC68" si="26694">FHC60*$C$65*$C$68</f>
        <v>0</v>
      </c>
      <c r="FHE68" s="995">
        <f t="shared" ref="FHE68" si="26695">FHE60*$C$65*$C$68</f>
        <v>0</v>
      </c>
      <c r="FHG68" s="995">
        <f t="shared" ref="FHG68" si="26696">FHG60*$C$65*$C$68</f>
        <v>0</v>
      </c>
      <c r="FHI68" s="995">
        <f t="shared" ref="FHI68" si="26697">FHI60*$C$65*$C$68</f>
        <v>0</v>
      </c>
      <c r="FHK68" s="995">
        <f t="shared" ref="FHK68" si="26698">FHK60*$C$65*$C$68</f>
        <v>0</v>
      </c>
      <c r="FHM68" s="995">
        <f t="shared" ref="FHM68" si="26699">FHM60*$C$65*$C$68</f>
        <v>0</v>
      </c>
      <c r="FHO68" s="995">
        <f t="shared" ref="FHO68" si="26700">FHO60*$C$65*$C$68</f>
        <v>0</v>
      </c>
      <c r="FHQ68" s="995">
        <f t="shared" ref="FHQ68" si="26701">FHQ60*$C$65*$C$68</f>
        <v>0</v>
      </c>
      <c r="FHS68" s="995">
        <f t="shared" ref="FHS68" si="26702">FHS60*$C$65*$C$68</f>
        <v>0</v>
      </c>
      <c r="FHU68" s="995">
        <f t="shared" ref="FHU68" si="26703">FHU60*$C$65*$C$68</f>
        <v>0</v>
      </c>
      <c r="FHW68" s="995">
        <f t="shared" ref="FHW68" si="26704">FHW60*$C$65*$C$68</f>
        <v>0</v>
      </c>
      <c r="FHY68" s="995">
        <f t="shared" ref="FHY68" si="26705">FHY60*$C$65*$C$68</f>
        <v>0</v>
      </c>
      <c r="FIA68" s="995">
        <f t="shared" ref="FIA68" si="26706">FIA60*$C$65*$C$68</f>
        <v>0</v>
      </c>
      <c r="FIC68" s="995">
        <f t="shared" ref="FIC68" si="26707">FIC60*$C$65*$C$68</f>
        <v>0</v>
      </c>
      <c r="FIE68" s="995">
        <f t="shared" ref="FIE68" si="26708">FIE60*$C$65*$C$68</f>
        <v>0</v>
      </c>
      <c r="FIG68" s="995">
        <f t="shared" ref="FIG68" si="26709">FIG60*$C$65*$C$68</f>
        <v>0</v>
      </c>
      <c r="FII68" s="995">
        <f t="shared" ref="FII68" si="26710">FII60*$C$65*$C$68</f>
        <v>0</v>
      </c>
      <c r="FIK68" s="995">
        <f t="shared" ref="FIK68" si="26711">FIK60*$C$65*$C$68</f>
        <v>0</v>
      </c>
      <c r="FIM68" s="995">
        <f t="shared" ref="FIM68" si="26712">FIM60*$C$65*$C$68</f>
        <v>0</v>
      </c>
      <c r="FIO68" s="995">
        <f t="shared" ref="FIO68" si="26713">FIO60*$C$65*$C$68</f>
        <v>0</v>
      </c>
      <c r="FIQ68" s="995">
        <f t="shared" ref="FIQ68" si="26714">FIQ60*$C$65*$C$68</f>
        <v>0</v>
      </c>
      <c r="FIS68" s="995">
        <f t="shared" ref="FIS68" si="26715">FIS60*$C$65*$C$68</f>
        <v>0</v>
      </c>
      <c r="FIU68" s="995">
        <f t="shared" ref="FIU68" si="26716">FIU60*$C$65*$C$68</f>
        <v>0</v>
      </c>
      <c r="FIW68" s="995">
        <f t="shared" ref="FIW68" si="26717">FIW60*$C$65*$C$68</f>
        <v>0</v>
      </c>
      <c r="FIY68" s="995">
        <f t="shared" ref="FIY68" si="26718">FIY60*$C$65*$C$68</f>
        <v>0</v>
      </c>
      <c r="FJA68" s="995">
        <f t="shared" ref="FJA68" si="26719">FJA60*$C$65*$C$68</f>
        <v>0</v>
      </c>
      <c r="FJC68" s="995">
        <f t="shared" ref="FJC68" si="26720">FJC60*$C$65*$C$68</f>
        <v>0</v>
      </c>
      <c r="FJE68" s="995">
        <f t="shared" ref="FJE68" si="26721">FJE60*$C$65*$C$68</f>
        <v>0</v>
      </c>
      <c r="FJG68" s="995">
        <f t="shared" ref="FJG68" si="26722">FJG60*$C$65*$C$68</f>
        <v>0</v>
      </c>
      <c r="FJI68" s="995">
        <f t="shared" ref="FJI68" si="26723">FJI60*$C$65*$C$68</f>
        <v>0</v>
      </c>
      <c r="FJK68" s="995">
        <f t="shared" ref="FJK68" si="26724">FJK60*$C$65*$C$68</f>
        <v>0</v>
      </c>
      <c r="FJM68" s="995">
        <f t="shared" ref="FJM68" si="26725">FJM60*$C$65*$C$68</f>
        <v>0</v>
      </c>
      <c r="FJO68" s="995">
        <f t="shared" ref="FJO68" si="26726">FJO60*$C$65*$C$68</f>
        <v>0</v>
      </c>
      <c r="FJQ68" s="995">
        <f t="shared" ref="FJQ68" si="26727">FJQ60*$C$65*$C$68</f>
        <v>0</v>
      </c>
      <c r="FJS68" s="995">
        <f t="shared" ref="FJS68" si="26728">FJS60*$C$65*$C$68</f>
        <v>0</v>
      </c>
      <c r="FJU68" s="995">
        <f t="shared" ref="FJU68" si="26729">FJU60*$C$65*$C$68</f>
        <v>0</v>
      </c>
      <c r="FJW68" s="995">
        <f t="shared" ref="FJW68" si="26730">FJW60*$C$65*$C$68</f>
        <v>0</v>
      </c>
      <c r="FJY68" s="995">
        <f t="shared" ref="FJY68" si="26731">FJY60*$C$65*$C$68</f>
        <v>0</v>
      </c>
      <c r="FKA68" s="995">
        <f t="shared" ref="FKA68" si="26732">FKA60*$C$65*$C$68</f>
        <v>0</v>
      </c>
      <c r="FKC68" s="995">
        <f t="shared" ref="FKC68" si="26733">FKC60*$C$65*$C$68</f>
        <v>0</v>
      </c>
      <c r="FKE68" s="995">
        <f t="shared" ref="FKE68" si="26734">FKE60*$C$65*$C$68</f>
        <v>0</v>
      </c>
      <c r="FKG68" s="995">
        <f t="shared" ref="FKG68" si="26735">FKG60*$C$65*$C$68</f>
        <v>0</v>
      </c>
      <c r="FKI68" s="995">
        <f t="shared" ref="FKI68" si="26736">FKI60*$C$65*$C$68</f>
        <v>0</v>
      </c>
      <c r="FKK68" s="995">
        <f t="shared" ref="FKK68" si="26737">FKK60*$C$65*$C$68</f>
        <v>0</v>
      </c>
      <c r="FKM68" s="995">
        <f t="shared" ref="FKM68" si="26738">FKM60*$C$65*$C$68</f>
        <v>0</v>
      </c>
      <c r="FKO68" s="995">
        <f t="shared" ref="FKO68" si="26739">FKO60*$C$65*$C$68</f>
        <v>0</v>
      </c>
      <c r="FKQ68" s="995">
        <f t="shared" ref="FKQ68" si="26740">FKQ60*$C$65*$C$68</f>
        <v>0</v>
      </c>
      <c r="FKS68" s="995">
        <f t="shared" ref="FKS68" si="26741">FKS60*$C$65*$C$68</f>
        <v>0</v>
      </c>
      <c r="FKU68" s="995">
        <f t="shared" ref="FKU68" si="26742">FKU60*$C$65*$C$68</f>
        <v>0</v>
      </c>
      <c r="FKW68" s="995">
        <f t="shared" ref="FKW68" si="26743">FKW60*$C$65*$C$68</f>
        <v>0</v>
      </c>
      <c r="FKY68" s="995">
        <f t="shared" ref="FKY68" si="26744">FKY60*$C$65*$C$68</f>
        <v>0</v>
      </c>
      <c r="FLA68" s="995">
        <f t="shared" ref="FLA68" si="26745">FLA60*$C$65*$C$68</f>
        <v>0</v>
      </c>
      <c r="FLC68" s="995">
        <f t="shared" ref="FLC68" si="26746">FLC60*$C$65*$C$68</f>
        <v>0</v>
      </c>
      <c r="FLE68" s="995">
        <f t="shared" ref="FLE68" si="26747">FLE60*$C$65*$C$68</f>
        <v>0</v>
      </c>
      <c r="FLG68" s="995">
        <f t="shared" ref="FLG68" si="26748">FLG60*$C$65*$C$68</f>
        <v>0</v>
      </c>
      <c r="FLI68" s="995">
        <f t="shared" ref="FLI68" si="26749">FLI60*$C$65*$C$68</f>
        <v>0</v>
      </c>
      <c r="FLK68" s="995">
        <f t="shared" ref="FLK68" si="26750">FLK60*$C$65*$C$68</f>
        <v>0</v>
      </c>
      <c r="FLM68" s="995">
        <f t="shared" ref="FLM68" si="26751">FLM60*$C$65*$C$68</f>
        <v>0</v>
      </c>
      <c r="FLO68" s="995">
        <f t="shared" ref="FLO68" si="26752">FLO60*$C$65*$C$68</f>
        <v>0</v>
      </c>
      <c r="FLQ68" s="995">
        <f t="shared" ref="FLQ68" si="26753">FLQ60*$C$65*$C$68</f>
        <v>0</v>
      </c>
      <c r="FLS68" s="995">
        <f t="shared" ref="FLS68" si="26754">FLS60*$C$65*$C$68</f>
        <v>0</v>
      </c>
      <c r="FLU68" s="995">
        <f t="shared" ref="FLU68" si="26755">FLU60*$C$65*$C$68</f>
        <v>0</v>
      </c>
      <c r="FLW68" s="995">
        <f t="shared" ref="FLW68" si="26756">FLW60*$C$65*$C$68</f>
        <v>0</v>
      </c>
      <c r="FLY68" s="995">
        <f t="shared" ref="FLY68" si="26757">FLY60*$C$65*$C$68</f>
        <v>0</v>
      </c>
      <c r="FMA68" s="995">
        <f t="shared" ref="FMA68" si="26758">FMA60*$C$65*$C$68</f>
        <v>0</v>
      </c>
      <c r="FMC68" s="995">
        <f t="shared" ref="FMC68" si="26759">FMC60*$C$65*$C$68</f>
        <v>0</v>
      </c>
      <c r="FME68" s="995">
        <f t="shared" ref="FME68" si="26760">FME60*$C$65*$C$68</f>
        <v>0</v>
      </c>
      <c r="FMG68" s="995">
        <f t="shared" ref="FMG68" si="26761">FMG60*$C$65*$C$68</f>
        <v>0</v>
      </c>
      <c r="FMI68" s="995">
        <f t="shared" ref="FMI68" si="26762">FMI60*$C$65*$C$68</f>
        <v>0</v>
      </c>
      <c r="FMK68" s="995">
        <f t="shared" ref="FMK68" si="26763">FMK60*$C$65*$C$68</f>
        <v>0</v>
      </c>
      <c r="FMM68" s="995">
        <f t="shared" ref="FMM68" si="26764">FMM60*$C$65*$C$68</f>
        <v>0</v>
      </c>
      <c r="FMO68" s="995">
        <f t="shared" ref="FMO68" si="26765">FMO60*$C$65*$C$68</f>
        <v>0</v>
      </c>
      <c r="FMQ68" s="995">
        <f t="shared" ref="FMQ68" si="26766">FMQ60*$C$65*$C$68</f>
        <v>0</v>
      </c>
      <c r="FMS68" s="995">
        <f t="shared" ref="FMS68" si="26767">FMS60*$C$65*$C$68</f>
        <v>0</v>
      </c>
      <c r="FMU68" s="995">
        <f t="shared" ref="FMU68" si="26768">FMU60*$C$65*$C$68</f>
        <v>0</v>
      </c>
      <c r="FMW68" s="995">
        <f t="shared" ref="FMW68" si="26769">FMW60*$C$65*$C$68</f>
        <v>0</v>
      </c>
      <c r="FMY68" s="995">
        <f t="shared" ref="FMY68" si="26770">FMY60*$C$65*$C$68</f>
        <v>0</v>
      </c>
      <c r="FNA68" s="995">
        <f t="shared" ref="FNA68" si="26771">FNA60*$C$65*$C$68</f>
        <v>0</v>
      </c>
      <c r="FNC68" s="995">
        <f t="shared" ref="FNC68" si="26772">FNC60*$C$65*$C$68</f>
        <v>0</v>
      </c>
      <c r="FNE68" s="995">
        <f t="shared" ref="FNE68" si="26773">FNE60*$C$65*$C$68</f>
        <v>0</v>
      </c>
      <c r="FNG68" s="995">
        <f t="shared" ref="FNG68" si="26774">FNG60*$C$65*$C$68</f>
        <v>0</v>
      </c>
      <c r="FNI68" s="995">
        <f t="shared" ref="FNI68" si="26775">FNI60*$C$65*$C$68</f>
        <v>0</v>
      </c>
      <c r="FNK68" s="995">
        <f t="shared" ref="FNK68" si="26776">FNK60*$C$65*$C$68</f>
        <v>0</v>
      </c>
      <c r="FNM68" s="995">
        <f t="shared" ref="FNM68" si="26777">FNM60*$C$65*$C$68</f>
        <v>0</v>
      </c>
      <c r="FNO68" s="995">
        <f t="shared" ref="FNO68" si="26778">FNO60*$C$65*$C$68</f>
        <v>0</v>
      </c>
      <c r="FNQ68" s="995">
        <f t="shared" ref="FNQ68" si="26779">FNQ60*$C$65*$C$68</f>
        <v>0</v>
      </c>
      <c r="FNS68" s="995">
        <f t="shared" ref="FNS68" si="26780">FNS60*$C$65*$C$68</f>
        <v>0</v>
      </c>
      <c r="FNU68" s="995">
        <f t="shared" ref="FNU68" si="26781">FNU60*$C$65*$C$68</f>
        <v>0</v>
      </c>
      <c r="FNW68" s="995">
        <f t="shared" ref="FNW68" si="26782">FNW60*$C$65*$C$68</f>
        <v>0</v>
      </c>
      <c r="FNY68" s="995">
        <f t="shared" ref="FNY68" si="26783">FNY60*$C$65*$C$68</f>
        <v>0</v>
      </c>
      <c r="FOA68" s="995">
        <f t="shared" ref="FOA68" si="26784">FOA60*$C$65*$C$68</f>
        <v>0</v>
      </c>
      <c r="FOC68" s="995">
        <f t="shared" ref="FOC68" si="26785">FOC60*$C$65*$C$68</f>
        <v>0</v>
      </c>
      <c r="FOE68" s="995">
        <f t="shared" ref="FOE68" si="26786">FOE60*$C$65*$C$68</f>
        <v>0</v>
      </c>
      <c r="FOG68" s="995">
        <f t="shared" ref="FOG68" si="26787">FOG60*$C$65*$C$68</f>
        <v>0</v>
      </c>
      <c r="FOI68" s="995">
        <f t="shared" ref="FOI68" si="26788">FOI60*$C$65*$C$68</f>
        <v>0</v>
      </c>
      <c r="FOK68" s="995">
        <f t="shared" ref="FOK68" si="26789">FOK60*$C$65*$C$68</f>
        <v>0</v>
      </c>
      <c r="FOM68" s="995">
        <f t="shared" ref="FOM68" si="26790">FOM60*$C$65*$C$68</f>
        <v>0</v>
      </c>
      <c r="FOO68" s="995">
        <f t="shared" ref="FOO68" si="26791">FOO60*$C$65*$C$68</f>
        <v>0</v>
      </c>
      <c r="FOQ68" s="995">
        <f t="shared" ref="FOQ68" si="26792">FOQ60*$C$65*$C$68</f>
        <v>0</v>
      </c>
      <c r="FOS68" s="995">
        <f t="shared" ref="FOS68" si="26793">FOS60*$C$65*$C$68</f>
        <v>0</v>
      </c>
      <c r="FOU68" s="995">
        <f t="shared" ref="FOU68" si="26794">FOU60*$C$65*$C$68</f>
        <v>0</v>
      </c>
      <c r="FOW68" s="995">
        <f t="shared" ref="FOW68" si="26795">FOW60*$C$65*$C$68</f>
        <v>0</v>
      </c>
      <c r="FOY68" s="995">
        <f t="shared" ref="FOY68" si="26796">FOY60*$C$65*$C$68</f>
        <v>0</v>
      </c>
      <c r="FPA68" s="995">
        <f t="shared" ref="FPA68" si="26797">FPA60*$C$65*$C$68</f>
        <v>0</v>
      </c>
      <c r="FPC68" s="995">
        <f t="shared" ref="FPC68" si="26798">FPC60*$C$65*$C$68</f>
        <v>0</v>
      </c>
      <c r="FPE68" s="995">
        <f t="shared" ref="FPE68" si="26799">FPE60*$C$65*$C$68</f>
        <v>0</v>
      </c>
      <c r="FPG68" s="995">
        <f t="shared" ref="FPG68" si="26800">FPG60*$C$65*$C$68</f>
        <v>0</v>
      </c>
      <c r="FPI68" s="995">
        <f t="shared" ref="FPI68" si="26801">FPI60*$C$65*$C$68</f>
        <v>0</v>
      </c>
      <c r="FPK68" s="995">
        <f t="shared" ref="FPK68" si="26802">FPK60*$C$65*$C$68</f>
        <v>0</v>
      </c>
      <c r="FPM68" s="995">
        <f t="shared" ref="FPM68" si="26803">FPM60*$C$65*$C$68</f>
        <v>0</v>
      </c>
      <c r="FPO68" s="995">
        <f t="shared" ref="FPO68" si="26804">FPO60*$C$65*$C$68</f>
        <v>0</v>
      </c>
      <c r="FPQ68" s="995">
        <f t="shared" ref="FPQ68" si="26805">FPQ60*$C$65*$C$68</f>
        <v>0</v>
      </c>
      <c r="FPS68" s="995">
        <f t="shared" ref="FPS68" si="26806">FPS60*$C$65*$C$68</f>
        <v>0</v>
      </c>
      <c r="FPU68" s="995">
        <f t="shared" ref="FPU68" si="26807">FPU60*$C$65*$C$68</f>
        <v>0</v>
      </c>
      <c r="FPW68" s="995">
        <f t="shared" ref="FPW68" si="26808">FPW60*$C$65*$C$68</f>
        <v>0</v>
      </c>
      <c r="FPY68" s="995">
        <f t="shared" ref="FPY68" si="26809">FPY60*$C$65*$C$68</f>
        <v>0</v>
      </c>
      <c r="FQA68" s="995">
        <f t="shared" ref="FQA68" si="26810">FQA60*$C$65*$C$68</f>
        <v>0</v>
      </c>
      <c r="FQC68" s="995">
        <f t="shared" ref="FQC68" si="26811">FQC60*$C$65*$C$68</f>
        <v>0</v>
      </c>
      <c r="FQE68" s="995">
        <f t="shared" ref="FQE68" si="26812">FQE60*$C$65*$C$68</f>
        <v>0</v>
      </c>
      <c r="FQG68" s="995">
        <f t="shared" ref="FQG68" si="26813">FQG60*$C$65*$C$68</f>
        <v>0</v>
      </c>
      <c r="FQI68" s="995">
        <f t="shared" ref="FQI68" si="26814">FQI60*$C$65*$C$68</f>
        <v>0</v>
      </c>
      <c r="FQK68" s="995">
        <f t="shared" ref="FQK68" si="26815">FQK60*$C$65*$C$68</f>
        <v>0</v>
      </c>
      <c r="FQM68" s="995">
        <f t="shared" ref="FQM68" si="26816">FQM60*$C$65*$C$68</f>
        <v>0</v>
      </c>
      <c r="FQO68" s="995">
        <f t="shared" ref="FQO68" si="26817">FQO60*$C$65*$C$68</f>
        <v>0</v>
      </c>
      <c r="FQQ68" s="995">
        <f t="shared" ref="FQQ68" si="26818">FQQ60*$C$65*$C$68</f>
        <v>0</v>
      </c>
      <c r="FQS68" s="995">
        <f t="shared" ref="FQS68" si="26819">FQS60*$C$65*$C$68</f>
        <v>0</v>
      </c>
      <c r="FQU68" s="995">
        <f t="shared" ref="FQU68" si="26820">FQU60*$C$65*$C$68</f>
        <v>0</v>
      </c>
      <c r="FQW68" s="995">
        <f t="shared" ref="FQW68" si="26821">FQW60*$C$65*$C$68</f>
        <v>0</v>
      </c>
      <c r="FQY68" s="995">
        <f t="shared" ref="FQY68" si="26822">FQY60*$C$65*$C$68</f>
        <v>0</v>
      </c>
      <c r="FRA68" s="995">
        <f t="shared" ref="FRA68" si="26823">FRA60*$C$65*$C$68</f>
        <v>0</v>
      </c>
      <c r="FRC68" s="995">
        <f t="shared" ref="FRC68" si="26824">FRC60*$C$65*$C$68</f>
        <v>0</v>
      </c>
      <c r="FRE68" s="995">
        <f t="shared" ref="FRE68" si="26825">FRE60*$C$65*$C$68</f>
        <v>0</v>
      </c>
      <c r="FRG68" s="995">
        <f t="shared" ref="FRG68" si="26826">FRG60*$C$65*$C$68</f>
        <v>0</v>
      </c>
      <c r="FRI68" s="995">
        <f t="shared" ref="FRI68" si="26827">FRI60*$C$65*$C$68</f>
        <v>0</v>
      </c>
      <c r="FRK68" s="995">
        <f t="shared" ref="FRK68" si="26828">FRK60*$C$65*$C$68</f>
        <v>0</v>
      </c>
      <c r="FRM68" s="995">
        <f t="shared" ref="FRM68" si="26829">FRM60*$C$65*$C$68</f>
        <v>0</v>
      </c>
      <c r="FRO68" s="995">
        <f t="shared" ref="FRO68" si="26830">FRO60*$C$65*$C$68</f>
        <v>0</v>
      </c>
      <c r="FRQ68" s="995">
        <f t="shared" ref="FRQ68" si="26831">FRQ60*$C$65*$C$68</f>
        <v>0</v>
      </c>
      <c r="FRS68" s="995">
        <f t="shared" ref="FRS68" si="26832">FRS60*$C$65*$C$68</f>
        <v>0</v>
      </c>
      <c r="FRU68" s="995">
        <f t="shared" ref="FRU68" si="26833">FRU60*$C$65*$C$68</f>
        <v>0</v>
      </c>
      <c r="FRW68" s="995">
        <f t="shared" ref="FRW68" si="26834">FRW60*$C$65*$C$68</f>
        <v>0</v>
      </c>
      <c r="FRY68" s="995">
        <f t="shared" ref="FRY68" si="26835">FRY60*$C$65*$C$68</f>
        <v>0</v>
      </c>
      <c r="FSA68" s="995">
        <f t="shared" ref="FSA68" si="26836">FSA60*$C$65*$C$68</f>
        <v>0</v>
      </c>
      <c r="FSC68" s="995">
        <f t="shared" ref="FSC68" si="26837">FSC60*$C$65*$C$68</f>
        <v>0</v>
      </c>
      <c r="FSE68" s="995">
        <f t="shared" ref="FSE68" si="26838">FSE60*$C$65*$C$68</f>
        <v>0</v>
      </c>
      <c r="FSG68" s="995">
        <f t="shared" ref="FSG68" si="26839">FSG60*$C$65*$C$68</f>
        <v>0</v>
      </c>
      <c r="FSI68" s="995">
        <f t="shared" ref="FSI68" si="26840">FSI60*$C$65*$C$68</f>
        <v>0</v>
      </c>
      <c r="FSK68" s="995">
        <f t="shared" ref="FSK68" si="26841">FSK60*$C$65*$C$68</f>
        <v>0</v>
      </c>
      <c r="FSM68" s="995">
        <f t="shared" ref="FSM68" si="26842">FSM60*$C$65*$C$68</f>
        <v>0</v>
      </c>
      <c r="FSO68" s="995">
        <f t="shared" ref="FSO68" si="26843">FSO60*$C$65*$C$68</f>
        <v>0</v>
      </c>
      <c r="FSQ68" s="995">
        <f t="shared" ref="FSQ68" si="26844">FSQ60*$C$65*$C$68</f>
        <v>0</v>
      </c>
      <c r="FSS68" s="995">
        <f t="shared" ref="FSS68" si="26845">FSS60*$C$65*$C$68</f>
        <v>0</v>
      </c>
      <c r="FSU68" s="995">
        <f t="shared" ref="FSU68" si="26846">FSU60*$C$65*$C$68</f>
        <v>0</v>
      </c>
      <c r="FSW68" s="995">
        <f t="shared" ref="FSW68" si="26847">FSW60*$C$65*$C$68</f>
        <v>0</v>
      </c>
      <c r="FSY68" s="995">
        <f t="shared" ref="FSY68" si="26848">FSY60*$C$65*$C$68</f>
        <v>0</v>
      </c>
      <c r="FTA68" s="995">
        <f t="shared" ref="FTA68" si="26849">FTA60*$C$65*$C$68</f>
        <v>0</v>
      </c>
      <c r="FTC68" s="995">
        <f t="shared" ref="FTC68" si="26850">FTC60*$C$65*$C$68</f>
        <v>0</v>
      </c>
      <c r="FTE68" s="995">
        <f t="shared" ref="FTE68" si="26851">FTE60*$C$65*$C$68</f>
        <v>0</v>
      </c>
      <c r="FTG68" s="995">
        <f t="shared" ref="FTG68" si="26852">FTG60*$C$65*$C$68</f>
        <v>0</v>
      </c>
      <c r="FTI68" s="995">
        <f t="shared" ref="FTI68" si="26853">FTI60*$C$65*$C$68</f>
        <v>0</v>
      </c>
      <c r="FTK68" s="995">
        <f t="shared" ref="FTK68" si="26854">FTK60*$C$65*$C$68</f>
        <v>0</v>
      </c>
      <c r="FTM68" s="995">
        <f t="shared" ref="FTM68" si="26855">FTM60*$C$65*$C$68</f>
        <v>0</v>
      </c>
      <c r="FTO68" s="995">
        <f t="shared" ref="FTO68" si="26856">FTO60*$C$65*$C$68</f>
        <v>0</v>
      </c>
      <c r="FTQ68" s="995">
        <f t="shared" ref="FTQ68" si="26857">FTQ60*$C$65*$C$68</f>
        <v>0</v>
      </c>
      <c r="FTS68" s="995">
        <f t="shared" ref="FTS68" si="26858">FTS60*$C$65*$C$68</f>
        <v>0</v>
      </c>
      <c r="FTU68" s="995">
        <f t="shared" ref="FTU68" si="26859">FTU60*$C$65*$C$68</f>
        <v>0</v>
      </c>
      <c r="FTW68" s="995">
        <f t="shared" ref="FTW68" si="26860">FTW60*$C$65*$C$68</f>
        <v>0</v>
      </c>
      <c r="FTY68" s="995">
        <f t="shared" ref="FTY68" si="26861">FTY60*$C$65*$C$68</f>
        <v>0</v>
      </c>
      <c r="FUA68" s="995">
        <f t="shared" ref="FUA68" si="26862">FUA60*$C$65*$C$68</f>
        <v>0</v>
      </c>
      <c r="FUC68" s="995">
        <f t="shared" ref="FUC68" si="26863">FUC60*$C$65*$C$68</f>
        <v>0</v>
      </c>
      <c r="FUE68" s="995">
        <f t="shared" ref="FUE68" si="26864">FUE60*$C$65*$C$68</f>
        <v>0</v>
      </c>
      <c r="FUG68" s="995">
        <f t="shared" ref="FUG68" si="26865">FUG60*$C$65*$C$68</f>
        <v>0</v>
      </c>
      <c r="FUI68" s="995">
        <f t="shared" ref="FUI68" si="26866">FUI60*$C$65*$C$68</f>
        <v>0</v>
      </c>
      <c r="FUK68" s="995">
        <f t="shared" ref="FUK68" si="26867">FUK60*$C$65*$C$68</f>
        <v>0</v>
      </c>
      <c r="FUM68" s="995">
        <f t="shared" ref="FUM68" si="26868">FUM60*$C$65*$C$68</f>
        <v>0</v>
      </c>
      <c r="FUO68" s="995">
        <f t="shared" ref="FUO68" si="26869">FUO60*$C$65*$C$68</f>
        <v>0</v>
      </c>
      <c r="FUQ68" s="995">
        <f t="shared" ref="FUQ68" si="26870">FUQ60*$C$65*$C$68</f>
        <v>0</v>
      </c>
      <c r="FUS68" s="995">
        <f t="shared" ref="FUS68" si="26871">FUS60*$C$65*$C$68</f>
        <v>0</v>
      </c>
      <c r="FUU68" s="995">
        <f t="shared" ref="FUU68" si="26872">FUU60*$C$65*$C$68</f>
        <v>0</v>
      </c>
      <c r="FUW68" s="995">
        <f t="shared" ref="FUW68" si="26873">FUW60*$C$65*$C$68</f>
        <v>0</v>
      </c>
      <c r="FUY68" s="995">
        <f t="shared" ref="FUY68" si="26874">FUY60*$C$65*$C$68</f>
        <v>0</v>
      </c>
      <c r="FVA68" s="995">
        <f t="shared" ref="FVA68" si="26875">FVA60*$C$65*$C$68</f>
        <v>0</v>
      </c>
      <c r="FVC68" s="995">
        <f t="shared" ref="FVC68" si="26876">FVC60*$C$65*$C$68</f>
        <v>0</v>
      </c>
      <c r="FVE68" s="995">
        <f t="shared" ref="FVE68" si="26877">FVE60*$C$65*$C$68</f>
        <v>0</v>
      </c>
      <c r="FVG68" s="995">
        <f t="shared" ref="FVG68" si="26878">FVG60*$C$65*$C$68</f>
        <v>0</v>
      </c>
      <c r="FVI68" s="995">
        <f t="shared" ref="FVI68" si="26879">FVI60*$C$65*$C$68</f>
        <v>0</v>
      </c>
      <c r="FVK68" s="995">
        <f t="shared" ref="FVK68" si="26880">FVK60*$C$65*$C$68</f>
        <v>0</v>
      </c>
      <c r="FVM68" s="995">
        <f t="shared" ref="FVM68" si="26881">FVM60*$C$65*$C$68</f>
        <v>0</v>
      </c>
      <c r="FVO68" s="995">
        <f t="shared" ref="FVO68" si="26882">FVO60*$C$65*$C$68</f>
        <v>0</v>
      </c>
      <c r="FVQ68" s="995">
        <f t="shared" ref="FVQ68" si="26883">FVQ60*$C$65*$C$68</f>
        <v>0</v>
      </c>
      <c r="FVS68" s="995">
        <f t="shared" ref="FVS68" si="26884">FVS60*$C$65*$C$68</f>
        <v>0</v>
      </c>
      <c r="FVU68" s="995">
        <f t="shared" ref="FVU68" si="26885">FVU60*$C$65*$C$68</f>
        <v>0</v>
      </c>
      <c r="FVW68" s="995">
        <f t="shared" ref="FVW68" si="26886">FVW60*$C$65*$C$68</f>
        <v>0</v>
      </c>
      <c r="FVY68" s="995">
        <f t="shared" ref="FVY68" si="26887">FVY60*$C$65*$C$68</f>
        <v>0</v>
      </c>
      <c r="FWA68" s="995">
        <f t="shared" ref="FWA68" si="26888">FWA60*$C$65*$C$68</f>
        <v>0</v>
      </c>
      <c r="FWC68" s="995">
        <f t="shared" ref="FWC68" si="26889">FWC60*$C$65*$C$68</f>
        <v>0</v>
      </c>
      <c r="FWE68" s="995">
        <f t="shared" ref="FWE68" si="26890">FWE60*$C$65*$C$68</f>
        <v>0</v>
      </c>
      <c r="FWG68" s="995">
        <f t="shared" ref="FWG68" si="26891">FWG60*$C$65*$C$68</f>
        <v>0</v>
      </c>
      <c r="FWI68" s="995">
        <f t="shared" ref="FWI68" si="26892">FWI60*$C$65*$C$68</f>
        <v>0</v>
      </c>
      <c r="FWK68" s="995">
        <f t="shared" ref="FWK68" si="26893">FWK60*$C$65*$C$68</f>
        <v>0</v>
      </c>
      <c r="FWM68" s="995">
        <f t="shared" ref="FWM68" si="26894">FWM60*$C$65*$C$68</f>
        <v>0</v>
      </c>
      <c r="FWO68" s="995">
        <f t="shared" ref="FWO68" si="26895">FWO60*$C$65*$C$68</f>
        <v>0</v>
      </c>
      <c r="FWQ68" s="995">
        <f t="shared" ref="FWQ68" si="26896">FWQ60*$C$65*$C$68</f>
        <v>0</v>
      </c>
      <c r="FWS68" s="995">
        <f t="shared" ref="FWS68" si="26897">FWS60*$C$65*$C$68</f>
        <v>0</v>
      </c>
      <c r="FWU68" s="995">
        <f t="shared" ref="FWU68" si="26898">FWU60*$C$65*$C$68</f>
        <v>0</v>
      </c>
      <c r="FWW68" s="995">
        <f t="shared" ref="FWW68" si="26899">FWW60*$C$65*$C$68</f>
        <v>0</v>
      </c>
      <c r="FWY68" s="995">
        <f t="shared" ref="FWY68" si="26900">FWY60*$C$65*$C$68</f>
        <v>0</v>
      </c>
      <c r="FXA68" s="995">
        <f t="shared" ref="FXA68" si="26901">FXA60*$C$65*$C$68</f>
        <v>0</v>
      </c>
      <c r="FXC68" s="995">
        <f t="shared" ref="FXC68" si="26902">FXC60*$C$65*$C$68</f>
        <v>0</v>
      </c>
      <c r="FXE68" s="995">
        <f t="shared" ref="FXE68" si="26903">FXE60*$C$65*$C$68</f>
        <v>0</v>
      </c>
      <c r="FXG68" s="995">
        <f t="shared" ref="FXG68" si="26904">FXG60*$C$65*$C$68</f>
        <v>0</v>
      </c>
      <c r="FXI68" s="995">
        <f t="shared" ref="FXI68" si="26905">FXI60*$C$65*$C$68</f>
        <v>0</v>
      </c>
      <c r="FXK68" s="995">
        <f t="shared" ref="FXK68" si="26906">FXK60*$C$65*$C$68</f>
        <v>0</v>
      </c>
      <c r="FXM68" s="995">
        <f t="shared" ref="FXM68" si="26907">FXM60*$C$65*$C$68</f>
        <v>0</v>
      </c>
      <c r="FXO68" s="995">
        <f t="shared" ref="FXO68" si="26908">FXO60*$C$65*$C$68</f>
        <v>0</v>
      </c>
      <c r="FXQ68" s="995">
        <f t="shared" ref="FXQ68" si="26909">FXQ60*$C$65*$C$68</f>
        <v>0</v>
      </c>
      <c r="FXS68" s="995">
        <f t="shared" ref="FXS68" si="26910">FXS60*$C$65*$C$68</f>
        <v>0</v>
      </c>
      <c r="FXU68" s="995">
        <f t="shared" ref="FXU68" si="26911">FXU60*$C$65*$C$68</f>
        <v>0</v>
      </c>
      <c r="FXW68" s="995">
        <f t="shared" ref="FXW68" si="26912">FXW60*$C$65*$C$68</f>
        <v>0</v>
      </c>
      <c r="FXY68" s="995">
        <f t="shared" ref="FXY68" si="26913">FXY60*$C$65*$C$68</f>
        <v>0</v>
      </c>
      <c r="FYA68" s="995">
        <f t="shared" ref="FYA68" si="26914">FYA60*$C$65*$C$68</f>
        <v>0</v>
      </c>
      <c r="FYC68" s="995">
        <f t="shared" ref="FYC68" si="26915">FYC60*$C$65*$C$68</f>
        <v>0</v>
      </c>
      <c r="FYE68" s="995">
        <f t="shared" ref="FYE68" si="26916">FYE60*$C$65*$C$68</f>
        <v>0</v>
      </c>
      <c r="FYG68" s="995">
        <f t="shared" ref="FYG68" si="26917">FYG60*$C$65*$C$68</f>
        <v>0</v>
      </c>
      <c r="FYI68" s="995">
        <f t="shared" ref="FYI68" si="26918">FYI60*$C$65*$C$68</f>
        <v>0</v>
      </c>
      <c r="FYK68" s="995">
        <f t="shared" ref="FYK68" si="26919">FYK60*$C$65*$C$68</f>
        <v>0</v>
      </c>
      <c r="FYM68" s="995">
        <f t="shared" ref="FYM68" si="26920">FYM60*$C$65*$C$68</f>
        <v>0</v>
      </c>
      <c r="FYO68" s="995">
        <f t="shared" ref="FYO68" si="26921">FYO60*$C$65*$C$68</f>
        <v>0</v>
      </c>
      <c r="FYQ68" s="995">
        <f t="shared" ref="FYQ68" si="26922">FYQ60*$C$65*$C$68</f>
        <v>0</v>
      </c>
      <c r="FYS68" s="995">
        <f t="shared" ref="FYS68" si="26923">FYS60*$C$65*$C$68</f>
        <v>0</v>
      </c>
      <c r="FYU68" s="995">
        <f t="shared" ref="FYU68" si="26924">FYU60*$C$65*$C$68</f>
        <v>0</v>
      </c>
      <c r="FYW68" s="995">
        <f t="shared" ref="FYW68" si="26925">FYW60*$C$65*$C$68</f>
        <v>0</v>
      </c>
      <c r="FYY68" s="995">
        <f t="shared" ref="FYY68" si="26926">FYY60*$C$65*$C$68</f>
        <v>0</v>
      </c>
      <c r="FZA68" s="995">
        <f t="shared" ref="FZA68" si="26927">FZA60*$C$65*$C$68</f>
        <v>0</v>
      </c>
      <c r="FZC68" s="995">
        <f t="shared" ref="FZC68" si="26928">FZC60*$C$65*$C$68</f>
        <v>0</v>
      </c>
      <c r="FZE68" s="995">
        <f t="shared" ref="FZE68" si="26929">FZE60*$C$65*$C$68</f>
        <v>0</v>
      </c>
      <c r="FZG68" s="995">
        <f t="shared" ref="FZG68" si="26930">FZG60*$C$65*$C$68</f>
        <v>0</v>
      </c>
      <c r="FZI68" s="995">
        <f t="shared" ref="FZI68" si="26931">FZI60*$C$65*$C$68</f>
        <v>0</v>
      </c>
      <c r="FZK68" s="995">
        <f t="shared" ref="FZK68" si="26932">FZK60*$C$65*$C$68</f>
        <v>0</v>
      </c>
      <c r="FZM68" s="995">
        <f t="shared" ref="FZM68" si="26933">FZM60*$C$65*$C$68</f>
        <v>0</v>
      </c>
      <c r="FZO68" s="995">
        <f t="shared" ref="FZO68" si="26934">FZO60*$C$65*$C$68</f>
        <v>0</v>
      </c>
      <c r="FZQ68" s="995">
        <f t="shared" ref="FZQ68" si="26935">FZQ60*$C$65*$C$68</f>
        <v>0</v>
      </c>
      <c r="FZS68" s="995">
        <f t="shared" ref="FZS68" si="26936">FZS60*$C$65*$C$68</f>
        <v>0</v>
      </c>
      <c r="FZU68" s="995">
        <f t="shared" ref="FZU68" si="26937">FZU60*$C$65*$C$68</f>
        <v>0</v>
      </c>
      <c r="FZW68" s="995">
        <f t="shared" ref="FZW68" si="26938">FZW60*$C$65*$C$68</f>
        <v>0</v>
      </c>
      <c r="FZY68" s="995">
        <f t="shared" ref="FZY68" si="26939">FZY60*$C$65*$C$68</f>
        <v>0</v>
      </c>
      <c r="GAA68" s="995">
        <f t="shared" ref="GAA68" si="26940">GAA60*$C$65*$C$68</f>
        <v>0</v>
      </c>
      <c r="GAC68" s="995">
        <f t="shared" ref="GAC68" si="26941">GAC60*$C$65*$C$68</f>
        <v>0</v>
      </c>
      <c r="GAE68" s="995">
        <f t="shared" ref="GAE68" si="26942">GAE60*$C$65*$C$68</f>
        <v>0</v>
      </c>
      <c r="GAG68" s="995">
        <f t="shared" ref="GAG68" si="26943">GAG60*$C$65*$C$68</f>
        <v>0</v>
      </c>
      <c r="GAI68" s="995">
        <f t="shared" ref="GAI68" si="26944">GAI60*$C$65*$C$68</f>
        <v>0</v>
      </c>
      <c r="GAK68" s="995">
        <f t="shared" ref="GAK68" si="26945">GAK60*$C$65*$C$68</f>
        <v>0</v>
      </c>
      <c r="GAM68" s="995">
        <f t="shared" ref="GAM68" si="26946">GAM60*$C$65*$C$68</f>
        <v>0</v>
      </c>
      <c r="GAO68" s="995">
        <f t="shared" ref="GAO68" si="26947">GAO60*$C$65*$C$68</f>
        <v>0</v>
      </c>
      <c r="GAQ68" s="995">
        <f t="shared" ref="GAQ68" si="26948">GAQ60*$C$65*$C$68</f>
        <v>0</v>
      </c>
      <c r="GAS68" s="995">
        <f t="shared" ref="GAS68" si="26949">GAS60*$C$65*$C$68</f>
        <v>0</v>
      </c>
      <c r="GAU68" s="995">
        <f t="shared" ref="GAU68" si="26950">GAU60*$C$65*$C$68</f>
        <v>0</v>
      </c>
      <c r="GAW68" s="995">
        <f t="shared" ref="GAW68" si="26951">GAW60*$C$65*$C$68</f>
        <v>0</v>
      </c>
      <c r="GAY68" s="995">
        <f t="shared" ref="GAY68" si="26952">GAY60*$C$65*$C$68</f>
        <v>0</v>
      </c>
      <c r="GBA68" s="995">
        <f t="shared" ref="GBA68" si="26953">GBA60*$C$65*$C$68</f>
        <v>0</v>
      </c>
      <c r="GBC68" s="995">
        <f t="shared" ref="GBC68" si="26954">GBC60*$C$65*$C$68</f>
        <v>0</v>
      </c>
      <c r="GBE68" s="995">
        <f t="shared" ref="GBE68" si="26955">GBE60*$C$65*$C$68</f>
        <v>0</v>
      </c>
      <c r="GBG68" s="995">
        <f t="shared" ref="GBG68" si="26956">GBG60*$C$65*$C$68</f>
        <v>0</v>
      </c>
      <c r="GBI68" s="995">
        <f t="shared" ref="GBI68" si="26957">GBI60*$C$65*$C$68</f>
        <v>0</v>
      </c>
      <c r="GBK68" s="995">
        <f t="shared" ref="GBK68" si="26958">GBK60*$C$65*$C$68</f>
        <v>0</v>
      </c>
      <c r="GBM68" s="995">
        <f t="shared" ref="GBM68" si="26959">GBM60*$C$65*$C$68</f>
        <v>0</v>
      </c>
      <c r="GBO68" s="995">
        <f t="shared" ref="GBO68" si="26960">GBO60*$C$65*$C$68</f>
        <v>0</v>
      </c>
      <c r="GBQ68" s="995">
        <f t="shared" ref="GBQ68" si="26961">GBQ60*$C$65*$C$68</f>
        <v>0</v>
      </c>
      <c r="GBS68" s="995">
        <f t="shared" ref="GBS68" si="26962">GBS60*$C$65*$C$68</f>
        <v>0</v>
      </c>
      <c r="GBU68" s="995">
        <f t="shared" ref="GBU68" si="26963">GBU60*$C$65*$C$68</f>
        <v>0</v>
      </c>
      <c r="GBW68" s="995">
        <f t="shared" ref="GBW68" si="26964">GBW60*$C$65*$C$68</f>
        <v>0</v>
      </c>
      <c r="GBY68" s="995">
        <f t="shared" ref="GBY68" si="26965">GBY60*$C$65*$C$68</f>
        <v>0</v>
      </c>
      <c r="GCA68" s="995">
        <f t="shared" ref="GCA68" si="26966">GCA60*$C$65*$C$68</f>
        <v>0</v>
      </c>
      <c r="GCC68" s="995">
        <f t="shared" ref="GCC68" si="26967">GCC60*$C$65*$C$68</f>
        <v>0</v>
      </c>
      <c r="GCE68" s="995">
        <f t="shared" ref="GCE68" si="26968">GCE60*$C$65*$C$68</f>
        <v>0</v>
      </c>
      <c r="GCG68" s="995">
        <f t="shared" ref="GCG68" si="26969">GCG60*$C$65*$C$68</f>
        <v>0</v>
      </c>
      <c r="GCI68" s="995">
        <f t="shared" ref="GCI68" si="26970">GCI60*$C$65*$C$68</f>
        <v>0</v>
      </c>
      <c r="GCK68" s="995">
        <f t="shared" ref="GCK68" si="26971">GCK60*$C$65*$C$68</f>
        <v>0</v>
      </c>
      <c r="GCM68" s="995">
        <f t="shared" ref="GCM68" si="26972">GCM60*$C$65*$C$68</f>
        <v>0</v>
      </c>
      <c r="GCO68" s="995">
        <f t="shared" ref="GCO68" si="26973">GCO60*$C$65*$C$68</f>
        <v>0</v>
      </c>
      <c r="GCQ68" s="995">
        <f t="shared" ref="GCQ68" si="26974">GCQ60*$C$65*$C$68</f>
        <v>0</v>
      </c>
      <c r="GCS68" s="995">
        <f t="shared" ref="GCS68" si="26975">GCS60*$C$65*$C$68</f>
        <v>0</v>
      </c>
      <c r="GCU68" s="995">
        <f t="shared" ref="GCU68" si="26976">GCU60*$C$65*$C$68</f>
        <v>0</v>
      </c>
      <c r="GCW68" s="995">
        <f t="shared" ref="GCW68" si="26977">GCW60*$C$65*$C$68</f>
        <v>0</v>
      </c>
      <c r="GCY68" s="995">
        <f t="shared" ref="GCY68" si="26978">GCY60*$C$65*$C$68</f>
        <v>0</v>
      </c>
      <c r="GDA68" s="995">
        <f t="shared" ref="GDA68" si="26979">GDA60*$C$65*$C$68</f>
        <v>0</v>
      </c>
      <c r="GDC68" s="995">
        <f t="shared" ref="GDC68" si="26980">GDC60*$C$65*$C$68</f>
        <v>0</v>
      </c>
      <c r="GDE68" s="995">
        <f t="shared" ref="GDE68" si="26981">GDE60*$C$65*$C$68</f>
        <v>0</v>
      </c>
      <c r="GDG68" s="995">
        <f t="shared" ref="GDG68" si="26982">GDG60*$C$65*$C$68</f>
        <v>0</v>
      </c>
      <c r="GDI68" s="995">
        <f t="shared" ref="GDI68" si="26983">GDI60*$C$65*$C$68</f>
        <v>0</v>
      </c>
      <c r="GDK68" s="995">
        <f t="shared" ref="GDK68" si="26984">GDK60*$C$65*$C$68</f>
        <v>0</v>
      </c>
      <c r="GDM68" s="995">
        <f t="shared" ref="GDM68" si="26985">GDM60*$C$65*$C$68</f>
        <v>0</v>
      </c>
      <c r="GDO68" s="995">
        <f t="shared" ref="GDO68" si="26986">GDO60*$C$65*$C$68</f>
        <v>0</v>
      </c>
      <c r="GDQ68" s="995">
        <f t="shared" ref="GDQ68" si="26987">GDQ60*$C$65*$C$68</f>
        <v>0</v>
      </c>
      <c r="GDS68" s="995">
        <f t="shared" ref="GDS68" si="26988">GDS60*$C$65*$C$68</f>
        <v>0</v>
      </c>
      <c r="GDU68" s="995">
        <f t="shared" ref="GDU68" si="26989">GDU60*$C$65*$C$68</f>
        <v>0</v>
      </c>
      <c r="GDW68" s="995">
        <f t="shared" ref="GDW68" si="26990">GDW60*$C$65*$C$68</f>
        <v>0</v>
      </c>
      <c r="GDY68" s="995">
        <f t="shared" ref="GDY68" si="26991">GDY60*$C$65*$C$68</f>
        <v>0</v>
      </c>
      <c r="GEA68" s="995">
        <f t="shared" ref="GEA68" si="26992">GEA60*$C$65*$C$68</f>
        <v>0</v>
      </c>
      <c r="GEC68" s="995">
        <f t="shared" ref="GEC68" si="26993">GEC60*$C$65*$C$68</f>
        <v>0</v>
      </c>
      <c r="GEE68" s="995">
        <f t="shared" ref="GEE68" si="26994">GEE60*$C$65*$C$68</f>
        <v>0</v>
      </c>
      <c r="GEG68" s="995">
        <f t="shared" ref="GEG68" si="26995">GEG60*$C$65*$C$68</f>
        <v>0</v>
      </c>
      <c r="GEI68" s="995">
        <f t="shared" ref="GEI68" si="26996">GEI60*$C$65*$C$68</f>
        <v>0</v>
      </c>
      <c r="GEK68" s="995">
        <f t="shared" ref="GEK68" si="26997">GEK60*$C$65*$C$68</f>
        <v>0</v>
      </c>
      <c r="GEM68" s="995">
        <f t="shared" ref="GEM68" si="26998">GEM60*$C$65*$C$68</f>
        <v>0</v>
      </c>
      <c r="GEO68" s="995">
        <f t="shared" ref="GEO68" si="26999">GEO60*$C$65*$C$68</f>
        <v>0</v>
      </c>
      <c r="GEQ68" s="995">
        <f t="shared" ref="GEQ68" si="27000">GEQ60*$C$65*$C$68</f>
        <v>0</v>
      </c>
      <c r="GES68" s="995">
        <f t="shared" ref="GES68" si="27001">GES60*$C$65*$C$68</f>
        <v>0</v>
      </c>
      <c r="GEU68" s="995">
        <f t="shared" ref="GEU68" si="27002">GEU60*$C$65*$C$68</f>
        <v>0</v>
      </c>
      <c r="GEW68" s="995">
        <f t="shared" ref="GEW68" si="27003">GEW60*$C$65*$C$68</f>
        <v>0</v>
      </c>
      <c r="GEY68" s="995">
        <f t="shared" ref="GEY68" si="27004">GEY60*$C$65*$C$68</f>
        <v>0</v>
      </c>
      <c r="GFA68" s="995">
        <f t="shared" ref="GFA68" si="27005">GFA60*$C$65*$C$68</f>
        <v>0</v>
      </c>
      <c r="GFC68" s="995">
        <f t="shared" ref="GFC68" si="27006">GFC60*$C$65*$C$68</f>
        <v>0</v>
      </c>
      <c r="GFE68" s="995">
        <f t="shared" ref="GFE68" si="27007">GFE60*$C$65*$C$68</f>
        <v>0</v>
      </c>
      <c r="GFG68" s="995">
        <f t="shared" ref="GFG68" si="27008">GFG60*$C$65*$C$68</f>
        <v>0</v>
      </c>
      <c r="GFI68" s="995">
        <f t="shared" ref="GFI68" si="27009">GFI60*$C$65*$C$68</f>
        <v>0</v>
      </c>
      <c r="GFK68" s="995">
        <f t="shared" ref="GFK68" si="27010">GFK60*$C$65*$C$68</f>
        <v>0</v>
      </c>
      <c r="GFM68" s="995">
        <f t="shared" ref="GFM68" si="27011">GFM60*$C$65*$C$68</f>
        <v>0</v>
      </c>
      <c r="GFO68" s="995">
        <f t="shared" ref="GFO68" si="27012">GFO60*$C$65*$C$68</f>
        <v>0</v>
      </c>
      <c r="GFQ68" s="995">
        <f t="shared" ref="GFQ68" si="27013">GFQ60*$C$65*$C$68</f>
        <v>0</v>
      </c>
      <c r="GFS68" s="995">
        <f t="shared" ref="GFS68" si="27014">GFS60*$C$65*$C$68</f>
        <v>0</v>
      </c>
      <c r="GFU68" s="995">
        <f t="shared" ref="GFU68" si="27015">GFU60*$C$65*$C$68</f>
        <v>0</v>
      </c>
      <c r="GFW68" s="995">
        <f t="shared" ref="GFW68" si="27016">GFW60*$C$65*$C$68</f>
        <v>0</v>
      </c>
      <c r="GFY68" s="995">
        <f t="shared" ref="GFY68" si="27017">GFY60*$C$65*$C$68</f>
        <v>0</v>
      </c>
      <c r="GGA68" s="995">
        <f t="shared" ref="GGA68" si="27018">GGA60*$C$65*$C$68</f>
        <v>0</v>
      </c>
      <c r="GGC68" s="995">
        <f t="shared" ref="GGC68" si="27019">GGC60*$C$65*$C$68</f>
        <v>0</v>
      </c>
      <c r="GGE68" s="995">
        <f t="shared" ref="GGE68" si="27020">GGE60*$C$65*$C$68</f>
        <v>0</v>
      </c>
      <c r="GGG68" s="995">
        <f t="shared" ref="GGG68" si="27021">GGG60*$C$65*$C$68</f>
        <v>0</v>
      </c>
      <c r="GGI68" s="995">
        <f t="shared" ref="GGI68" si="27022">GGI60*$C$65*$C$68</f>
        <v>0</v>
      </c>
      <c r="GGK68" s="995">
        <f t="shared" ref="GGK68" si="27023">GGK60*$C$65*$C$68</f>
        <v>0</v>
      </c>
      <c r="GGM68" s="995">
        <f t="shared" ref="GGM68" si="27024">GGM60*$C$65*$C$68</f>
        <v>0</v>
      </c>
      <c r="GGO68" s="995">
        <f t="shared" ref="GGO68" si="27025">GGO60*$C$65*$C$68</f>
        <v>0</v>
      </c>
      <c r="GGQ68" s="995">
        <f t="shared" ref="GGQ68" si="27026">GGQ60*$C$65*$C$68</f>
        <v>0</v>
      </c>
      <c r="GGS68" s="995">
        <f t="shared" ref="GGS68" si="27027">GGS60*$C$65*$C$68</f>
        <v>0</v>
      </c>
      <c r="GGU68" s="995">
        <f t="shared" ref="GGU68" si="27028">GGU60*$C$65*$C$68</f>
        <v>0</v>
      </c>
      <c r="GGW68" s="995">
        <f t="shared" ref="GGW68" si="27029">GGW60*$C$65*$C$68</f>
        <v>0</v>
      </c>
      <c r="GGY68" s="995">
        <f t="shared" ref="GGY68" si="27030">GGY60*$C$65*$C$68</f>
        <v>0</v>
      </c>
      <c r="GHA68" s="995">
        <f t="shared" ref="GHA68" si="27031">GHA60*$C$65*$C$68</f>
        <v>0</v>
      </c>
      <c r="GHC68" s="995">
        <f t="shared" ref="GHC68" si="27032">GHC60*$C$65*$C$68</f>
        <v>0</v>
      </c>
      <c r="GHE68" s="995">
        <f t="shared" ref="GHE68" si="27033">GHE60*$C$65*$C$68</f>
        <v>0</v>
      </c>
      <c r="GHG68" s="995">
        <f t="shared" ref="GHG68" si="27034">GHG60*$C$65*$C$68</f>
        <v>0</v>
      </c>
      <c r="GHI68" s="995">
        <f t="shared" ref="GHI68" si="27035">GHI60*$C$65*$C$68</f>
        <v>0</v>
      </c>
      <c r="GHK68" s="995">
        <f t="shared" ref="GHK68" si="27036">GHK60*$C$65*$C$68</f>
        <v>0</v>
      </c>
      <c r="GHM68" s="995">
        <f t="shared" ref="GHM68" si="27037">GHM60*$C$65*$C$68</f>
        <v>0</v>
      </c>
      <c r="GHO68" s="995">
        <f t="shared" ref="GHO68" si="27038">GHO60*$C$65*$C$68</f>
        <v>0</v>
      </c>
      <c r="GHQ68" s="995">
        <f t="shared" ref="GHQ68" si="27039">GHQ60*$C$65*$C$68</f>
        <v>0</v>
      </c>
      <c r="GHS68" s="995">
        <f t="shared" ref="GHS68" si="27040">GHS60*$C$65*$C$68</f>
        <v>0</v>
      </c>
      <c r="GHU68" s="995">
        <f t="shared" ref="GHU68" si="27041">GHU60*$C$65*$C$68</f>
        <v>0</v>
      </c>
      <c r="GHW68" s="995">
        <f t="shared" ref="GHW68" si="27042">GHW60*$C$65*$C$68</f>
        <v>0</v>
      </c>
      <c r="GHY68" s="995">
        <f t="shared" ref="GHY68" si="27043">GHY60*$C$65*$C$68</f>
        <v>0</v>
      </c>
      <c r="GIA68" s="995">
        <f t="shared" ref="GIA68" si="27044">GIA60*$C$65*$C$68</f>
        <v>0</v>
      </c>
      <c r="GIC68" s="995">
        <f t="shared" ref="GIC68" si="27045">GIC60*$C$65*$C$68</f>
        <v>0</v>
      </c>
      <c r="GIE68" s="995">
        <f t="shared" ref="GIE68" si="27046">GIE60*$C$65*$C$68</f>
        <v>0</v>
      </c>
      <c r="GIG68" s="995">
        <f t="shared" ref="GIG68" si="27047">GIG60*$C$65*$C$68</f>
        <v>0</v>
      </c>
      <c r="GII68" s="995">
        <f t="shared" ref="GII68" si="27048">GII60*$C$65*$C$68</f>
        <v>0</v>
      </c>
      <c r="GIK68" s="995">
        <f t="shared" ref="GIK68" si="27049">GIK60*$C$65*$C$68</f>
        <v>0</v>
      </c>
      <c r="GIM68" s="995">
        <f t="shared" ref="GIM68" si="27050">GIM60*$C$65*$C$68</f>
        <v>0</v>
      </c>
      <c r="GIO68" s="995">
        <f t="shared" ref="GIO68" si="27051">GIO60*$C$65*$C$68</f>
        <v>0</v>
      </c>
      <c r="GIQ68" s="995">
        <f t="shared" ref="GIQ68" si="27052">GIQ60*$C$65*$C$68</f>
        <v>0</v>
      </c>
      <c r="GIS68" s="995">
        <f t="shared" ref="GIS68" si="27053">GIS60*$C$65*$C$68</f>
        <v>0</v>
      </c>
      <c r="GIU68" s="995">
        <f t="shared" ref="GIU68" si="27054">GIU60*$C$65*$C$68</f>
        <v>0</v>
      </c>
      <c r="GIW68" s="995">
        <f t="shared" ref="GIW68" si="27055">GIW60*$C$65*$C$68</f>
        <v>0</v>
      </c>
      <c r="GIY68" s="995">
        <f t="shared" ref="GIY68" si="27056">GIY60*$C$65*$C$68</f>
        <v>0</v>
      </c>
      <c r="GJA68" s="995">
        <f t="shared" ref="GJA68" si="27057">GJA60*$C$65*$C$68</f>
        <v>0</v>
      </c>
      <c r="GJC68" s="995">
        <f t="shared" ref="GJC68" si="27058">GJC60*$C$65*$C$68</f>
        <v>0</v>
      </c>
      <c r="GJE68" s="995">
        <f t="shared" ref="GJE68" si="27059">GJE60*$C$65*$C$68</f>
        <v>0</v>
      </c>
      <c r="GJG68" s="995">
        <f t="shared" ref="GJG68" si="27060">GJG60*$C$65*$C$68</f>
        <v>0</v>
      </c>
      <c r="GJI68" s="995">
        <f t="shared" ref="GJI68" si="27061">GJI60*$C$65*$C$68</f>
        <v>0</v>
      </c>
      <c r="GJK68" s="995">
        <f t="shared" ref="GJK68" si="27062">GJK60*$C$65*$C$68</f>
        <v>0</v>
      </c>
      <c r="GJM68" s="995">
        <f t="shared" ref="GJM68" si="27063">GJM60*$C$65*$C$68</f>
        <v>0</v>
      </c>
      <c r="GJO68" s="995">
        <f t="shared" ref="GJO68" si="27064">GJO60*$C$65*$C$68</f>
        <v>0</v>
      </c>
      <c r="GJQ68" s="995">
        <f t="shared" ref="GJQ68" si="27065">GJQ60*$C$65*$C$68</f>
        <v>0</v>
      </c>
      <c r="GJS68" s="995">
        <f t="shared" ref="GJS68" si="27066">GJS60*$C$65*$C$68</f>
        <v>0</v>
      </c>
      <c r="GJU68" s="995">
        <f t="shared" ref="GJU68" si="27067">GJU60*$C$65*$C$68</f>
        <v>0</v>
      </c>
      <c r="GJW68" s="995">
        <f t="shared" ref="GJW68" si="27068">GJW60*$C$65*$C$68</f>
        <v>0</v>
      </c>
      <c r="GJY68" s="995">
        <f t="shared" ref="GJY68" si="27069">GJY60*$C$65*$C$68</f>
        <v>0</v>
      </c>
      <c r="GKA68" s="995">
        <f t="shared" ref="GKA68" si="27070">GKA60*$C$65*$C$68</f>
        <v>0</v>
      </c>
      <c r="GKC68" s="995">
        <f t="shared" ref="GKC68" si="27071">GKC60*$C$65*$C$68</f>
        <v>0</v>
      </c>
      <c r="GKE68" s="995">
        <f t="shared" ref="GKE68" si="27072">GKE60*$C$65*$C$68</f>
        <v>0</v>
      </c>
      <c r="GKG68" s="995">
        <f t="shared" ref="GKG68" si="27073">GKG60*$C$65*$C$68</f>
        <v>0</v>
      </c>
      <c r="GKI68" s="995">
        <f t="shared" ref="GKI68" si="27074">GKI60*$C$65*$C$68</f>
        <v>0</v>
      </c>
      <c r="GKK68" s="995">
        <f t="shared" ref="GKK68" si="27075">GKK60*$C$65*$C$68</f>
        <v>0</v>
      </c>
      <c r="GKM68" s="995">
        <f t="shared" ref="GKM68" si="27076">GKM60*$C$65*$C$68</f>
        <v>0</v>
      </c>
      <c r="GKO68" s="995">
        <f t="shared" ref="GKO68" si="27077">GKO60*$C$65*$C$68</f>
        <v>0</v>
      </c>
      <c r="GKQ68" s="995">
        <f t="shared" ref="GKQ68" si="27078">GKQ60*$C$65*$C$68</f>
        <v>0</v>
      </c>
      <c r="GKS68" s="995">
        <f t="shared" ref="GKS68" si="27079">GKS60*$C$65*$C$68</f>
        <v>0</v>
      </c>
      <c r="GKU68" s="995">
        <f t="shared" ref="GKU68" si="27080">GKU60*$C$65*$C$68</f>
        <v>0</v>
      </c>
      <c r="GKW68" s="995">
        <f t="shared" ref="GKW68" si="27081">GKW60*$C$65*$C$68</f>
        <v>0</v>
      </c>
      <c r="GKY68" s="995">
        <f t="shared" ref="GKY68" si="27082">GKY60*$C$65*$C$68</f>
        <v>0</v>
      </c>
      <c r="GLA68" s="995">
        <f t="shared" ref="GLA68" si="27083">GLA60*$C$65*$C$68</f>
        <v>0</v>
      </c>
      <c r="GLC68" s="995">
        <f t="shared" ref="GLC68" si="27084">GLC60*$C$65*$C$68</f>
        <v>0</v>
      </c>
      <c r="GLE68" s="995">
        <f t="shared" ref="GLE68" si="27085">GLE60*$C$65*$C$68</f>
        <v>0</v>
      </c>
      <c r="GLG68" s="995">
        <f t="shared" ref="GLG68" si="27086">GLG60*$C$65*$C$68</f>
        <v>0</v>
      </c>
      <c r="GLI68" s="995">
        <f t="shared" ref="GLI68" si="27087">GLI60*$C$65*$C$68</f>
        <v>0</v>
      </c>
      <c r="GLK68" s="995">
        <f t="shared" ref="GLK68" si="27088">GLK60*$C$65*$C$68</f>
        <v>0</v>
      </c>
      <c r="GLM68" s="995">
        <f t="shared" ref="GLM68" si="27089">GLM60*$C$65*$C$68</f>
        <v>0</v>
      </c>
      <c r="GLO68" s="995">
        <f t="shared" ref="GLO68" si="27090">GLO60*$C$65*$C$68</f>
        <v>0</v>
      </c>
      <c r="GLQ68" s="995">
        <f t="shared" ref="GLQ68" si="27091">GLQ60*$C$65*$C$68</f>
        <v>0</v>
      </c>
      <c r="GLS68" s="995">
        <f t="shared" ref="GLS68" si="27092">GLS60*$C$65*$C$68</f>
        <v>0</v>
      </c>
      <c r="GLU68" s="995">
        <f t="shared" ref="GLU68" si="27093">GLU60*$C$65*$C$68</f>
        <v>0</v>
      </c>
      <c r="GLW68" s="995">
        <f t="shared" ref="GLW68" si="27094">GLW60*$C$65*$C$68</f>
        <v>0</v>
      </c>
      <c r="GLY68" s="995">
        <f t="shared" ref="GLY68" si="27095">GLY60*$C$65*$C$68</f>
        <v>0</v>
      </c>
      <c r="GMA68" s="995">
        <f t="shared" ref="GMA68" si="27096">GMA60*$C$65*$C$68</f>
        <v>0</v>
      </c>
      <c r="GMC68" s="995">
        <f t="shared" ref="GMC68" si="27097">GMC60*$C$65*$C$68</f>
        <v>0</v>
      </c>
      <c r="GME68" s="995">
        <f t="shared" ref="GME68" si="27098">GME60*$C$65*$C$68</f>
        <v>0</v>
      </c>
      <c r="GMG68" s="995">
        <f t="shared" ref="GMG68" si="27099">GMG60*$C$65*$C$68</f>
        <v>0</v>
      </c>
      <c r="GMI68" s="995">
        <f t="shared" ref="GMI68" si="27100">GMI60*$C$65*$C$68</f>
        <v>0</v>
      </c>
      <c r="GMK68" s="995">
        <f t="shared" ref="GMK68" si="27101">GMK60*$C$65*$C$68</f>
        <v>0</v>
      </c>
      <c r="GMM68" s="995">
        <f t="shared" ref="GMM68" si="27102">GMM60*$C$65*$C$68</f>
        <v>0</v>
      </c>
      <c r="GMO68" s="995">
        <f t="shared" ref="GMO68" si="27103">GMO60*$C$65*$C$68</f>
        <v>0</v>
      </c>
      <c r="GMQ68" s="995">
        <f t="shared" ref="GMQ68" si="27104">GMQ60*$C$65*$C$68</f>
        <v>0</v>
      </c>
      <c r="GMS68" s="995">
        <f t="shared" ref="GMS68" si="27105">GMS60*$C$65*$C$68</f>
        <v>0</v>
      </c>
      <c r="GMU68" s="995">
        <f t="shared" ref="GMU68" si="27106">GMU60*$C$65*$C$68</f>
        <v>0</v>
      </c>
      <c r="GMW68" s="995">
        <f t="shared" ref="GMW68" si="27107">GMW60*$C$65*$C$68</f>
        <v>0</v>
      </c>
      <c r="GMY68" s="995">
        <f t="shared" ref="GMY68" si="27108">GMY60*$C$65*$C$68</f>
        <v>0</v>
      </c>
      <c r="GNA68" s="995">
        <f t="shared" ref="GNA68" si="27109">GNA60*$C$65*$C$68</f>
        <v>0</v>
      </c>
      <c r="GNC68" s="995">
        <f t="shared" ref="GNC68" si="27110">GNC60*$C$65*$C$68</f>
        <v>0</v>
      </c>
      <c r="GNE68" s="995">
        <f t="shared" ref="GNE68" si="27111">GNE60*$C$65*$C$68</f>
        <v>0</v>
      </c>
      <c r="GNG68" s="995">
        <f t="shared" ref="GNG68" si="27112">GNG60*$C$65*$C$68</f>
        <v>0</v>
      </c>
      <c r="GNI68" s="995">
        <f t="shared" ref="GNI68" si="27113">GNI60*$C$65*$C$68</f>
        <v>0</v>
      </c>
      <c r="GNK68" s="995">
        <f t="shared" ref="GNK68" si="27114">GNK60*$C$65*$C$68</f>
        <v>0</v>
      </c>
      <c r="GNM68" s="995">
        <f t="shared" ref="GNM68" si="27115">GNM60*$C$65*$C$68</f>
        <v>0</v>
      </c>
      <c r="GNO68" s="995">
        <f t="shared" ref="GNO68" si="27116">GNO60*$C$65*$C$68</f>
        <v>0</v>
      </c>
      <c r="GNQ68" s="995">
        <f t="shared" ref="GNQ68" si="27117">GNQ60*$C$65*$C$68</f>
        <v>0</v>
      </c>
      <c r="GNS68" s="995">
        <f t="shared" ref="GNS68" si="27118">GNS60*$C$65*$C$68</f>
        <v>0</v>
      </c>
      <c r="GNU68" s="995">
        <f t="shared" ref="GNU68" si="27119">GNU60*$C$65*$C$68</f>
        <v>0</v>
      </c>
      <c r="GNW68" s="995">
        <f t="shared" ref="GNW68" si="27120">GNW60*$C$65*$C$68</f>
        <v>0</v>
      </c>
      <c r="GNY68" s="995">
        <f t="shared" ref="GNY68" si="27121">GNY60*$C$65*$C$68</f>
        <v>0</v>
      </c>
      <c r="GOA68" s="995">
        <f t="shared" ref="GOA68" si="27122">GOA60*$C$65*$C$68</f>
        <v>0</v>
      </c>
      <c r="GOC68" s="995">
        <f t="shared" ref="GOC68" si="27123">GOC60*$C$65*$C$68</f>
        <v>0</v>
      </c>
      <c r="GOE68" s="995">
        <f t="shared" ref="GOE68" si="27124">GOE60*$C$65*$C$68</f>
        <v>0</v>
      </c>
      <c r="GOG68" s="995">
        <f t="shared" ref="GOG68" si="27125">GOG60*$C$65*$C$68</f>
        <v>0</v>
      </c>
      <c r="GOI68" s="995">
        <f t="shared" ref="GOI68" si="27126">GOI60*$C$65*$C$68</f>
        <v>0</v>
      </c>
      <c r="GOK68" s="995">
        <f t="shared" ref="GOK68" si="27127">GOK60*$C$65*$C$68</f>
        <v>0</v>
      </c>
      <c r="GOM68" s="995">
        <f t="shared" ref="GOM68" si="27128">GOM60*$C$65*$C$68</f>
        <v>0</v>
      </c>
      <c r="GOO68" s="995">
        <f t="shared" ref="GOO68" si="27129">GOO60*$C$65*$C$68</f>
        <v>0</v>
      </c>
      <c r="GOQ68" s="995">
        <f t="shared" ref="GOQ68" si="27130">GOQ60*$C$65*$C$68</f>
        <v>0</v>
      </c>
      <c r="GOS68" s="995">
        <f t="shared" ref="GOS68" si="27131">GOS60*$C$65*$C$68</f>
        <v>0</v>
      </c>
      <c r="GOU68" s="995">
        <f t="shared" ref="GOU68" si="27132">GOU60*$C$65*$C$68</f>
        <v>0</v>
      </c>
      <c r="GOW68" s="995">
        <f t="shared" ref="GOW68" si="27133">GOW60*$C$65*$C$68</f>
        <v>0</v>
      </c>
      <c r="GOY68" s="995">
        <f t="shared" ref="GOY68" si="27134">GOY60*$C$65*$C$68</f>
        <v>0</v>
      </c>
      <c r="GPA68" s="995">
        <f t="shared" ref="GPA68" si="27135">GPA60*$C$65*$C$68</f>
        <v>0</v>
      </c>
      <c r="GPC68" s="995">
        <f t="shared" ref="GPC68" si="27136">GPC60*$C$65*$C$68</f>
        <v>0</v>
      </c>
      <c r="GPE68" s="995">
        <f t="shared" ref="GPE68" si="27137">GPE60*$C$65*$C$68</f>
        <v>0</v>
      </c>
      <c r="GPG68" s="995">
        <f t="shared" ref="GPG68" si="27138">GPG60*$C$65*$C$68</f>
        <v>0</v>
      </c>
      <c r="GPI68" s="995">
        <f t="shared" ref="GPI68" si="27139">GPI60*$C$65*$C$68</f>
        <v>0</v>
      </c>
      <c r="GPK68" s="995">
        <f t="shared" ref="GPK68" si="27140">GPK60*$C$65*$C$68</f>
        <v>0</v>
      </c>
      <c r="GPM68" s="995">
        <f t="shared" ref="GPM68" si="27141">GPM60*$C$65*$C$68</f>
        <v>0</v>
      </c>
      <c r="GPO68" s="995">
        <f t="shared" ref="GPO68" si="27142">GPO60*$C$65*$C$68</f>
        <v>0</v>
      </c>
      <c r="GPQ68" s="995">
        <f t="shared" ref="GPQ68" si="27143">GPQ60*$C$65*$C$68</f>
        <v>0</v>
      </c>
      <c r="GPS68" s="995">
        <f t="shared" ref="GPS68" si="27144">GPS60*$C$65*$C$68</f>
        <v>0</v>
      </c>
      <c r="GPU68" s="995">
        <f t="shared" ref="GPU68" si="27145">GPU60*$C$65*$C$68</f>
        <v>0</v>
      </c>
      <c r="GPW68" s="995">
        <f t="shared" ref="GPW68" si="27146">GPW60*$C$65*$C$68</f>
        <v>0</v>
      </c>
      <c r="GPY68" s="995">
        <f t="shared" ref="GPY68" si="27147">GPY60*$C$65*$C$68</f>
        <v>0</v>
      </c>
      <c r="GQA68" s="995">
        <f t="shared" ref="GQA68" si="27148">GQA60*$C$65*$C$68</f>
        <v>0</v>
      </c>
      <c r="GQC68" s="995">
        <f t="shared" ref="GQC68" si="27149">GQC60*$C$65*$C$68</f>
        <v>0</v>
      </c>
      <c r="GQE68" s="995">
        <f t="shared" ref="GQE68" si="27150">GQE60*$C$65*$C$68</f>
        <v>0</v>
      </c>
      <c r="GQG68" s="995">
        <f t="shared" ref="GQG68" si="27151">GQG60*$C$65*$C$68</f>
        <v>0</v>
      </c>
      <c r="GQI68" s="995">
        <f t="shared" ref="GQI68" si="27152">GQI60*$C$65*$C$68</f>
        <v>0</v>
      </c>
      <c r="GQK68" s="995">
        <f t="shared" ref="GQK68" si="27153">GQK60*$C$65*$C$68</f>
        <v>0</v>
      </c>
      <c r="GQM68" s="995">
        <f t="shared" ref="GQM68" si="27154">GQM60*$C$65*$C$68</f>
        <v>0</v>
      </c>
      <c r="GQO68" s="995">
        <f t="shared" ref="GQO68" si="27155">GQO60*$C$65*$C$68</f>
        <v>0</v>
      </c>
      <c r="GQQ68" s="995">
        <f t="shared" ref="GQQ68" si="27156">GQQ60*$C$65*$C$68</f>
        <v>0</v>
      </c>
      <c r="GQS68" s="995">
        <f t="shared" ref="GQS68" si="27157">GQS60*$C$65*$C$68</f>
        <v>0</v>
      </c>
      <c r="GQU68" s="995">
        <f t="shared" ref="GQU68" si="27158">GQU60*$C$65*$C$68</f>
        <v>0</v>
      </c>
      <c r="GQW68" s="995">
        <f t="shared" ref="GQW68" si="27159">GQW60*$C$65*$C$68</f>
        <v>0</v>
      </c>
      <c r="GQY68" s="995">
        <f t="shared" ref="GQY68" si="27160">GQY60*$C$65*$C$68</f>
        <v>0</v>
      </c>
      <c r="GRA68" s="995">
        <f t="shared" ref="GRA68" si="27161">GRA60*$C$65*$C$68</f>
        <v>0</v>
      </c>
      <c r="GRC68" s="995">
        <f t="shared" ref="GRC68" si="27162">GRC60*$C$65*$C$68</f>
        <v>0</v>
      </c>
      <c r="GRE68" s="995">
        <f t="shared" ref="GRE68" si="27163">GRE60*$C$65*$C$68</f>
        <v>0</v>
      </c>
      <c r="GRG68" s="995">
        <f t="shared" ref="GRG68" si="27164">GRG60*$C$65*$C$68</f>
        <v>0</v>
      </c>
      <c r="GRI68" s="995">
        <f t="shared" ref="GRI68" si="27165">GRI60*$C$65*$C$68</f>
        <v>0</v>
      </c>
      <c r="GRK68" s="995">
        <f t="shared" ref="GRK68" si="27166">GRK60*$C$65*$C$68</f>
        <v>0</v>
      </c>
      <c r="GRM68" s="995">
        <f t="shared" ref="GRM68" si="27167">GRM60*$C$65*$C$68</f>
        <v>0</v>
      </c>
      <c r="GRO68" s="995">
        <f t="shared" ref="GRO68" si="27168">GRO60*$C$65*$C$68</f>
        <v>0</v>
      </c>
      <c r="GRQ68" s="995">
        <f t="shared" ref="GRQ68" si="27169">GRQ60*$C$65*$C$68</f>
        <v>0</v>
      </c>
      <c r="GRS68" s="995">
        <f t="shared" ref="GRS68" si="27170">GRS60*$C$65*$C$68</f>
        <v>0</v>
      </c>
      <c r="GRU68" s="995">
        <f t="shared" ref="GRU68" si="27171">GRU60*$C$65*$C$68</f>
        <v>0</v>
      </c>
      <c r="GRW68" s="995">
        <f t="shared" ref="GRW68" si="27172">GRW60*$C$65*$C$68</f>
        <v>0</v>
      </c>
      <c r="GRY68" s="995">
        <f t="shared" ref="GRY68" si="27173">GRY60*$C$65*$C$68</f>
        <v>0</v>
      </c>
      <c r="GSA68" s="995">
        <f t="shared" ref="GSA68" si="27174">GSA60*$C$65*$C$68</f>
        <v>0</v>
      </c>
      <c r="GSC68" s="995">
        <f t="shared" ref="GSC68" si="27175">GSC60*$C$65*$C$68</f>
        <v>0</v>
      </c>
      <c r="GSE68" s="995">
        <f t="shared" ref="GSE68" si="27176">GSE60*$C$65*$C$68</f>
        <v>0</v>
      </c>
      <c r="GSG68" s="995">
        <f t="shared" ref="GSG68" si="27177">GSG60*$C$65*$C$68</f>
        <v>0</v>
      </c>
      <c r="GSI68" s="995">
        <f t="shared" ref="GSI68" si="27178">GSI60*$C$65*$C$68</f>
        <v>0</v>
      </c>
      <c r="GSK68" s="995">
        <f t="shared" ref="GSK68" si="27179">GSK60*$C$65*$C$68</f>
        <v>0</v>
      </c>
      <c r="GSM68" s="995">
        <f t="shared" ref="GSM68" si="27180">GSM60*$C$65*$C$68</f>
        <v>0</v>
      </c>
      <c r="GSO68" s="995">
        <f t="shared" ref="GSO68" si="27181">GSO60*$C$65*$C$68</f>
        <v>0</v>
      </c>
      <c r="GSQ68" s="995">
        <f t="shared" ref="GSQ68" si="27182">GSQ60*$C$65*$C$68</f>
        <v>0</v>
      </c>
      <c r="GSS68" s="995">
        <f t="shared" ref="GSS68" si="27183">GSS60*$C$65*$C$68</f>
        <v>0</v>
      </c>
      <c r="GSU68" s="995">
        <f t="shared" ref="GSU68" si="27184">GSU60*$C$65*$C$68</f>
        <v>0</v>
      </c>
      <c r="GSW68" s="995">
        <f t="shared" ref="GSW68" si="27185">GSW60*$C$65*$C$68</f>
        <v>0</v>
      </c>
      <c r="GSY68" s="995">
        <f t="shared" ref="GSY68" si="27186">GSY60*$C$65*$C$68</f>
        <v>0</v>
      </c>
      <c r="GTA68" s="995">
        <f t="shared" ref="GTA68" si="27187">GTA60*$C$65*$C$68</f>
        <v>0</v>
      </c>
      <c r="GTC68" s="995">
        <f t="shared" ref="GTC68" si="27188">GTC60*$C$65*$C$68</f>
        <v>0</v>
      </c>
      <c r="GTE68" s="995">
        <f t="shared" ref="GTE68" si="27189">GTE60*$C$65*$C$68</f>
        <v>0</v>
      </c>
      <c r="GTG68" s="995">
        <f t="shared" ref="GTG68" si="27190">GTG60*$C$65*$C$68</f>
        <v>0</v>
      </c>
      <c r="GTI68" s="995">
        <f t="shared" ref="GTI68" si="27191">GTI60*$C$65*$C$68</f>
        <v>0</v>
      </c>
      <c r="GTK68" s="995">
        <f t="shared" ref="GTK68" si="27192">GTK60*$C$65*$C$68</f>
        <v>0</v>
      </c>
      <c r="GTM68" s="995">
        <f t="shared" ref="GTM68" si="27193">GTM60*$C$65*$C$68</f>
        <v>0</v>
      </c>
      <c r="GTO68" s="995">
        <f t="shared" ref="GTO68" si="27194">GTO60*$C$65*$C$68</f>
        <v>0</v>
      </c>
      <c r="GTQ68" s="995">
        <f t="shared" ref="GTQ68" si="27195">GTQ60*$C$65*$C$68</f>
        <v>0</v>
      </c>
      <c r="GTS68" s="995">
        <f t="shared" ref="GTS68" si="27196">GTS60*$C$65*$C$68</f>
        <v>0</v>
      </c>
      <c r="GTU68" s="995">
        <f t="shared" ref="GTU68" si="27197">GTU60*$C$65*$C$68</f>
        <v>0</v>
      </c>
      <c r="GTW68" s="995">
        <f t="shared" ref="GTW68" si="27198">GTW60*$C$65*$C$68</f>
        <v>0</v>
      </c>
      <c r="GTY68" s="995">
        <f t="shared" ref="GTY68" si="27199">GTY60*$C$65*$C$68</f>
        <v>0</v>
      </c>
      <c r="GUA68" s="995">
        <f t="shared" ref="GUA68" si="27200">GUA60*$C$65*$C$68</f>
        <v>0</v>
      </c>
      <c r="GUC68" s="995">
        <f t="shared" ref="GUC68" si="27201">GUC60*$C$65*$C$68</f>
        <v>0</v>
      </c>
      <c r="GUE68" s="995">
        <f t="shared" ref="GUE68" si="27202">GUE60*$C$65*$C$68</f>
        <v>0</v>
      </c>
      <c r="GUG68" s="995">
        <f t="shared" ref="GUG68" si="27203">GUG60*$C$65*$C$68</f>
        <v>0</v>
      </c>
      <c r="GUI68" s="995">
        <f t="shared" ref="GUI68" si="27204">GUI60*$C$65*$C$68</f>
        <v>0</v>
      </c>
      <c r="GUK68" s="995">
        <f t="shared" ref="GUK68" si="27205">GUK60*$C$65*$C$68</f>
        <v>0</v>
      </c>
      <c r="GUM68" s="995">
        <f t="shared" ref="GUM68" si="27206">GUM60*$C$65*$C$68</f>
        <v>0</v>
      </c>
      <c r="GUO68" s="995">
        <f t="shared" ref="GUO68" si="27207">GUO60*$C$65*$C$68</f>
        <v>0</v>
      </c>
      <c r="GUQ68" s="995">
        <f t="shared" ref="GUQ68" si="27208">GUQ60*$C$65*$C$68</f>
        <v>0</v>
      </c>
      <c r="GUS68" s="995">
        <f t="shared" ref="GUS68" si="27209">GUS60*$C$65*$C$68</f>
        <v>0</v>
      </c>
      <c r="GUU68" s="995">
        <f t="shared" ref="GUU68" si="27210">GUU60*$C$65*$C$68</f>
        <v>0</v>
      </c>
      <c r="GUW68" s="995">
        <f t="shared" ref="GUW68" si="27211">GUW60*$C$65*$C$68</f>
        <v>0</v>
      </c>
      <c r="GUY68" s="995">
        <f t="shared" ref="GUY68" si="27212">GUY60*$C$65*$C$68</f>
        <v>0</v>
      </c>
      <c r="GVA68" s="995">
        <f t="shared" ref="GVA68" si="27213">GVA60*$C$65*$C$68</f>
        <v>0</v>
      </c>
      <c r="GVC68" s="995">
        <f t="shared" ref="GVC68" si="27214">GVC60*$C$65*$C$68</f>
        <v>0</v>
      </c>
      <c r="GVE68" s="995">
        <f t="shared" ref="GVE68" si="27215">GVE60*$C$65*$C$68</f>
        <v>0</v>
      </c>
      <c r="GVG68" s="995">
        <f t="shared" ref="GVG68" si="27216">GVG60*$C$65*$C$68</f>
        <v>0</v>
      </c>
      <c r="GVI68" s="995">
        <f t="shared" ref="GVI68" si="27217">GVI60*$C$65*$C$68</f>
        <v>0</v>
      </c>
      <c r="GVK68" s="995">
        <f t="shared" ref="GVK68" si="27218">GVK60*$C$65*$C$68</f>
        <v>0</v>
      </c>
      <c r="GVM68" s="995">
        <f t="shared" ref="GVM68" si="27219">GVM60*$C$65*$C$68</f>
        <v>0</v>
      </c>
      <c r="GVO68" s="995">
        <f t="shared" ref="GVO68" si="27220">GVO60*$C$65*$C$68</f>
        <v>0</v>
      </c>
      <c r="GVQ68" s="995">
        <f t="shared" ref="GVQ68" si="27221">GVQ60*$C$65*$C$68</f>
        <v>0</v>
      </c>
      <c r="GVS68" s="995">
        <f t="shared" ref="GVS68" si="27222">GVS60*$C$65*$C$68</f>
        <v>0</v>
      </c>
      <c r="GVU68" s="995">
        <f t="shared" ref="GVU68" si="27223">GVU60*$C$65*$C$68</f>
        <v>0</v>
      </c>
      <c r="GVW68" s="995">
        <f t="shared" ref="GVW68" si="27224">GVW60*$C$65*$C$68</f>
        <v>0</v>
      </c>
      <c r="GVY68" s="995">
        <f t="shared" ref="GVY68" si="27225">GVY60*$C$65*$C$68</f>
        <v>0</v>
      </c>
      <c r="GWA68" s="995">
        <f t="shared" ref="GWA68" si="27226">GWA60*$C$65*$C$68</f>
        <v>0</v>
      </c>
      <c r="GWC68" s="995">
        <f t="shared" ref="GWC68" si="27227">GWC60*$C$65*$C$68</f>
        <v>0</v>
      </c>
      <c r="GWE68" s="995">
        <f t="shared" ref="GWE68" si="27228">GWE60*$C$65*$C$68</f>
        <v>0</v>
      </c>
      <c r="GWG68" s="995">
        <f t="shared" ref="GWG68" si="27229">GWG60*$C$65*$C$68</f>
        <v>0</v>
      </c>
      <c r="GWI68" s="995">
        <f t="shared" ref="GWI68" si="27230">GWI60*$C$65*$C$68</f>
        <v>0</v>
      </c>
      <c r="GWK68" s="995">
        <f t="shared" ref="GWK68" si="27231">GWK60*$C$65*$C$68</f>
        <v>0</v>
      </c>
      <c r="GWM68" s="995">
        <f t="shared" ref="GWM68" si="27232">GWM60*$C$65*$C$68</f>
        <v>0</v>
      </c>
      <c r="GWO68" s="995">
        <f t="shared" ref="GWO68" si="27233">GWO60*$C$65*$C$68</f>
        <v>0</v>
      </c>
      <c r="GWQ68" s="995">
        <f t="shared" ref="GWQ68" si="27234">GWQ60*$C$65*$C$68</f>
        <v>0</v>
      </c>
      <c r="GWS68" s="995">
        <f t="shared" ref="GWS68" si="27235">GWS60*$C$65*$C$68</f>
        <v>0</v>
      </c>
      <c r="GWU68" s="995">
        <f t="shared" ref="GWU68" si="27236">GWU60*$C$65*$C$68</f>
        <v>0</v>
      </c>
      <c r="GWW68" s="995">
        <f t="shared" ref="GWW68" si="27237">GWW60*$C$65*$C$68</f>
        <v>0</v>
      </c>
      <c r="GWY68" s="995">
        <f t="shared" ref="GWY68" si="27238">GWY60*$C$65*$C$68</f>
        <v>0</v>
      </c>
      <c r="GXA68" s="995">
        <f t="shared" ref="GXA68" si="27239">GXA60*$C$65*$C$68</f>
        <v>0</v>
      </c>
      <c r="GXC68" s="995">
        <f t="shared" ref="GXC68" si="27240">GXC60*$C$65*$C$68</f>
        <v>0</v>
      </c>
      <c r="GXE68" s="995">
        <f t="shared" ref="GXE68" si="27241">GXE60*$C$65*$C$68</f>
        <v>0</v>
      </c>
      <c r="GXG68" s="995">
        <f t="shared" ref="GXG68" si="27242">GXG60*$C$65*$C$68</f>
        <v>0</v>
      </c>
      <c r="GXI68" s="995">
        <f t="shared" ref="GXI68" si="27243">GXI60*$C$65*$C$68</f>
        <v>0</v>
      </c>
      <c r="GXK68" s="995">
        <f t="shared" ref="GXK68" si="27244">GXK60*$C$65*$C$68</f>
        <v>0</v>
      </c>
      <c r="GXM68" s="995">
        <f t="shared" ref="GXM68" si="27245">GXM60*$C$65*$C$68</f>
        <v>0</v>
      </c>
      <c r="GXO68" s="995">
        <f t="shared" ref="GXO68" si="27246">GXO60*$C$65*$C$68</f>
        <v>0</v>
      </c>
      <c r="GXQ68" s="995">
        <f t="shared" ref="GXQ68" si="27247">GXQ60*$C$65*$C$68</f>
        <v>0</v>
      </c>
      <c r="GXS68" s="995">
        <f t="shared" ref="GXS68" si="27248">GXS60*$C$65*$C$68</f>
        <v>0</v>
      </c>
      <c r="GXU68" s="995">
        <f t="shared" ref="GXU68" si="27249">GXU60*$C$65*$C$68</f>
        <v>0</v>
      </c>
      <c r="GXW68" s="995">
        <f t="shared" ref="GXW68" si="27250">GXW60*$C$65*$C$68</f>
        <v>0</v>
      </c>
      <c r="GXY68" s="995">
        <f t="shared" ref="GXY68" si="27251">GXY60*$C$65*$C$68</f>
        <v>0</v>
      </c>
      <c r="GYA68" s="995">
        <f t="shared" ref="GYA68" si="27252">GYA60*$C$65*$C$68</f>
        <v>0</v>
      </c>
      <c r="GYC68" s="995">
        <f t="shared" ref="GYC68" si="27253">GYC60*$C$65*$C$68</f>
        <v>0</v>
      </c>
      <c r="GYE68" s="995">
        <f t="shared" ref="GYE68" si="27254">GYE60*$C$65*$C$68</f>
        <v>0</v>
      </c>
      <c r="GYG68" s="995">
        <f t="shared" ref="GYG68" si="27255">GYG60*$C$65*$C$68</f>
        <v>0</v>
      </c>
      <c r="GYI68" s="995">
        <f t="shared" ref="GYI68" si="27256">GYI60*$C$65*$C$68</f>
        <v>0</v>
      </c>
      <c r="GYK68" s="995">
        <f t="shared" ref="GYK68" si="27257">GYK60*$C$65*$C$68</f>
        <v>0</v>
      </c>
      <c r="GYM68" s="995">
        <f t="shared" ref="GYM68" si="27258">GYM60*$C$65*$C$68</f>
        <v>0</v>
      </c>
      <c r="GYO68" s="995">
        <f t="shared" ref="GYO68" si="27259">GYO60*$C$65*$C$68</f>
        <v>0</v>
      </c>
      <c r="GYQ68" s="995">
        <f t="shared" ref="GYQ68" si="27260">GYQ60*$C$65*$C$68</f>
        <v>0</v>
      </c>
      <c r="GYS68" s="995">
        <f t="shared" ref="GYS68" si="27261">GYS60*$C$65*$C$68</f>
        <v>0</v>
      </c>
      <c r="GYU68" s="995">
        <f t="shared" ref="GYU68" si="27262">GYU60*$C$65*$C$68</f>
        <v>0</v>
      </c>
      <c r="GYW68" s="995">
        <f t="shared" ref="GYW68" si="27263">GYW60*$C$65*$C$68</f>
        <v>0</v>
      </c>
      <c r="GYY68" s="995">
        <f t="shared" ref="GYY68" si="27264">GYY60*$C$65*$C$68</f>
        <v>0</v>
      </c>
      <c r="GZA68" s="995">
        <f t="shared" ref="GZA68" si="27265">GZA60*$C$65*$C$68</f>
        <v>0</v>
      </c>
      <c r="GZC68" s="995">
        <f t="shared" ref="GZC68" si="27266">GZC60*$C$65*$C$68</f>
        <v>0</v>
      </c>
      <c r="GZE68" s="995">
        <f t="shared" ref="GZE68" si="27267">GZE60*$C$65*$C$68</f>
        <v>0</v>
      </c>
      <c r="GZG68" s="995">
        <f t="shared" ref="GZG68" si="27268">GZG60*$C$65*$C$68</f>
        <v>0</v>
      </c>
      <c r="GZI68" s="995">
        <f t="shared" ref="GZI68" si="27269">GZI60*$C$65*$C$68</f>
        <v>0</v>
      </c>
      <c r="GZK68" s="995">
        <f t="shared" ref="GZK68" si="27270">GZK60*$C$65*$C$68</f>
        <v>0</v>
      </c>
      <c r="GZM68" s="995">
        <f t="shared" ref="GZM68" si="27271">GZM60*$C$65*$C$68</f>
        <v>0</v>
      </c>
      <c r="GZO68" s="995">
        <f t="shared" ref="GZO68" si="27272">GZO60*$C$65*$C$68</f>
        <v>0</v>
      </c>
      <c r="GZQ68" s="995">
        <f t="shared" ref="GZQ68" si="27273">GZQ60*$C$65*$C$68</f>
        <v>0</v>
      </c>
      <c r="GZS68" s="995">
        <f t="shared" ref="GZS68" si="27274">GZS60*$C$65*$C$68</f>
        <v>0</v>
      </c>
      <c r="GZU68" s="995">
        <f t="shared" ref="GZU68" si="27275">GZU60*$C$65*$C$68</f>
        <v>0</v>
      </c>
      <c r="GZW68" s="995">
        <f t="shared" ref="GZW68" si="27276">GZW60*$C$65*$C$68</f>
        <v>0</v>
      </c>
      <c r="GZY68" s="995">
        <f t="shared" ref="GZY68" si="27277">GZY60*$C$65*$C$68</f>
        <v>0</v>
      </c>
      <c r="HAA68" s="995">
        <f t="shared" ref="HAA68" si="27278">HAA60*$C$65*$C$68</f>
        <v>0</v>
      </c>
      <c r="HAC68" s="995">
        <f t="shared" ref="HAC68" si="27279">HAC60*$C$65*$C$68</f>
        <v>0</v>
      </c>
      <c r="HAE68" s="995">
        <f t="shared" ref="HAE68" si="27280">HAE60*$C$65*$C$68</f>
        <v>0</v>
      </c>
      <c r="HAG68" s="995">
        <f t="shared" ref="HAG68" si="27281">HAG60*$C$65*$C$68</f>
        <v>0</v>
      </c>
      <c r="HAI68" s="995">
        <f t="shared" ref="HAI68" si="27282">HAI60*$C$65*$C$68</f>
        <v>0</v>
      </c>
      <c r="HAK68" s="995">
        <f t="shared" ref="HAK68" si="27283">HAK60*$C$65*$C$68</f>
        <v>0</v>
      </c>
      <c r="HAM68" s="995">
        <f t="shared" ref="HAM68" si="27284">HAM60*$C$65*$C$68</f>
        <v>0</v>
      </c>
      <c r="HAO68" s="995">
        <f t="shared" ref="HAO68" si="27285">HAO60*$C$65*$C$68</f>
        <v>0</v>
      </c>
      <c r="HAQ68" s="995">
        <f t="shared" ref="HAQ68" si="27286">HAQ60*$C$65*$C$68</f>
        <v>0</v>
      </c>
      <c r="HAS68" s="995">
        <f t="shared" ref="HAS68" si="27287">HAS60*$C$65*$C$68</f>
        <v>0</v>
      </c>
      <c r="HAU68" s="995">
        <f t="shared" ref="HAU68" si="27288">HAU60*$C$65*$C$68</f>
        <v>0</v>
      </c>
      <c r="HAW68" s="995">
        <f t="shared" ref="HAW68" si="27289">HAW60*$C$65*$C$68</f>
        <v>0</v>
      </c>
      <c r="HAY68" s="995">
        <f t="shared" ref="HAY68" si="27290">HAY60*$C$65*$C$68</f>
        <v>0</v>
      </c>
      <c r="HBA68" s="995">
        <f t="shared" ref="HBA68" si="27291">HBA60*$C$65*$C$68</f>
        <v>0</v>
      </c>
      <c r="HBC68" s="995">
        <f t="shared" ref="HBC68" si="27292">HBC60*$C$65*$C$68</f>
        <v>0</v>
      </c>
      <c r="HBE68" s="995">
        <f t="shared" ref="HBE68" si="27293">HBE60*$C$65*$C$68</f>
        <v>0</v>
      </c>
      <c r="HBG68" s="995">
        <f t="shared" ref="HBG68" si="27294">HBG60*$C$65*$C$68</f>
        <v>0</v>
      </c>
      <c r="HBI68" s="995">
        <f t="shared" ref="HBI68" si="27295">HBI60*$C$65*$C$68</f>
        <v>0</v>
      </c>
      <c r="HBK68" s="995">
        <f t="shared" ref="HBK68" si="27296">HBK60*$C$65*$C$68</f>
        <v>0</v>
      </c>
      <c r="HBM68" s="995">
        <f t="shared" ref="HBM68" si="27297">HBM60*$C$65*$C$68</f>
        <v>0</v>
      </c>
      <c r="HBO68" s="995">
        <f t="shared" ref="HBO68" si="27298">HBO60*$C$65*$C$68</f>
        <v>0</v>
      </c>
      <c r="HBQ68" s="995">
        <f t="shared" ref="HBQ68" si="27299">HBQ60*$C$65*$C$68</f>
        <v>0</v>
      </c>
      <c r="HBS68" s="995">
        <f t="shared" ref="HBS68" si="27300">HBS60*$C$65*$C$68</f>
        <v>0</v>
      </c>
      <c r="HBU68" s="995">
        <f t="shared" ref="HBU68" si="27301">HBU60*$C$65*$C$68</f>
        <v>0</v>
      </c>
      <c r="HBW68" s="995">
        <f t="shared" ref="HBW68" si="27302">HBW60*$C$65*$C$68</f>
        <v>0</v>
      </c>
      <c r="HBY68" s="995">
        <f t="shared" ref="HBY68" si="27303">HBY60*$C$65*$C$68</f>
        <v>0</v>
      </c>
      <c r="HCA68" s="995">
        <f t="shared" ref="HCA68" si="27304">HCA60*$C$65*$C$68</f>
        <v>0</v>
      </c>
      <c r="HCC68" s="995">
        <f t="shared" ref="HCC68" si="27305">HCC60*$C$65*$C$68</f>
        <v>0</v>
      </c>
      <c r="HCE68" s="995">
        <f t="shared" ref="HCE68" si="27306">HCE60*$C$65*$C$68</f>
        <v>0</v>
      </c>
      <c r="HCG68" s="995">
        <f t="shared" ref="HCG68" si="27307">HCG60*$C$65*$C$68</f>
        <v>0</v>
      </c>
      <c r="HCI68" s="995">
        <f t="shared" ref="HCI68" si="27308">HCI60*$C$65*$C$68</f>
        <v>0</v>
      </c>
      <c r="HCK68" s="995">
        <f t="shared" ref="HCK68" si="27309">HCK60*$C$65*$C$68</f>
        <v>0</v>
      </c>
      <c r="HCM68" s="995">
        <f t="shared" ref="HCM68" si="27310">HCM60*$C$65*$C$68</f>
        <v>0</v>
      </c>
      <c r="HCO68" s="995">
        <f t="shared" ref="HCO68" si="27311">HCO60*$C$65*$C$68</f>
        <v>0</v>
      </c>
      <c r="HCQ68" s="995">
        <f t="shared" ref="HCQ68" si="27312">HCQ60*$C$65*$C$68</f>
        <v>0</v>
      </c>
      <c r="HCS68" s="995">
        <f t="shared" ref="HCS68" si="27313">HCS60*$C$65*$C$68</f>
        <v>0</v>
      </c>
      <c r="HCU68" s="995">
        <f t="shared" ref="HCU68" si="27314">HCU60*$C$65*$C$68</f>
        <v>0</v>
      </c>
      <c r="HCW68" s="995">
        <f t="shared" ref="HCW68" si="27315">HCW60*$C$65*$C$68</f>
        <v>0</v>
      </c>
      <c r="HCY68" s="995">
        <f t="shared" ref="HCY68" si="27316">HCY60*$C$65*$C$68</f>
        <v>0</v>
      </c>
      <c r="HDA68" s="995">
        <f t="shared" ref="HDA68" si="27317">HDA60*$C$65*$C$68</f>
        <v>0</v>
      </c>
      <c r="HDC68" s="995">
        <f t="shared" ref="HDC68" si="27318">HDC60*$C$65*$C$68</f>
        <v>0</v>
      </c>
      <c r="HDE68" s="995">
        <f t="shared" ref="HDE68" si="27319">HDE60*$C$65*$C$68</f>
        <v>0</v>
      </c>
      <c r="HDG68" s="995">
        <f t="shared" ref="HDG68" si="27320">HDG60*$C$65*$C$68</f>
        <v>0</v>
      </c>
      <c r="HDI68" s="995">
        <f t="shared" ref="HDI68" si="27321">HDI60*$C$65*$C$68</f>
        <v>0</v>
      </c>
      <c r="HDK68" s="995">
        <f t="shared" ref="HDK68" si="27322">HDK60*$C$65*$C$68</f>
        <v>0</v>
      </c>
      <c r="HDM68" s="995">
        <f t="shared" ref="HDM68" si="27323">HDM60*$C$65*$C$68</f>
        <v>0</v>
      </c>
      <c r="HDO68" s="995">
        <f t="shared" ref="HDO68" si="27324">HDO60*$C$65*$C$68</f>
        <v>0</v>
      </c>
      <c r="HDQ68" s="995">
        <f t="shared" ref="HDQ68" si="27325">HDQ60*$C$65*$C$68</f>
        <v>0</v>
      </c>
      <c r="HDS68" s="995">
        <f t="shared" ref="HDS68" si="27326">HDS60*$C$65*$C$68</f>
        <v>0</v>
      </c>
      <c r="HDU68" s="995">
        <f t="shared" ref="HDU68" si="27327">HDU60*$C$65*$C$68</f>
        <v>0</v>
      </c>
      <c r="HDW68" s="995">
        <f t="shared" ref="HDW68" si="27328">HDW60*$C$65*$C$68</f>
        <v>0</v>
      </c>
      <c r="HDY68" s="995">
        <f t="shared" ref="HDY68" si="27329">HDY60*$C$65*$C$68</f>
        <v>0</v>
      </c>
      <c r="HEA68" s="995">
        <f t="shared" ref="HEA68" si="27330">HEA60*$C$65*$C$68</f>
        <v>0</v>
      </c>
      <c r="HEC68" s="995">
        <f t="shared" ref="HEC68" si="27331">HEC60*$C$65*$C$68</f>
        <v>0</v>
      </c>
      <c r="HEE68" s="995">
        <f t="shared" ref="HEE68" si="27332">HEE60*$C$65*$C$68</f>
        <v>0</v>
      </c>
      <c r="HEG68" s="995">
        <f t="shared" ref="HEG68" si="27333">HEG60*$C$65*$C$68</f>
        <v>0</v>
      </c>
      <c r="HEI68" s="995">
        <f t="shared" ref="HEI68" si="27334">HEI60*$C$65*$C$68</f>
        <v>0</v>
      </c>
      <c r="HEK68" s="995">
        <f t="shared" ref="HEK68" si="27335">HEK60*$C$65*$C$68</f>
        <v>0</v>
      </c>
      <c r="HEM68" s="995">
        <f t="shared" ref="HEM68" si="27336">HEM60*$C$65*$C$68</f>
        <v>0</v>
      </c>
      <c r="HEO68" s="995">
        <f t="shared" ref="HEO68" si="27337">HEO60*$C$65*$C$68</f>
        <v>0</v>
      </c>
      <c r="HEQ68" s="995">
        <f t="shared" ref="HEQ68" si="27338">HEQ60*$C$65*$C$68</f>
        <v>0</v>
      </c>
      <c r="HES68" s="995">
        <f t="shared" ref="HES68" si="27339">HES60*$C$65*$C$68</f>
        <v>0</v>
      </c>
      <c r="HEU68" s="995">
        <f t="shared" ref="HEU68" si="27340">HEU60*$C$65*$C$68</f>
        <v>0</v>
      </c>
      <c r="HEW68" s="995">
        <f t="shared" ref="HEW68" si="27341">HEW60*$C$65*$C$68</f>
        <v>0</v>
      </c>
      <c r="HEY68" s="995">
        <f t="shared" ref="HEY68" si="27342">HEY60*$C$65*$C$68</f>
        <v>0</v>
      </c>
      <c r="HFA68" s="995">
        <f t="shared" ref="HFA68" si="27343">HFA60*$C$65*$C$68</f>
        <v>0</v>
      </c>
      <c r="HFC68" s="995">
        <f t="shared" ref="HFC68" si="27344">HFC60*$C$65*$C$68</f>
        <v>0</v>
      </c>
      <c r="HFE68" s="995">
        <f t="shared" ref="HFE68" si="27345">HFE60*$C$65*$C$68</f>
        <v>0</v>
      </c>
      <c r="HFG68" s="995">
        <f t="shared" ref="HFG68" si="27346">HFG60*$C$65*$C$68</f>
        <v>0</v>
      </c>
      <c r="HFI68" s="995">
        <f t="shared" ref="HFI68" si="27347">HFI60*$C$65*$C$68</f>
        <v>0</v>
      </c>
      <c r="HFK68" s="995">
        <f t="shared" ref="HFK68" si="27348">HFK60*$C$65*$C$68</f>
        <v>0</v>
      </c>
      <c r="HFM68" s="995">
        <f t="shared" ref="HFM68" si="27349">HFM60*$C$65*$C$68</f>
        <v>0</v>
      </c>
      <c r="HFO68" s="995">
        <f t="shared" ref="HFO68" si="27350">HFO60*$C$65*$C$68</f>
        <v>0</v>
      </c>
      <c r="HFQ68" s="995">
        <f t="shared" ref="HFQ68" si="27351">HFQ60*$C$65*$C$68</f>
        <v>0</v>
      </c>
      <c r="HFS68" s="995">
        <f t="shared" ref="HFS68" si="27352">HFS60*$C$65*$C$68</f>
        <v>0</v>
      </c>
      <c r="HFU68" s="995">
        <f t="shared" ref="HFU68" si="27353">HFU60*$C$65*$C$68</f>
        <v>0</v>
      </c>
      <c r="HFW68" s="995">
        <f t="shared" ref="HFW68" si="27354">HFW60*$C$65*$C$68</f>
        <v>0</v>
      </c>
      <c r="HFY68" s="995">
        <f t="shared" ref="HFY68" si="27355">HFY60*$C$65*$C$68</f>
        <v>0</v>
      </c>
      <c r="HGA68" s="995">
        <f t="shared" ref="HGA68" si="27356">HGA60*$C$65*$C$68</f>
        <v>0</v>
      </c>
      <c r="HGC68" s="995">
        <f t="shared" ref="HGC68" si="27357">HGC60*$C$65*$C$68</f>
        <v>0</v>
      </c>
      <c r="HGE68" s="995">
        <f t="shared" ref="HGE68" si="27358">HGE60*$C$65*$C$68</f>
        <v>0</v>
      </c>
      <c r="HGG68" s="995">
        <f t="shared" ref="HGG68" si="27359">HGG60*$C$65*$C$68</f>
        <v>0</v>
      </c>
      <c r="HGI68" s="995">
        <f t="shared" ref="HGI68" si="27360">HGI60*$C$65*$C$68</f>
        <v>0</v>
      </c>
      <c r="HGK68" s="995">
        <f t="shared" ref="HGK68" si="27361">HGK60*$C$65*$C$68</f>
        <v>0</v>
      </c>
      <c r="HGM68" s="995">
        <f t="shared" ref="HGM68" si="27362">HGM60*$C$65*$C$68</f>
        <v>0</v>
      </c>
      <c r="HGO68" s="995">
        <f t="shared" ref="HGO68" si="27363">HGO60*$C$65*$C$68</f>
        <v>0</v>
      </c>
      <c r="HGQ68" s="995">
        <f t="shared" ref="HGQ68" si="27364">HGQ60*$C$65*$C$68</f>
        <v>0</v>
      </c>
      <c r="HGS68" s="995">
        <f t="shared" ref="HGS68" si="27365">HGS60*$C$65*$C$68</f>
        <v>0</v>
      </c>
      <c r="HGU68" s="995">
        <f t="shared" ref="HGU68" si="27366">HGU60*$C$65*$C$68</f>
        <v>0</v>
      </c>
      <c r="HGW68" s="995">
        <f t="shared" ref="HGW68" si="27367">HGW60*$C$65*$C$68</f>
        <v>0</v>
      </c>
      <c r="HGY68" s="995">
        <f t="shared" ref="HGY68" si="27368">HGY60*$C$65*$C$68</f>
        <v>0</v>
      </c>
      <c r="HHA68" s="995">
        <f t="shared" ref="HHA68" si="27369">HHA60*$C$65*$C$68</f>
        <v>0</v>
      </c>
      <c r="HHC68" s="995">
        <f t="shared" ref="HHC68" si="27370">HHC60*$C$65*$C$68</f>
        <v>0</v>
      </c>
      <c r="HHE68" s="995">
        <f t="shared" ref="HHE68" si="27371">HHE60*$C$65*$C$68</f>
        <v>0</v>
      </c>
      <c r="HHG68" s="995">
        <f t="shared" ref="HHG68" si="27372">HHG60*$C$65*$C$68</f>
        <v>0</v>
      </c>
      <c r="HHI68" s="995">
        <f t="shared" ref="HHI68" si="27373">HHI60*$C$65*$C$68</f>
        <v>0</v>
      </c>
      <c r="HHK68" s="995">
        <f t="shared" ref="HHK68" si="27374">HHK60*$C$65*$C$68</f>
        <v>0</v>
      </c>
      <c r="HHM68" s="995">
        <f t="shared" ref="HHM68" si="27375">HHM60*$C$65*$C$68</f>
        <v>0</v>
      </c>
      <c r="HHO68" s="995">
        <f t="shared" ref="HHO68" si="27376">HHO60*$C$65*$C$68</f>
        <v>0</v>
      </c>
      <c r="HHQ68" s="995">
        <f t="shared" ref="HHQ68" si="27377">HHQ60*$C$65*$C$68</f>
        <v>0</v>
      </c>
      <c r="HHS68" s="995">
        <f t="shared" ref="HHS68" si="27378">HHS60*$C$65*$C$68</f>
        <v>0</v>
      </c>
      <c r="HHU68" s="995">
        <f t="shared" ref="HHU68" si="27379">HHU60*$C$65*$C$68</f>
        <v>0</v>
      </c>
      <c r="HHW68" s="995">
        <f t="shared" ref="HHW68" si="27380">HHW60*$C$65*$C$68</f>
        <v>0</v>
      </c>
      <c r="HHY68" s="995">
        <f t="shared" ref="HHY68" si="27381">HHY60*$C$65*$C$68</f>
        <v>0</v>
      </c>
      <c r="HIA68" s="995">
        <f t="shared" ref="HIA68" si="27382">HIA60*$C$65*$C$68</f>
        <v>0</v>
      </c>
      <c r="HIC68" s="995">
        <f t="shared" ref="HIC68" si="27383">HIC60*$C$65*$C$68</f>
        <v>0</v>
      </c>
      <c r="HIE68" s="995">
        <f t="shared" ref="HIE68" si="27384">HIE60*$C$65*$C$68</f>
        <v>0</v>
      </c>
      <c r="HIG68" s="995">
        <f t="shared" ref="HIG68" si="27385">HIG60*$C$65*$C$68</f>
        <v>0</v>
      </c>
      <c r="HII68" s="995">
        <f t="shared" ref="HII68" si="27386">HII60*$C$65*$C$68</f>
        <v>0</v>
      </c>
      <c r="HIK68" s="995">
        <f t="shared" ref="HIK68" si="27387">HIK60*$C$65*$C$68</f>
        <v>0</v>
      </c>
      <c r="HIM68" s="995">
        <f t="shared" ref="HIM68" si="27388">HIM60*$C$65*$C$68</f>
        <v>0</v>
      </c>
      <c r="HIO68" s="995">
        <f t="shared" ref="HIO68" si="27389">HIO60*$C$65*$C$68</f>
        <v>0</v>
      </c>
      <c r="HIQ68" s="995">
        <f t="shared" ref="HIQ68" si="27390">HIQ60*$C$65*$C$68</f>
        <v>0</v>
      </c>
      <c r="HIS68" s="995">
        <f t="shared" ref="HIS68" si="27391">HIS60*$C$65*$C$68</f>
        <v>0</v>
      </c>
      <c r="HIU68" s="995">
        <f t="shared" ref="HIU68" si="27392">HIU60*$C$65*$C$68</f>
        <v>0</v>
      </c>
      <c r="HIW68" s="995">
        <f t="shared" ref="HIW68" si="27393">HIW60*$C$65*$C$68</f>
        <v>0</v>
      </c>
      <c r="HIY68" s="995">
        <f t="shared" ref="HIY68" si="27394">HIY60*$C$65*$C$68</f>
        <v>0</v>
      </c>
      <c r="HJA68" s="995">
        <f t="shared" ref="HJA68" si="27395">HJA60*$C$65*$C$68</f>
        <v>0</v>
      </c>
      <c r="HJC68" s="995">
        <f t="shared" ref="HJC68" si="27396">HJC60*$C$65*$C$68</f>
        <v>0</v>
      </c>
      <c r="HJE68" s="995">
        <f t="shared" ref="HJE68" si="27397">HJE60*$C$65*$C$68</f>
        <v>0</v>
      </c>
      <c r="HJG68" s="995">
        <f t="shared" ref="HJG68" si="27398">HJG60*$C$65*$C$68</f>
        <v>0</v>
      </c>
      <c r="HJI68" s="995">
        <f t="shared" ref="HJI68" si="27399">HJI60*$C$65*$C$68</f>
        <v>0</v>
      </c>
      <c r="HJK68" s="995">
        <f t="shared" ref="HJK68" si="27400">HJK60*$C$65*$C$68</f>
        <v>0</v>
      </c>
      <c r="HJM68" s="995">
        <f t="shared" ref="HJM68" si="27401">HJM60*$C$65*$C$68</f>
        <v>0</v>
      </c>
      <c r="HJO68" s="995">
        <f t="shared" ref="HJO68" si="27402">HJO60*$C$65*$C$68</f>
        <v>0</v>
      </c>
      <c r="HJQ68" s="995">
        <f t="shared" ref="HJQ68" si="27403">HJQ60*$C$65*$C$68</f>
        <v>0</v>
      </c>
      <c r="HJS68" s="995">
        <f t="shared" ref="HJS68" si="27404">HJS60*$C$65*$C$68</f>
        <v>0</v>
      </c>
      <c r="HJU68" s="995">
        <f t="shared" ref="HJU68" si="27405">HJU60*$C$65*$C$68</f>
        <v>0</v>
      </c>
      <c r="HJW68" s="995">
        <f t="shared" ref="HJW68" si="27406">HJW60*$C$65*$C$68</f>
        <v>0</v>
      </c>
      <c r="HJY68" s="995">
        <f t="shared" ref="HJY68" si="27407">HJY60*$C$65*$C$68</f>
        <v>0</v>
      </c>
      <c r="HKA68" s="995">
        <f t="shared" ref="HKA68" si="27408">HKA60*$C$65*$C$68</f>
        <v>0</v>
      </c>
      <c r="HKC68" s="995">
        <f t="shared" ref="HKC68" si="27409">HKC60*$C$65*$C$68</f>
        <v>0</v>
      </c>
      <c r="HKE68" s="995">
        <f t="shared" ref="HKE68" si="27410">HKE60*$C$65*$C$68</f>
        <v>0</v>
      </c>
      <c r="HKG68" s="995">
        <f t="shared" ref="HKG68" si="27411">HKG60*$C$65*$C$68</f>
        <v>0</v>
      </c>
      <c r="HKI68" s="995">
        <f t="shared" ref="HKI68" si="27412">HKI60*$C$65*$C$68</f>
        <v>0</v>
      </c>
      <c r="HKK68" s="995">
        <f t="shared" ref="HKK68" si="27413">HKK60*$C$65*$C$68</f>
        <v>0</v>
      </c>
      <c r="HKM68" s="995">
        <f t="shared" ref="HKM68" si="27414">HKM60*$C$65*$C$68</f>
        <v>0</v>
      </c>
      <c r="HKO68" s="995">
        <f t="shared" ref="HKO68" si="27415">HKO60*$C$65*$C$68</f>
        <v>0</v>
      </c>
      <c r="HKQ68" s="995">
        <f t="shared" ref="HKQ68" si="27416">HKQ60*$C$65*$C$68</f>
        <v>0</v>
      </c>
      <c r="HKS68" s="995">
        <f t="shared" ref="HKS68" si="27417">HKS60*$C$65*$C$68</f>
        <v>0</v>
      </c>
      <c r="HKU68" s="995">
        <f t="shared" ref="HKU68" si="27418">HKU60*$C$65*$C$68</f>
        <v>0</v>
      </c>
      <c r="HKW68" s="995">
        <f t="shared" ref="HKW68" si="27419">HKW60*$C$65*$C$68</f>
        <v>0</v>
      </c>
      <c r="HKY68" s="995">
        <f t="shared" ref="HKY68" si="27420">HKY60*$C$65*$C$68</f>
        <v>0</v>
      </c>
      <c r="HLA68" s="995">
        <f t="shared" ref="HLA68" si="27421">HLA60*$C$65*$C$68</f>
        <v>0</v>
      </c>
      <c r="HLC68" s="995">
        <f t="shared" ref="HLC68" si="27422">HLC60*$C$65*$C$68</f>
        <v>0</v>
      </c>
      <c r="HLE68" s="995">
        <f t="shared" ref="HLE68" si="27423">HLE60*$C$65*$C$68</f>
        <v>0</v>
      </c>
      <c r="HLG68" s="995">
        <f t="shared" ref="HLG68" si="27424">HLG60*$C$65*$C$68</f>
        <v>0</v>
      </c>
      <c r="HLI68" s="995">
        <f t="shared" ref="HLI68" si="27425">HLI60*$C$65*$C$68</f>
        <v>0</v>
      </c>
      <c r="HLK68" s="995">
        <f t="shared" ref="HLK68" si="27426">HLK60*$C$65*$C$68</f>
        <v>0</v>
      </c>
      <c r="HLM68" s="995">
        <f t="shared" ref="HLM68" si="27427">HLM60*$C$65*$C$68</f>
        <v>0</v>
      </c>
      <c r="HLO68" s="995">
        <f t="shared" ref="HLO68" si="27428">HLO60*$C$65*$C$68</f>
        <v>0</v>
      </c>
      <c r="HLQ68" s="995">
        <f t="shared" ref="HLQ68" si="27429">HLQ60*$C$65*$C$68</f>
        <v>0</v>
      </c>
      <c r="HLS68" s="995">
        <f t="shared" ref="HLS68" si="27430">HLS60*$C$65*$C$68</f>
        <v>0</v>
      </c>
      <c r="HLU68" s="995">
        <f t="shared" ref="HLU68" si="27431">HLU60*$C$65*$C$68</f>
        <v>0</v>
      </c>
      <c r="HLW68" s="995">
        <f t="shared" ref="HLW68" si="27432">HLW60*$C$65*$C$68</f>
        <v>0</v>
      </c>
      <c r="HLY68" s="995">
        <f t="shared" ref="HLY68" si="27433">HLY60*$C$65*$C$68</f>
        <v>0</v>
      </c>
      <c r="HMA68" s="995">
        <f t="shared" ref="HMA68" si="27434">HMA60*$C$65*$C$68</f>
        <v>0</v>
      </c>
      <c r="HMC68" s="995">
        <f t="shared" ref="HMC68" si="27435">HMC60*$C$65*$C$68</f>
        <v>0</v>
      </c>
      <c r="HME68" s="995">
        <f t="shared" ref="HME68" si="27436">HME60*$C$65*$C$68</f>
        <v>0</v>
      </c>
      <c r="HMG68" s="995">
        <f t="shared" ref="HMG68" si="27437">HMG60*$C$65*$C$68</f>
        <v>0</v>
      </c>
      <c r="HMI68" s="995">
        <f t="shared" ref="HMI68" si="27438">HMI60*$C$65*$C$68</f>
        <v>0</v>
      </c>
      <c r="HMK68" s="995">
        <f t="shared" ref="HMK68" si="27439">HMK60*$C$65*$C$68</f>
        <v>0</v>
      </c>
      <c r="HMM68" s="995">
        <f t="shared" ref="HMM68" si="27440">HMM60*$C$65*$C$68</f>
        <v>0</v>
      </c>
      <c r="HMO68" s="995">
        <f t="shared" ref="HMO68" si="27441">HMO60*$C$65*$C$68</f>
        <v>0</v>
      </c>
      <c r="HMQ68" s="995">
        <f t="shared" ref="HMQ68" si="27442">HMQ60*$C$65*$C$68</f>
        <v>0</v>
      </c>
      <c r="HMS68" s="995">
        <f t="shared" ref="HMS68" si="27443">HMS60*$C$65*$C$68</f>
        <v>0</v>
      </c>
      <c r="HMU68" s="995">
        <f t="shared" ref="HMU68" si="27444">HMU60*$C$65*$C$68</f>
        <v>0</v>
      </c>
      <c r="HMW68" s="995">
        <f t="shared" ref="HMW68" si="27445">HMW60*$C$65*$C$68</f>
        <v>0</v>
      </c>
      <c r="HMY68" s="995">
        <f t="shared" ref="HMY68" si="27446">HMY60*$C$65*$C$68</f>
        <v>0</v>
      </c>
      <c r="HNA68" s="995">
        <f t="shared" ref="HNA68" si="27447">HNA60*$C$65*$C$68</f>
        <v>0</v>
      </c>
      <c r="HNC68" s="995">
        <f t="shared" ref="HNC68" si="27448">HNC60*$C$65*$C$68</f>
        <v>0</v>
      </c>
      <c r="HNE68" s="995">
        <f t="shared" ref="HNE68" si="27449">HNE60*$C$65*$C$68</f>
        <v>0</v>
      </c>
      <c r="HNG68" s="995">
        <f t="shared" ref="HNG68" si="27450">HNG60*$C$65*$C$68</f>
        <v>0</v>
      </c>
      <c r="HNI68" s="995">
        <f t="shared" ref="HNI68" si="27451">HNI60*$C$65*$C$68</f>
        <v>0</v>
      </c>
      <c r="HNK68" s="995">
        <f t="shared" ref="HNK68" si="27452">HNK60*$C$65*$C$68</f>
        <v>0</v>
      </c>
      <c r="HNM68" s="995">
        <f t="shared" ref="HNM68" si="27453">HNM60*$C$65*$C$68</f>
        <v>0</v>
      </c>
      <c r="HNO68" s="995">
        <f t="shared" ref="HNO68" si="27454">HNO60*$C$65*$C$68</f>
        <v>0</v>
      </c>
      <c r="HNQ68" s="995">
        <f t="shared" ref="HNQ68" si="27455">HNQ60*$C$65*$C$68</f>
        <v>0</v>
      </c>
      <c r="HNS68" s="995">
        <f t="shared" ref="HNS68" si="27456">HNS60*$C$65*$C$68</f>
        <v>0</v>
      </c>
      <c r="HNU68" s="995">
        <f t="shared" ref="HNU68" si="27457">HNU60*$C$65*$C$68</f>
        <v>0</v>
      </c>
      <c r="HNW68" s="995">
        <f t="shared" ref="HNW68" si="27458">HNW60*$C$65*$C$68</f>
        <v>0</v>
      </c>
      <c r="HNY68" s="995">
        <f t="shared" ref="HNY68" si="27459">HNY60*$C$65*$C$68</f>
        <v>0</v>
      </c>
      <c r="HOA68" s="995">
        <f t="shared" ref="HOA68" si="27460">HOA60*$C$65*$C$68</f>
        <v>0</v>
      </c>
      <c r="HOC68" s="995">
        <f t="shared" ref="HOC68" si="27461">HOC60*$C$65*$C$68</f>
        <v>0</v>
      </c>
      <c r="HOE68" s="995">
        <f t="shared" ref="HOE68" si="27462">HOE60*$C$65*$C$68</f>
        <v>0</v>
      </c>
      <c r="HOG68" s="995">
        <f t="shared" ref="HOG68" si="27463">HOG60*$C$65*$C$68</f>
        <v>0</v>
      </c>
      <c r="HOI68" s="995">
        <f t="shared" ref="HOI68" si="27464">HOI60*$C$65*$C$68</f>
        <v>0</v>
      </c>
      <c r="HOK68" s="995">
        <f t="shared" ref="HOK68" si="27465">HOK60*$C$65*$C$68</f>
        <v>0</v>
      </c>
      <c r="HOM68" s="995">
        <f t="shared" ref="HOM68" si="27466">HOM60*$C$65*$C$68</f>
        <v>0</v>
      </c>
      <c r="HOO68" s="995">
        <f t="shared" ref="HOO68" si="27467">HOO60*$C$65*$C$68</f>
        <v>0</v>
      </c>
      <c r="HOQ68" s="995">
        <f t="shared" ref="HOQ68" si="27468">HOQ60*$C$65*$C$68</f>
        <v>0</v>
      </c>
      <c r="HOS68" s="995">
        <f t="shared" ref="HOS68" si="27469">HOS60*$C$65*$C$68</f>
        <v>0</v>
      </c>
      <c r="HOU68" s="995">
        <f t="shared" ref="HOU68" si="27470">HOU60*$C$65*$C$68</f>
        <v>0</v>
      </c>
      <c r="HOW68" s="995">
        <f t="shared" ref="HOW68" si="27471">HOW60*$C$65*$C$68</f>
        <v>0</v>
      </c>
      <c r="HOY68" s="995">
        <f t="shared" ref="HOY68" si="27472">HOY60*$C$65*$C$68</f>
        <v>0</v>
      </c>
      <c r="HPA68" s="995">
        <f t="shared" ref="HPA68" si="27473">HPA60*$C$65*$C$68</f>
        <v>0</v>
      </c>
      <c r="HPC68" s="995">
        <f t="shared" ref="HPC68" si="27474">HPC60*$C$65*$C$68</f>
        <v>0</v>
      </c>
      <c r="HPE68" s="995">
        <f t="shared" ref="HPE68" si="27475">HPE60*$C$65*$C$68</f>
        <v>0</v>
      </c>
      <c r="HPG68" s="995">
        <f t="shared" ref="HPG68" si="27476">HPG60*$C$65*$C$68</f>
        <v>0</v>
      </c>
      <c r="HPI68" s="995">
        <f t="shared" ref="HPI68" si="27477">HPI60*$C$65*$C$68</f>
        <v>0</v>
      </c>
      <c r="HPK68" s="995">
        <f t="shared" ref="HPK68" si="27478">HPK60*$C$65*$C$68</f>
        <v>0</v>
      </c>
      <c r="HPM68" s="995">
        <f t="shared" ref="HPM68" si="27479">HPM60*$C$65*$C$68</f>
        <v>0</v>
      </c>
      <c r="HPO68" s="995">
        <f t="shared" ref="HPO68" si="27480">HPO60*$C$65*$C$68</f>
        <v>0</v>
      </c>
      <c r="HPQ68" s="995">
        <f t="shared" ref="HPQ68" si="27481">HPQ60*$C$65*$C$68</f>
        <v>0</v>
      </c>
      <c r="HPS68" s="995">
        <f t="shared" ref="HPS68" si="27482">HPS60*$C$65*$C$68</f>
        <v>0</v>
      </c>
      <c r="HPU68" s="995">
        <f t="shared" ref="HPU68" si="27483">HPU60*$C$65*$C$68</f>
        <v>0</v>
      </c>
      <c r="HPW68" s="995">
        <f t="shared" ref="HPW68" si="27484">HPW60*$C$65*$C$68</f>
        <v>0</v>
      </c>
      <c r="HPY68" s="995">
        <f t="shared" ref="HPY68" si="27485">HPY60*$C$65*$C$68</f>
        <v>0</v>
      </c>
      <c r="HQA68" s="995">
        <f t="shared" ref="HQA68" si="27486">HQA60*$C$65*$C$68</f>
        <v>0</v>
      </c>
      <c r="HQC68" s="995">
        <f t="shared" ref="HQC68" si="27487">HQC60*$C$65*$C$68</f>
        <v>0</v>
      </c>
      <c r="HQE68" s="995">
        <f t="shared" ref="HQE68" si="27488">HQE60*$C$65*$C$68</f>
        <v>0</v>
      </c>
      <c r="HQG68" s="995">
        <f t="shared" ref="HQG68" si="27489">HQG60*$C$65*$C$68</f>
        <v>0</v>
      </c>
      <c r="HQI68" s="995">
        <f t="shared" ref="HQI68" si="27490">HQI60*$C$65*$C$68</f>
        <v>0</v>
      </c>
      <c r="HQK68" s="995">
        <f t="shared" ref="HQK68" si="27491">HQK60*$C$65*$C$68</f>
        <v>0</v>
      </c>
      <c r="HQM68" s="995">
        <f t="shared" ref="HQM68" si="27492">HQM60*$C$65*$C$68</f>
        <v>0</v>
      </c>
      <c r="HQO68" s="995">
        <f t="shared" ref="HQO68" si="27493">HQO60*$C$65*$C$68</f>
        <v>0</v>
      </c>
      <c r="HQQ68" s="995">
        <f t="shared" ref="HQQ68" si="27494">HQQ60*$C$65*$C$68</f>
        <v>0</v>
      </c>
      <c r="HQS68" s="995">
        <f t="shared" ref="HQS68" si="27495">HQS60*$C$65*$C$68</f>
        <v>0</v>
      </c>
      <c r="HQU68" s="995">
        <f t="shared" ref="HQU68" si="27496">HQU60*$C$65*$C$68</f>
        <v>0</v>
      </c>
      <c r="HQW68" s="995">
        <f t="shared" ref="HQW68" si="27497">HQW60*$C$65*$C$68</f>
        <v>0</v>
      </c>
      <c r="HQY68" s="995">
        <f t="shared" ref="HQY68" si="27498">HQY60*$C$65*$C$68</f>
        <v>0</v>
      </c>
      <c r="HRA68" s="995">
        <f t="shared" ref="HRA68" si="27499">HRA60*$C$65*$C$68</f>
        <v>0</v>
      </c>
      <c r="HRC68" s="995">
        <f t="shared" ref="HRC68" si="27500">HRC60*$C$65*$C$68</f>
        <v>0</v>
      </c>
      <c r="HRE68" s="995">
        <f t="shared" ref="HRE68" si="27501">HRE60*$C$65*$C$68</f>
        <v>0</v>
      </c>
      <c r="HRG68" s="995">
        <f t="shared" ref="HRG68" si="27502">HRG60*$C$65*$C$68</f>
        <v>0</v>
      </c>
      <c r="HRI68" s="995">
        <f t="shared" ref="HRI68" si="27503">HRI60*$C$65*$C$68</f>
        <v>0</v>
      </c>
      <c r="HRK68" s="995">
        <f t="shared" ref="HRK68" si="27504">HRK60*$C$65*$C$68</f>
        <v>0</v>
      </c>
      <c r="HRM68" s="995">
        <f t="shared" ref="HRM68" si="27505">HRM60*$C$65*$C$68</f>
        <v>0</v>
      </c>
      <c r="HRO68" s="995">
        <f t="shared" ref="HRO68" si="27506">HRO60*$C$65*$C$68</f>
        <v>0</v>
      </c>
      <c r="HRQ68" s="995">
        <f t="shared" ref="HRQ68" si="27507">HRQ60*$C$65*$C$68</f>
        <v>0</v>
      </c>
      <c r="HRS68" s="995">
        <f t="shared" ref="HRS68" si="27508">HRS60*$C$65*$C$68</f>
        <v>0</v>
      </c>
      <c r="HRU68" s="995">
        <f t="shared" ref="HRU68" si="27509">HRU60*$C$65*$C$68</f>
        <v>0</v>
      </c>
      <c r="HRW68" s="995">
        <f t="shared" ref="HRW68" si="27510">HRW60*$C$65*$C$68</f>
        <v>0</v>
      </c>
      <c r="HRY68" s="995">
        <f t="shared" ref="HRY68" si="27511">HRY60*$C$65*$C$68</f>
        <v>0</v>
      </c>
      <c r="HSA68" s="995">
        <f t="shared" ref="HSA68" si="27512">HSA60*$C$65*$C$68</f>
        <v>0</v>
      </c>
      <c r="HSC68" s="995">
        <f t="shared" ref="HSC68" si="27513">HSC60*$C$65*$C$68</f>
        <v>0</v>
      </c>
      <c r="HSE68" s="995">
        <f t="shared" ref="HSE68" si="27514">HSE60*$C$65*$C$68</f>
        <v>0</v>
      </c>
      <c r="HSG68" s="995">
        <f t="shared" ref="HSG68" si="27515">HSG60*$C$65*$C$68</f>
        <v>0</v>
      </c>
      <c r="HSI68" s="995">
        <f t="shared" ref="HSI68" si="27516">HSI60*$C$65*$C$68</f>
        <v>0</v>
      </c>
      <c r="HSK68" s="995">
        <f t="shared" ref="HSK68" si="27517">HSK60*$C$65*$C$68</f>
        <v>0</v>
      </c>
      <c r="HSM68" s="995">
        <f t="shared" ref="HSM68" si="27518">HSM60*$C$65*$C$68</f>
        <v>0</v>
      </c>
      <c r="HSO68" s="995">
        <f t="shared" ref="HSO68" si="27519">HSO60*$C$65*$C$68</f>
        <v>0</v>
      </c>
      <c r="HSQ68" s="995">
        <f t="shared" ref="HSQ68" si="27520">HSQ60*$C$65*$C$68</f>
        <v>0</v>
      </c>
      <c r="HSS68" s="995">
        <f t="shared" ref="HSS68" si="27521">HSS60*$C$65*$C$68</f>
        <v>0</v>
      </c>
      <c r="HSU68" s="995">
        <f t="shared" ref="HSU68" si="27522">HSU60*$C$65*$C$68</f>
        <v>0</v>
      </c>
      <c r="HSW68" s="995">
        <f t="shared" ref="HSW68" si="27523">HSW60*$C$65*$C$68</f>
        <v>0</v>
      </c>
      <c r="HSY68" s="995">
        <f t="shared" ref="HSY68" si="27524">HSY60*$C$65*$C$68</f>
        <v>0</v>
      </c>
      <c r="HTA68" s="995">
        <f t="shared" ref="HTA68" si="27525">HTA60*$C$65*$C$68</f>
        <v>0</v>
      </c>
      <c r="HTC68" s="995">
        <f t="shared" ref="HTC68" si="27526">HTC60*$C$65*$C$68</f>
        <v>0</v>
      </c>
      <c r="HTE68" s="995">
        <f t="shared" ref="HTE68" si="27527">HTE60*$C$65*$C$68</f>
        <v>0</v>
      </c>
      <c r="HTG68" s="995">
        <f t="shared" ref="HTG68" si="27528">HTG60*$C$65*$C$68</f>
        <v>0</v>
      </c>
      <c r="HTI68" s="995">
        <f t="shared" ref="HTI68" si="27529">HTI60*$C$65*$C$68</f>
        <v>0</v>
      </c>
      <c r="HTK68" s="995">
        <f t="shared" ref="HTK68" si="27530">HTK60*$C$65*$C$68</f>
        <v>0</v>
      </c>
      <c r="HTM68" s="995">
        <f t="shared" ref="HTM68" si="27531">HTM60*$C$65*$C$68</f>
        <v>0</v>
      </c>
      <c r="HTO68" s="995">
        <f t="shared" ref="HTO68" si="27532">HTO60*$C$65*$C$68</f>
        <v>0</v>
      </c>
      <c r="HTQ68" s="995">
        <f t="shared" ref="HTQ68" si="27533">HTQ60*$C$65*$C$68</f>
        <v>0</v>
      </c>
      <c r="HTS68" s="995">
        <f t="shared" ref="HTS68" si="27534">HTS60*$C$65*$C$68</f>
        <v>0</v>
      </c>
      <c r="HTU68" s="995">
        <f t="shared" ref="HTU68" si="27535">HTU60*$C$65*$C$68</f>
        <v>0</v>
      </c>
      <c r="HTW68" s="995">
        <f t="shared" ref="HTW68" si="27536">HTW60*$C$65*$C$68</f>
        <v>0</v>
      </c>
      <c r="HTY68" s="995">
        <f t="shared" ref="HTY68" si="27537">HTY60*$C$65*$C$68</f>
        <v>0</v>
      </c>
      <c r="HUA68" s="995">
        <f t="shared" ref="HUA68" si="27538">HUA60*$C$65*$C$68</f>
        <v>0</v>
      </c>
      <c r="HUC68" s="995">
        <f t="shared" ref="HUC68" si="27539">HUC60*$C$65*$C$68</f>
        <v>0</v>
      </c>
      <c r="HUE68" s="995">
        <f t="shared" ref="HUE68" si="27540">HUE60*$C$65*$C$68</f>
        <v>0</v>
      </c>
      <c r="HUG68" s="995">
        <f t="shared" ref="HUG68" si="27541">HUG60*$C$65*$C$68</f>
        <v>0</v>
      </c>
      <c r="HUI68" s="995">
        <f t="shared" ref="HUI68" si="27542">HUI60*$C$65*$C$68</f>
        <v>0</v>
      </c>
      <c r="HUK68" s="995">
        <f t="shared" ref="HUK68" si="27543">HUK60*$C$65*$C$68</f>
        <v>0</v>
      </c>
      <c r="HUM68" s="995">
        <f t="shared" ref="HUM68" si="27544">HUM60*$C$65*$C$68</f>
        <v>0</v>
      </c>
      <c r="HUO68" s="995">
        <f t="shared" ref="HUO68" si="27545">HUO60*$C$65*$C$68</f>
        <v>0</v>
      </c>
      <c r="HUQ68" s="995">
        <f t="shared" ref="HUQ68" si="27546">HUQ60*$C$65*$C$68</f>
        <v>0</v>
      </c>
      <c r="HUS68" s="995">
        <f t="shared" ref="HUS68" si="27547">HUS60*$C$65*$C$68</f>
        <v>0</v>
      </c>
      <c r="HUU68" s="995">
        <f t="shared" ref="HUU68" si="27548">HUU60*$C$65*$C$68</f>
        <v>0</v>
      </c>
      <c r="HUW68" s="995">
        <f t="shared" ref="HUW68" si="27549">HUW60*$C$65*$C$68</f>
        <v>0</v>
      </c>
      <c r="HUY68" s="995">
        <f t="shared" ref="HUY68" si="27550">HUY60*$C$65*$C$68</f>
        <v>0</v>
      </c>
      <c r="HVA68" s="995">
        <f t="shared" ref="HVA68" si="27551">HVA60*$C$65*$C$68</f>
        <v>0</v>
      </c>
      <c r="HVC68" s="995">
        <f t="shared" ref="HVC68" si="27552">HVC60*$C$65*$C$68</f>
        <v>0</v>
      </c>
      <c r="HVE68" s="995">
        <f t="shared" ref="HVE68" si="27553">HVE60*$C$65*$C$68</f>
        <v>0</v>
      </c>
      <c r="HVG68" s="995">
        <f t="shared" ref="HVG68" si="27554">HVG60*$C$65*$C$68</f>
        <v>0</v>
      </c>
      <c r="HVI68" s="995">
        <f t="shared" ref="HVI68" si="27555">HVI60*$C$65*$C$68</f>
        <v>0</v>
      </c>
      <c r="HVK68" s="995">
        <f t="shared" ref="HVK68" si="27556">HVK60*$C$65*$C$68</f>
        <v>0</v>
      </c>
      <c r="HVM68" s="995">
        <f t="shared" ref="HVM68" si="27557">HVM60*$C$65*$C$68</f>
        <v>0</v>
      </c>
      <c r="HVO68" s="995">
        <f t="shared" ref="HVO68" si="27558">HVO60*$C$65*$C$68</f>
        <v>0</v>
      </c>
      <c r="HVQ68" s="995">
        <f t="shared" ref="HVQ68" si="27559">HVQ60*$C$65*$C$68</f>
        <v>0</v>
      </c>
      <c r="HVS68" s="995">
        <f t="shared" ref="HVS68" si="27560">HVS60*$C$65*$C$68</f>
        <v>0</v>
      </c>
      <c r="HVU68" s="995">
        <f t="shared" ref="HVU68" si="27561">HVU60*$C$65*$C$68</f>
        <v>0</v>
      </c>
      <c r="HVW68" s="995">
        <f t="shared" ref="HVW68" si="27562">HVW60*$C$65*$C$68</f>
        <v>0</v>
      </c>
      <c r="HVY68" s="995">
        <f t="shared" ref="HVY68" si="27563">HVY60*$C$65*$C$68</f>
        <v>0</v>
      </c>
      <c r="HWA68" s="995">
        <f t="shared" ref="HWA68" si="27564">HWA60*$C$65*$C$68</f>
        <v>0</v>
      </c>
      <c r="HWC68" s="995">
        <f t="shared" ref="HWC68" si="27565">HWC60*$C$65*$C$68</f>
        <v>0</v>
      </c>
      <c r="HWE68" s="995">
        <f t="shared" ref="HWE68" si="27566">HWE60*$C$65*$C$68</f>
        <v>0</v>
      </c>
      <c r="HWG68" s="995">
        <f t="shared" ref="HWG68" si="27567">HWG60*$C$65*$C$68</f>
        <v>0</v>
      </c>
      <c r="HWI68" s="995">
        <f t="shared" ref="HWI68" si="27568">HWI60*$C$65*$C$68</f>
        <v>0</v>
      </c>
      <c r="HWK68" s="995">
        <f t="shared" ref="HWK68" si="27569">HWK60*$C$65*$C$68</f>
        <v>0</v>
      </c>
      <c r="HWM68" s="995">
        <f t="shared" ref="HWM68" si="27570">HWM60*$C$65*$C$68</f>
        <v>0</v>
      </c>
      <c r="HWO68" s="995">
        <f t="shared" ref="HWO68" si="27571">HWO60*$C$65*$C$68</f>
        <v>0</v>
      </c>
      <c r="HWQ68" s="995">
        <f t="shared" ref="HWQ68" si="27572">HWQ60*$C$65*$C$68</f>
        <v>0</v>
      </c>
      <c r="HWS68" s="995">
        <f t="shared" ref="HWS68" si="27573">HWS60*$C$65*$C$68</f>
        <v>0</v>
      </c>
      <c r="HWU68" s="995">
        <f t="shared" ref="HWU68" si="27574">HWU60*$C$65*$C$68</f>
        <v>0</v>
      </c>
      <c r="HWW68" s="995">
        <f t="shared" ref="HWW68" si="27575">HWW60*$C$65*$C$68</f>
        <v>0</v>
      </c>
      <c r="HWY68" s="995">
        <f t="shared" ref="HWY68" si="27576">HWY60*$C$65*$C$68</f>
        <v>0</v>
      </c>
      <c r="HXA68" s="995">
        <f t="shared" ref="HXA68" si="27577">HXA60*$C$65*$C$68</f>
        <v>0</v>
      </c>
      <c r="HXC68" s="995">
        <f t="shared" ref="HXC68" si="27578">HXC60*$C$65*$C$68</f>
        <v>0</v>
      </c>
      <c r="HXE68" s="995">
        <f t="shared" ref="HXE68" si="27579">HXE60*$C$65*$C$68</f>
        <v>0</v>
      </c>
      <c r="HXG68" s="995">
        <f t="shared" ref="HXG68" si="27580">HXG60*$C$65*$C$68</f>
        <v>0</v>
      </c>
      <c r="HXI68" s="995">
        <f t="shared" ref="HXI68" si="27581">HXI60*$C$65*$C$68</f>
        <v>0</v>
      </c>
      <c r="HXK68" s="995">
        <f t="shared" ref="HXK68" si="27582">HXK60*$C$65*$C$68</f>
        <v>0</v>
      </c>
      <c r="HXM68" s="995">
        <f t="shared" ref="HXM68" si="27583">HXM60*$C$65*$C$68</f>
        <v>0</v>
      </c>
      <c r="HXO68" s="995">
        <f t="shared" ref="HXO68" si="27584">HXO60*$C$65*$C$68</f>
        <v>0</v>
      </c>
      <c r="HXQ68" s="995">
        <f t="shared" ref="HXQ68" si="27585">HXQ60*$C$65*$C$68</f>
        <v>0</v>
      </c>
      <c r="HXS68" s="995">
        <f t="shared" ref="HXS68" si="27586">HXS60*$C$65*$C$68</f>
        <v>0</v>
      </c>
      <c r="HXU68" s="995">
        <f t="shared" ref="HXU68" si="27587">HXU60*$C$65*$C$68</f>
        <v>0</v>
      </c>
      <c r="HXW68" s="995">
        <f t="shared" ref="HXW68" si="27588">HXW60*$C$65*$C$68</f>
        <v>0</v>
      </c>
      <c r="HXY68" s="995">
        <f t="shared" ref="HXY68" si="27589">HXY60*$C$65*$C$68</f>
        <v>0</v>
      </c>
      <c r="HYA68" s="995">
        <f t="shared" ref="HYA68" si="27590">HYA60*$C$65*$C$68</f>
        <v>0</v>
      </c>
      <c r="HYC68" s="995">
        <f t="shared" ref="HYC68" si="27591">HYC60*$C$65*$C$68</f>
        <v>0</v>
      </c>
      <c r="HYE68" s="995">
        <f t="shared" ref="HYE68" si="27592">HYE60*$C$65*$C$68</f>
        <v>0</v>
      </c>
      <c r="HYG68" s="995">
        <f t="shared" ref="HYG68" si="27593">HYG60*$C$65*$C$68</f>
        <v>0</v>
      </c>
      <c r="HYI68" s="995">
        <f t="shared" ref="HYI68" si="27594">HYI60*$C$65*$C$68</f>
        <v>0</v>
      </c>
      <c r="HYK68" s="995">
        <f t="shared" ref="HYK68" si="27595">HYK60*$C$65*$C$68</f>
        <v>0</v>
      </c>
      <c r="HYM68" s="995">
        <f t="shared" ref="HYM68" si="27596">HYM60*$C$65*$C$68</f>
        <v>0</v>
      </c>
      <c r="HYO68" s="995">
        <f t="shared" ref="HYO68" si="27597">HYO60*$C$65*$C$68</f>
        <v>0</v>
      </c>
      <c r="HYQ68" s="995">
        <f t="shared" ref="HYQ68" si="27598">HYQ60*$C$65*$C$68</f>
        <v>0</v>
      </c>
      <c r="HYS68" s="995">
        <f t="shared" ref="HYS68" si="27599">HYS60*$C$65*$C$68</f>
        <v>0</v>
      </c>
      <c r="HYU68" s="995">
        <f t="shared" ref="HYU68" si="27600">HYU60*$C$65*$C$68</f>
        <v>0</v>
      </c>
      <c r="HYW68" s="995">
        <f t="shared" ref="HYW68" si="27601">HYW60*$C$65*$C$68</f>
        <v>0</v>
      </c>
      <c r="HYY68" s="995">
        <f t="shared" ref="HYY68" si="27602">HYY60*$C$65*$C$68</f>
        <v>0</v>
      </c>
      <c r="HZA68" s="995">
        <f t="shared" ref="HZA68" si="27603">HZA60*$C$65*$C$68</f>
        <v>0</v>
      </c>
      <c r="HZC68" s="995">
        <f t="shared" ref="HZC68" si="27604">HZC60*$C$65*$C$68</f>
        <v>0</v>
      </c>
      <c r="HZE68" s="995">
        <f t="shared" ref="HZE68" si="27605">HZE60*$C$65*$C$68</f>
        <v>0</v>
      </c>
      <c r="HZG68" s="995">
        <f t="shared" ref="HZG68" si="27606">HZG60*$C$65*$C$68</f>
        <v>0</v>
      </c>
      <c r="HZI68" s="995">
        <f t="shared" ref="HZI68" si="27607">HZI60*$C$65*$C$68</f>
        <v>0</v>
      </c>
      <c r="HZK68" s="995">
        <f t="shared" ref="HZK68" si="27608">HZK60*$C$65*$C$68</f>
        <v>0</v>
      </c>
      <c r="HZM68" s="995">
        <f t="shared" ref="HZM68" si="27609">HZM60*$C$65*$C$68</f>
        <v>0</v>
      </c>
      <c r="HZO68" s="995">
        <f t="shared" ref="HZO68" si="27610">HZO60*$C$65*$C$68</f>
        <v>0</v>
      </c>
      <c r="HZQ68" s="995">
        <f t="shared" ref="HZQ68" si="27611">HZQ60*$C$65*$C$68</f>
        <v>0</v>
      </c>
      <c r="HZS68" s="995">
        <f t="shared" ref="HZS68" si="27612">HZS60*$C$65*$C$68</f>
        <v>0</v>
      </c>
      <c r="HZU68" s="995">
        <f t="shared" ref="HZU68" si="27613">HZU60*$C$65*$C$68</f>
        <v>0</v>
      </c>
      <c r="HZW68" s="995">
        <f t="shared" ref="HZW68" si="27614">HZW60*$C$65*$C$68</f>
        <v>0</v>
      </c>
      <c r="HZY68" s="995">
        <f t="shared" ref="HZY68" si="27615">HZY60*$C$65*$C$68</f>
        <v>0</v>
      </c>
      <c r="IAA68" s="995">
        <f t="shared" ref="IAA68" si="27616">IAA60*$C$65*$C$68</f>
        <v>0</v>
      </c>
      <c r="IAC68" s="995">
        <f t="shared" ref="IAC68" si="27617">IAC60*$C$65*$C$68</f>
        <v>0</v>
      </c>
      <c r="IAE68" s="995">
        <f t="shared" ref="IAE68" si="27618">IAE60*$C$65*$C$68</f>
        <v>0</v>
      </c>
      <c r="IAG68" s="995">
        <f t="shared" ref="IAG68" si="27619">IAG60*$C$65*$C$68</f>
        <v>0</v>
      </c>
      <c r="IAI68" s="995">
        <f t="shared" ref="IAI68" si="27620">IAI60*$C$65*$C$68</f>
        <v>0</v>
      </c>
      <c r="IAK68" s="995">
        <f t="shared" ref="IAK68" si="27621">IAK60*$C$65*$C$68</f>
        <v>0</v>
      </c>
      <c r="IAM68" s="995">
        <f t="shared" ref="IAM68" si="27622">IAM60*$C$65*$C$68</f>
        <v>0</v>
      </c>
      <c r="IAO68" s="995">
        <f t="shared" ref="IAO68" si="27623">IAO60*$C$65*$C$68</f>
        <v>0</v>
      </c>
      <c r="IAQ68" s="995">
        <f t="shared" ref="IAQ68" si="27624">IAQ60*$C$65*$C$68</f>
        <v>0</v>
      </c>
      <c r="IAS68" s="995">
        <f t="shared" ref="IAS68" si="27625">IAS60*$C$65*$C$68</f>
        <v>0</v>
      </c>
      <c r="IAU68" s="995">
        <f t="shared" ref="IAU68" si="27626">IAU60*$C$65*$C$68</f>
        <v>0</v>
      </c>
      <c r="IAW68" s="995">
        <f t="shared" ref="IAW68" si="27627">IAW60*$C$65*$C$68</f>
        <v>0</v>
      </c>
      <c r="IAY68" s="995">
        <f t="shared" ref="IAY68" si="27628">IAY60*$C$65*$C$68</f>
        <v>0</v>
      </c>
      <c r="IBA68" s="995">
        <f t="shared" ref="IBA68" si="27629">IBA60*$C$65*$C$68</f>
        <v>0</v>
      </c>
      <c r="IBC68" s="995">
        <f t="shared" ref="IBC68" si="27630">IBC60*$C$65*$C$68</f>
        <v>0</v>
      </c>
      <c r="IBE68" s="995">
        <f t="shared" ref="IBE68" si="27631">IBE60*$C$65*$C$68</f>
        <v>0</v>
      </c>
      <c r="IBG68" s="995">
        <f t="shared" ref="IBG68" si="27632">IBG60*$C$65*$C$68</f>
        <v>0</v>
      </c>
      <c r="IBI68" s="995">
        <f t="shared" ref="IBI68" si="27633">IBI60*$C$65*$C$68</f>
        <v>0</v>
      </c>
      <c r="IBK68" s="995">
        <f t="shared" ref="IBK68" si="27634">IBK60*$C$65*$C$68</f>
        <v>0</v>
      </c>
      <c r="IBM68" s="995">
        <f t="shared" ref="IBM68" si="27635">IBM60*$C$65*$C$68</f>
        <v>0</v>
      </c>
      <c r="IBO68" s="995">
        <f t="shared" ref="IBO68" si="27636">IBO60*$C$65*$C$68</f>
        <v>0</v>
      </c>
      <c r="IBQ68" s="995">
        <f t="shared" ref="IBQ68" si="27637">IBQ60*$C$65*$C$68</f>
        <v>0</v>
      </c>
      <c r="IBS68" s="995">
        <f t="shared" ref="IBS68" si="27638">IBS60*$C$65*$C$68</f>
        <v>0</v>
      </c>
      <c r="IBU68" s="995">
        <f t="shared" ref="IBU68" si="27639">IBU60*$C$65*$C$68</f>
        <v>0</v>
      </c>
      <c r="IBW68" s="995">
        <f t="shared" ref="IBW68" si="27640">IBW60*$C$65*$C$68</f>
        <v>0</v>
      </c>
      <c r="IBY68" s="995">
        <f t="shared" ref="IBY68" si="27641">IBY60*$C$65*$C$68</f>
        <v>0</v>
      </c>
      <c r="ICA68" s="995">
        <f t="shared" ref="ICA68" si="27642">ICA60*$C$65*$C$68</f>
        <v>0</v>
      </c>
      <c r="ICC68" s="995">
        <f t="shared" ref="ICC68" si="27643">ICC60*$C$65*$C$68</f>
        <v>0</v>
      </c>
      <c r="ICE68" s="995">
        <f t="shared" ref="ICE68" si="27644">ICE60*$C$65*$C$68</f>
        <v>0</v>
      </c>
      <c r="ICG68" s="995">
        <f t="shared" ref="ICG68" si="27645">ICG60*$C$65*$C$68</f>
        <v>0</v>
      </c>
      <c r="ICI68" s="995">
        <f t="shared" ref="ICI68" si="27646">ICI60*$C$65*$C$68</f>
        <v>0</v>
      </c>
      <c r="ICK68" s="995">
        <f t="shared" ref="ICK68" si="27647">ICK60*$C$65*$C$68</f>
        <v>0</v>
      </c>
      <c r="ICM68" s="995">
        <f t="shared" ref="ICM68" si="27648">ICM60*$C$65*$C$68</f>
        <v>0</v>
      </c>
      <c r="ICO68" s="995">
        <f t="shared" ref="ICO68" si="27649">ICO60*$C$65*$C$68</f>
        <v>0</v>
      </c>
      <c r="ICQ68" s="995">
        <f t="shared" ref="ICQ68" si="27650">ICQ60*$C$65*$C$68</f>
        <v>0</v>
      </c>
      <c r="ICS68" s="995">
        <f t="shared" ref="ICS68" si="27651">ICS60*$C$65*$C$68</f>
        <v>0</v>
      </c>
      <c r="ICU68" s="995">
        <f t="shared" ref="ICU68" si="27652">ICU60*$C$65*$C$68</f>
        <v>0</v>
      </c>
      <c r="ICW68" s="995">
        <f t="shared" ref="ICW68" si="27653">ICW60*$C$65*$C$68</f>
        <v>0</v>
      </c>
      <c r="ICY68" s="995">
        <f t="shared" ref="ICY68" si="27654">ICY60*$C$65*$C$68</f>
        <v>0</v>
      </c>
      <c r="IDA68" s="995">
        <f t="shared" ref="IDA68" si="27655">IDA60*$C$65*$C$68</f>
        <v>0</v>
      </c>
      <c r="IDC68" s="995">
        <f t="shared" ref="IDC68" si="27656">IDC60*$C$65*$C$68</f>
        <v>0</v>
      </c>
      <c r="IDE68" s="995">
        <f t="shared" ref="IDE68" si="27657">IDE60*$C$65*$C$68</f>
        <v>0</v>
      </c>
      <c r="IDG68" s="995">
        <f t="shared" ref="IDG68" si="27658">IDG60*$C$65*$C$68</f>
        <v>0</v>
      </c>
      <c r="IDI68" s="995">
        <f t="shared" ref="IDI68" si="27659">IDI60*$C$65*$C$68</f>
        <v>0</v>
      </c>
      <c r="IDK68" s="995">
        <f t="shared" ref="IDK68" si="27660">IDK60*$C$65*$C$68</f>
        <v>0</v>
      </c>
      <c r="IDM68" s="995">
        <f t="shared" ref="IDM68" si="27661">IDM60*$C$65*$C$68</f>
        <v>0</v>
      </c>
      <c r="IDO68" s="995">
        <f t="shared" ref="IDO68" si="27662">IDO60*$C$65*$C$68</f>
        <v>0</v>
      </c>
      <c r="IDQ68" s="995">
        <f t="shared" ref="IDQ68" si="27663">IDQ60*$C$65*$C$68</f>
        <v>0</v>
      </c>
      <c r="IDS68" s="995">
        <f t="shared" ref="IDS68" si="27664">IDS60*$C$65*$C$68</f>
        <v>0</v>
      </c>
      <c r="IDU68" s="995">
        <f t="shared" ref="IDU68" si="27665">IDU60*$C$65*$C$68</f>
        <v>0</v>
      </c>
      <c r="IDW68" s="995">
        <f t="shared" ref="IDW68" si="27666">IDW60*$C$65*$C$68</f>
        <v>0</v>
      </c>
      <c r="IDY68" s="995">
        <f t="shared" ref="IDY68" si="27667">IDY60*$C$65*$C$68</f>
        <v>0</v>
      </c>
      <c r="IEA68" s="995">
        <f t="shared" ref="IEA68" si="27668">IEA60*$C$65*$C$68</f>
        <v>0</v>
      </c>
      <c r="IEC68" s="995">
        <f t="shared" ref="IEC68" si="27669">IEC60*$C$65*$C$68</f>
        <v>0</v>
      </c>
      <c r="IEE68" s="995">
        <f t="shared" ref="IEE68" si="27670">IEE60*$C$65*$C$68</f>
        <v>0</v>
      </c>
      <c r="IEG68" s="995">
        <f t="shared" ref="IEG68" si="27671">IEG60*$C$65*$C$68</f>
        <v>0</v>
      </c>
      <c r="IEI68" s="995">
        <f t="shared" ref="IEI68" si="27672">IEI60*$C$65*$C$68</f>
        <v>0</v>
      </c>
      <c r="IEK68" s="995">
        <f t="shared" ref="IEK68" si="27673">IEK60*$C$65*$C$68</f>
        <v>0</v>
      </c>
      <c r="IEM68" s="995">
        <f t="shared" ref="IEM68" si="27674">IEM60*$C$65*$C$68</f>
        <v>0</v>
      </c>
      <c r="IEO68" s="995">
        <f t="shared" ref="IEO68" si="27675">IEO60*$C$65*$C$68</f>
        <v>0</v>
      </c>
      <c r="IEQ68" s="995">
        <f t="shared" ref="IEQ68" si="27676">IEQ60*$C$65*$C$68</f>
        <v>0</v>
      </c>
      <c r="IES68" s="995">
        <f t="shared" ref="IES68" si="27677">IES60*$C$65*$C$68</f>
        <v>0</v>
      </c>
      <c r="IEU68" s="995">
        <f t="shared" ref="IEU68" si="27678">IEU60*$C$65*$C$68</f>
        <v>0</v>
      </c>
      <c r="IEW68" s="995">
        <f t="shared" ref="IEW68" si="27679">IEW60*$C$65*$C$68</f>
        <v>0</v>
      </c>
      <c r="IEY68" s="995">
        <f t="shared" ref="IEY68" si="27680">IEY60*$C$65*$C$68</f>
        <v>0</v>
      </c>
      <c r="IFA68" s="995">
        <f t="shared" ref="IFA68" si="27681">IFA60*$C$65*$C$68</f>
        <v>0</v>
      </c>
      <c r="IFC68" s="995">
        <f t="shared" ref="IFC68" si="27682">IFC60*$C$65*$C$68</f>
        <v>0</v>
      </c>
      <c r="IFE68" s="995">
        <f t="shared" ref="IFE68" si="27683">IFE60*$C$65*$C$68</f>
        <v>0</v>
      </c>
      <c r="IFG68" s="995">
        <f t="shared" ref="IFG68" si="27684">IFG60*$C$65*$C$68</f>
        <v>0</v>
      </c>
      <c r="IFI68" s="995">
        <f t="shared" ref="IFI68" si="27685">IFI60*$C$65*$C$68</f>
        <v>0</v>
      </c>
      <c r="IFK68" s="995">
        <f t="shared" ref="IFK68" si="27686">IFK60*$C$65*$C$68</f>
        <v>0</v>
      </c>
      <c r="IFM68" s="995">
        <f t="shared" ref="IFM68" si="27687">IFM60*$C$65*$C$68</f>
        <v>0</v>
      </c>
      <c r="IFO68" s="995">
        <f t="shared" ref="IFO68" si="27688">IFO60*$C$65*$C$68</f>
        <v>0</v>
      </c>
      <c r="IFQ68" s="995">
        <f t="shared" ref="IFQ68" si="27689">IFQ60*$C$65*$C$68</f>
        <v>0</v>
      </c>
      <c r="IFS68" s="995">
        <f t="shared" ref="IFS68" si="27690">IFS60*$C$65*$C$68</f>
        <v>0</v>
      </c>
      <c r="IFU68" s="995">
        <f t="shared" ref="IFU68" si="27691">IFU60*$C$65*$C$68</f>
        <v>0</v>
      </c>
      <c r="IFW68" s="995">
        <f t="shared" ref="IFW68" si="27692">IFW60*$C$65*$C$68</f>
        <v>0</v>
      </c>
      <c r="IFY68" s="995">
        <f t="shared" ref="IFY68" si="27693">IFY60*$C$65*$C$68</f>
        <v>0</v>
      </c>
      <c r="IGA68" s="995">
        <f t="shared" ref="IGA68" si="27694">IGA60*$C$65*$C$68</f>
        <v>0</v>
      </c>
      <c r="IGC68" s="995">
        <f t="shared" ref="IGC68" si="27695">IGC60*$C$65*$C$68</f>
        <v>0</v>
      </c>
      <c r="IGE68" s="995">
        <f t="shared" ref="IGE68" si="27696">IGE60*$C$65*$C$68</f>
        <v>0</v>
      </c>
      <c r="IGG68" s="995">
        <f t="shared" ref="IGG68" si="27697">IGG60*$C$65*$C$68</f>
        <v>0</v>
      </c>
      <c r="IGI68" s="995">
        <f t="shared" ref="IGI68" si="27698">IGI60*$C$65*$C$68</f>
        <v>0</v>
      </c>
      <c r="IGK68" s="995">
        <f t="shared" ref="IGK68" si="27699">IGK60*$C$65*$C$68</f>
        <v>0</v>
      </c>
      <c r="IGM68" s="995">
        <f t="shared" ref="IGM68" si="27700">IGM60*$C$65*$C$68</f>
        <v>0</v>
      </c>
      <c r="IGO68" s="995">
        <f t="shared" ref="IGO68" si="27701">IGO60*$C$65*$C$68</f>
        <v>0</v>
      </c>
      <c r="IGQ68" s="995">
        <f t="shared" ref="IGQ68" si="27702">IGQ60*$C$65*$C$68</f>
        <v>0</v>
      </c>
      <c r="IGS68" s="995">
        <f t="shared" ref="IGS68" si="27703">IGS60*$C$65*$C$68</f>
        <v>0</v>
      </c>
      <c r="IGU68" s="995">
        <f t="shared" ref="IGU68" si="27704">IGU60*$C$65*$C$68</f>
        <v>0</v>
      </c>
      <c r="IGW68" s="995">
        <f t="shared" ref="IGW68" si="27705">IGW60*$C$65*$C$68</f>
        <v>0</v>
      </c>
      <c r="IGY68" s="995">
        <f t="shared" ref="IGY68" si="27706">IGY60*$C$65*$C$68</f>
        <v>0</v>
      </c>
      <c r="IHA68" s="995">
        <f t="shared" ref="IHA68" si="27707">IHA60*$C$65*$C$68</f>
        <v>0</v>
      </c>
      <c r="IHC68" s="995">
        <f t="shared" ref="IHC68" si="27708">IHC60*$C$65*$C$68</f>
        <v>0</v>
      </c>
      <c r="IHE68" s="995">
        <f t="shared" ref="IHE68" si="27709">IHE60*$C$65*$C$68</f>
        <v>0</v>
      </c>
      <c r="IHG68" s="995">
        <f t="shared" ref="IHG68" si="27710">IHG60*$C$65*$C$68</f>
        <v>0</v>
      </c>
      <c r="IHI68" s="995">
        <f t="shared" ref="IHI68" si="27711">IHI60*$C$65*$C$68</f>
        <v>0</v>
      </c>
      <c r="IHK68" s="995">
        <f t="shared" ref="IHK68" si="27712">IHK60*$C$65*$C$68</f>
        <v>0</v>
      </c>
      <c r="IHM68" s="995">
        <f t="shared" ref="IHM68" si="27713">IHM60*$C$65*$C$68</f>
        <v>0</v>
      </c>
      <c r="IHO68" s="995">
        <f t="shared" ref="IHO68" si="27714">IHO60*$C$65*$C$68</f>
        <v>0</v>
      </c>
      <c r="IHQ68" s="995">
        <f t="shared" ref="IHQ68" si="27715">IHQ60*$C$65*$C$68</f>
        <v>0</v>
      </c>
      <c r="IHS68" s="995">
        <f t="shared" ref="IHS68" si="27716">IHS60*$C$65*$C$68</f>
        <v>0</v>
      </c>
      <c r="IHU68" s="995">
        <f t="shared" ref="IHU68" si="27717">IHU60*$C$65*$C$68</f>
        <v>0</v>
      </c>
      <c r="IHW68" s="995">
        <f t="shared" ref="IHW68" si="27718">IHW60*$C$65*$C$68</f>
        <v>0</v>
      </c>
      <c r="IHY68" s="995">
        <f t="shared" ref="IHY68" si="27719">IHY60*$C$65*$C$68</f>
        <v>0</v>
      </c>
      <c r="IIA68" s="995">
        <f t="shared" ref="IIA68" si="27720">IIA60*$C$65*$C$68</f>
        <v>0</v>
      </c>
      <c r="IIC68" s="995">
        <f t="shared" ref="IIC68" si="27721">IIC60*$C$65*$C$68</f>
        <v>0</v>
      </c>
      <c r="IIE68" s="995">
        <f t="shared" ref="IIE68" si="27722">IIE60*$C$65*$C$68</f>
        <v>0</v>
      </c>
      <c r="IIG68" s="995">
        <f t="shared" ref="IIG68" si="27723">IIG60*$C$65*$C$68</f>
        <v>0</v>
      </c>
      <c r="III68" s="995">
        <f t="shared" ref="III68" si="27724">III60*$C$65*$C$68</f>
        <v>0</v>
      </c>
      <c r="IIK68" s="995">
        <f t="shared" ref="IIK68" si="27725">IIK60*$C$65*$C$68</f>
        <v>0</v>
      </c>
      <c r="IIM68" s="995">
        <f t="shared" ref="IIM68" si="27726">IIM60*$C$65*$C$68</f>
        <v>0</v>
      </c>
      <c r="IIO68" s="995">
        <f t="shared" ref="IIO68" si="27727">IIO60*$C$65*$C$68</f>
        <v>0</v>
      </c>
      <c r="IIQ68" s="995">
        <f t="shared" ref="IIQ68" si="27728">IIQ60*$C$65*$C$68</f>
        <v>0</v>
      </c>
      <c r="IIS68" s="995">
        <f t="shared" ref="IIS68" si="27729">IIS60*$C$65*$C$68</f>
        <v>0</v>
      </c>
      <c r="IIU68" s="995">
        <f t="shared" ref="IIU68" si="27730">IIU60*$C$65*$C$68</f>
        <v>0</v>
      </c>
      <c r="IIW68" s="995">
        <f t="shared" ref="IIW68" si="27731">IIW60*$C$65*$C$68</f>
        <v>0</v>
      </c>
      <c r="IIY68" s="995">
        <f t="shared" ref="IIY68" si="27732">IIY60*$C$65*$C$68</f>
        <v>0</v>
      </c>
      <c r="IJA68" s="995">
        <f t="shared" ref="IJA68" si="27733">IJA60*$C$65*$C$68</f>
        <v>0</v>
      </c>
      <c r="IJC68" s="995">
        <f t="shared" ref="IJC68" si="27734">IJC60*$C$65*$C$68</f>
        <v>0</v>
      </c>
      <c r="IJE68" s="995">
        <f t="shared" ref="IJE68" si="27735">IJE60*$C$65*$C$68</f>
        <v>0</v>
      </c>
      <c r="IJG68" s="995">
        <f t="shared" ref="IJG68" si="27736">IJG60*$C$65*$C$68</f>
        <v>0</v>
      </c>
      <c r="IJI68" s="995">
        <f t="shared" ref="IJI68" si="27737">IJI60*$C$65*$C$68</f>
        <v>0</v>
      </c>
      <c r="IJK68" s="995">
        <f t="shared" ref="IJK68" si="27738">IJK60*$C$65*$C$68</f>
        <v>0</v>
      </c>
      <c r="IJM68" s="995">
        <f t="shared" ref="IJM68" si="27739">IJM60*$C$65*$C$68</f>
        <v>0</v>
      </c>
      <c r="IJO68" s="995">
        <f t="shared" ref="IJO68" si="27740">IJO60*$C$65*$C$68</f>
        <v>0</v>
      </c>
      <c r="IJQ68" s="995">
        <f t="shared" ref="IJQ68" si="27741">IJQ60*$C$65*$C$68</f>
        <v>0</v>
      </c>
      <c r="IJS68" s="995">
        <f t="shared" ref="IJS68" si="27742">IJS60*$C$65*$C$68</f>
        <v>0</v>
      </c>
      <c r="IJU68" s="995">
        <f t="shared" ref="IJU68" si="27743">IJU60*$C$65*$C$68</f>
        <v>0</v>
      </c>
      <c r="IJW68" s="995">
        <f t="shared" ref="IJW68" si="27744">IJW60*$C$65*$C$68</f>
        <v>0</v>
      </c>
      <c r="IJY68" s="995">
        <f t="shared" ref="IJY68" si="27745">IJY60*$C$65*$C$68</f>
        <v>0</v>
      </c>
      <c r="IKA68" s="995">
        <f t="shared" ref="IKA68" si="27746">IKA60*$C$65*$C$68</f>
        <v>0</v>
      </c>
      <c r="IKC68" s="995">
        <f t="shared" ref="IKC68" si="27747">IKC60*$C$65*$C$68</f>
        <v>0</v>
      </c>
      <c r="IKE68" s="995">
        <f t="shared" ref="IKE68" si="27748">IKE60*$C$65*$C$68</f>
        <v>0</v>
      </c>
      <c r="IKG68" s="995">
        <f t="shared" ref="IKG68" si="27749">IKG60*$C$65*$C$68</f>
        <v>0</v>
      </c>
      <c r="IKI68" s="995">
        <f t="shared" ref="IKI68" si="27750">IKI60*$C$65*$C$68</f>
        <v>0</v>
      </c>
      <c r="IKK68" s="995">
        <f t="shared" ref="IKK68" si="27751">IKK60*$C$65*$C$68</f>
        <v>0</v>
      </c>
      <c r="IKM68" s="995">
        <f t="shared" ref="IKM68" si="27752">IKM60*$C$65*$C$68</f>
        <v>0</v>
      </c>
      <c r="IKO68" s="995">
        <f t="shared" ref="IKO68" si="27753">IKO60*$C$65*$C$68</f>
        <v>0</v>
      </c>
      <c r="IKQ68" s="995">
        <f t="shared" ref="IKQ68" si="27754">IKQ60*$C$65*$C$68</f>
        <v>0</v>
      </c>
      <c r="IKS68" s="995">
        <f t="shared" ref="IKS68" si="27755">IKS60*$C$65*$C$68</f>
        <v>0</v>
      </c>
      <c r="IKU68" s="995">
        <f t="shared" ref="IKU68" si="27756">IKU60*$C$65*$C$68</f>
        <v>0</v>
      </c>
      <c r="IKW68" s="995">
        <f t="shared" ref="IKW68" si="27757">IKW60*$C$65*$C$68</f>
        <v>0</v>
      </c>
      <c r="IKY68" s="995">
        <f t="shared" ref="IKY68" si="27758">IKY60*$C$65*$C$68</f>
        <v>0</v>
      </c>
      <c r="ILA68" s="995">
        <f t="shared" ref="ILA68" si="27759">ILA60*$C$65*$C$68</f>
        <v>0</v>
      </c>
      <c r="ILC68" s="995">
        <f t="shared" ref="ILC68" si="27760">ILC60*$C$65*$C$68</f>
        <v>0</v>
      </c>
      <c r="ILE68" s="995">
        <f t="shared" ref="ILE68" si="27761">ILE60*$C$65*$C$68</f>
        <v>0</v>
      </c>
      <c r="ILG68" s="995">
        <f t="shared" ref="ILG68" si="27762">ILG60*$C$65*$C$68</f>
        <v>0</v>
      </c>
      <c r="ILI68" s="995">
        <f t="shared" ref="ILI68" si="27763">ILI60*$C$65*$C$68</f>
        <v>0</v>
      </c>
      <c r="ILK68" s="995">
        <f t="shared" ref="ILK68" si="27764">ILK60*$C$65*$C$68</f>
        <v>0</v>
      </c>
      <c r="ILM68" s="995">
        <f t="shared" ref="ILM68" si="27765">ILM60*$C$65*$C$68</f>
        <v>0</v>
      </c>
      <c r="ILO68" s="995">
        <f t="shared" ref="ILO68" si="27766">ILO60*$C$65*$C$68</f>
        <v>0</v>
      </c>
      <c r="ILQ68" s="995">
        <f t="shared" ref="ILQ68" si="27767">ILQ60*$C$65*$C$68</f>
        <v>0</v>
      </c>
      <c r="ILS68" s="995">
        <f t="shared" ref="ILS68" si="27768">ILS60*$C$65*$C$68</f>
        <v>0</v>
      </c>
      <c r="ILU68" s="995">
        <f t="shared" ref="ILU68" si="27769">ILU60*$C$65*$C$68</f>
        <v>0</v>
      </c>
      <c r="ILW68" s="995">
        <f t="shared" ref="ILW68" si="27770">ILW60*$C$65*$C$68</f>
        <v>0</v>
      </c>
      <c r="ILY68" s="995">
        <f t="shared" ref="ILY68" si="27771">ILY60*$C$65*$C$68</f>
        <v>0</v>
      </c>
      <c r="IMA68" s="995">
        <f t="shared" ref="IMA68" si="27772">IMA60*$C$65*$C$68</f>
        <v>0</v>
      </c>
      <c r="IMC68" s="995">
        <f t="shared" ref="IMC68" si="27773">IMC60*$C$65*$C$68</f>
        <v>0</v>
      </c>
      <c r="IME68" s="995">
        <f t="shared" ref="IME68" si="27774">IME60*$C$65*$C$68</f>
        <v>0</v>
      </c>
      <c r="IMG68" s="995">
        <f t="shared" ref="IMG68" si="27775">IMG60*$C$65*$C$68</f>
        <v>0</v>
      </c>
      <c r="IMI68" s="995">
        <f t="shared" ref="IMI68" si="27776">IMI60*$C$65*$C$68</f>
        <v>0</v>
      </c>
      <c r="IMK68" s="995">
        <f t="shared" ref="IMK68" si="27777">IMK60*$C$65*$C$68</f>
        <v>0</v>
      </c>
      <c r="IMM68" s="995">
        <f t="shared" ref="IMM68" si="27778">IMM60*$C$65*$C$68</f>
        <v>0</v>
      </c>
      <c r="IMO68" s="995">
        <f t="shared" ref="IMO68" si="27779">IMO60*$C$65*$C$68</f>
        <v>0</v>
      </c>
      <c r="IMQ68" s="995">
        <f t="shared" ref="IMQ68" si="27780">IMQ60*$C$65*$C$68</f>
        <v>0</v>
      </c>
      <c r="IMS68" s="995">
        <f t="shared" ref="IMS68" si="27781">IMS60*$C$65*$C$68</f>
        <v>0</v>
      </c>
      <c r="IMU68" s="995">
        <f t="shared" ref="IMU68" si="27782">IMU60*$C$65*$C$68</f>
        <v>0</v>
      </c>
      <c r="IMW68" s="995">
        <f t="shared" ref="IMW68" si="27783">IMW60*$C$65*$C$68</f>
        <v>0</v>
      </c>
      <c r="IMY68" s="995">
        <f t="shared" ref="IMY68" si="27784">IMY60*$C$65*$C$68</f>
        <v>0</v>
      </c>
      <c r="INA68" s="995">
        <f t="shared" ref="INA68" si="27785">INA60*$C$65*$C$68</f>
        <v>0</v>
      </c>
      <c r="INC68" s="995">
        <f t="shared" ref="INC68" si="27786">INC60*$C$65*$C$68</f>
        <v>0</v>
      </c>
      <c r="INE68" s="995">
        <f t="shared" ref="INE68" si="27787">INE60*$C$65*$C$68</f>
        <v>0</v>
      </c>
      <c r="ING68" s="995">
        <f t="shared" ref="ING68" si="27788">ING60*$C$65*$C$68</f>
        <v>0</v>
      </c>
      <c r="INI68" s="995">
        <f t="shared" ref="INI68" si="27789">INI60*$C$65*$C$68</f>
        <v>0</v>
      </c>
      <c r="INK68" s="995">
        <f t="shared" ref="INK68" si="27790">INK60*$C$65*$C$68</f>
        <v>0</v>
      </c>
      <c r="INM68" s="995">
        <f t="shared" ref="INM68" si="27791">INM60*$C$65*$C$68</f>
        <v>0</v>
      </c>
      <c r="INO68" s="995">
        <f t="shared" ref="INO68" si="27792">INO60*$C$65*$C$68</f>
        <v>0</v>
      </c>
      <c r="INQ68" s="995">
        <f t="shared" ref="INQ68" si="27793">INQ60*$C$65*$C$68</f>
        <v>0</v>
      </c>
      <c r="INS68" s="995">
        <f t="shared" ref="INS68" si="27794">INS60*$C$65*$C$68</f>
        <v>0</v>
      </c>
      <c r="INU68" s="995">
        <f t="shared" ref="INU68" si="27795">INU60*$C$65*$C$68</f>
        <v>0</v>
      </c>
      <c r="INW68" s="995">
        <f t="shared" ref="INW68" si="27796">INW60*$C$65*$C$68</f>
        <v>0</v>
      </c>
      <c r="INY68" s="995">
        <f t="shared" ref="INY68" si="27797">INY60*$C$65*$C$68</f>
        <v>0</v>
      </c>
      <c r="IOA68" s="995">
        <f t="shared" ref="IOA68" si="27798">IOA60*$C$65*$C$68</f>
        <v>0</v>
      </c>
      <c r="IOC68" s="995">
        <f t="shared" ref="IOC68" si="27799">IOC60*$C$65*$C$68</f>
        <v>0</v>
      </c>
      <c r="IOE68" s="995">
        <f t="shared" ref="IOE68" si="27800">IOE60*$C$65*$C$68</f>
        <v>0</v>
      </c>
      <c r="IOG68" s="995">
        <f t="shared" ref="IOG68" si="27801">IOG60*$C$65*$C$68</f>
        <v>0</v>
      </c>
      <c r="IOI68" s="995">
        <f t="shared" ref="IOI68" si="27802">IOI60*$C$65*$C$68</f>
        <v>0</v>
      </c>
      <c r="IOK68" s="995">
        <f t="shared" ref="IOK68" si="27803">IOK60*$C$65*$C$68</f>
        <v>0</v>
      </c>
      <c r="IOM68" s="995">
        <f t="shared" ref="IOM68" si="27804">IOM60*$C$65*$C$68</f>
        <v>0</v>
      </c>
      <c r="IOO68" s="995">
        <f t="shared" ref="IOO68" si="27805">IOO60*$C$65*$C$68</f>
        <v>0</v>
      </c>
      <c r="IOQ68" s="995">
        <f t="shared" ref="IOQ68" si="27806">IOQ60*$C$65*$C$68</f>
        <v>0</v>
      </c>
      <c r="IOS68" s="995">
        <f t="shared" ref="IOS68" si="27807">IOS60*$C$65*$C$68</f>
        <v>0</v>
      </c>
      <c r="IOU68" s="995">
        <f t="shared" ref="IOU68" si="27808">IOU60*$C$65*$C$68</f>
        <v>0</v>
      </c>
      <c r="IOW68" s="995">
        <f t="shared" ref="IOW68" si="27809">IOW60*$C$65*$C$68</f>
        <v>0</v>
      </c>
      <c r="IOY68" s="995">
        <f t="shared" ref="IOY68" si="27810">IOY60*$C$65*$C$68</f>
        <v>0</v>
      </c>
      <c r="IPA68" s="995">
        <f t="shared" ref="IPA68" si="27811">IPA60*$C$65*$C$68</f>
        <v>0</v>
      </c>
      <c r="IPC68" s="995">
        <f t="shared" ref="IPC68" si="27812">IPC60*$C$65*$C$68</f>
        <v>0</v>
      </c>
      <c r="IPE68" s="995">
        <f t="shared" ref="IPE68" si="27813">IPE60*$C$65*$C$68</f>
        <v>0</v>
      </c>
      <c r="IPG68" s="995">
        <f t="shared" ref="IPG68" si="27814">IPG60*$C$65*$C$68</f>
        <v>0</v>
      </c>
      <c r="IPI68" s="995">
        <f t="shared" ref="IPI68" si="27815">IPI60*$C$65*$C$68</f>
        <v>0</v>
      </c>
      <c r="IPK68" s="995">
        <f t="shared" ref="IPK68" si="27816">IPK60*$C$65*$C$68</f>
        <v>0</v>
      </c>
      <c r="IPM68" s="995">
        <f t="shared" ref="IPM68" si="27817">IPM60*$C$65*$C$68</f>
        <v>0</v>
      </c>
      <c r="IPO68" s="995">
        <f t="shared" ref="IPO68" si="27818">IPO60*$C$65*$C$68</f>
        <v>0</v>
      </c>
      <c r="IPQ68" s="995">
        <f t="shared" ref="IPQ68" si="27819">IPQ60*$C$65*$C$68</f>
        <v>0</v>
      </c>
      <c r="IPS68" s="995">
        <f t="shared" ref="IPS68" si="27820">IPS60*$C$65*$C$68</f>
        <v>0</v>
      </c>
      <c r="IPU68" s="995">
        <f t="shared" ref="IPU68" si="27821">IPU60*$C$65*$C$68</f>
        <v>0</v>
      </c>
      <c r="IPW68" s="995">
        <f t="shared" ref="IPW68" si="27822">IPW60*$C$65*$C$68</f>
        <v>0</v>
      </c>
      <c r="IPY68" s="995">
        <f t="shared" ref="IPY68" si="27823">IPY60*$C$65*$C$68</f>
        <v>0</v>
      </c>
      <c r="IQA68" s="995">
        <f t="shared" ref="IQA68" si="27824">IQA60*$C$65*$C$68</f>
        <v>0</v>
      </c>
      <c r="IQC68" s="995">
        <f t="shared" ref="IQC68" si="27825">IQC60*$C$65*$C$68</f>
        <v>0</v>
      </c>
      <c r="IQE68" s="995">
        <f t="shared" ref="IQE68" si="27826">IQE60*$C$65*$C$68</f>
        <v>0</v>
      </c>
      <c r="IQG68" s="995">
        <f t="shared" ref="IQG68" si="27827">IQG60*$C$65*$C$68</f>
        <v>0</v>
      </c>
      <c r="IQI68" s="995">
        <f t="shared" ref="IQI68" si="27828">IQI60*$C$65*$C$68</f>
        <v>0</v>
      </c>
      <c r="IQK68" s="995">
        <f t="shared" ref="IQK68" si="27829">IQK60*$C$65*$C$68</f>
        <v>0</v>
      </c>
      <c r="IQM68" s="995">
        <f t="shared" ref="IQM68" si="27830">IQM60*$C$65*$C$68</f>
        <v>0</v>
      </c>
      <c r="IQO68" s="995">
        <f t="shared" ref="IQO68" si="27831">IQO60*$C$65*$C$68</f>
        <v>0</v>
      </c>
      <c r="IQQ68" s="995">
        <f t="shared" ref="IQQ68" si="27832">IQQ60*$C$65*$C$68</f>
        <v>0</v>
      </c>
      <c r="IQS68" s="995">
        <f t="shared" ref="IQS68" si="27833">IQS60*$C$65*$C$68</f>
        <v>0</v>
      </c>
      <c r="IQU68" s="995">
        <f t="shared" ref="IQU68" si="27834">IQU60*$C$65*$C$68</f>
        <v>0</v>
      </c>
      <c r="IQW68" s="995">
        <f t="shared" ref="IQW68" si="27835">IQW60*$C$65*$C$68</f>
        <v>0</v>
      </c>
      <c r="IQY68" s="995">
        <f t="shared" ref="IQY68" si="27836">IQY60*$C$65*$C$68</f>
        <v>0</v>
      </c>
      <c r="IRA68" s="995">
        <f t="shared" ref="IRA68" si="27837">IRA60*$C$65*$C$68</f>
        <v>0</v>
      </c>
      <c r="IRC68" s="995">
        <f t="shared" ref="IRC68" si="27838">IRC60*$C$65*$C$68</f>
        <v>0</v>
      </c>
      <c r="IRE68" s="995">
        <f t="shared" ref="IRE68" si="27839">IRE60*$C$65*$C$68</f>
        <v>0</v>
      </c>
      <c r="IRG68" s="995">
        <f t="shared" ref="IRG68" si="27840">IRG60*$C$65*$C$68</f>
        <v>0</v>
      </c>
      <c r="IRI68" s="995">
        <f t="shared" ref="IRI68" si="27841">IRI60*$C$65*$C$68</f>
        <v>0</v>
      </c>
      <c r="IRK68" s="995">
        <f t="shared" ref="IRK68" si="27842">IRK60*$C$65*$C$68</f>
        <v>0</v>
      </c>
      <c r="IRM68" s="995">
        <f t="shared" ref="IRM68" si="27843">IRM60*$C$65*$C$68</f>
        <v>0</v>
      </c>
      <c r="IRO68" s="995">
        <f t="shared" ref="IRO68" si="27844">IRO60*$C$65*$C$68</f>
        <v>0</v>
      </c>
      <c r="IRQ68" s="995">
        <f t="shared" ref="IRQ68" si="27845">IRQ60*$C$65*$C$68</f>
        <v>0</v>
      </c>
      <c r="IRS68" s="995">
        <f t="shared" ref="IRS68" si="27846">IRS60*$C$65*$C$68</f>
        <v>0</v>
      </c>
      <c r="IRU68" s="995">
        <f t="shared" ref="IRU68" si="27847">IRU60*$C$65*$C$68</f>
        <v>0</v>
      </c>
      <c r="IRW68" s="995">
        <f t="shared" ref="IRW68" si="27848">IRW60*$C$65*$C$68</f>
        <v>0</v>
      </c>
      <c r="IRY68" s="995">
        <f t="shared" ref="IRY68" si="27849">IRY60*$C$65*$C$68</f>
        <v>0</v>
      </c>
      <c r="ISA68" s="995">
        <f t="shared" ref="ISA68" si="27850">ISA60*$C$65*$C$68</f>
        <v>0</v>
      </c>
      <c r="ISC68" s="995">
        <f t="shared" ref="ISC68" si="27851">ISC60*$C$65*$C$68</f>
        <v>0</v>
      </c>
      <c r="ISE68" s="995">
        <f t="shared" ref="ISE68" si="27852">ISE60*$C$65*$C$68</f>
        <v>0</v>
      </c>
      <c r="ISG68" s="995">
        <f t="shared" ref="ISG68" si="27853">ISG60*$C$65*$C$68</f>
        <v>0</v>
      </c>
      <c r="ISI68" s="995">
        <f t="shared" ref="ISI68" si="27854">ISI60*$C$65*$C$68</f>
        <v>0</v>
      </c>
      <c r="ISK68" s="995">
        <f t="shared" ref="ISK68" si="27855">ISK60*$C$65*$C$68</f>
        <v>0</v>
      </c>
      <c r="ISM68" s="995">
        <f t="shared" ref="ISM68" si="27856">ISM60*$C$65*$C$68</f>
        <v>0</v>
      </c>
      <c r="ISO68" s="995">
        <f t="shared" ref="ISO68" si="27857">ISO60*$C$65*$C$68</f>
        <v>0</v>
      </c>
      <c r="ISQ68" s="995">
        <f t="shared" ref="ISQ68" si="27858">ISQ60*$C$65*$C$68</f>
        <v>0</v>
      </c>
      <c r="ISS68" s="995">
        <f t="shared" ref="ISS68" si="27859">ISS60*$C$65*$C$68</f>
        <v>0</v>
      </c>
      <c r="ISU68" s="995">
        <f t="shared" ref="ISU68" si="27860">ISU60*$C$65*$C$68</f>
        <v>0</v>
      </c>
      <c r="ISW68" s="995">
        <f t="shared" ref="ISW68" si="27861">ISW60*$C$65*$C$68</f>
        <v>0</v>
      </c>
      <c r="ISY68" s="995">
        <f t="shared" ref="ISY68" si="27862">ISY60*$C$65*$C$68</f>
        <v>0</v>
      </c>
      <c r="ITA68" s="995">
        <f t="shared" ref="ITA68" si="27863">ITA60*$C$65*$C$68</f>
        <v>0</v>
      </c>
      <c r="ITC68" s="995">
        <f t="shared" ref="ITC68" si="27864">ITC60*$C$65*$C$68</f>
        <v>0</v>
      </c>
      <c r="ITE68" s="995">
        <f t="shared" ref="ITE68" si="27865">ITE60*$C$65*$C$68</f>
        <v>0</v>
      </c>
      <c r="ITG68" s="995">
        <f t="shared" ref="ITG68" si="27866">ITG60*$C$65*$C$68</f>
        <v>0</v>
      </c>
      <c r="ITI68" s="995">
        <f t="shared" ref="ITI68" si="27867">ITI60*$C$65*$C$68</f>
        <v>0</v>
      </c>
      <c r="ITK68" s="995">
        <f t="shared" ref="ITK68" si="27868">ITK60*$C$65*$C$68</f>
        <v>0</v>
      </c>
      <c r="ITM68" s="995">
        <f t="shared" ref="ITM68" si="27869">ITM60*$C$65*$C$68</f>
        <v>0</v>
      </c>
      <c r="ITO68" s="995">
        <f t="shared" ref="ITO68" si="27870">ITO60*$C$65*$C$68</f>
        <v>0</v>
      </c>
      <c r="ITQ68" s="995">
        <f t="shared" ref="ITQ68" si="27871">ITQ60*$C$65*$C$68</f>
        <v>0</v>
      </c>
      <c r="ITS68" s="995">
        <f t="shared" ref="ITS68" si="27872">ITS60*$C$65*$C$68</f>
        <v>0</v>
      </c>
      <c r="ITU68" s="995">
        <f t="shared" ref="ITU68" si="27873">ITU60*$C$65*$C$68</f>
        <v>0</v>
      </c>
      <c r="ITW68" s="995">
        <f t="shared" ref="ITW68" si="27874">ITW60*$C$65*$C$68</f>
        <v>0</v>
      </c>
      <c r="ITY68" s="995">
        <f t="shared" ref="ITY68" si="27875">ITY60*$C$65*$C$68</f>
        <v>0</v>
      </c>
      <c r="IUA68" s="995">
        <f t="shared" ref="IUA68" si="27876">IUA60*$C$65*$C$68</f>
        <v>0</v>
      </c>
      <c r="IUC68" s="995">
        <f t="shared" ref="IUC68" si="27877">IUC60*$C$65*$C$68</f>
        <v>0</v>
      </c>
      <c r="IUE68" s="995">
        <f t="shared" ref="IUE68" si="27878">IUE60*$C$65*$C$68</f>
        <v>0</v>
      </c>
      <c r="IUG68" s="995">
        <f t="shared" ref="IUG68" si="27879">IUG60*$C$65*$C$68</f>
        <v>0</v>
      </c>
      <c r="IUI68" s="995">
        <f t="shared" ref="IUI68" si="27880">IUI60*$C$65*$C$68</f>
        <v>0</v>
      </c>
      <c r="IUK68" s="995">
        <f t="shared" ref="IUK68" si="27881">IUK60*$C$65*$C$68</f>
        <v>0</v>
      </c>
      <c r="IUM68" s="995">
        <f t="shared" ref="IUM68" si="27882">IUM60*$C$65*$C$68</f>
        <v>0</v>
      </c>
      <c r="IUO68" s="995">
        <f t="shared" ref="IUO68" si="27883">IUO60*$C$65*$C$68</f>
        <v>0</v>
      </c>
      <c r="IUQ68" s="995">
        <f t="shared" ref="IUQ68" si="27884">IUQ60*$C$65*$C$68</f>
        <v>0</v>
      </c>
      <c r="IUS68" s="995">
        <f t="shared" ref="IUS68" si="27885">IUS60*$C$65*$C$68</f>
        <v>0</v>
      </c>
      <c r="IUU68" s="995">
        <f t="shared" ref="IUU68" si="27886">IUU60*$C$65*$C$68</f>
        <v>0</v>
      </c>
      <c r="IUW68" s="995">
        <f t="shared" ref="IUW68" si="27887">IUW60*$C$65*$C$68</f>
        <v>0</v>
      </c>
      <c r="IUY68" s="995">
        <f t="shared" ref="IUY68" si="27888">IUY60*$C$65*$C$68</f>
        <v>0</v>
      </c>
      <c r="IVA68" s="995">
        <f t="shared" ref="IVA68" si="27889">IVA60*$C$65*$C$68</f>
        <v>0</v>
      </c>
      <c r="IVC68" s="995">
        <f t="shared" ref="IVC68" si="27890">IVC60*$C$65*$C$68</f>
        <v>0</v>
      </c>
      <c r="IVE68" s="995">
        <f t="shared" ref="IVE68" si="27891">IVE60*$C$65*$C$68</f>
        <v>0</v>
      </c>
      <c r="IVG68" s="995">
        <f t="shared" ref="IVG68" si="27892">IVG60*$C$65*$C$68</f>
        <v>0</v>
      </c>
      <c r="IVI68" s="995">
        <f t="shared" ref="IVI68" si="27893">IVI60*$C$65*$C$68</f>
        <v>0</v>
      </c>
      <c r="IVK68" s="995">
        <f t="shared" ref="IVK68" si="27894">IVK60*$C$65*$C$68</f>
        <v>0</v>
      </c>
      <c r="IVM68" s="995">
        <f t="shared" ref="IVM68" si="27895">IVM60*$C$65*$C$68</f>
        <v>0</v>
      </c>
      <c r="IVO68" s="995">
        <f t="shared" ref="IVO68" si="27896">IVO60*$C$65*$C$68</f>
        <v>0</v>
      </c>
      <c r="IVQ68" s="995">
        <f t="shared" ref="IVQ68" si="27897">IVQ60*$C$65*$C$68</f>
        <v>0</v>
      </c>
      <c r="IVS68" s="995">
        <f t="shared" ref="IVS68" si="27898">IVS60*$C$65*$C$68</f>
        <v>0</v>
      </c>
      <c r="IVU68" s="995">
        <f t="shared" ref="IVU68" si="27899">IVU60*$C$65*$C$68</f>
        <v>0</v>
      </c>
      <c r="IVW68" s="995">
        <f t="shared" ref="IVW68" si="27900">IVW60*$C$65*$C$68</f>
        <v>0</v>
      </c>
      <c r="IVY68" s="995">
        <f t="shared" ref="IVY68" si="27901">IVY60*$C$65*$C$68</f>
        <v>0</v>
      </c>
      <c r="IWA68" s="995">
        <f t="shared" ref="IWA68" si="27902">IWA60*$C$65*$C$68</f>
        <v>0</v>
      </c>
      <c r="IWC68" s="995">
        <f t="shared" ref="IWC68" si="27903">IWC60*$C$65*$C$68</f>
        <v>0</v>
      </c>
      <c r="IWE68" s="995">
        <f t="shared" ref="IWE68" si="27904">IWE60*$C$65*$C$68</f>
        <v>0</v>
      </c>
      <c r="IWG68" s="995">
        <f t="shared" ref="IWG68" si="27905">IWG60*$C$65*$C$68</f>
        <v>0</v>
      </c>
      <c r="IWI68" s="995">
        <f t="shared" ref="IWI68" si="27906">IWI60*$C$65*$C$68</f>
        <v>0</v>
      </c>
      <c r="IWK68" s="995">
        <f t="shared" ref="IWK68" si="27907">IWK60*$C$65*$C$68</f>
        <v>0</v>
      </c>
      <c r="IWM68" s="995">
        <f t="shared" ref="IWM68" si="27908">IWM60*$C$65*$C$68</f>
        <v>0</v>
      </c>
      <c r="IWO68" s="995">
        <f t="shared" ref="IWO68" si="27909">IWO60*$C$65*$C$68</f>
        <v>0</v>
      </c>
      <c r="IWQ68" s="995">
        <f t="shared" ref="IWQ68" si="27910">IWQ60*$C$65*$C$68</f>
        <v>0</v>
      </c>
      <c r="IWS68" s="995">
        <f t="shared" ref="IWS68" si="27911">IWS60*$C$65*$C$68</f>
        <v>0</v>
      </c>
      <c r="IWU68" s="995">
        <f t="shared" ref="IWU68" si="27912">IWU60*$C$65*$C$68</f>
        <v>0</v>
      </c>
      <c r="IWW68" s="995">
        <f t="shared" ref="IWW68" si="27913">IWW60*$C$65*$C$68</f>
        <v>0</v>
      </c>
      <c r="IWY68" s="995">
        <f t="shared" ref="IWY68" si="27914">IWY60*$C$65*$C$68</f>
        <v>0</v>
      </c>
      <c r="IXA68" s="995">
        <f t="shared" ref="IXA68" si="27915">IXA60*$C$65*$C$68</f>
        <v>0</v>
      </c>
      <c r="IXC68" s="995">
        <f t="shared" ref="IXC68" si="27916">IXC60*$C$65*$C$68</f>
        <v>0</v>
      </c>
      <c r="IXE68" s="995">
        <f t="shared" ref="IXE68" si="27917">IXE60*$C$65*$C$68</f>
        <v>0</v>
      </c>
      <c r="IXG68" s="995">
        <f t="shared" ref="IXG68" si="27918">IXG60*$C$65*$C$68</f>
        <v>0</v>
      </c>
      <c r="IXI68" s="995">
        <f t="shared" ref="IXI68" si="27919">IXI60*$C$65*$C$68</f>
        <v>0</v>
      </c>
      <c r="IXK68" s="995">
        <f t="shared" ref="IXK68" si="27920">IXK60*$C$65*$C$68</f>
        <v>0</v>
      </c>
      <c r="IXM68" s="995">
        <f t="shared" ref="IXM68" si="27921">IXM60*$C$65*$C$68</f>
        <v>0</v>
      </c>
      <c r="IXO68" s="995">
        <f t="shared" ref="IXO68" si="27922">IXO60*$C$65*$C$68</f>
        <v>0</v>
      </c>
      <c r="IXQ68" s="995">
        <f t="shared" ref="IXQ68" si="27923">IXQ60*$C$65*$C$68</f>
        <v>0</v>
      </c>
      <c r="IXS68" s="995">
        <f t="shared" ref="IXS68" si="27924">IXS60*$C$65*$C$68</f>
        <v>0</v>
      </c>
      <c r="IXU68" s="995">
        <f t="shared" ref="IXU68" si="27925">IXU60*$C$65*$C$68</f>
        <v>0</v>
      </c>
      <c r="IXW68" s="995">
        <f t="shared" ref="IXW68" si="27926">IXW60*$C$65*$C$68</f>
        <v>0</v>
      </c>
      <c r="IXY68" s="995">
        <f t="shared" ref="IXY68" si="27927">IXY60*$C$65*$C$68</f>
        <v>0</v>
      </c>
      <c r="IYA68" s="995">
        <f t="shared" ref="IYA68" si="27928">IYA60*$C$65*$C$68</f>
        <v>0</v>
      </c>
      <c r="IYC68" s="995">
        <f t="shared" ref="IYC68" si="27929">IYC60*$C$65*$C$68</f>
        <v>0</v>
      </c>
      <c r="IYE68" s="995">
        <f t="shared" ref="IYE68" si="27930">IYE60*$C$65*$C$68</f>
        <v>0</v>
      </c>
      <c r="IYG68" s="995">
        <f t="shared" ref="IYG68" si="27931">IYG60*$C$65*$C$68</f>
        <v>0</v>
      </c>
      <c r="IYI68" s="995">
        <f t="shared" ref="IYI68" si="27932">IYI60*$C$65*$C$68</f>
        <v>0</v>
      </c>
      <c r="IYK68" s="995">
        <f t="shared" ref="IYK68" si="27933">IYK60*$C$65*$C$68</f>
        <v>0</v>
      </c>
      <c r="IYM68" s="995">
        <f t="shared" ref="IYM68" si="27934">IYM60*$C$65*$C$68</f>
        <v>0</v>
      </c>
      <c r="IYO68" s="995">
        <f t="shared" ref="IYO68" si="27935">IYO60*$C$65*$C$68</f>
        <v>0</v>
      </c>
      <c r="IYQ68" s="995">
        <f t="shared" ref="IYQ68" si="27936">IYQ60*$C$65*$C$68</f>
        <v>0</v>
      </c>
      <c r="IYS68" s="995">
        <f t="shared" ref="IYS68" si="27937">IYS60*$C$65*$C$68</f>
        <v>0</v>
      </c>
      <c r="IYU68" s="995">
        <f t="shared" ref="IYU68" si="27938">IYU60*$C$65*$C$68</f>
        <v>0</v>
      </c>
      <c r="IYW68" s="995">
        <f t="shared" ref="IYW68" si="27939">IYW60*$C$65*$C$68</f>
        <v>0</v>
      </c>
      <c r="IYY68" s="995">
        <f t="shared" ref="IYY68" si="27940">IYY60*$C$65*$C$68</f>
        <v>0</v>
      </c>
      <c r="IZA68" s="995">
        <f t="shared" ref="IZA68" si="27941">IZA60*$C$65*$C$68</f>
        <v>0</v>
      </c>
      <c r="IZC68" s="995">
        <f t="shared" ref="IZC68" si="27942">IZC60*$C$65*$C$68</f>
        <v>0</v>
      </c>
      <c r="IZE68" s="995">
        <f t="shared" ref="IZE68" si="27943">IZE60*$C$65*$C$68</f>
        <v>0</v>
      </c>
      <c r="IZG68" s="995">
        <f t="shared" ref="IZG68" si="27944">IZG60*$C$65*$C$68</f>
        <v>0</v>
      </c>
      <c r="IZI68" s="995">
        <f t="shared" ref="IZI68" si="27945">IZI60*$C$65*$C$68</f>
        <v>0</v>
      </c>
      <c r="IZK68" s="995">
        <f t="shared" ref="IZK68" si="27946">IZK60*$C$65*$C$68</f>
        <v>0</v>
      </c>
      <c r="IZM68" s="995">
        <f t="shared" ref="IZM68" si="27947">IZM60*$C$65*$C$68</f>
        <v>0</v>
      </c>
      <c r="IZO68" s="995">
        <f t="shared" ref="IZO68" si="27948">IZO60*$C$65*$C$68</f>
        <v>0</v>
      </c>
      <c r="IZQ68" s="995">
        <f t="shared" ref="IZQ68" si="27949">IZQ60*$C$65*$C$68</f>
        <v>0</v>
      </c>
      <c r="IZS68" s="995">
        <f t="shared" ref="IZS68" si="27950">IZS60*$C$65*$C$68</f>
        <v>0</v>
      </c>
      <c r="IZU68" s="995">
        <f t="shared" ref="IZU68" si="27951">IZU60*$C$65*$C$68</f>
        <v>0</v>
      </c>
      <c r="IZW68" s="995">
        <f t="shared" ref="IZW68" si="27952">IZW60*$C$65*$C$68</f>
        <v>0</v>
      </c>
      <c r="IZY68" s="995">
        <f t="shared" ref="IZY68" si="27953">IZY60*$C$65*$C$68</f>
        <v>0</v>
      </c>
      <c r="JAA68" s="995">
        <f t="shared" ref="JAA68" si="27954">JAA60*$C$65*$C$68</f>
        <v>0</v>
      </c>
      <c r="JAC68" s="995">
        <f t="shared" ref="JAC68" si="27955">JAC60*$C$65*$C$68</f>
        <v>0</v>
      </c>
      <c r="JAE68" s="995">
        <f t="shared" ref="JAE68" si="27956">JAE60*$C$65*$C$68</f>
        <v>0</v>
      </c>
      <c r="JAG68" s="995">
        <f t="shared" ref="JAG68" si="27957">JAG60*$C$65*$C$68</f>
        <v>0</v>
      </c>
      <c r="JAI68" s="995">
        <f t="shared" ref="JAI68" si="27958">JAI60*$C$65*$C$68</f>
        <v>0</v>
      </c>
      <c r="JAK68" s="995">
        <f t="shared" ref="JAK68" si="27959">JAK60*$C$65*$C$68</f>
        <v>0</v>
      </c>
      <c r="JAM68" s="995">
        <f t="shared" ref="JAM68" si="27960">JAM60*$C$65*$C$68</f>
        <v>0</v>
      </c>
      <c r="JAO68" s="995">
        <f t="shared" ref="JAO68" si="27961">JAO60*$C$65*$C$68</f>
        <v>0</v>
      </c>
      <c r="JAQ68" s="995">
        <f t="shared" ref="JAQ68" si="27962">JAQ60*$C$65*$C$68</f>
        <v>0</v>
      </c>
      <c r="JAS68" s="995">
        <f t="shared" ref="JAS68" si="27963">JAS60*$C$65*$C$68</f>
        <v>0</v>
      </c>
      <c r="JAU68" s="995">
        <f t="shared" ref="JAU68" si="27964">JAU60*$C$65*$C$68</f>
        <v>0</v>
      </c>
      <c r="JAW68" s="995">
        <f t="shared" ref="JAW68" si="27965">JAW60*$C$65*$C$68</f>
        <v>0</v>
      </c>
      <c r="JAY68" s="995">
        <f t="shared" ref="JAY68" si="27966">JAY60*$C$65*$C$68</f>
        <v>0</v>
      </c>
      <c r="JBA68" s="995">
        <f t="shared" ref="JBA68" si="27967">JBA60*$C$65*$C$68</f>
        <v>0</v>
      </c>
      <c r="JBC68" s="995">
        <f t="shared" ref="JBC68" si="27968">JBC60*$C$65*$C$68</f>
        <v>0</v>
      </c>
      <c r="JBE68" s="995">
        <f t="shared" ref="JBE68" si="27969">JBE60*$C$65*$C$68</f>
        <v>0</v>
      </c>
      <c r="JBG68" s="995">
        <f t="shared" ref="JBG68" si="27970">JBG60*$C$65*$C$68</f>
        <v>0</v>
      </c>
      <c r="JBI68" s="995">
        <f t="shared" ref="JBI68" si="27971">JBI60*$C$65*$C$68</f>
        <v>0</v>
      </c>
      <c r="JBK68" s="995">
        <f t="shared" ref="JBK68" si="27972">JBK60*$C$65*$C$68</f>
        <v>0</v>
      </c>
      <c r="JBM68" s="995">
        <f t="shared" ref="JBM68" si="27973">JBM60*$C$65*$C$68</f>
        <v>0</v>
      </c>
      <c r="JBO68" s="995">
        <f t="shared" ref="JBO68" si="27974">JBO60*$C$65*$C$68</f>
        <v>0</v>
      </c>
      <c r="JBQ68" s="995">
        <f t="shared" ref="JBQ68" si="27975">JBQ60*$C$65*$C$68</f>
        <v>0</v>
      </c>
      <c r="JBS68" s="995">
        <f t="shared" ref="JBS68" si="27976">JBS60*$C$65*$C$68</f>
        <v>0</v>
      </c>
      <c r="JBU68" s="995">
        <f t="shared" ref="JBU68" si="27977">JBU60*$C$65*$C$68</f>
        <v>0</v>
      </c>
      <c r="JBW68" s="995">
        <f t="shared" ref="JBW68" si="27978">JBW60*$C$65*$C$68</f>
        <v>0</v>
      </c>
      <c r="JBY68" s="995">
        <f t="shared" ref="JBY68" si="27979">JBY60*$C$65*$C$68</f>
        <v>0</v>
      </c>
      <c r="JCA68" s="995">
        <f t="shared" ref="JCA68" si="27980">JCA60*$C$65*$C$68</f>
        <v>0</v>
      </c>
      <c r="JCC68" s="995">
        <f t="shared" ref="JCC68" si="27981">JCC60*$C$65*$C$68</f>
        <v>0</v>
      </c>
      <c r="JCE68" s="995">
        <f t="shared" ref="JCE68" si="27982">JCE60*$C$65*$C$68</f>
        <v>0</v>
      </c>
      <c r="JCG68" s="995">
        <f t="shared" ref="JCG68" si="27983">JCG60*$C$65*$C$68</f>
        <v>0</v>
      </c>
      <c r="JCI68" s="995">
        <f t="shared" ref="JCI68" si="27984">JCI60*$C$65*$C$68</f>
        <v>0</v>
      </c>
      <c r="JCK68" s="995">
        <f t="shared" ref="JCK68" si="27985">JCK60*$C$65*$C$68</f>
        <v>0</v>
      </c>
      <c r="JCM68" s="995">
        <f t="shared" ref="JCM68" si="27986">JCM60*$C$65*$C$68</f>
        <v>0</v>
      </c>
      <c r="JCO68" s="995">
        <f t="shared" ref="JCO68" si="27987">JCO60*$C$65*$C$68</f>
        <v>0</v>
      </c>
      <c r="JCQ68" s="995">
        <f t="shared" ref="JCQ68" si="27988">JCQ60*$C$65*$C$68</f>
        <v>0</v>
      </c>
      <c r="JCS68" s="995">
        <f t="shared" ref="JCS68" si="27989">JCS60*$C$65*$C$68</f>
        <v>0</v>
      </c>
      <c r="JCU68" s="995">
        <f t="shared" ref="JCU68" si="27990">JCU60*$C$65*$C$68</f>
        <v>0</v>
      </c>
      <c r="JCW68" s="995">
        <f t="shared" ref="JCW68" si="27991">JCW60*$C$65*$C$68</f>
        <v>0</v>
      </c>
      <c r="JCY68" s="995">
        <f t="shared" ref="JCY68" si="27992">JCY60*$C$65*$C$68</f>
        <v>0</v>
      </c>
      <c r="JDA68" s="995">
        <f t="shared" ref="JDA68" si="27993">JDA60*$C$65*$C$68</f>
        <v>0</v>
      </c>
      <c r="JDC68" s="995">
        <f t="shared" ref="JDC68" si="27994">JDC60*$C$65*$C$68</f>
        <v>0</v>
      </c>
      <c r="JDE68" s="995">
        <f t="shared" ref="JDE68" si="27995">JDE60*$C$65*$C$68</f>
        <v>0</v>
      </c>
      <c r="JDG68" s="995">
        <f t="shared" ref="JDG68" si="27996">JDG60*$C$65*$C$68</f>
        <v>0</v>
      </c>
      <c r="JDI68" s="995">
        <f t="shared" ref="JDI68" si="27997">JDI60*$C$65*$C$68</f>
        <v>0</v>
      </c>
      <c r="JDK68" s="995">
        <f t="shared" ref="JDK68" si="27998">JDK60*$C$65*$C$68</f>
        <v>0</v>
      </c>
      <c r="JDM68" s="995">
        <f t="shared" ref="JDM68" si="27999">JDM60*$C$65*$C$68</f>
        <v>0</v>
      </c>
      <c r="JDO68" s="995">
        <f t="shared" ref="JDO68" si="28000">JDO60*$C$65*$C$68</f>
        <v>0</v>
      </c>
      <c r="JDQ68" s="995">
        <f t="shared" ref="JDQ68" si="28001">JDQ60*$C$65*$C$68</f>
        <v>0</v>
      </c>
      <c r="JDS68" s="995">
        <f t="shared" ref="JDS68" si="28002">JDS60*$C$65*$C$68</f>
        <v>0</v>
      </c>
      <c r="JDU68" s="995">
        <f t="shared" ref="JDU68" si="28003">JDU60*$C$65*$C$68</f>
        <v>0</v>
      </c>
      <c r="JDW68" s="995">
        <f t="shared" ref="JDW68" si="28004">JDW60*$C$65*$C$68</f>
        <v>0</v>
      </c>
      <c r="JDY68" s="995">
        <f t="shared" ref="JDY68" si="28005">JDY60*$C$65*$C$68</f>
        <v>0</v>
      </c>
      <c r="JEA68" s="995">
        <f t="shared" ref="JEA68" si="28006">JEA60*$C$65*$C$68</f>
        <v>0</v>
      </c>
      <c r="JEC68" s="995">
        <f t="shared" ref="JEC68" si="28007">JEC60*$C$65*$C$68</f>
        <v>0</v>
      </c>
      <c r="JEE68" s="995">
        <f t="shared" ref="JEE68" si="28008">JEE60*$C$65*$C$68</f>
        <v>0</v>
      </c>
      <c r="JEG68" s="995">
        <f t="shared" ref="JEG68" si="28009">JEG60*$C$65*$C$68</f>
        <v>0</v>
      </c>
      <c r="JEI68" s="995">
        <f t="shared" ref="JEI68" si="28010">JEI60*$C$65*$C$68</f>
        <v>0</v>
      </c>
      <c r="JEK68" s="995">
        <f t="shared" ref="JEK68" si="28011">JEK60*$C$65*$C$68</f>
        <v>0</v>
      </c>
      <c r="JEM68" s="995">
        <f t="shared" ref="JEM68" si="28012">JEM60*$C$65*$C$68</f>
        <v>0</v>
      </c>
      <c r="JEO68" s="995">
        <f t="shared" ref="JEO68" si="28013">JEO60*$C$65*$C$68</f>
        <v>0</v>
      </c>
      <c r="JEQ68" s="995">
        <f t="shared" ref="JEQ68" si="28014">JEQ60*$C$65*$C$68</f>
        <v>0</v>
      </c>
      <c r="JES68" s="995">
        <f t="shared" ref="JES68" si="28015">JES60*$C$65*$C$68</f>
        <v>0</v>
      </c>
      <c r="JEU68" s="995">
        <f t="shared" ref="JEU68" si="28016">JEU60*$C$65*$C$68</f>
        <v>0</v>
      </c>
      <c r="JEW68" s="995">
        <f t="shared" ref="JEW68" si="28017">JEW60*$C$65*$C$68</f>
        <v>0</v>
      </c>
      <c r="JEY68" s="995">
        <f t="shared" ref="JEY68" si="28018">JEY60*$C$65*$C$68</f>
        <v>0</v>
      </c>
      <c r="JFA68" s="995">
        <f t="shared" ref="JFA68" si="28019">JFA60*$C$65*$C$68</f>
        <v>0</v>
      </c>
      <c r="JFC68" s="995">
        <f t="shared" ref="JFC68" si="28020">JFC60*$C$65*$C$68</f>
        <v>0</v>
      </c>
      <c r="JFE68" s="995">
        <f t="shared" ref="JFE68" si="28021">JFE60*$C$65*$C$68</f>
        <v>0</v>
      </c>
      <c r="JFG68" s="995">
        <f t="shared" ref="JFG68" si="28022">JFG60*$C$65*$C$68</f>
        <v>0</v>
      </c>
      <c r="JFI68" s="995">
        <f t="shared" ref="JFI68" si="28023">JFI60*$C$65*$C$68</f>
        <v>0</v>
      </c>
      <c r="JFK68" s="995">
        <f t="shared" ref="JFK68" si="28024">JFK60*$C$65*$C$68</f>
        <v>0</v>
      </c>
      <c r="JFM68" s="995">
        <f t="shared" ref="JFM68" si="28025">JFM60*$C$65*$C$68</f>
        <v>0</v>
      </c>
      <c r="JFO68" s="995">
        <f t="shared" ref="JFO68" si="28026">JFO60*$C$65*$C$68</f>
        <v>0</v>
      </c>
      <c r="JFQ68" s="995">
        <f t="shared" ref="JFQ68" si="28027">JFQ60*$C$65*$C$68</f>
        <v>0</v>
      </c>
      <c r="JFS68" s="995">
        <f t="shared" ref="JFS68" si="28028">JFS60*$C$65*$C$68</f>
        <v>0</v>
      </c>
      <c r="JFU68" s="995">
        <f t="shared" ref="JFU68" si="28029">JFU60*$C$65*$C$68</f>
        <v>0</v>
      </c>
      <c r="JFW68" s="995">
        <f t="shared" ref="JFW68" si="28030">JFW60*$C$65*$C$68</f>
        <v>0</v>
      </c>
      <c r="JFY68" s="995">
        <f t="shared" ref="JFY68" si="28031">JFY60*$C$65*$C$68</f>
        <v>0</v>
      </c>
      <c r="JGA68" s="995">
        <f t="shared" ref="JGA68" si="28032">JGA60*$C$65*$C$68</f>
        <v>0</v>
      </c>
      <c r="JGC68" s="995">
        <f t="shared" ref="JGC68" si="28033">JGC60*$C$65*$C$68</f>
        <v>0</v>
      </c>
      <c r="JGE68" s="995">
        <f t="shared" ref="JGE68" si="28034">JGE60*$C$65*$C$68</f>
        <v>0</v>
      </c>
      <c r="JGG68" s="995">
        <f t="shared" ref="JGG68" si="28035">JGG60*$C$65*$C$68</f>
        <v>0</v>
      </c>
      <c r="JGI68" s="995">
        <f t="shared" ref="JGI68" si="28036">JGI60*$C$65*$C$68</f>
        <v>0</v>
      </c>
      <c r="JGK68" s="995">
        <f t="shared" ref="JGK68" si="28037">JGK60*$C$65*$C$68</f>
        <v>0</v>
      </c>
      <c r="JGM68" s="995">
        <f t="shared" ref="JGM68" si="28038">JGM60*$C$65*$C$68</f>
        <v>0</v>
      </c>
      <c r="JGO68" s="995">
        <f t="shared" ref="JGO68" si="28039">JGO60*$C$65*$C$68</f>
        <v>0</v>
      </c>
      <c r="JGQ68" s="995">
        <f t="shared" ref="JGQ68" si="28040">JGQ60*$C$65*$C$68</f>
        <v>0</v>
      </c>
      <c r="JGS68" s="995">
        <f t="shared" ref="JGS68" si="28041">JGS60*$C$65*$C$68</f>
        <v>0</v>
      </c>
      <c r="JGU68" s="995">
        <f t="shared" ref="JGU68" si="28042">JGU60*$C$65*$C$68</f>
        <v>0</v>
      </c>
      <c r="JGW68" s="995">
        <f t="shared" ref="JGW68" si="28043">JGW60*$C$65*$C$68</f>
        <v>0</v>
      </c>
      <c r="JGY68" s="995">
        <f t="shared" ref="JGY68" si="28044">JGY60*$C$65*$C$68</f>
        <v>0</v>
      </c>
      <c r="JHA68" s="995">
        <f t="shared" ref="JHA68" si="28045">JHA60*$C$65*$C$68</f>
        <v>0</v>
      </c>
      <c r="JHC68" s="995">
        <f t="shared" ref="JHC68" si="28046">JHC60*$C$65*$C$68</f>
        <v>0</v>
      </c>
      <c r="JHE68" s="995">
        <f t="shared" ref="JHE68" si="28047">JHE60*$C$65*$C$68</f>
        <v>0</v>
      </c>
      <c r="JHG68" s="995">
        <f t="shared" ref="JHG68" si="28048">JHG60*$C$65*$C$68</f>
        <v>0</v>
      </c>
      <c r="JHI68" s="995">
        <f t="shared" ref="JHI68" si="28049">JHI60*$C$65*$C$68</f>
        <v>0</v>
      </c>
      <c r="JHK68" s="995">
        <f t="shared" ref="JHK68" si="28050">JHK60*$C$65*$C$68</f>
        <v>0</v>
      </c>
      <c r="JHM68" s="995">
        <f t="shared" ref="JHM68" si="28051">JHM60*$C$65*$C$68</f>
        <v>0</v>
      </c>
      <c r="JHO68" s="995">
        <f t="shared" ref="JHO68" si="28052">JHO60*$C$65*$C$68</f>
        <v>0</v>
      </c>
      <c r="JHQ68" s="995">
        <f t="shared" ref="JHQ68" si="28053">JHQ60*$C$65*$C$68</f>
        <v>0</v>
      </c>
      <c r="JHS68" s="995">
        <f t="shared" ref="JHS68" si="28054">JHS60*$C$65*$C$68</f>
        <v>0</v>
      </c>
      <c r="JHU68" s="995">
        <f t="shared" ref="JHU68" si="28055">JHU60*$C$65*$C$68</f>
        <v>0</v>
      </c>
      <c r="JHW68" s="995">
        <f t="shared" ref="JHW68" si="28056">JHW60*$C$65*$C$68</f>
        <v>0</v>
      </c>
      <c r="JHY68" s="995">
        <f t="shared" ref="JHY68" si="28057">JHY60*$C$65*$C$68</f>
        <v>0</v>
      </c>
      <c r="JIA68" s="995">
        <f t="shared" ref="JIA68" si="28058">JIA60*$C$65*$C$68</f>
        <v>0</v>
      </c>
      <c r="JIC68" s="995">
        <f t="shared" ref="JIC68" si="28059">JIC60*$C$65*$C$68</f>
        <v>0</v>
      </c>
      <c r="JIE68" s="995">
        <f t="shared" ref="JIE68" si="28060">JIE60*$C$65*$C$68</f>
        <v>0</v>
      </c>
      <c r="JIG68" s="995">
        <f t="shared" ref="JIG68" si="28061">JIG60*$C$65*$C$68</f>
        <v>0</v>
      </c>
      <c r="JII68" s="995">
        <f t="shared" ref="JII68" si="28062">JII60*$C$65*$C$68</f>
        <v>0</v>
      </c>
      <c r="JIK68" s="995">
        <f t="shared" ref="JIK68" si="28063">JIK60*$C$65*$C$68</f>
        <v>0</v>
      </c>
      <c r="JIM68" s="995">
        <f t="shared" ref="JIM68" si="28064">JIM60*$C$65*$C$68</f>
        <v>0</v>
      </c>
      <c r="JIO68" s="995">
        <f t="shared" ref="JIO68" si="28065">JIO60*$C$65*$C$68</f>
        <v>0</v>
      </c>
      <c r="JIQ68" s="995">
        <f t="shared" ref="JIQ68" si="28066">JIQ60*$C$65*$C$68</f>
        <v>0</v>
      </c>
      <c r="JIS68" s="995">
        <f t="shared" ref="JIS68" si="28067">JIS60*$C$65*$C$68</f>
        <v>0</v>
      </c>
      <c r="JIU68" s="995">
        <f t="shared" ref="JIU68" si="28068">JIU60*$C$65*$C$68</f>
        <v>0</v>
      </c>
      <c r="JIW68" s="995">
        <f t="shared" ref="JIW68" si="28069">JIW60*$C$65*$C$68</f>
        <v>0</v>
      </c>
      <c r="JIY68" s="995">
        <f t="shared" ref="JIY68" si="28070">JIY60*$C$65*$C$68</f>
        <v>0</v>
      </c>
      <c r="JJA68" s="995">
        <f t="shared" ref="JJA68" si="28071">JJA60*$C$65*$C$68</f>
        <v>0</v>
      </c>
      <c r="JJC68" s="995">
        <f t="shared" ref="JJC68" si="28072">JJC60*$C$65*$C$68</f>
        <v>0</v>
      </c>
      <c r="JJE68" s="995">
        <f t="shared" ref="JJE68" si="28073">JJE60*$C$65*$C$68</f>
        <v>0</v>
      </c>
      <c r="JJG68" s="995">
        <f t="shared" ref="JJG68" si="28074">JJG60*$C$65*$C$68</f>
        <v>0</v>
      </c>
      <c r="JJI68" s="995">
        <f t="shared" ref="JJI68" si="28075">JJI60*$C$65*$C$68</f>
        <v>0</v>
      </c>
      <c r="JJK68" s="995">
        <f t="shared" ref="JJK68" si="28076">JJK60*$C$65*$C$68</f>
        <v>0</v>
      </c>
      <c r="JJM68" s="995">
        <f t="shared" ref="JJM68" si="28077">JJM60*$C$65*$C$68</f>
        <v>0</v>
      </c>
      <c r="JJO68" s="995">
        <f t="shared" ref="JJO68" si="28078">JJO60*$C$65*$C$68</f>
        <v>0</v>
      </c>
      <c r="JJQ68" s="995">
        <f t="shared" ref="JJQ68" si="28079">JJQ60*$C$65*$C$68</f>
        <v>0</v>
      </c>
      <c r="JJS68" s="995">
        <f t="shared" ref="JJS68" si="28080">JJS60*$C$65*$C$68</f>
        <v>0</v>
      </c>
      <c r="JJU68" s="995">
        <f t="shared" ref="JJU68" si="28081">JJU60*$C$65*$C$68</f>
        <v>0</v>
      </c>
      <c r="JJW68" s="995">
        <f t="shared" ref="JJW68" si="28082">JJW60*$C$65*$C$68</f>
        <v>0</v>
      </c>
      <c r="JJY68" s="995">
        <f t="shared" ref="JJY68" si="28083">JJY60*$C$65*$C$68</f>
        <v>0</v>
      </c>
      <c r="JKA68" s="995">
        <f t="shared" ref="JKA68" si="28084">JKA60*$C$65*$C$68</f>
        <v>0</v>
      </c>
      <c r="JKC68" s="995">
        <f t="shared" ref="JKC68" si="28085">JKC60*$C$65*$C$68</f>
        <v>0</v>
      </c>
      <c r="JKE68" s="995">
        <f t="shared" ref="JKE68" si="28086">JKE60*$C$65*$C$68</f>
        <v>0</v>
      </c>
      <c r="JKG68" s="995">
        <f t="shared" ref="JKG68" si="28087">JKG60*$C$65*$C$68</f>
        <v>0</v>
      </c>
      <c r="JKI68" s="995">
        <f t="shared" ref="JKI68" si="28088">JKI60*$C$65*$C$68</f>
        <v>0</v>
      </c>
      <c r="JKK68" s="995">
        <f t="shared" ref="JKK68" si="28089">JKK60*$C$65*$C$68</f>
        <v>0</v>
      </c>
      <c r="JKM68" s="995">
        <f t="shared" ref="JKM68" si="28090">JKM60*$C$65*$C$68</f>
        <v>0</v>
      </c>
      <c r="JKO68" s="995">
        <f t="shared" ref="JKO68" si="28091">JKO60*$C$65*$C$68</f>
        <v>0</v>
      </c>
      <c r="JKQ68" s="995">
        <f t="shared" ref="JKQ68" si="28092">JKQ60*$C$65*$C$68</f>
        <v>0</v>
      </c>
      <c r="JKS68" s="995">
        <f t="shared" ref="JKS68" si="28093">JKS60*$C$65*$C$68</f>
        <v>0</v>
      </c>
      <c r="JKU68" s="995">
        <f t="shared" ref="JKU68" si="28094">JKU60*$C$65*$C$68</f>
        <v>0</v>
      </c>
      <c r="JKW68" s="995">
        <f t="shared" ref="JKW68" si="28095">JKW60*$C$65*$C$68</f>
        <v>0</v>
      </c>
      <c r="JKY68" s="995">
        <f t="shared" ref="JKY68" si="28096">JKY60*$C$65*$C$68</f>
        <v>0</v>
      </c>
      <c r="JLA68" s="995">
        <f t="shared" ref="JLA68" si="28097">JLA60*$C$65*$C$68</f>
        <v>0</v>
      </c>
      <c r="JLC68" s="995">
        <f t="shared" ref="JLC68" si="28098">JLC60*$C$65*$C$68</f>
        <v>0</v>
      </c>
      <c r="JLE68" s="995">
        <f t="shared" ref="JLE68" si="28099">JLE60*$C$65*$C$68</f>
        <v>0</v>
      </c>
      <c r="JLG68" s="995">
        <f t="shared" ref="JLG68" si="28100">JLG60*$C$65*$C$68</f>
        <v>0</v>
      </c>
      <c r="JLI68" s="995">
        <f t="shared" ref="JLI68" si="28101">JLI60*$C$65*$C$68</f>
        <v>0</v>
      </c>
      <c r="JLK68" s="995">
        <f t="shared" ref="JLK68" si="28102">JLK60*$C$65*$C$68</f>
        <v>0</v>
      </c>
      <c r="JLM68" s="995">
        <f t="shared" ref="JLM68" si="28103">JLM60*$C$65*$C$68</f>
        <v>0</v>
      </c>
      <c r="JLO68" s="995">
        <f t="shared" ref="JLO68" si="28104">JLO60*$C$65*$C$68</f>
        <v>0</v>
      </c>
      <c r="JLQ68" s="995">
        <f t="shared" ref="JLQ68" si="28105">JLQ60*$C$65*$C$68</f>
        <v>0</v>
      </c>
      <c r="JLS68" s="995">
        <f t="shared" ref="JLS68" si="28106">JLS60*$C$65*$C$68</f>
        <v>0</v>
      </c>
      <c r="JLU68" s="995">
        <f t="shared" ref="JLU68" si="28107">JLU60*$C$65*$C$68</f>
        <v>0</v>
      </c>
      <c r="JLW68" s="995">
        <f t="shared" ref="JLW68" si="28108">JLW60*$C$65*$C$68</f>
        <v>0</v>
      </c>
      <c r="JLY68" s="995">
        <f t="shared" ref="JLY68" si="28109">JLY60*$C$65*$C$68</f>
        <v>0</v>
      </c>
      <c r="JMA68" s="995">
        <f t="shared" ref="JMA68" si="28110">JMA60*$C$65*$C$68</f>
        <v>0</v>
      </c>
      <c r="JMC68" s="995">
        <f t="shared" ref="JMC68" si="28111">JMC60*$C$65*$C$68</f>
        <v>0</v>
      </c>
      <c r="JME68" s="995">
        <f t="shared" ref="JME68" si="28112">JME60*$C$65*$C$68</f>
        <v>0</v>
      </c>
      <c r="JMG68" s="995">
        <f t="shared" ref="JMG68" si="28113">JMG60*$C$65*$C$68</f>
        <v>0</v>
      </c>
      <c r="JMI68" s="995">
        <f t="shared" ref="JMI68" si="28114">JMI60*$C$65*$C$68</f>
        <v>0</v>
      </c>
      <c r="JMK68" s="995">
        <f t="shared" ref="JMK68" si="28115">JMK60*$C$65*$C$68</f>
        <v>0</v>
      </c>
      <c r="JMM68" s="995">
        <f t="shared" ref="JMM68" si="28116">JMM60*$C$65*$C$68</f>
        <v>0</v>
      </c>
      <c r="JMO68" s="995">
        <f t="shared" ref="JMO68" si="28117">JMO60*$C$65*$C$68</f>
        <v>0</v>
      </c>
      <c r="JMQ68" s="995">
        <f t="shared" ref="JMQ68" si="28118">JMQ60*$C$65*$C$68</f>
        <v>0</v>
      </c>
      <c r="JMS68" s="995">
        <f t="shared" ref="JMS68" si="28119">JMS60*$C$65*$C$68</f>
        <v>0</v>
      </c>
      <c r="JMU68" s="995">
        <f t="shared" ref="JMU68" si="28120">JMU60*$C$65*$C$68</f>
        <v>0</v>
      </c>
      <c r="JMW68" s="995">
        <f t="shared" ref="JMW68" si="28121">JMW60*$C$65*$C$68</f>
        <v>0</v>
      </c>
      <c r="JMY68" s="995">
        <f t="shared" ref="JMY68" si="28122">JMY60*$C$65*$C$68</f>
        <v>0</v>
      </c>
      <c r="JNA68" s="995">
        <f t="shared" ref="JNA68" si="28123">JNA60*$C$65*$C$68</f>
        <v>0</v>
      </c>
      <c r="JNC68" s="995">
        <f t="shared" ref="JNC68" si="28124">JNC60*$C$65*$C$68</f>
        <v>0</v>
      </c>
      <c r="JNE68" s="995">
        <f t="shared" ref="JNE68" si="28125">JNE60*$C$65*$C$68</f>
        <v>0</v>
      </c>
      <c r="JNG68" s="995">
        <f t="shared" ref="JNG68" si="28126">JNG60*$C$65*$C$68</f>
        <v>0</v>
      </c>
      <c r="JNI68" s="995">
        <f t="shared" ref="JNI68" si="28127">JNI60*$C$65*$C$68</f>
        <v>0</v>
      </c>
      <c r="JNK68" s="995">
        <f t="shared" ref="JNK68" si="28128">JNK60*$C$65*$C$68</f>
        <v>0</v>
      </c>
      <c r="JNM68" s="995">
        <f t="shared" ref="JNM68" si="28129">JNM60*$C$65*$C$68</f>
        <v>0</v>
      </c>
      <c r="JNO68" s="995">
        <f t="shared" ref="JNO68" si="28130">JNO60*$C$65*$C$68</f>
        <v>0</v>
      </c>
      <c r="JNQ68" s="995">
        <f t="shared" ref="JNQ68" si="28131">JNQ60*$C$65*$C$68</f>
        <v>0</v>
      </c>
      <c r="JNS68" s="995">
        <f t="shared" ref="JNS68" si="28132">JNS60*$C$65*$C$68</f>
        <v>0</v>
      </c>
      <c r="JNU68" s="995">
        <f t="shared" ref="JNU68" si="28133">JNU60*$C$65*$C$68</f>
        <v>0</v>
      </c>
      <c r="JNW68" s="995">
        <f t="shared" ref="JNW68" si="28134">JNW60*$C$65*$C$68</f>
        <v>0</v>
      </c>
      <c r="JNY68" s="995">
        <f t="shared" ref="JNY68" si="28135">JNY60*$C$65*$C$68</f>
        <v>0</v>
      </c>
      <c r="JOA68" s="995">
        <f t="shared" ref="JOA68" si="28136">JOA60*$C$65*$C$68</f>
        <v>0</v>
      </c>
      <c r="JOC68" s="995">
        <f t="shared" ref="JOC68" si="28137">JOC60*$C$65*$C$68</f>
        <v>0</v>
      </c>
      <c r="JOE68" s="995">
        <f t="shared" ref="JOE68" si="28138">JOE60*$C$65*$C$68</f>
        <v>0</v>
      </c>
      <c r="JOG68" s="995">
        <f t="shared" ref="JOG68" si="28139">JOG60*$C$65*$C$68</f>
        <v>0</v>
      </c>
      <c r="JOI68" s="995">
        <f t="shared" ref="JOI68" si="28140">JOI60*$C$65*$C$68</f>
        <v>0</v>
      </c>
      <c r="JOK68" s="995">
        <f t="shared" ref="JOK68" si="28141">JOK60*$C$65*$C$68</f>
        <v>0</v>
      </c>
      <c r="JOM68" s="995">
        <f t="shared" ref="JOM68" si="28142">JOM60*$C$65*$C$68</f>
        <v>0</v>
      </c>
      <c r="JOO68" s="995">
        <f t="shared" ref="JOO68" si="28143">JOO60*$C$65*$C$68</f>
        <v>0</v>
      </c>
      <c r="JOQ68" s="995">
        <f t="shared" ref="JOQ68" si="28144">JOQ60*$C$65*$C$68</f>
        <v>0</v>
      </c>
      <c r="JOS68" s="995">
        <f t="shared" ref="JOS68" si="28145">JOS60*$C$65*$C$68</f>
        <v>0</v>
      </c>
      <c r="JOU68" s="995">
        <f t="shared" ref="JOU68" si="28146">JOU60*$C$65*$C$68</f>
        <v>0</v>
      </c>
      <c r="JOW68" s="995">
        <f t="shared" ref="JOW68" si="28147">JOW60*$C$65*$C$68</f>
        <v>0</v>
      </c>
      <c r="JOY68" s="995">
        <f t="shared" ref="JOY68" si="28148">JOY60*$C$65*$C$68</f>
        <v>0</v>
      </c>
      <c r="JPA68" s="995">
        <f t="shared" ref="JPA68" si="28149">JPA60*$C$65*$C$68</f>
        <v>0</v>
      </c>
      <c r="JPC68" s="995">
        <f t="shared" ref="JPC68" si="28150">JPC60*$C$65*$C$68</f>
        <v>0</v>
      </c>
      <c r="JPE68" s="995">
        <f t="shared" ref="JPE68" si="28151">JPE60*$C$65*$C$68</f>
        <v>0</v>
      </c>
      <c r="JPG68" s="995">
        <f t="shared" ref="JPG68" si="28152">JPG60*$C$65*$C$68</f>
        <v>0</v>
      </c>
      <c r="JPI68" s="995">
        <f t="shared" ref="JPI68" si="28153">JPI60*$C$65*$C$68</f>
        <v>0</v>
      </c>
      <c r="JPK68" s="995">
        <f t="shared" ref="JPK68" si="28154">JPK60*$C$65*$C$68</f>
        <v>0</v>
      </c>
      <c r="JPM68" s="995">
        <f t="shared" ref="JPM68" si="28155">JPM60*$C$65*$C$68</f>
        <v>0</v>
      </c>
      <c r="JPO68" s="995">
        <f t="shared" ref="JPO68" si="28156">JPO60*$C$65*$C$68</f>
        <v>0</v>
      </c>
      <c r="JPQ68" s="995">
        <f t="shared" ref="JPQ68" si="28157">JPQ60*$C$65*$C$68</f>
        <v>0</v>
      </c>
      <c r="JPS68" s="995">
        <f t="shared" ref="JPS68" si="28158">JPS60*$C$65*$C$68</f>
        <v>0</v>
      </c>
      <c r="JPU68" s="995">
        <f t="shared" ref="JPU68" si="28159">JPU60*$C$65*$C$68</f>
        <v>0</v>
      </c>
      <c r="JPW68" s="995">
        <f t="shared" ref="JPW68" si="28160">JPW60*$C$65*$C$68</f>
        <v>0</v>
      </c>
      <c r="JPY68" s="995">
        <f t="shared" ref="JPY68" si="28161">JPY60*$C$65*$C$68</f>
        <v>0</v>
      </c>
      <c r="JQA68" s="995">
        <f t="shared" ref="JQA68" si="28162">JQA60*$C$65*$C$68</f>
        <v>0</v>
      </c>
      <c r="JQC68" s="995">
        <f t="shared" ref="JQC68" si="28163">JQC60*$C$65*$C$68</f>
        <v>0</v>
      </c>
      <c r="JQE68" s="995">
        <f t="shared" ref="JQE68" si="28164">JQE60*$C$65*$C$68</f>
        <v>0</v>
      </c>
      <c r="JQG68" s="995">
        <f t="shared" ref="JQG68" si="28165">JQG60*$C$65*$C$68</f>
        <v>0</v>
      </c>
      <c r="JQI68" s="995">
        <f t="shared" ref="JQI68" si="28166">JQI60*$C$65*$C$68</f>
        <v>0</v>
      </c>
      <c r="JQK68" s="995">
        <f t="shared" ref="JQK68" si="28167">JQK60*$C$65*$C$68</f>
        <v>0</v>
      </c>
      <c r="JQM68" s="995">
        <f t="shared" ref="JQM68" si="28168">JQM60*$C$65*$C$68</f>
        <v>0</v>
      </c>
      <c r="JQO68" s="995">
        <f t="shared" ref="JQO68" si="28169">JQO60*$C$65*$C$68</f>
        <v>0</v>
      </c>
      <c r="JQQ68" s="995">
        <f t="shared" ref="JQQ68" si="28170">JQQ60*$C$65*$C$68</f>
        <v>0</v>
      </c>
      <c r="JQS68" s="995">
        <f t="shared" ref="JQS68" si="28171">JQS60*$C$65*$C$68</f>
        <v>0</v>
      </c>
      <c r="JQU68" s="995">
        <f t="shared" ref="JQU68" si="28172">JQU60*$C$65*$C$68</f>
        <v>0</v>
      </c>
      <c r="JQW68" s="995">
        <f t="shared" ref="JQW68" si="28173">JQW60*$C$65*$C$68</f>
        <v>0</v>
      </c>
      <c r="JQY68" s="995">
        <f t="shared" ref="JQY68" si="28174">JQY60*$C$65*$C$68</f>
        <v>0</v>
      </c>
      <c r="JRA68" s="995">
        <f t="shared" ref="JRA68" si="28175">JRA60*$C$65*$C$68</f>
        <v>0</v>
      </c>
      <c r="JRC68" s="995">
        <f t="shared" ref="JRC68" si="28176">JRC60*$C$65*$C$68</f>
        <v>0</v>
      </c>
      <c r="JRE68" s="995">
        <f t="shared" ref="JRE68" si="28177">JRE60*$C$65*$C$68</f>
        <v>0</v>
      </c>
      <c r="JRG68" s="995">
        <f t="shared" ref="JRG68" si="28178">JRG60*$C$65*$C$68</f>
        <v>0</v>
      </c>
      <c r="JRI68" s="995">
        <f t="shared" ref="JRI68" si="28179">JRI60*$C$65*$C$68</f>
        <v>0</v>
      </c>
      <c r="JRK68" s="995">
        <f t="shared" ref="JRK68" si="28180">JRK60*$C$65*$C$68</f>
        <v>0</v>
      </c>
      <c r="JRM68" s="995">
        <f t="shared" ref="JRM68" si="28181">JRM60*$C$65*$C$68</f>
        <v>0</v>
      </c>
      <c r="JRO68" s="995">
        <f t="shared" ref="JRO68" si="28182">JRO60*$C$65*$C$68</f>
        <v>0</v>
      </c>
      <c r="JRQ68" s="995">
        <f t="shared" ref="JRQ68" si="28183">JRQ60*$C$65*$C$68</f>
        <v>0</v>
      </c>
      <c r="JRS68" s="995">
        <f t="shared" ref="JRS68" si="28184">JRS60*$C$65*$C$68</f>
        <v>0</v>
      </c>
      <c r="JRU68" s="995">
        <f t="shared" ref="JRU68" si="28185">JRU60*$C$65*$C$68</f>
        <v>0</v>
      </c>
      <c r="JRW68" s="995">
        <f t="shared" ref="JRW68" si="28186">JRW60*$C$65*$C$68</f>
        <v>0</v>
      </c>
      <c r="JRY68" s="995">
        <f t="shared" ref="JRY68" si="28187">JRY60*$C$65*$C$68</f>
        <v>0</v>
      </c>
      <c r="JSA68" s="995">
        <f t="shared" ref="JSA68" si="28188">JSA60*$C$65*$C$68</f>
        <v>0</v>
      </c>
      <c r="JSC68" s="995">
        <f t="shared" ref="JSC68" si="28189">JSC60*$C$65*$C$68</f>
        <v>0</v>
      </c>
      <c r="JSE68" s="995">
        <f t="shared" ref="JSE68" si="28190">JSE60*$C$65*$C$68</f>
        <v>0</v>
      </c>
      <c r="JSG68" s="995">
        <f t="shared" ref="JSG68" si="28191">JSG60*$C$65*$C$68</f>
        <v>0</v>
      </c>
      <c r="JSI68" s="995">
        <f t="shared" ref="JSI68" si="28192">JSI60*$C$65*$C$68</f>
        <v>0</v>
      </c>
      <c r="JSK68" s="995">
        <f t="shared" ref="JSK68" si="28193">JSK60*$C$65*$C$68</f>
        <v>0</v>
      </c>
      <c r="JSM68" s="995">
        <f t="shared" ref="JSM68" si="28194">JSM60*$C$65*$C$68</f>
        <v>0</v>
      </c>
      <c r="JSO68" s="995">
        <f t="shared" ref="JSO68" si="28195">JSO60*$C$65*$C$68</f>
        <v>0</v>
      </c>
      <c r="JSQ68" s="995">
        <f t="shared" ref="JSQ68" si="28196">JSQ60*$C$65*$C$68</f>
        <v>0</v>
      </c>
      <c r="JSS68" s="995">
        <f t="shared" ref="JSS68" si="28197">JSS60*$C$65*$C$68</f>
        <v>0</v>
      </c>
      <c r="JSU68" s="995">
        <f t="shared" ref="JSU68" si="28198">JSU60*$C$65*$C$68</f>
        <v>0</v>
      </c>
      <c r="JSW68" s="995">
        <f t="shared" ref="JSW68" si="28199">JSW60*$C$65*$C$68</f>
        <v>0</v>
      </c>
      <c r="JSY68" s="995">
        <f t="shared" ref="JSY68" si="28200">JSY60*$C$65*$C$68</f>
        <v>0</v>
      </c>
      <c r="JTA68" s="995">
        <f t="shared" ref="JTA68" si="28201">JTA60*$C$65*$C$68</f>
        <v>0</v>
      </c>
      <c r="JTC68" s="995">
        <f t="shared" ref="JTC68" si="28202">JTC60*$C$65*$C$68</f>
        <v>0</v>
      </c>
      <c r="JTE68" s="995">
        <f t="shared" ref="JTE68" si="28203">JTE60*$C$65*$C$68</f>
        <v>0</v>
      </c>
      <c r="JTG68" s="995">
        <f t="shared" ref="JTG68" si="28204">JTG60*$C$65*$C$68</f>
        <v>0</v>
      </c>
      <c r="JTI68" s="995">
        <f t="shared" ref="JTI68" si="28205">JTI60*$C$65*$C$68</f>
        <v>0</v>
      </c>
      <c r="JTK68" s="995">
        <f t="shared" ref="JTK68" si="28206">JTK60*$C$65*$C$68</f>
        <v>0</v>
      </c>
      <c r="JTM68" s="995">
        <f t="shared" ref="JTM68" si="28207">JTM60*$C$65*$C$68</f>
        <v>0</v>
      </c>
      <c r="JTO68" s="995">
        <f t="shared" ref="JTO68" si="28208">JTO60*$C$65*$C$68</f>
        <v>0</v>
      </c>
      <c r="JTQ68" s="995">
        <f t="shared" ref="JTQ68" si="28209">JTQ60*$C$65*$C$68</f>
        <v>0</v>
      </c>
      <c r="JTS68" s="995">
        <f t="shared" ref="JTS68" si="28210">JTS60*$C$65*$C$68</f>
        <v>0</v>
      </c>
      <c r="JTU68" s="995">
        <f t="shared" ref="JTU68" si="28211">JTU60*$C$65*$C$68</f>
        <v>0</v>
      </c>
      <c r="JTW68" s="995">
        <f t="shared" ref="JTW68" si="28212">JTW60*$C$65*$C$68</f>
        <v>0</v>
      </c>
      <c r="JTY68" s="995">
        <f t="shared" ref="JTY68" si="28213">JTY60*$C$65*$C$68</f>
        <v>0</v>
      </c>
      <c r="JUA68" s="995">
        <f t="shared" ref="JUA68" si="28214">JUA60*$C$65*$C$68</f>
        <v>0</v>
      </c>
      <c r="JUC68" s="995">
        <f t="shared" ref="JUC68" si="28215">JUC60*$C$65*$C$68</f>
        <v>0</v>
      </c>
      <c r="JUE68" s="995">
        <f t="shared" ref="JUE68" si="28216">JUE60*$C$65*$C$68</f>
        <v>0</v>
      </c>
      <c r="JUG68" s="995">
        <f t="shared" ref="JUG68" si="28217">JUG60*$C$65*$C$68</f>
        <v>0</v>
      </c>
      <c r="JUI68" s="995">
        <f t="shared" ref="JUI68" si="28218">JUI60*$C$65*$C$68</f>
        <v>0</v>
      </c>
      <c r="JUK68" s="995">
        <f t="shared" ref="JUK68" si="28219">JUK60*$C$65*$C$68</f>
        <v>0</v>
      </c>
      <c r="JUM68" s="995">
        <f t="shared" ref="JUM68" si="28220">JUM60*$C$65*$C$68</f>
        <v>0</v>
      </c>
      <c r="JUO68" s="995">
        <f t="shared" ref="JUO68" si="28221">JUO60*$C$65*$C$68</f>
        <v>0</v>
      </c>
      <c r="JUQ68" s="995">
        <f t="shared" ref="JUQ68" si="28222">JUQ60*$C$65*$C$68</f>
        <v>0</v>
      </c>
      <c r="JUS68" s="995">
        <f t="shared" ref="JUS68" si="28223">JUS60*$C$65*$C$68</f>
        <v>0</v>
      </c>
      <c r="JUU68" s="995">
        <f t="shared" ref="JUU68" si="28224">JUU60*$C$65*$C$68</f>
        <v>0</v>
      </c>
      <c r="JUW68" s="995">
        <f t="shared" ref="JUW68" si="28225">JUW60*$C$65*$C$68</f>
        <v>0</v>
      </c>
      <c r="JUY68" s="995">
        <f t="shared" ref="JUY68" si="28226">JUY60*$C$65*$C$68</f>
        <v>0</v>
      </c>
      <c r="JVA68" s="995">
        <f t="shared" ref="JVA68" si="28227">JVA60*$C$65*$C$68</f>
        <v>0</v>
      </c>
      <c r="JVC68" s="995">
        <f t="shared" ref="JVC68" si="28228">JVC60*$C$65*$C$68</f>
        <v>0</v>
      </c>
      <c r="JVE68" s="995">
        <f t="shared" ref="JVE68" si="28229">JVE60*$C$65*$C$68</f>
        <v>0</v>
      </c>
      <c r="JVG68" s="995">
        <f t="shared" ref="JVG68" si="28230">JVG60*$C$65*$C$68</f>
        <v>0</v>
      </c>
      <c r="JVI68" s="995">
        <f t="shared" ref="JVI68" si="28231">JVI60*$C$65*$C$68</f>
        <v>0</v>
      </c>
      <c r="JVK68" s="995">
        <f t="shared" ref="JVK68" si="28232">JVK60*$C$65*$C$68</f>
        <v>0</v>
      </c>
      <c r="JVM68" s="995">
        <f t="shared" ref="JVM68" si="28233">JVM60*$C$65*$C$68</f>
        <v>0</v>
      </c>
      <c r="JVO68" s="995">
        <f t="shared" ref="JVO68" si="28234">JVO60*$C$65*$C$68</f>
        <v>0</v>
      </c>
      <c r="JVQ68" s="995">
        <f t="shared" ref="JVQ68" si="28235">JVQ60*$C$65*$C$68</f>
        <v>0</v>
      </c>
      <c r="JVS68" s="995">
        <f t="shared" ref="JVS68" si="28236">JVS60*$C$65*$C$68</f>
        <v>0</v>
      </c>
      <c r="JVU68" s="995">
        <f t="shared" ref="JVU68" si="28237">JVU60*$C$65*$C$68</f>
        <v>0</v>
      </c>
      <c r="JVW68" s="995">
        <f t="shared" ref="JVW68" si="28238">JVW60*$C$65*$C$68</f>
        <v>0</v>
      </c>
      <c r="JVY68" s="995">
        <f t="shared" ref="JVY68" si="28239">JVY60*$C$65*$C$68</f>
        <v>0</v>
      </c>
      <c r="JWA68" s="995">
        <f t="shared" ref="JWA68" si="28240">JWA60*$C$65*$C$68</f>
        <v>0</v>
      </c>
      <c r="JWC68" s="995">
        <f t="shared" ref="JWC68" si="28241">JWC60*$C$65*$C$68</f>
        <v>0</v>
      </c>
      <c r="JWE68" s="995">
        <f t="shared" ref="JWE68" si="28242">JWE60*$C$65*$C$68</f>
        <v>0</v>
      </c>
      <c r="JWG68" s="995">
        <f t="shared" ref="JWG68" si="28243">JWG60*$C$65*$C$68</f>
        <v>0</v>
      </c>
      <c r="JWI68" s="995">
        <f t="shared" ref="JWI68" si="28244">JWI60*$C$65*$C$68</f>
        <v>0</v>
      </c>
      <c r="JWK68" s="995">
        <f t="shared" ref="JWK68" si="28245">JWK60*$C$65*$C$68</f>
        <v>0</v>
      </c>
      <c r="JWM68" s="995">
        <f t="shared" ref="JWM68" si="28246">JWM60*$C$65*$C$68</f>
        <v>0</v>
      </c>
      <c r="JWO68" s="995">
        <f t="shared" ref="JWO68" si="28247">JWO60*$C$65*$C$68</f>
        <v>0</v>
      </c>
      <c r="JWQ68" s="995">
        <f t="shared" ref="JWQ68" si="28248">JWQ60*$C$65*$C$68</f>
        <v>0</v>
      </c>
      <c r="JWS68" s="995">
        <f t="shared" ref="JWS68" si="28249">JWS60*$C$65*$C$68</f>
        <v>0</v>
      </c>
      <c r="JWU68" s="995">
        <f t="shared" ref="JWU68" si="28250">JWU60*$C$65*$C$68</f>
        <v>0</v>
      </c>
      <c r="JWW68" s="995">
        <f t="shared" ref="JWW68" si="28251">JWW60*$C$65*$C$68</f>
        <v>0</v>
      </c>
      <c r="JWY68" s="995">
        <f t="shared" ref="JWY68" si="28252">JWY60*$C$65*$C$68</f>
        <v>0</v>
      </c>
      <c r="JXA68" s="995">
        <f t="shared" ref="JXA68" si="28253">JXA60*$C$65*$C$68</f>
        <v>0</v>
      </c>
      <c r="JXC68" s="995">
        <f t="shared" ref="JXC68" si="28254">JXC60*$C$65*$C$68</f>
        <v>0</v>
      </c>
      <c r="JXE68" s="995">
        <f t="shared" ref="JXE68" si="28255">JXE60*$C$65*$C$68</f>
        <v>0</v>
      </c>
      <c r="JXG68" s="995">
        <f t="shared" ref="JXG68" si="28256">JXG60*$C$65*$C$68</f>
        <v>0</v>
      </c>
      <c r="JXI68" s="995">
        <f t="shared" ref="JXI68" si="28257">JXI60*$C$65*$C$68</f>
        <v>0</v>
      </c>
      <c r="JXK68" s="995">
        <f t="shared" ref="JXK68" si="28258">JXK60*$C$65*$C$68</f>
        <v>0</v>
      </c>
      <c r="JXM68" s="995">
        <f t="shared" ref="JXM68" si="28259">JXM60*$C$65*$C$68</f>
        <v>0</v>
      </c>
      <c r="JXO68" s="995">
        <f t="shared" ref="JXO68" si="28260">JXO60*$C$65*$C$68</f>
        <v>0</v>
      </c>
      <c r="JXQ68" s="995">
        <f t="shared" ref="JXQ68" si="28261">JXQ60*$C$65*$C$68</f>
        <v>0</v>
      </c>
      <c r="JXS68" s="995">
        <f t="shared" ref="JXS68" si="28262">JXS60*$C$65*$C$68</f>
        <v>0</v>
      </c>
      <c r="JXU68" s="995">
        <f t="shared" ref="JXU68" si="28263">JXU60*$C$65*$C$68</f>
        <v>0</v>
      </c>
      <c r="JXW68" s="995">
        <f t="shared" ref="JXW68" si="28264">JXW60*$C$65*$C$68</f>
        <v>0</v>
      </c>
      <c r="JXY68" s="995">
        <f t="shared" ref="JXY68" si="28265">JXY60*$C$65*$C$68</f>
        <v>0</v>
      </c>
      <c r="JYA68" s="995">
        <f t="shared" ref="JYA68" si="28266">JYA60*$C$65*$C$68</f>
        <v>0</v>
      </c>
      <c r="JYC68" s="995">
        <f t="shared" ref="JYC68" si="28267">JYC60*$C$65*$C$68</f>
        <v>0</v>
      </c>
      <c r="JYE68" s="995">
        <f t="shared" ref="JYE68" si="28268">JYE60*$C$65*$C$68</f>
        <v>0</v>
      </c>
      <c r="JYG68" s="995">
        <f t="shared" ref="JYG68" si="28269">JYG60*$C$65*$C$68</f>
        <v>0</v>
      </c>
      <c r="JYI68" s="995">
        <f t="shared" ref="JYI68" si="28270">JYI60*$C$65*$C$68</f>
        <v>0</v>
      </c>
      <c r="JYK68" s="995">
        <f t="shared" ref="JYK68" si="28271">JYK60*$C$65*$C$68</f>
        <v>0</v>
      </c>
      <c r="JYM68" s="995">
        <f t="shared" ref="JYM68" si="28272">JYM60*$C$65*$C$68</f>
        <v>0</v>
      </c>
      <c r="JYO68" s="995">
        <f t="shared" ref="JYO68" si="28273">JYO60*$C$65*$C$68</f>
        <v>0</v>
      </c>
      <c r="JYQ68" s="995">
        <f t="shared" ref="JYQ68" si="28274">JYQ60*$C$65*$C$68</f>
        <v>0</v>
      </c>
      <c r="JYS68" s="995">
        <f t="shared" ref="JYS68" si="28275">JYS60*$C$65*$C$68</f>
        <v>0</v>
      </c>
      <c r="JYU68" s="995">
        <f t="shared" ref="JYU68" si="28276">JYU60*$C$65*$C$68</f>
        <v>0</v>
      </c>
      <c r="JYW68" s="995">
        <f t="shared" ref="JYW68" si="28277">JYW60*$C$65*$C$68</f>
        <v>0</v>
      </c>
      <c r="JYY68" s="995">
        <f t="shared" ref="JYY68" si="28278">JYY60*$C$65*$C$68</f>
        <v>0</v>
      </c>
      <c r="JZA68" s="995">
        <f t="shared" ref="JZA68" si="28279">JZA60*$C$65*$C$68</f>
        <v>0</v>
      </c>
      <c r="JZC68" s="995">
        <f t="shared" ref="JZC68" si="28280">JZC60*$C$65*$C$68</f>
        <v>0</v>
      </c>
      <c r="JZE68" s="995">
        <f t="shared" ref="JZE68" si="28281">JZE60*$C$65*$C$68</f>
        <v>0</v>
      </c>
      <c r="JZG68" s="995">
        <f t="shared" ref="JZG68" si="28282">JZG60*$C$65*$C$68</f>
        <v>0</v>
      </c>
      <c r="JZI68" s="995">
        <f t="shared" ref="JZI68" si="28283">JZI60*$C$65*$C$68</f>
        <v>0</v>
      </c>
      <c r="JZK68" s="995">
        <f t="shared" ref="JZK68" si="28284">JZK60*$C$65*$C$68</f>
        <v>0</v>
      </c>
      <c r="JZM68" s="995">
        <f t="shared" ref="JZM68" si="28285">JZM60*$C$65*$C$68</f>
        <v>0</v>
      </c>
      <c r="JZO68" s="995">
        <f t="shared" ref="JZO68" si="28286">JZO60*$C$65*$C$68</f>
        <v>0</v>
      </c>
      <c r="JZQ68" s="995">
        <f t="shared" ref="JZQ68" si="28287">JZQ60*$C$65*$C$68</f>
        <v>0</v>
      </c>
      <c r="JZS68" s="995">
        <f t="shared" ref="JZS68" si="28288">JZS60*$C$65*$C$68</f>
        <v>0</v>
      </c>
      <c r="JZU68" s="995">
        <f t="shared" ref="JZU68" si="28289">JZU60*$C$65*$C$68</f>
        <v>0</v>
      </c>
      <c r="JZW68" s="995">
        <f t="shared" ref="JZW68" si="28290">JZW60*$C$65*$C$68</f>
        <v>0</v>
      </c>
      <c r="JZY68" s="995">
        <f t="shared" ref="JZY68" si="28291">JZY60*$C$65*$C$68</f>
        <v>0</v>
      </c>
      <c r="KAA68" s="995">
        <f t="shared" ref="KAA68" si="28292">KAA60*$C$65*$C$68</f>
        <v>0</v>
      </c>
      <c r="KAC68" s="995">
        <f t="shared" ref="KAC68" si="28293">KAC60*$C$65*$C$68</f>
        <v>0</v>
      </c>
      <c r="KAE68" s="995">
        <f t="shared" ref="KAE68" si="28294">KAE60*$C$65*$C$68</f>
        <v>0</v>
      </c>
      <c r="KAG68" s="995">
        <f t="shared" ref="KAG68" si="28295">KAG60*$C$65*$C$68</f>
        <v>0</v>
      </c>
      <c r="KAI68" s="995">
        <f t="shared" ref="KAI68" si="28296">KAI60*$C$65*$C$68</f>
        <v>0</v>
      </c>
      <c r="KAK68" s="995">
        <f t="shared" ref="KAK68" si="28297">KAK60*$C$65*$C$68</f>
        <v>0</v>
      </c>
      <c r="KAM68" s="995">
        <f t="shared" ref="KAM68" si="28298">KAM60*$C$65*$C$68</f>
        <v>0</v>
      </c>
      <c r="KAO68" s="995">
        <f t="shared" ref="KAO68" si="28299">KAO60*$C$65*$C$68</f>
        <v>0</v>
      </c>
      <c r="KAQ68" s="995">
        <f t="shared" ref="KAQ68" si="28300">KAQ60*$C$65*$C$68</f>
        <v>0</v>
      </c>
      <c r="KAS68" s="995">
        <f t="shared" ref="KAS68" si="28301">KAS60*$C$65*$C$68</f>
        <v>0</v>
      </c>
      <c r="KAU68" s="995">
        <f t="shared" ref="KAU68" si="28302">KAU60*$C$65*$C$68</f>
        <v>0</v>
      </c>
      <c r="KAW68" s="995">
        <f t="shared" ref="KAW68" si="28303">KAW60*$C$65*$C$68</f>
        <v>0</v>
      </c>
      <c r="KAY68" s="995">
        <f t="shared" ref="KAY68" si="28304">KAY60*$C$65*$C$68</f>
        <v>0</v>
      </c>
      <c r="KBA68" s="995">
        <f t="shared" ref="KBA68" si="28305">KBA60*$C$65*$C$68</f>
        <v>0</v>
      </c>
      <c r="KBC68" s="995">
        <f t="shared" ref="KBC68" si="28306">KBC60*$C$65*$C$68</f>
        <v>0</v>
      </c>
      <c r="KBE68" s="995">
        <f t="shared" ref="KBE68" si="28307">KBE60*$C$65*$C$68</f>
        <v>0</v>
      </c>
      <c r="KBG68" s="995">
        <f t="shared" ref="KBG68" si="28308">KBG60*$C$65*$C$68</f>
        <v>0</v>
      </c>
      <c r="KBI68" s="995">
        <f t="shared" ref="KBI68" si="28309">KBI60*$C$65*$C$68</f>
        <v>0</v>
      </c>
      <c r="KBK68" s="995">
        <f t="shared" ref="KBK68" si="28310">KBK60*$C$65*$C$68</f>
        <v>0</v>
      </c>
      <c r="KBM68" s="995">
        <f t="shared" ref="KBM68" si="28311">KBM60*$C$65*$C$68</f>
        <v>0</v>
      </c>
      <c r="KBO68" s="995">
        <f t="shared" ref="KBO68" si="28312">KBO60*$C$65*$C$68</f>
        <v>0</v>
      </c>
      <c r="KBQ68" s="995">
        <f t="shared" ref="KBQ68" si="28313">KBQ60*$C$65*$C$68</f>
        <v>0</v>
      </c>
      <c r="KBS68" s="995">
        <f t="shared" ref="KBS68" si="28314">KBS60*$C$65*$C$68</f>
        <v>0</v>
      </c>
      <c r="KBU68" s="995">
        <f t="shared" ref="KBU68" si="28315">KBU60*$C$65*$C$68</f>
        <v>0</v>
      </c>
      <c r="KBW68" s="995">
        <f t="shared" ref="KBW68" si="28316">KBW60*$C$65*$C$68</f>
        <v>0</v>
      </c>
      <c r="KBY68" s="995">
        <f t="shared" ref="KBY68" si="28317">KBY60*$C$65*$C$68</f>
        <v>0</v>
      </c>
      <c r="KCA68" s="995">
        <f t="shared" ref="KCA68" si="28318">KCA60*$C$65*$C$68</f>
        <v>0</v>
      </c>
      <c r="KCC68" s="995">
        <f t="shared" ref="KCC68" si="28319">KCC60*$C$65*$C$68</f>
        <v>0</v>
      </c>
      <c r="KCE68" s="995">
        <f t="shared" ref="KCE68" si="28320">KCE60*$C$65*$C$68</f>
        <v>0</v>
      </c>
      <c r="KCG68" s="995">
        <f t="shared" ref="KCG68" si="28321">KCG60*$C$65*$C$68</f>
        <v>0</v>
      </c>
      <c r="KCI68" s="995">
        <f t="shared" ref="KCI68" si="28322">KCI60*$C$65*$C$68</f>
        <v>0</v>
      </c>
      <c r="KCK68" s="995">
        <f t="shared" ref="KCK68" si="28323">KCK60*$C$65*$C$68</f>
        <v>0</v>
      </c>
      <c r="KCM68" s="995">
        <f t="shared" ref="KCM68" si="28324">KCM60*$C$65*$C$68</f>
        <v>0</v>
      </c>
      <c r="KCO68" s="995">
        <f t="shared" ref="KCO68" si="28325">KCO60*$C$65*$C$68</f>
        <v>0</v>
      </c>
      <c r="KCQ68" s="995">
        <f t="shared" ref="KCQ68" si="28326">KCQ60*$C$65*$C$68</f>
        <v>0</v>
      </c>
      <c r="KCS68" s="995">
        <f t="shared" ref="KCS68" si="28327">KCS60*$C$65*$C$68</f>
        <v>0</v>
      </c>
      <c r="KCU68" s="995">
        <f t="shared" ref="KCU68" si="28328">KCU60*$C$65*$C$68</f>
        <v>0</v>
      </c>
      <c r="KCW68" s="995">
        <f t="shared" ref="KCW68" si="28329">KCW60*$C$65*$C$68</f>
        <v>0</v>
      </c>
      <c r="KCY68" s="995">
        <f t="shared" ref="KCY68" si="28330">KCY60*$C$65*$C$68</f>
        <v>0</v>
      </c>
      <c r="KDA68" s="995">
        <f t="shared" ref="KDA68" si="28331">KDA60*$C$65*$C$68</f>
        <v>0</v>
      </c>
      <c r="KDC68" s="995">
        <f t="shared" ref="KDC68" si="28332">KDC60*$C$65*$C$68</f>
        <v>0</v>
      </c>
      <c r="KDE68" s="995">
        <f t="shared" ref="KDE68" si="28333">KDE60*$C$65*$C$68</f>
        <v>0</v>
      </c>
      <c r="KDG68" s="995">
        <f t="shared" ref="KDG68" si="28334">KDG60*$C$65*$C$68</f>
        <v>0</v>
      </c>
      <c r="KDI68" s="995">
        <f t="shared" ref="KDI68" si="28335">KDI60*$C$65*$C$68</f>
        <v>0</v>
      </c>
      <c r="KDK68" s="995">
        <f t="shared" ref="KDK68" si="28336">KDK60*$C$65*$C$68</f>
        <v>0</v>
      </c>
      <c r="KDM68" s="995">
        <f t="shared" ref="KDM68" si="28337">KDM60*$C$65*$C$68</f>
        <v>0</v>
      </c>
      <c r="KDO68" s="995">
        <f t="shared" ref="KDO68" si="28338">KDO60*$C$65*$C$68</f>
        <v>0</v>
      </c>
      <c r="KDQ68" s="995">
        <f t="shared" ref="KDQ68" si="28339">KDQ60*$C$65*$C$68</f>
        <v>0</v>
      </c>
      <c r="KDS68" s="995">
        <f t="shared" ref="KDS68" si="28340">KDS60*$C$65*$C$68</f>
        <v>0</v>
      </c>
      <c r="KDU68" s="995">
        <f t="shared" ref="KDU68" si="28341">KDU60*$C$65*$C$68</f>
        <v>0</v>
      </c>
      <c r="KDW68" s="995">
        <f t="shared" ref="KDW68" si="28342">KDW60*$C$65*$C$68</f>
        <v>0</v>
      </c>
      <c r="KDY68" s="995">
        <f t="shared" ref="KDY68" si="28343">KDY60*$C$65*$C$68</f>
        <v>0</v>
      </c>
      <c r="KEA68" s="995">
        <f t="shared" ref="KEA68" si="28344">KEA60*$C$65*$C$68</f>
        <v>0</v>
      </c>
      <c r="KEC68" s="995">
        <f t="shared" ref="KEC68" si="28345">KEC60*$C$65*$C$68</f>
        <v>0</v>
      </c>
      <c r="KEE68" s="995">
        <f t="shared" ref="KEE68" si="28346">KEE60*$C$65*$C$68</f>
        <v>0</v>
      </c>
      <c r="KEG68" s="995">
        <f t="shared" ref="KEG68" si="28347">KEG60*$C$65*$C$68</f>
        <v>0</v>
      </c>
      <c r="KEI68" s="995">
        <f t="shared" ref="KEI68" si="28348">KEI60*$C$65*$C$68</f>
        <v>0</v>
      </c>
      <c r="KEK68" s="995">
        <f t="shared" ref="KEK68" si="28349">KEK60*$C$65*$C$68</f>
        <v>0</v>
      </c>
      <c r="KEM68" s="995">
        <f t="shared" ref="KEM68" si="28350">KEM60*$C$65*$C$68</f>
        <v>0</v>
      </c>
      <c r="KEO68" s="995">
        <f t="shared" ref="KEO68" si="28351">KEO60*$C$65*$C$68</f>
        <v>0</v>
      </c>
      <c r="KEQ68" s="995">
        <f t="shared" ref="KEQ68" si="28352">KEQ60*$C$65*$C$68</f>
        <v>0</v>
      </c>
      <c r="KES68" s="995">
        <f t="shared" ref="KES68" si="28353">KES60*$C$65*$C$68</f>
        <v>0</v>
      </c>
      <c r="KEU68" s="995">
        <f t="shared" ref="KEU68" si="28354">KEU60*$C$65*$C$68</f>
        <v>0</v>
      </c>
      <c r="KEW68" s="995">
        <f t="shared" ref="KEW68" si="28355">KEW60*$C$65*$C$68</f>
        <v>0</v>
      </c>
      <c r="KEY68" s="995">
        <f t="shared" ref="KEY68" si="28356">KEY60*$C$65*$C$68</f>
        <v>0</v>
      </c>
      <c r="KFA68" s="995">
        <f t="shared" ref="KFA68" si="28357">KFA60*$C$65*$C$68</f>
        <v>0</v>
      </c>
      <c r="KFC68" s="995">
        <f t="shared" ref="KFC68" si="28358">KFC60*$C$65*$C$68</f>
        <v>0</v>
      </c>
      <c r="KFE68" s="995">
        <f t="shared" ref="KFE68" si="28359">KFE60*$C$65*$C$68</f>
        <v>0</v>
      </c>
      <c r="KFG68" s="995">
        <f t="shared" ref="KFG68" si="28360">KFG60*$C$65*$C$68</f>
        <v>0</v>
      </c>
      <c r="KFI68" s="995">
        <f t="shared" ref="KFI68" si="28361">KFI60*$C$65*$C$68</f>
        <v>0</v>
      </c>
      <c r="KFK68" s="995">
        <f t="shared" ref="KFK68" si="28362">KFK60*$C$65*$C$68</f>
        <v>0</v>
      </c>
      <c r="KFM68" s="995">
        <f t="shared" ref="KFM68" si="28363">KFM60*$C$65*$C$68</f>
        <v>0</v>
      </c>
      <c r="KFO68" s="995">
        <f t="shared" ref="KFO68" si="28364">KFO60*$C$65*$C$68</f>
        <v>0</v>
      </c>
      <c r="KFQ68" s="995">
        <f t="shared" ref="KFQ68" si="28365">KFQ60*$C$65*$C$68</f>
        <v>0</v>
      </c>
      <c r="KFS68" s="995">
        <f t="shared" ref="KFS68" si="28366">KFS60*$C$65*$C$68</f>
        <v>0</v>
      </c>
      <c r="KFU68" s="995">
        <f t="shared" ref="KFU68" si="28367">KFU60*$C$65*$C$68</f>
        <v>0</v>
      </c>
      <c r="KFW68" s="995">
        <f t="shared" ref="KFW68" si="28368">KFW60*$C$65*$C$68</f>
        <v>0</v>
      </c>
      <c r="KFY68" s="995">
        <f t="shared" ref="KFY68" si="28369">KFY60*$C$65*$C$68</f>
        <v>0</v>
      </c>
      <c r="KGA68" s="995">
        <f t="shared" ref="KGA68" si="28370">KGA60*$C$65*$C$68</f>
        <v>0</v>
      </c>
      <c r="KGC68" s="995">
        <f t="shared" ref="KGC68" si="28371">KGC60*$C$65*$C$68</f>
        <v>0</v>
      </c>
      <c r="KGE68" s="995">
        <f t="shared" ref="KGE68" si="28372">KGE60*$C$65*$C$68</f>
        <v>0</v>
      </c>
      <c r="KGG68" s="995">
        <f t="shared" ref="KGG68" si="28373">KGG60*$C$65*$C$68</f>
        <v>0</v>
      </c>
      <c r="KGI68" s="995">
        <f t="shared" ref="KGI68" si="28374">KGI60*$C$65*$C$68</f>
        <v>0</v>
      </c>
      <c r="KGK68" s="995">
        <f t="shared" ref="KGK68" si="28375">KGK60*$C$65*$C$68</f>
        <v>0</v>
      </c>
      <c r="KGM68" s="995">
        <f t="shared" ref="KGM68" si="28376">KGM60*$C$65*$C$68</f>
        <v>0</v>
      </c>
      <c r="KGO68" s="995">
        <f t="shared" ref="KGO68" si="28377">KGO60*$C$65*$C$68</f>
        <v>0</v>
      </c>
      <c r="KGQ68" s="995">
        <f t="shared" ref="KGQ68" si="28378">KGQ60*$C$65*$C$68</f>
        <v>0</v>
      </c>
      <c r="KGS68" s="995">
        <f t="shared" ref="KGS68" si="28379">KGS60*$C$65*$C$68</f>
        <v>0</v>
      </c>
      <c r="KGU68" s="995">
        <f t="shared" ref="KGU68" si="28380">KGU60*$C$65*$C$68</f>
        <v>0</v>
      </c>
      <c r="KGW68" s="995">
        <f t="shared" ref="KGW68" si="28381">KGW60*$C$65*$C$68</f>
        <v>0</v>
      </c>
      <c r="KGY68" s="995">
        <f t="shared" ref="KGY68" si="28382">KGY60*$C$65*$C$68</f>
        <v>0</v>
      </c>
      <c r="KHA68" s="995">
        <f t="shared" ref="KHA68" si="28383">KHA60*$C$65*$C$68</f>
        <v>0</v>
      </c>
      <c r="KHC68" s="995">
        <f t="shared" ref="KHC68" si="28384">KHC60*$C$65*$C$68</f>
        <v>0</v>
      </c>
      <c r="KHE68" s="995">
        <f t="shared" ref="KHE68" si="28385">KHE60*$C$65*$C$68</f>
        <v>0</v>
      </c>
      <c r="KHG68" s="995">
        <f t="shared" ref="KHG68" si="28386">KHG60*$C$65*$C$68</f>
        <v>0</v>
      </c>
      <c r="KHI68" s="995">
        <f t="shared" ref="KHI68" si="28387">KHI60*$C$65*$C$68</f>
        <v>0</v>
      </c>
      <c r="KHK68" s="995">
        <f t="shared" ref="KHK68" si="28388">KHK60*$C$65*$C$68</f>
        <v>0</v>
      </c>
      <c r="KHM68" s="995">
        <f t="shared" ref="KHM68" si="28389">KHM60*$C$65*$C$68</f>
        <v>0</v>
      </c>
      <c r="KHO68" s="995">
        <f t="shared" ref="KHO68" si="28390">KHO60*$C$65*$C$68</f>
        <v>0</v>
      </c>
      <c r="KHQ68" s="995">
        <f t="shared" ref="KHQ68" si="28391">KHQ60*$C$65*$C$68</f>
        <v>0</v>
      </c>
      <c r="KHS68" s="995">
        <f t="shared" ref="KHS68" si="28392">KHS60*$C$65*$C$68</f>
        <v>0</v>
      </c>
      <c r="KHU68" s="995">
        <f t="shared" ref="KHU68" si="28393">KHU60*$C$65*$C$68</f>
        <v>0</v>
      </c>
      <c r="KHW68" s="995">
        <f t="shared" ref="KHW68" si="28394">KHW60*$C$65*$C$68</f>
        <v>0</v>
      </c>
      <c r="KHY68" s="995">
        <f t="shared" ref="KHY68" si="28395">KHY60*$C$65*$C$68</f>
        <v>0</v>
      </c>
      <c r="KIA68" s="995">
        <f t="shared" ref="KIA68" si="28396">KIA60*$C$65*$C$68</f>
        <v>0</v>
      </c>
      <c r="KIC68" s="995">
        <f t="shared" ref="KIC68" si="28397">KIC60*$C$65*$C$68</f>
        <v>0</v>
      </c>
      <c r="KIE68" s="995">
        <f t="shared" ref="KIE68" si="28398">KIE60*$C$65*$C$68</f>
        <v>0</v>
      </c>
      <c r="KIG68" s="995">
        <f t="shared" ref="KIG68" si="28399">KIG60*$C$65*$C$68</f>
        <v>0</v>
      </c>
      <c r="KII68" s="995">
        <f t="shared" ref="KII68" si="28400">KII60*$C$65*$C$68</f>
        <v>0</v>
      </c>
      <c r="KIK68" s="995">
        <f t="shared" ref="KIK68" si="28401">KIK60*$C$65*$C$68</f>
        <v>0</v>
      </c>
      <c r="KIM68" s="995">
        <f t="shared" ref="KIM68" si="28402">KIM60*$C$65*$C$68</f>
        <v>0</v>
      </c>
      <c r="KIO68" s="995">
        <f t="shared" ref="KIO68" si="28403">KIO60*$C$65*$C$68</f>
        <v>0</v>
      </c>
      <c r="KIQ68" s="995">
        <f t="shared" ref="KIQ68" si="28404">KIQ60*$C$65*$C$68</f>
        <v>0</v>
      </c>
      <c r="KIS68" s="995">
        <f t="shared" ref="KIS68" si="28405">KIS60*$C$65*$C$68</f>
        <v>0</v>
      </c>
      <c r="KIU68" s="995">
        <f t="shared" ref="KIU68" si="28406">KIU60*$C$65*$C$68</f>
        <v>0</v>
      </c>
      <c r="KIW68" s="995">
        <f t="shared" ref="KIW68" si="28407">KIW60*$C$65*$C$68</f>
        <v>0</v>
      </c>
      <c r="KIY68" s="995">
        <f t="shared" ref="KIY68" si="28408">KIY60*$C$65*$C$68</f>
        <v>0</v>
      </c>
      <c r="KJA68" s="995">
        <f t="shared" ref="KJA68" si="28409">KJA60*$C$65*$C$68</f>
        <v>0</v>
      </c>
      <c r="KJC68" s="995">
        <f t="shared" ref="KJC68" si="28410">KJC60*$C$65*$C$68</f>
        <v>0</v>
      </c>
      <c r="KJE68" s="995">
        <f t="shared" ref="KJE68" si="28411">KJE60*$C$65*$C$68</f>
        <v>0</v>
      </c>
      <c r="KJG68" s="995">
        <f t="shared" ref="KJG68" si="28412">KJG60*$C$65*$C$68</f>
        <v>0</v>
      </c>
      <c r="KJI68" s="995">
        <f t="shared" ref="KJI68" si="28413">KJI60*$C$65*$C$68</f>
        <v>0</v>
      </c>
      <c r="KJK68" s="995">
        <f t="shared" ref="KJK68" si="28414">KJK60*$C$65*$C$68</f>
        <v>0</v>
      </c>
      <c r="KJM68" s="995">
        <f t="shared" ref="KJM68" si="28415">KJM60*$C$65*$C$68</f>
        <v>0</v>
      </c>
      <c r="KJO68" s="995">
        <f t="shared" ref="KJO68" si="28416">KJO60*$C$65*$C$68</f>
        <v>0</v>
      </c>
      <c r="KJQ68" s="995">
        <f t="shared" ref="KJQ68" si="28417">KJQ60*$C$65*$C$68</f>
        <v>0</v>
      </c>
      <c r="KJS68" s="995">
        <f t="shared" ref="KJS68" si="28418">KJS60*$C$65*$C$68</f>
        <v>0</v>
      </c>
      <c r="KJU68" s="995">
        <f t="shared" ref="KJU68" si="28419">KJU60*$C$65*$C$68</f>
        <v>0</v>
      </c>
      <c r="KJW68" s="995">
        <f t="shared" ref="KJW68" si="28420">KJW60*$C$65*$C$68</f>
        <v>0</v>
      </c>
      <c r="KJY68" s="995">
        <f t="shared" ref="KJY68" si="28421">KJY60*$C$65*$C$68</f>
        <v>0</v>
      </c>
      <c r="KKA68" s="995">
        <f t="shared" ref="KKA68" si="28422">KKA60*$C$65*$C$68</f>
        <v>0</v>
      </c>
      <c r="KKC68" s="995">
        <f t="shared" ref="KKC68" si="28423">KKC60*$C$65*$C$68</f>
        <v>0</v>
      </c>
      <c r="KKE68" s="995">
        <f t="shared" ref="KKE68" si="28424">KKE60*$C$65*$C$68</f>
        <v>0</v>
      </c>
      <c r="KKG68" s="995">
        <f t="shared" ref="KKG68" si="28425">KKG60*$C$65*$C$68</f>
        <v>0</v>
      </c>
      <c r="KKI68" s="995">
        <f t="shared" ref="KKI68" si="28426">KKI60*$C$65*$C$68</f>
        <v>0</v>
      </c>
      <c r="KKK68" s="995">
        <f t="shared" ref="KKK68" si="28427">KKK60*$C$65*$C$68</f>
        <v>0</v>
      </c>
      <c r="KKM68" s="995">
        <f t="shared" ref="KKM68" si="28428">KKM60*$C$65*$C$68</f>
        <v>0</v>
      </c>
      <c r="KKO68" s="995">
        <f t="shared" ref="KKO68" si="28429">KKO60*$C$65*$C$68</f>
        <v>0</v>
      </c>
      <c r="KKQ68" s="995">
        <f t="shared" ref="KKQ68" si="28430">KKQ60*$C$65*$C$68</f>
        <v>0</v>
      </c>
      <c r="KKS68" s="995">
        <f t="shared" ref="KKS68" si="28431">KKS60*$C$65*$C$68</f>
        <v>0</v>
      </c>
      <c r="KKU68" s="995">
        <f t="shared" ref="KKU68" si="28432">KKU60*$C$65*$C$68</f>
        <v>0</v>
      </c>
      <c r="KKW68" s="995">
        <f t="shared" ref="KKW68" si="28433">KKW60*$C$65*$C$68</f>
        <v>0</v>
      </c>
      <c r="KKY68" s="995">
        <f t="shared" ref="KKY68" si="28434">KKY60*$C$65*$C$68</f>
        <v>0</v>
      </c>
      <c r="KLA68" s="995">
        <f t="shared" ref="KLA68" si="28435">KLA60*$C$65*$C$68</f>
        <v>0</v>
      </c>
      <c r="KLC68" s="995">
        <f t="shared" ref="KLC68" si="28436">KLC60*$C$65*$C$68</f>
        <v>0</v>
      </c>
      <c r="KLE68" s="995">
        <f t="shared" ref="KLE68" si="28437">KLE60*$C$65*$C$68</f>
        <v>0</v>
      </c>
      <c r="KLG68" s="995">
        <f t="shared" ref="KLG68" si="28438">KLG60*$C$65*$C$68</f>
        <v>0</v>
      </c>
      <c r="KLI68" s="995">
        <f t="shared" ref="KLI68" si="28439">KLI60*$C$65*$C$68</f>
        <v>0</v>
      </c>
      <c r="KLK68" s="995">
        <f t="shared" ref="KLK68" si="28440">KLK60*$C$65*$C$68</f>
        <v>0</v>
      </c>
      <c r="KLM68" s="995">
        <f t="shared" ref="KLM68" si="28441">KLM60*$C$65*$C$68</f>
        <v>0</v>
      </c>
      <c r="KLO68" s="995">
        <f t="shared" ref="KLO68" si="28442">KLO60*$C$65*$C$68</f>
        <v>0</v>
      </c>
      <c r="KLQ68" s="995">
        <f t="shared" ref="KLQ68" si="28443">KLQ60*$C$65*$C$68</f>
        <v>0</v>
      </c>
      <c r="KLS68" s="995">
        <f t="shared" ref="KLS68" si="28444">KLS60*$C$65*$C$68</f>
        <v>0</v>
      </c>
      <c r="KLU68" s="995">
        <f t="shared" ref="KLU68" si="28445">KLU60*$C$65*$C$68</f>
        <v>0</v>
      </c>
      <c r="KLW68" s="995">
        <f t="shared" ref="KLW68" si="28446">KLW60*$C$65*$C$68</f>
        <v>0</v>
      </c>
      <c r="KLY68" s="995">
        <f t="shared" ref="KLY68" si="28447">KLY60*$C$65*$C$68</f>
        <v>0</v>
      </c>
      <c r="KMA68" s="995">
        <f t="shared" ref="KMA68" si="28448">KMA60*$C$65*$C$68</f>
        <v>0</v>
      </c>
      <c r="KMC68" s="995">
        <f t="shared" ref="KMC68" si="28449">KMC60*$C$65*$C$68</f>
        <v>0</v>
      </c>
      <c r="KME68" s="995">
        <f t="shared" ref="KME68" si="28450">KME60*$C$65*$C$68</f>
        <v>0</v>
      </c>
      <c r="KMG68" s="995">
        <f t="shared" ref="KMG68" si="28451">KMG60*$C$65*$C$68</f>
        <v>0</v>
      </c>
      <c r="KMI68" s="995">
        <f t="shared" ref="KMI68" si="28452">KMI60*$C$65*$C$68</f>
        <v>0</v>
      </c>
      <c r="KMK68" s="995">
        <f t="shared" ref="KMK68" si="28453">KMK60*$C$65*$C$68</f>
        <v>0</v>
      </c>
      <c r="KMM68" s="995">
        <f t="shared" ref="KMM68" si="28454">KMM60*$C$65*$C$68</f>
        <v>0</v>
      </c>
      <c r="KMO68" s="995">
        <f t="shared" ref="KMO68" si="28455">KMO60*$C$65*$C$68</f>
        <v>0</v>
      </c>
      <c r="KMQ68" s="995">
        <f t="shared" ref="KMQ68" si="28456">KMQ60*$C$65*$C$68</f>
        <v>0</v>
      </c>
      <c r="KMS68" s="995">
        <f t="shared" ref="KMS68" si="28457">KMS60*$C$65*$C$68</f>
        <v>0</v>
      </c>
      <c r="KMU68" s="995">
        <f t="shared" ref="KMU68" si="28458">KMU60*$C$65*$C$68</f>
        <v>0</v>
      </c>
      <c r="KMW68" s="995">
        <f t="shared" ref="KMW68" si="28459">KMW60*$C$65*$C$68</f>
        <v>0</v>
      </c>
      <c r="KMY68" s="995">
        <f t="shared" ref="KMY68" si="28460">KMY60*$C$65*$C$68</f>
        <v>0</v>
      </c>
      <c r="KNA68" s="995">
        <f t="shared" ref="KNA68" si="28461">KNA60*$C$65*$C$68</f>
        <v>0</v>
      </c>
      <c r="KNC68" s="995">
        <f t="shared" ref="KNC68" si="28462">KNC60*$C$65*$C$68</f>
        <v>0</v>
      </c>
      <c r="KNE68" s="995">
        <f t="shared" ref="KNE68" si="28463">KNE60*$C$65*$C$68</f>
        <v>0</v>
      </c>
      <c r="KNG68" s="995">
        <f t="shared" ref="KNG68" si="28464">KNG60*$C$65*$C$68</f>
        <v>0</v>
      </c>
      <c r="KNI68" s="995">
        <f t="shared" ref="KNI68" si="28465">KNI60*$C$65*$C$68</f>
        <v>0</v>
      </c>
      <c r="KNK68" s="995">
        <f t="shared" ref="KNK68" si="28466">KNK60*$C$65*$C$68</f>
        <v>0</v>
      </c>
      <c r="KNM68" s="995">
        <f t="shared" ref="KNM68" si="28467">KNM60*$C$65*$C$68</f>
        <v>0</v>
      </c>
      <c r="KNO68" s="995">
        <f t="shared" ref="KNO68" si="28468">KNO60*$C$65*$C$68</f>
        <v>0</v>
      </c>
      <c r="KNQ68" s="995">
        <f t="shared" ref="KNQ68" si="28469">KNQ60*$C$65*$C$68</f>
        <v>0</v>
      </c>
      <c r="KNS68" s="995">
        <f t="shared" ref="KNS68" si="28470">KNS60*$C$65*$C$68</f>
        <v>0</v>
      </c>
      <c r="KNU68" s="995">
        <f t="shared" ref="KNU68" si="28471">KNU60*$C$65*$C$68</f>
        <v>0</v>
      </c>
      <c r="KNW68" s="995">
        <f t="shared" ref="KNW68" si="28472">KNW60*$C$65*$C$68</f>
        <v>0</v>
      </c>
      <c r="KNY68" s="995">
        <f t="shared" ref="KNY68" si="28473">KNY60*$C$65*$C$68</f>
        <v>0</v>
      </c>
      <c r="KOA68" s="995">
        <f t="shared" ref="KOA68" si="28474">KOA60*$C$65*$C$68</f>
        <v>0</v>
      </c>
      <c r="KOC68" s="995">
        <f t="shared" ref="KOC68" si="28475">KOC60*$C$65*$C$68</f>
        <v>0</v>
      </c>
      <c r="KOE68" s="995">
        <f t="shared" ref="KOE68" si="28476">KOE60*$C$65*$C$68</f>
        <v>0</v>
      </c>
      <c r="KOG68" s="995">
        <f t="shared" ref="KOG68" si="28477">KOG60*$C$65*$C$68</f>
        <v>0</v>
      </c>
      <c r="KOI68" s="995">
        <f t="shared" ref="KOI68" si="28478">KOI60*$C$65*$C$68</f>
        <v>0</v>
      </c>
      <c r="KOK68" s="995">
        <f t="shared" ref="KOK68" si="28479">KOK60*$C$65*$C$68</f>
        <v>0</v>
      </c>
      <c r="KOM68" s="995">
        <f t="shared" ref="KOM68" si="28480">KOM60*$C$65*$C$68</f>
        <v>0</v>
      </c>
      <c r="KOO68" s="995">
        <f t="shared" ref="KOO68" si="28481">KOO60*$C$65*$C$68</f>
        <v>0</v>
      </c>
      <c r="KOQ68" s="995">
        <f t="shared" ref="KOQ68" si="28482">KOQ60*$C$65*$C$68</f>
        <v>0</v>
      </c>
      <c r="KOS68" s="995">
        <f t="shared" ref="KOS68" si="28483">KOS60*$C$65*$C$68</f>
        <v>0</v>
      </c>
      <c r="KOU68" s="995">
        <f t="shared" ref="KOU68" si="28484">KOU60*$C$65*$C$68</f>
        <v>0</v>
      </c>
      <c r="KOW68" s="995">
        <f t="shared" ref="KOW68" si="28485">KOW60*$C$65*$C$68</f>
        <v>0</v>
      </c>
      <c r="KOY68" s="995">
        <f t="shared" ref="KOY68" si="28486">KOY60*$C$65*$C$68</f>
        <v>0</v>
      </c>
      <c r="KPA68" s="995">
        <f t="shared" ref="KPA68" si="28487">KPA60*$C$65*$C$68</f>
        <v>0</v>
      </c>
      <c r="KPC68" s="995">
        <f t="shared" ref="KPC68" si="28488">KPC60*$C$65*$C$68</f>
        <v>0</v>
      </c>
      <c r="KPE68" s="995">
        <f t="shared" ref="KPE68" si="28489">KPE60*$C$65*$C$68</f>
        <v>0</v>
      </c>
      <c r="KPG68" s="995">
        <f t="shared" ref="KPG68" si="28490">KPG60*$C$65*$C$68</f>
        <v>0</v>
      </c>
      <c r="KPI68" s="995">
        <f t="shared" ref="KPI68" si="28491">KPI60*$C$65*$C$68</f>
        <v>0</v>
      </c>
      <c r="KPK68" s="995">
        <f t="shared" ref="KPK68" si="28492">KPK60*$C$65*$C$68</f>
        <v>0</v>
      </c>
      <c r="KPM68" s="995">
        <f t="shared" ref="KPM68" si="28493">KPM60*$C$65*$C$68</f>
        <v>0</v>
      </c>
      <c r="KPO68" s="995">
        <f t="shared" ref="KPO68" si="28494">KPO60*$C$65*$C$68</f>
        <v>0</v>
      </c>
      <c r="KPQ68" s="995">
        <f t="shared" ref="KPQ68" si="28495">KPQ60*$C$65*$C$68</f>
        <v>0</v>
      </c>
      <c r="KPS68" s="995">
        <f t="shared" ref="KPS68" si="28496">KPS60*$C$65*$C$68</f>
        <v>0</v>
      </c>
      <c r="KPU68" s="995">
        <f t="shared" ref="KPU68" si="28497">KPU60*$C$65*$C$68</f>
        <v>0</v>
      </c>
      <c r="KPW68" s="995">
        <f t="shared" ref="KPW68" si="28498">KPW60*$C$65*$C$68</f>
        <v>0</v>
      </c>
      <c r="KPY68" s="995">
        <f t="shared" ref="KPY68" si="28499">KPY60*$C$65*$C$68</f>
        <v>0</v>
      </c>
      <c r="KQA68" s="995">
        <f t="shared" ref="KQA68" si="28500">KQA60*$C$65*$C$68</f>
        <v>0</v>
      </c>
      <c r="KQC68" s="995">
        <f t="shared" ref="KQC68" si="28501">KQC60*$C$65*$C$68</f>
        <v>0</v>
      </c>
      <c r="KQE68" s="995">
        <f t="shared" ref="KQE68" si="28502">KQE60*$C$65*$C$68</f>
        <v>0</v>
      </c>
      <c r="KQG68" s="995">
        <f t="shared" ref="KQG68" si="28503">KQG60*$C$65*$C$68</f>
        <v>0</v>
      </c>
      <c r="KQI68" s="995">
        <f t="shared" ref="KQI68" si="28504">KQI60*$C$65*$C$68</f>
        <v>0</v>
      </c>
      <c r="KQK68" s="995">
        <f t="shared" ref="KQK68" si="28505">KQK60*$C$65*$C$68</f>
        <v>0</v>
      </c>
      <c r="KQM68" s="995">
        <f t="shared" ref="KQM68" si="28506">KQM60*$C$65*$C$68</f>
        <v>0</v>
      </c>
      <c r="KQO68" s="995">
        <f t="shared" ref="KQO68" si="28507">KQO60*$C$65*$C$68</f>
        <v>0</v>
      </c>
      <c r="KQQ68" s="995">
        <f t="shared" ref="KQQ68" si="28508">KQQ60*$C$65*$C$68</f>
        <v>0</v>
      </c>
      <c r="KQS68" s="995">
        <f t="shared" ref="KQS68" si="28509">KQS60*$C$65*$C$68</f>
        <v>0</v>
      </c>
      <c r="KQU68" s="995">
        <f t="shared" ref="KQU68" si="28510">KQU60*$C$65*$C$68</f>
        <v>0</v>
      </c>
      <c r="KQW68" s="995">
        <f t="shared" ref="KQW68" si="28511">KQW60*$C$65*$C$68</f>
        <v>0</v>
      </c>
      <c r="KQY68" s="995">
        <f t="shared" ref="KQY68" si="28512">KQY60*$C$65*$C$68</f>
        <v>0</v>
      </c>
      <c r="KRA68" s="995">
        <f t="shared" ref="KRA68" si="28513">KRA60*$C$65*$C$68</f>
        <v>0</v>
      </c>
      <c r="KRC68" s="995">
        <f t="shared" ref="KRC68" si="28514">KRC60*$C$65*$C$68</f>
        <v>0</v>
      </c>
      <c r="KRE68" s="995">
        <f t="shared" ref="KRE68" si="28515">KRE60*$C$65*$C$68</f>
        <v>0</v>
      </c>
      <c r="KRG68" s="995">
        <f t="shared" ref="KRG68" si="28516">KRG60*$C$65*$C$68</f>
        <v>0</v>
      </c>
      <c r="KRI68" s="995">
        <f t="shared" ref="KRI68" si="28517">KRI60*$C$65*$C$68</f>
        <v>0</v>
      </c>
      <c r="KRK68" s="995">
        <f t="shared" ref="KRK68" si="28518">KRK60*$C$65*$C$68</f>
        <v>0</v>
      </c>
      <c r="KRM68" s="995">
        <f t="shared" ref="KRM68" si="28519">KRM60*$C$65*$C$68</f>
        <v>0</v>
      </c>
      <c r="KRO68" s="995">
        <f t="shared" ref="KRO68" si="28520">KRO60*$C$65*$C$68</f>
        <v>0</v>
      </c>
      <c r="KRQ68" s="995">
        <f t="shared" ref="KRQ68" si="28521">KRQ60*$C$65*$C$68</f>
        <v>0</v>
      </c>
      <c r="KRS68" s="995">
        <f t="shared" ref="KRS68" si="28522">KRS60*$C$65*$C$68</f>
        <v>0</v>
      </c>
      <c r="KRU68" s="995">
        <f t="shared" ref="KRU68" si="28523">KRU60*$C$65*$C$68</f>
        <v>0</v>
      </c>
      <c r="KRW68" s="995">
        <f t="shared" ref="KRW68" si="28524">KRW60*$C$65*$C$68</f>
        <v>0</v>
      </c>
      <c r="KRY68" s="995">
        <f t="shared" ref="KRY68" si="28525">KRY60*$C$65*$C$68</f>
        <v>0</v>
      </c>
      <c r="KSA68" s="995">
        <f t="shared" ref="KSA68" si="28526">KSA60*$C$65*$C$68</f>
        <v>0</v>
      </c>
      <c r="KSC68" s="995">
        <f t="shared" ref="KSC68" si="28527">KSC60*$C$65*$C$68</f>
        <v>0</v>
      </c>
      <c r="KSE68" s="995">
        <f t="shared" ref="KSE68" si="28528">KSE60*$C$65*$C$68</f>
        <v>0</v>
      </c>
      <c r="KSG68" s="995">
        <f t="shared" ref="KSG68" si="28529">KSG60*$C$65*$C$68</f>
        <v>0</v>
      </c>
      <c r="KSI68" s="995">
        <f t="shared" ref="KSI68" si="28530">KSI60*$C$65*$C$68</f>
        <v>0</v>
      </c>
      <c r="KSK68" s="995">
        <f t="shared" ref="KSK68" si="28531">KSK60*$C$65*$C$68</f>
        <v>0</v>
      </c>
      <c r="KSM68" s="995">
        <f t="shared" ref="KSM68" si="28532">KSM60*$C$65*$C$68</f>
        <v>0</v>
      </c>
      <c r="KSO68" s="995">
        <f t="shared" ref="KSO68" si="28533">KSO60*$C$65*$C$68</f>
        <v>0</v>
      </c>
      <c r="KSQ68" s="995">
        <f t="shared" ref="KSQ68" si="28534">KSQ60*$C$65*$C$68</f>
        <v>0</v>
      </c>
      <c r="KSS68" s="995">
        <f t="shared" ref="KSS68" si="28535">KSS60*$C$65*$C$68</f>
        <v>0</v>
      </c>
      <c r="KSU68" s="995">
        <f t="shared" ref="KSU68" si="28536">KSU60*$C$65*$C$68</f>
        <v>0</v>
      </c>
      <c r="KSW68" s="995">
        <f t="shared" ref="KSW68" si="28537">KSW60*$C$65*$C$68</f>
        <v>0</v>
      </c>
      <c r="KSY68" s="995">
        <f t="shared" ref="KSY68" si="28538">KSY60*$C$65*$C$68</f>
        <v>0</v>
      </c>
      <c r="KTA68" s="995">
        <f t="shared" ref="KTA68" si="28539">KTA60*$C$65*$C$68</f>
        <v>0</v>
      </c>
      <c r="KTC68" s="995">
        <f t="shared" ref="KTC68" si="28540">KTC60*$C$65*$C$68</f>
        <v>0</v>
      </c>
      <c r="KTE68" s="995">
        <f t="shared" ref="KTE68" si="28541">KTE60*$C$65*$C$68</f>
        <v>0</v>
      </c>
      <c r="KTG68" s="995">
        <f t="shared" ref="KTG68" si="28542">KTG60*$C$65*$C$68</f>
        <v>0</v>
      </c>
      <c r="KTI68" s="995">
        <f t="shared" ref="KTI68" si="28543">KTI60*$C$65*$C$68</f>
        <v>0</v>
      </c>
      <c r="KTK68" s="995">
        <f t="shared" ref="KTK68" si="28544">KTK60*$C$65*$C$68</f>
        <v>0</v>
      </c>
      <c r="KTM68" s="995">
        <f t="shared" ref="KTM68" si="28545">KTM60*$C$65*$C$68</f>
        <v>0</v>
      </c>
      <c r="KTO68" s="995">
        <f t="shared" ref="KTO68" si="28546">KTO60*$C$65*$C$68</f>
        <v>0</v>
      </c>
      <c r="KTQ68" s="995">
        <f t="shared" ref="KTQ68" si="28547">KTQ60*$C$65*$C$68</f>
        <v>0</v>
      </c>
      <c r="KTS68" s="995">
        <f t="shared" ref="KTS68" si="28548">KTS60*$C$65*$C$68</f>
        <v>0</v>
      </c>
      <c r="KTU68" s="995">
        <f t="shared" ref="KTU68" si="28549">KTU60*$C$65*$C$68</f>
        <v>0</v>
      </c>
      <c r="KTW68" s="995">
        <f t="shared" ref="KTW68" si="28550">KTW60*$C$65*$C$68</f>
        <v>0</v>
      </c>
      <c r="KTY68" s="995">
        <f t="shared" ref="KTY68" si="28551">KTY60*$C$65*$C$68</f>
        <v>0</v>
      </c>
      <c r="KUA68" s="995">
        <f t="shared" ref="KUA68" si="28552">KUA60*$C$65*$C$68</f>
        <v>0</v>
      </c>
      <c r="KUC68" s="995">
        <f t="shared" ref="KUC68" si="28553">KUC60*$C$65*$C$68</f>
        <v>0</v>
      </c>
      <c r="KUE68" s="995">
        <f t="shared" ref="KUE68" si="28554">KUE60*$C$65*$C$68</f>
        <v>0</v>
      </c>
      <c r="KUG68" s="995">
        <f t="shared" ref="KUG68" si="28555">KUG60*$C$65*$C$68</f>
        <v>0</v>
      </c>
      <c r="KUI68" s="995">
        <f t="shared" ref="KUI68" si="28556">KUI60*$C$65*$C$68</f>
        <v>0</v>
      </c>
      <c r="KUK68" s="995">
        <f t="shared" ref="KUK68" si="28557">KUK60*$C$65*$C$68</f>
        <v>0</v>
      </c>
      <c r="KUM68" s="995">
        <f t="shared" ref="KUM68" si="28558">KUM60*$C$65*$C$68</f>
        <v>0</v>
      </c>
      <c r="KUO68" s="995">
        <f t="shared" ref="KUO68" si="28559">KUO60*$C$65*$C$68</f>
        <v>0</v>
      </c>
      <c r="KUQ68" s="995">
        <f t="shared" ref="KUQ68" si="28560">KUQ60*$C$65*$C$68</f>
        <v>0</v>
      </c>
      <c r="KUS68" s="995">
        <f t="shared" ref="KUS68" si="28561">KUS60*$C$65*$C$68</f>
        <v>0</v>
      </c>
      <c r="KUU68" s="995">
        <f t="shared" ref="KUU68" si="28562">KUU60*$C$65*$C$68</f>
        <v>0</v>
      </c>
      <c r="KUW68" s="995">
        <f t="shared" ref="KUW68" si="28563">KUW60*$C$65*$C$68</f>
        <v>0</v>
      </c>
      <c r="KUY68" s="995">
        <f t="shared" ref="KUY68" si="28564">KUY60*$C$65*$C$68</f>
        <v>0</v>
      </c>
      <c r="KVA68" s="995">
        <f t="shared" ref="KVA68" si="28565">KVA60*$C$65*$C$68</f>
        <v>0</v>
      </c>
      <c r="KVC68" s="995">
        <f t="shared" ref="KVC68" si="28566">KVC60*$C$65*$C$68</f>
        <v>0</v>
      </c>
      <c r="KVE68" s="995">
        <f t="shared" ref="KVE68" si="28567">KVE60*$C$65*$C$68</f>
        <v>0</v>
      </c>
      <c r="KVG68" s="995">
        <f t="shared" ref="KVG68" si="28568">KVG60*$C$65*$C$68</f>
        <v>0</v>
      </c>
      <c r="KVI68" s="995">
        <f t="shared" ref="KVI68" si="28569">KVI60*$C$65*$C$68</f>
        <v>0</v>
      </c>
      <c r="KVK68" s="995">
        <f t="shared" ref="KVK68" si="28570">KVK60*$C$65*$C$68</f>
        <v>0</v>
      </c>
      <c r="KVM68" s="995">
        <f t="shared" ref="KVM68" si="28571">KVM60*$C$65*$C$68</f>
        <v>0</v>
      </c>
      <c r="KVO68" s="995">
        <f t="shared" ref="KVO68" si="28572">KVO60*$C$65*$C$68</f>
        <v>0</v>
      </c>
      <c r="KVQ68" s="995">
        <f t="shared" ref="KVQ68" si="28573">KVQ60*$C$65*$C$68</f>
        <v>0</v>
      </c>
      <c r="KVS68" s="995">
        <f t="shared" ref="KVS68" si="28574">KVS60*$C$65*$C$68</f>
        <v>0</v>
      </c>
      <c r="KVU68" s="995">
        <f t="shared" ref="KVU68" si="28575">KVU60*$C$65*$C$68</f>
        <v>0</v>
      </c>
      <c r="KVW68" s="995">
        <f t="shared" ref="KVW68" si="28576">KVW60*$C$65*$C$68</f>
        <v>0</v>
      </c>
      <c r="KVY68" s="995">
        <f t="shared" ref="KVY68" si="28577">KVY60*$C$65*$C$68</f>
        <v>0</v>
      </c>
      <c r="KWA68" s="995">
        <f t="shared" ref="KWA68" si="28578">KWA60*$C$65*$C$68</f>
        <v>0</v>
      </c>
      <c r="KWC68" s="995">
        <f t="shared" ref="KWC68" si="28579">KWC60*$C$65*$C$68</f>
        <v>0</v>
      </c>
      <c r="KWE68" s="995">
        <f t="shared" ref="KWE68" si="28580">KWE60*$C$65*$C$68</f>
        <v>0</v>
      </c>
      <c r="KWG68" s="995">
        <f t="shared" ref="KWG68" si="28581">KWG60*$C$65*$C$68</f>
        <v>0</v>
      </c>
      <c r="KWI68" s="995">
        <f t="shared" ref="KWI68" si="28582">KWI60*$C$65*$C$68</f>
        <v>0</v>
      </c>
      <c r="KWK68" s="995">
        <f t="shared" ref="KWK68" si="28583">KWK60*$C$65*$C$68</f>
        <v>0</v>
      </c>
      <c r="KWM68" s="995">
        <f t="shared" ref="KWM68" si="28584">KWM60*$C$65*$C$68</f>
        <v>0</v>
      </c>
      <c r="KWO68" s="995">
        <f t="shared" ref="KWO68" si="28585">KWO60*$C$65*$C$68</f>
        <v>0</v>
      </c>
      <c r="KWQ68" s="995">
        <f t="shared" ref="KWQ68" si="28586">KWQ60*$C$65*$C$68</f>
        <v>0</v>
      </c>
      <c r="KWS68" s="995">
        <f t="shared" ref="KWS68" si="28587">KWS60*$C$65*$C$68</f>
        <v>0</v>
      </c>
      <c r="KWU68" s="995">
        <f t="shared" ref="KWU68" si="28588">KWU60*$C$65*$C$68</f>
        <v>0</v>
      </c>
      <c r="KWW68" s="995">
        <f t="shared" ref="KWW68" si="28589">KWW60*$C$65*$C$68</f>
        <v>0</v>
      </c>
      <c r="KWY68" s="995">
        <f t="shared" ref="KWY68" si="28590">KWY60*$C$65*$C$68</f>
        <v>0</v>
      </c>
      <c r="KXA68" s="995">
        <f t="shared" ref="KXA68" si="28591">KXA60*$C$65*$C$68</f>
        <v>0</v>
      </c>
      <c r="KXC68" s="995">
        <f t="shared" ref="KXC68" si="28592">KXC60*$C$65*$C$68</f>
        <v>0</v>
      </c>
      <c r="KXE68" s="995">
        <f t="shared" ref="KXE68" si="28593">KXE60*$C$65*$C$68</f>
        <v>0</v>
      </c>
      <c r="KXG68" s="995">
        <f t="shared" ref="KXG68" si="28594">KXG60*$C$65*$C$68</f>
        <v>0</v>
      </c>
      <c r="KXI68" s="995">
        <f t="shared" ref="KXI68" si="28595">KXI60*$C$65*$C$68</f>
        <v>0</v>
      </c>
      <c r="KXK68" s="995">
        <f t="shared" ref="KXK68" si="28596">KXK60*$C$65*$C$68</f>
        <v>0</v>
      </c>
      <c r="KXM68" s="995">
        <f t="shared" ref="KXM68" si="28597">KXM60*$C$65*$C$68</f>
        <v>0</v>
      </c>
      <c r="KXO68" s="995">
        <f t="shared" ref="KXO68" si="28598">KXO60*$C$65*$C$68</f>
        <v>0</v>
      </c>
      <c r="KXQ68" s="995">
        <f t="shared" ref="KXQ68" si="28599">KXQ60*$C$65*$C$68</f>
        <v>0</v>
      </c>
      <c r="KXS68" s="995">
        <f t="shared" ref="KXS68" si="28600">KXS60*$C$65*$C$68</f>
        <v>0</v>
      </c>
      <c r="KXU68" s="995">
        <f t="shared" ref="KXU68" si="28601">KXU60*$C$65*$C$68</f>
        <v>0</v>
      </c>
      <c r="KXW68" s="995">
        <f t="shared" ref="KXW68" si="28602">KXW60*$C$65*$C$68</f>
        <v>0</v>
      </c>
      <c r="KXY68" s="995">
        <f t="shared" ref="KXY68" si="28603">KXY60*$C$65*$C$68</f>
        <v>0</v>
      </c>
      <c r="KYA68" s="995">
        <f t="shared" ref="KYA68" si="28604">KYA60*$C$65*$C$68</f>
        <v>0</v>
      </c>
      <c r="KYC68" s="995">
        <f t="shared" ref="KYC68" si="28605">KYC60*$C$65*$C$68</f>
        <v>0</v>
      </c>
      <c r="KYE68" s="995">
        <f t="shared" ref="KYE68" si="28606">KYE60*$C$65*$C$68</f>
        <v>0</v>
      </c>
      <c r="KYG68" s="995">
        <f t="shared" ref="KYG68" si="28607">KYG60*$C$65*$C$68</f>
        <v>0</v>
      </c>
      <c r="KYI68" s="995">
        <f t="shared" ref="KYI68" si="28608">KYI60*$C$65*$C$68</f>
        <v>0</v>
      </c>
      <c r="KYK68" s="995">
        <f t="shared" ref="KYK68" si="28609">KYK60*$C$65*$C$68</f>
        <v>0</v>
      </c>
      <c r="KYM68" s="995">
        <f t="shared" ref="KYM68" si="28610">KYM60*$C$65*$C$68</f>
        <v>0</v>
      </c>
      <c r="KYO68" s="995">
        <f t="shared" ref="KYO68" si="28611">KYO60*$C$65*$C$68</f>
        <v>0</v>
      </c>
      <c r="KYQ68" s="995">
        <f t="shared" ref="KYQ68" si="28612">KYQ60*$C$65*$C$68</f>
        <v>0</v>
      </c>
      <c r="KYS68" s="995">
        <f t="shared" ref="KYS68" si="28613">KYS60*$C$65*$C$68</f>
        <v>0</v>
      </c>
      <c r="KYU68" s="995">
        <f t="shared" ref="KYU68" si="28614">KYU60*$C$65*$C$68</f>
        <v>0</v>
      </c>
      <c r="KYW68" s="995">
        <f t="shared" ref="KYW68" si="28615">KYW60*$C$65*$C$68</f>
        <v>0</v>
      </c>
      <c r="KYY68" s="995">
        <f t="shared" ref="KYY68" si="28616">KYY60*$C$65*$C$68</f>
        <v>0</v>
      </c>
      <c r="KZA68" s="995">
        <f t="shared" ref="KZA68" si="28617">KZA60*$C$65*$C$68</f>
        <v>0</v>
      </c>
      <c r="KZC68" s="995">
        <f t="shared" ref="KZC68" si="28618">KZC60*$C$65*$C$68</f>
        <v>0</v>
      </c>
      <c r="KZE68" s="995">
        <f t="shared" ref="KZE68" si="28619">KZE60*$C$65*$C$68</f>
        <v>0</v>
      </c>
      <c r="KZG68" s="995">
        <f t="shared" ref="KZG68" si="28620">KZG60*$C$65*$C$68</f>
        <v>0</v>
      </c>
      <c r="KZI68" s="995">
        <f t="shared" ref="KZI68" si="28621">KZI60*$C$65*$C$68</f>
        <v>0</v>
      </c>
      <c r="KZK68" s="995">
        <f t="shared" ref="KZK68" si="28622">KZK60*$C$65*$C$68</f>
        <v>0</v>
      </c>
      <c r="KZM68" s="995">
        <f t="shared" ref="KZM68" si="28623">KZM60*$C$65*$C$68</f>
        <v>0</v>
      </c>
      <c r="KZO68" s="995">
        <f t="shared" ref="KZO68" si="28624">KZO60*$C$65*$C$68</f>
        <v>0</v>
      </c>
      <c r="KZQ68" s="995">
        <f t="shared" ref="KZQ68" si="28625">KZQ60*$C$65*$C$68</f>
        <v>0</v>
      </c>
      <c r="KZS68" s="995">
        <f t="shared" ref="KZS68" si="28626">KZS60*$C$65*$C$68</f>
        <v>0</v>
      </c>
      <c r="KZU68" s="995">
        <f t="shared" ref="KZU68" si="28627">KZU60*$C$65*$C$68</f>
        <v>0</v>
      </c>
      <c r="KZW68" s="995">
        <f t="shared" ref="KZW68" si="28628">KZW60*$C$65*$C$68</f>
        <v>0</v>
      </c>
      <c r="KZY68" s="995">
        <f t="shared" ref="KZY68" si="28629">KZY60*$C$65*$C$68</f>
        <v>0</v>
      </c>
      <c r="LAA68" s="995">
        <f t="shared" ref="LAA68" si="28630">LAA60*$C$65*$C$68</f>
        <v>0</v>
      </c>
      <c r="LAC68" s="995">
        <f t="shared" ref="LAC68" si="28631">LAC60*$C$65*$C$68</f>
        <v>0</v>
      </c>
      <c r="LAE68" s="995">
        <f t="shared" ref="LAE68" si="28632">LAE60*$C$65*$C$68</f>
        <v>0</v>
      </c>
      <c r="LAG68" s="995">
        <f t="shared" ref="LAG68" si="28633">LAG60*$C$65*$C$68</f>
        <v>0</v>
      </c>
      <c r="LAI68" s="995">
        <f t="shared" ref="LAI68" si="28634">LAI60*$C$65*$C$68</f>
        <v>0</v>
      </c>
      <c r="LAK68" s="995">
        <f t="shared" ref="LAK68" si="28635">LAK60*$C$65*$C$68</f>
        <v>0</v>
      </c>
      <c r="LAM68" s="995">
        <f t="shared" ref="LAM68" si="28636">LAM60*$C$65*$C$68</f>
        <v>0</v>
      </c>
      <c r="LAO68" s="995">
        <f t="shared" ref="LAO68" si="28637">LAO60*$C$65*$C$68</f>
        <v>0</v>
      </c>
      <c r="LAQ68" s="995">
        <f t="shared" ref="LAQ68" si="28638">LAQ60*$C$65*$C$68</f>
        <v>0</v>
      </c>
      <c r="LAS68" s="995">
        <f t="shared" ref="LAS68" si="28639">LAS60*$C$65*$C$68</f>
        <v>0</v>
      </c>
      <c r="LAU68" s="995">
        <f t="shared" ref="LAU68" si="28640">LAU60*$C$65*$C$68</f>
        <v>0</v>
      </c>
      <c r="LAW68" s="995">
        <f t="shared" ref="LAW68" si="28641">LAW60*$C$65*$C$68</f>
        <v>0</v>
      </c>
      <c r="LAY68" s="995">
        <f t="shared" ref="LAY68" si="28642">LAY60*$C$65*$C$68</f>
        <v>0</v>
      </c>
      <c r="LBA68" s="995">
        <f t="shared" ref="LBA68" si="28643">LBA60*$C$65*$C$68</f>
        <v>0</v>
      </c>
      <c r="LBC68" s="995">
        <f t="shared" ref="LBC68" si="28644">LBC60*$C$65*$C$68</f>
        <v>0</v>
      </c>
      <c r="LBE68" s="995">
        <f t="shared" ref="LBE68" si="28645">LBE60*$C$65*$C$68</f>
        <v>0</v>
      </c>
      <c r="LBG68" s="995">
        <f t="shared" ref="LBG68" si="28646">LBG60*$C$65*$C$68</f>
        <v>0</v>
      </c>
      <c r="LBI68" s="995">
        <f t="shared" ref="LBI68" si="28647">LBI60*$C$65*$C$68</f>
        <v>0</v>
      </c>
      <c r="LBK68" s="995">
        <f t="shared" ref="LBK68" si="28648">LBK60*$C$65*$C$68</f>
        <v>0</v>
      </c>
      <c r="LBM68" s="995">
        <f t="shared" ref="LBM68" si="28649">LBM60*$C$65*$C$68</f>
        <v>0</v>
      </c>
      <c r="LBO68" s="995">
        <f t="shared" ref="LBO68" si="28650">LBO60*$C$65*$C$68</f>
        <v>0</v>
      </c>
      <c r="LBQ68" s="995">
        <f t="shared" ref="LBQ68" si="28651">LBQ60*$C$65*$C$68</f>
        <v>0</v>
      </c>
      <c r="LBS68" s="995">
        <f t="shared" ref="LBS68" si="28652">LBS60*$C$65*$C$68</f>
        <v>0</v>
      </c>
      <c r="LBU68" s="995">
        <f t="shared" ref="LBU68" si="28653">LBU60*$C$65*$C$68</f>
        <v>0</v>
      </c>
      <c r="LBW68" s="995">
        <f t="shared" ref="LBW68" si="28654">LBW60*$C$65*$C$68</f>
        <v>0</v>
      </c>
      <c r="LBY68" s="995">
        <f t="shared" ref="LBY68" si="28655">LBY60*$C$65*$C$68</f>
        <v>0</v>
      </c>
      <c r="LCA68" s="995">
        <f t="shared" ref="LCA68" si="28656">LCA60*$C$65*$C$68</f>
        <v>0</v>
      </c>
      <c r="LCC68" s="995">
        <f t="shared" ref="LCC68" si="28657">LCC60*$C$65*$C$68</f>
        <v>0</v>
      </c>
      <c r="LCE68" s="995">
        <f t="shared" ref="LCE68" si="28658">LCE60*$C$65*$C$68</f>
        <v>0</v>
      </c>
      <c r="LCG68" s="995">
        <f t="shared" ref="LCG68" si="28659">LCG60*$C$65*$C$68</f>
        <v>0</v>
      </c>
      <c r="LCI68" s="995">
        <f t="shared" ref="LCI68" si="28660">LCI60*$C$65*$C$68</f>
        <v>0</v>
      </c>
      <c r="LCK68" s="995">
        <f t="shared" ref="LCK68" si="28661">LCK60*$C$65*$C$68</f>
        <v>0</v>
      </c>
      <c r="LCM68" s="995">
        <f t="shared" ref="LCM68" si="28662">LCM60*$C$65*$C$68</f>
        <v>0</v>
      </c>
      <c r="LCO68" s="995">
        <f t="shared" ref="LCO68" si="28663">LCO60*$C$65*$C$68</f>
        <v>0</v>
      </c>
      <c r="LCQ68" s="995">
        <f t="shared" ref="LCQ68" si="28664">LCQ60*$C$65*$C$68</f>
        <v>0</v>
      </c>
      <c r="LCS68" s="995">
        <f t="shared" ref="LCS68" si="28665">LCS60*$C$65*$C$68</f>
        <v>0</v>
      </c>
      <c r="LCU68" s="995">
        <f t="shared" ref="LCU68" si="28666">LCU60*$C$65*$C$68</f>
        <v>0</v>
      </c>
      <c r="LCW68" s="995">
        <f t="shared" ref="LCW68" si="28667">LCW60*$C$65*$C$68</f>
        <v>0</v>
      </c>
      <c r="LCY68" s="995">
        <f t="shared" ref="LCY68" si="28668">LCY60*$C$65*$C$68</f>
        <v>0</v>
      </c>
      <c r="LDA68" s="995">
        <f t="shared" ref="LDA68" si="28669">LDA60*$C$65*$C$68</f>
        <v>0</v>
      </c>
      <c r="LDC68" s="995">
        <f t="shared" ref="LDC68" si="28670">LDC60*$C$65*$C$68</f>
        <v>0</v>
      </c>
      <c r="LDE68" s="995">
        <f t="shared" ref="LDE68" si="28671">LDE60*$C$65*$C$68</f>
        <v>0</v>
      </c>
      <c r="LDG68" s="995">
        <f t="shared" ref="LDG68" si="28672">LDG60*$C$65*$C$68</f>
        <v>0</v>
      </c>
      <c r="LDI68" s="995">
        <f t="shared" ref="LDI68" si="28673">LDI60*$C$65*$C$68</f>
        <v>0</v>
      </c>
      <c r="LDK68" s="995">
        <f t="shared" ref="LDK68" si="28674">LDK60*$C$65*$C$68</f>
        <v>0</v>
      </c>
      <c r="LDM68" s="995">
        <f t="shared" ref="LDM68" si="28675">LDM60*$C$65*$C$68</f>
        <v>0</v>
      </c>
      <c r="LDO68" s="995">
        <f t="shared" ref="LDO68" si="28676">LDO60*$C$65*$C$68</f>
        <v>0</v>
      </c>
      <c r="LDQ68" s="995">
        <f t="shared" ref="LDQ68" si="28677">LDQ60*$C$65*$C$68</f>
        <v>0</v>
      </c>
      <c r="LDS68" s="995">
        <f t="shared" ref="LDS68" si="28678">LDS60*$C$65*$C$68</f>
        <v>0</v>
      </c>
      <c r="LDU68" s="995">
        <f t="shared" ref="LDU68" si="28679">LDU60*$C$65*$C$68</f>
        <v>0</v>
      </c>
      <c r="LDW68" s="995">
        <f t="shared" ref="LDW68" si="28680">LDW60*$C$65*$C$68</f>
        <v>0</v>
      </c>
      <c r="LDY68" s="995">
        <f t="shared" ref="LDY68" si="28681">LDY60*$C$65*$C$68</f>
        <v>0</v>
      </c>
      <c r="LEA68" s="995">
        <f t="shared" ref="LEA68" si="28682">LEA60*$C$65*$C$68</f>
        <v>0</v>
      </c>
      <c r="LEC68" s="995">
        <f t="shared" ref="LEC68" si="28683">LEC60*$C$65*$C$68</f>
        <v>0</v>
      </c>
      <c r="LEE68" s="995">
        <f t="shared" ref="LEE68" si="28684">LEE60*$C$65*$C$68</f>
        <v>0</v>
      </c>
      <c r="LEG68" s="995">
        <f t="shared" ref="LEG68" si="28685">LEG60*$C$65*$C$68</f>
        <v>0</v>
      </c>
      <c r="LEI68" s="995">
        <f t="shared" ref="LEI68" si="28686">LEI60*$C$65*$C$68</f>
        <v>0</v>
      </c>
      <c r="LEK68" s="995">
        <f t="shared" ref="LEK68" si="28687">LEK60*$C$65*$C$68</f>
        <v>0</v>
      </c>
      <c r="LEM68" s="995">
        <f t="shared" ref="LEM68" si="28688">LEM60*$C$65*$C$68</f>
        <v>0</v>
      </c>
      <c r="LEO68" s="995">
        <f t="shared" ref="LEO68" si="28689">LEO60*$C$65*$C$68</f>
        <v>0</v>
      </c>
      <c r="LEQ68" s="995">
        <f t="shared" ref="LEQ68" si="28690">LEQ60*$C$65*$C$68</f>
        <v>0</v>
      </c>
      <c r="LES68" s="995">
        <f t="shared" ref="LES68" si="28691">LES60*$C$65*$C$68</f>
        <v>0</v>
      </c>
      <c r="LEU68" s="995">
        <f t="shared" ref="LEU68" si="28692">LEU60*$C$65*$C$68</f>
        <v>0</v>
      </c>
      <c r="LEW68" s="995">
        <f t="shared" ref="LEW68" si="28693">LEW60*$C$65*$C$68</f>
        <v>0</v>
      </c>
      <c r="LEY68" s="995">
        <f t="shared" ref="LEY68" si="28694">LEY60*$C$65*$C$68</f>
        <v>0</v>
      </c>
      <c r="LFA68" s="995">
        <f t="shared" ref="LFA68" si="28695">LFA60*$C$65*$C$68</f>
        <v>0</v>
      </c>
      <c r="LFC68" s="995">
        <f t="shared" ref="LFC68" si="28696">LFC60*$C$65*$C$68</f>
        <v>0</v>
      </c>
      <c r="LFE68" s="995">
        <f t="shared" ref="LFE68" si="28697">LFE60*$C$65*$C$68</f>
        <v>0</v>
      </c>
      <c r="LFG68" s="995">
        <f t="shared" ref="LFG68" si="28698">LFG60*$C$65*$C$68</f>
        <v>0</v>
      </c>
      <c r="LFI68" s="995">
        <f t="shared" ref="LFI68" si="28699">LFI60*$C$65*$C$68</f>
        <v>0</v>
      </c>
      <c r="LFK68" s="995">
        <f t="shared" ref="LFK68" si="28700">LFK60*$C$65*$C$68</f>
        <v>0</v>
      </c>
      <c r="LFM68" s="995">
        <f t="shared" ref="LFM68" si="28701">LFM60*$C$65*$C$68</f>
        <v>0</v>
      </c>
      <c r="LFO68" s="995">
        <f t="shared" ref="LFO68" si="28702">LFO60*$C$65*$C$68</f>
        <v>0</v>
      </c>
      <c r="LFQ68" s="995">
        <f t="shared" ref="LFQ68" si="28703">LFQ60*$C$65*$C$68</f>
        <v>0</v>
      </c>
      <c r="LFS68" s="995">
        <f t="shared" ref="LFS68" si="28704">LFS60*$C$65*$C$68</f>
        <v>0</v>
      </c>
      <c r="LFU68" s="995">
        <f t="shared" ref="LFU68" si="28705">LFU60*$C$65*$C$68</f>
        <v>0</v>
      </c>
      <c r="LFW68" s="995">
        <f t="shared" ref="LFW68" si="28706">LFW60*$C$65*$C$68</f>
        <v>0</v>
      </c>
      <c r="LFY68" s="995">
        <f t="shared" ref="LFY68" si="28707">LFY60*$C$65*$C$68</f>
        <v>0</v>
      </c>
      <c r="LGA68" s="995">
        <f t="shared" ref="LGA68" si="28708">LGA60*$C$65*$C$68</f>
        <v>0</v>
      </c>
      <c r="LGC68" s="995">
        <f t="shared" ref="LGC68" si="28709">LGC60*$C$65*$C$68</f>
        <v>0</v>
      </c>
      <c r="LGE68" s="995">
        <f t="shared" ref="LGE68" si="28710">LGE60*$C$65*$C$68</f>
        <v>0</v>
      </c>
      <c r="LGG68" s="995">
        <f t="shared" ref="LGG68" si="28711">LGG60*$C$65*$C$68</f>
        <v>0</v>
      </c>
      <c r="LGI68" s="995">
        <f t="shared" ref="LGI68" si="28712">LGI60*$C$65*$C$68</f>
        <v>0</v>
      </c>
      <c r="LGK68" s="995">
        <f t="shared" ref="LGK68" si="28713">LGK60*$C$65*$C$68</f>
        <v>0</v>
      </c>
      <c r="LGM68" s="995">
        <f t="shared" ref="LGM68" si="28714">LGM60*$C$65*$C$68</f>
        <v>0</v>
      </c>
      <c r="LGO68" s="995">
        <f t="shared" ref="LGO68" si="28715">LGO60*$C$65*$C$68</f>
        <v>0</v>
      </c>
      <c r="LGQ68" s="995">
        <f t="shared" ref="LGQ68" si="28716">LGQ60*$C$65*$C$68</f>
        <v>0</v>
      </c>
      <c r="LGS68" s="995">
        <f t="shared" ref="LGS68" si="28717">LGS60*$C$65*$C$68</f>
        <v>0</v>
      </c>
      <c r="LGU68" s="995">
        <f t="shared" ref="LGU68" si="28718">LGU60*$C$65*$C$68</f>
        <v>0</v>
      </c>
      <c r="LGW68" s="995">
        <f t="shared" ref="LGW68" si="28719">LGW60*$C$65*$C$68</f>
        <v>0</v>
      </c>
      <c r="LGY68" s="995">
        <f t="shared" ref="LGY68" si="28720">LGY60*$C$65*$C$68</f>
        <v>0</v>
      </c>
      <c r="LHA68" s="995">
        <f t="shared" ref="LHA68" si="28721">LHA60*$C$65*$C$68</f>
        <v>0</v>
      </c>
      <c r="LHC68" s="995">
        <f t="shared" ref="LHC68" si="28722">LHC60*$C$65*$C$68</f>
        <v>0</v>
      </c>
      <c r="LHE68" s="995">
        <f t="shared" ref="LHE68" si="28723">LHE60*$C$65*$C$68</f>
        <v>0</v>
      </c>
      <c r="LHG68" s="995">
        <f t="shared" ref="LHG68" si="28724">LHG60*$C$65*$C$68</f>
        <v>0</v>
      </c>
      <c r="LHI68" s="995">
        <f t="shared" ref="LHI68" si="28725">LHI60*$C$65*$C$68</f>
        <v>0</v>
      </c>
      <c r="LHK68" s="995">
        <f t="shared" ref="LHK68" si="28726">LHK60*$C$65*$C$68</f>
        <v>0</v>
      </c>
      <c r="LHM68" s="995">
        <f t="shared" ref="LHM68" si="28727">LHM60*$C$65*$C$68</f>
        <v>0</v>
      </c>
      <c r="LHO68" s="995">
        <f t="shared" ref="LHO68" si="28728">LHO60*$C$65*$C$68</f>
        <v>0</v>
      </c>
      <c r="LHQ68" s="995">
        <f t="shared" ref="LHQ68" si="28729">LHQ60*$C$65*$C$68</f>
        <v>0</v>
      </c>
      <c r="LHS68" s="995">
        <f t="shared" ref="LHS68" si="28730">LHS60*$C$65*$C$68</f>
        <v>0</v>
      </c>
      <c r="LHU68" s="995">
        <f t="shared" ref="LHU68" si="28731">LHU60*$C$65*$C$68</f>
        <v>0</v>
      </c>
      <c r="LHW68" s="995">
        <f t="shared" ref="LHW68" si="28732">LHW60*$C$65*$C$68</f>
        <v>0</v>
      </c>
      <c r="LHY68" s="995">
        <f t="shared" ref="LHY68" si="28733">LHY60*$C$65*$C$68</f>
        <v>0</v>
      </c>
      <c r="LIA68" s="995">
        <f t="shared" ref="LIA68" si="28734">LIA60*$C$65*$C$68</f>
        <v>0</v>
      </c>
      <c r="LIC68" s="995">
        <f t="shared" ref="LIC68" si="28735">LIC60*$C$65*$C$68</f>
        <v>0</v>
      </c>
      <c r="LIE68" s="995">
        <f t="shared" ref="LIE68" si="28736">LIE60*$C$65*$C$68</f>
        <v>0</v>
      </c>
      <c r="LIG68" s="995">
        <f t="shared" ref="LIG68" si="28737">LIG60*$C$65*$C$68</f>
        <v>0</v>
      </c>
      <c r="LII68" s="995">
        <f t="shared" ref="LII68" si="28738">LII60*$C$65*$C$68</f>
        <v>0</v>
      </c>
      <c r="LIK68" s="995">
        <f t="shared" ref="LIK68" si="28739">LIK60*$C$65*$C$68</f>
        <v>0</v>
      </c>
      <c r="LIM68" s="995">
        <f t="shared" ref="LIM68" si="28740">LIM60*$C$65*$C$68</f>
        <v>0</v>
      </c>
      <c r="LIO68" s="995">
        <f t="shared" ref="LIO68" si="28741">LIO60*$C$65*$C$68</f>
        <v>0</v>
      </c>
      <c r="LIQ68" s="995">
        <f t="shared" ref="LIQ68" si="28742">LIQ60*$C$65*$C$68</f>
        <v>0</v>
      </c>
      <c r="LIS68" s="995">
        <f t="shared" ref="LIS68" si="28743">LIS60*$C$65*$C$68</f>
        <v>0</v>
      </c>
      <c r="LIU68" s="995">
        <f t="shared" ref="LIU68" si="28744">LIU60*$C$65*$C$68</f>
        <v>0</v>
      </c>
      <c r="LIW68" s="995">
        <f t="shared" ref="LIW68" si="28745">LIW60*$C$65*$C$68</f>
        <v>0</v>
      </c>
      <c r="LIY68" s="995">
        <f t="shared" ref="LIY68" si="28746">LIY60*$C$65*$C$68</f>
        <v>0</v>
      </c>
      <c r="LJA68" s="995">
        <f t="shared" ref="LJA68" si="28747">LJA60*$C$65*$C$68</f>
        <v>0</v>
      </c>
      <c r="LJC68" s="995">
        <f t="shared" ref="LJC68" si="28748">LJC60*$C$65*$C$68</f>
        <v>0</v>
      </c>
      <c r="LJE68" s="995">
        <f t="shared" ref="LJE68" si="28749">LJE60*$C$65*$C$68</f>
        <v>0</v>
      </c>
      <c r="LJG68" s="995">
        <f t="shared" ref="LJG68" si="28750">LJG60*$C$65*$C$68</f>
        <v>0</v>
      </c>
      <c r="LJI68" s="995">
        <f t="shared" ref="LJI68" si="28751">LJI60*$C$65*$C$68</f>
        <v>0</v>
      </c>
      <c r="LJK68" s="995">
        <f t="shared" ref="LJK68" si="28752">LJK60*$C$65*$C$68</f>
        <v>0</v>
      </c>
      <c r="LJM68" s="995">
        <f t="shared" ref="LJM68" si="28753">LJM60*$C$65*$C$68</f>
        <v>0</v>
      </c>
      <c r="LJO68" s="995">
        <f t="shared" ref="LJO68" si="28754">LJO60*$C$65*$C$68</f>
        <v>0</v>
      </c>
      <c r="LJQ68" s="995">
        <f t="shared" ref="LJQ68" si="28755">LJQ60*$C$65*$C$68</f>
        <v>0</v>
      </c>
      <c r="LJS68" s="995">
        <f t="shared" ref="LJS68" si="28756">LJS60*$C$65*$C$68</f>
        <v>0</v>
      </c>
      <c r="LJU68" s="995">
        <f t="shared" ref="LJU68" si="28757">LJU60*$C$65*$C$68</f>
        <v>0</v>
      </c>
      <c r="LJW68" s="995">
        <f t="shared" ref="LJW68" si="28758">LJW60*$C$65*$C$68</f>
        <v>0</v>
      </c>
      <c r="LJY68" s="995">
        <f t="shared" ref="LJY68" si="28759">LJY60*$C$65*$C$68</f>
        <v>0</v>
      </c>
      <c r="LKA68" s="995">
        <f t="shared" ref="LKA68" si="28760">LKA60*$C$65*$C$68</f>
        <v>0</v>
      </c>
      <c r="LKC68" s="995">
        <f t="shared" ref="LKC68" si="28761">LKC60*$C$65*$C$68</f>
        <v>0</v>
      </c>
      <c r="LKE68" s="995">
        <f t="shared" ref="LKE68" si="28762">LKE60*$C$65*$C$68</f>
        <v>0</v>
      </c>
      <c r="LKG68" s="995">
        <f t="shared" ref="LKG68" si="28763">LKG60*$C$65*$C$68</f>
        <v>0</v>
      </c>
      <c r="LKI68" s="995">
        <f t="shared" ref="LKI68" si="28764">LKI60*$C$65*$C$68</f>
        <v>0</v>
      </c>
      <c r="LKK68" s="995">
        <f t="shared" ref="LKK68" si="28765">LKK60*$C$65*$C$68</f>
        <v>0</v>
      </c>
      <c r="LKM68" s="995">
        <f t="shared" ref="LKM68" si="28766">LKM60*$C$65*$C$68</f>
        <v>0</v>
      </c>
      <c r="LKO68" s="995">
        <f t="shared" ref="LKO68" si="28767">LKO60*$C$65*$C$68</f>
        <v>0</v>
      </c>
      <c r="LKQ68" s="995">
        <f t="shared" ref="LKQ68" si="28768">LKQ60*$C$65*$C$68</f>
        <v>0</v>
      </c>
      <c r="LKS68" s="995">
        <f t="shared" ref="LKS68" si="28769">LKS60*$C$65*$C$68</f>
        <v>0</v>
      </c>
      <c r="LKU68" s="995">
        <f t="shared" ref="LKU68" si="28770">LKU60*$C$65*$C$68</f>
        <v>0</v>
      </c>
      <c r="LKW68" s="995">
        <f t="shared" ref="LKW68" si="28771">LKW60*$C$65*$C$68</f>
        <v>0</v>
      </c>
      <c r="LKY68" s="995">
        <f t="shared" ref="LKY68" si="28772">LKY60*$C$65*$C$68</f>
        <v>0</v>
      </c>
      <c r="LLA68" s="995">
        <f t="shared" ref="LLA68" si="28773">LLA60*$C$65*$C$68</f>
        <v>0</v>
      </c>
      <c r="LLC68" s="995">
        <f t="shared" ref="LLC68" si="28774">LLC60*$C$65*$C$68</f>
        <v>0</v>
      </c>
      <c r="LLE68" s="995">
        <f t="shared" ref="LLE68" si="28775">LLE60*$C$65*$C$68</f>
        <v>0</v>
      </c>
      <c r="LLG68" s="995">
        <f t="shared" ref="LLG68" si="28776">LLG60*$C$65*$C$68</f>
        <v>0</v>
      </c>
      <c r="LLI68" s="995">
        <f t="shared" ref="LLI68" si="28777">LLI60*$C$65*$C$68</f>
        <v>0</v>
      </c>
      <c r="LLK68" s="995">
        <f t="shared" ref="LLK68" si="28778">LLK60*$C$65*$C$68</f>
        <v>0</v>
      </c>
      <c r="LLM68" s="995">
        <f t="shared" ref="LLM68" si="28779">LLM60*$C$65*$C$68</f>
        <v>0</v>
      </c>
      <c r="LLO68" s="995">
        <f t="shared" ref="LLO68" si="28780">LLO60*$C$65*$C$68</f>
        <v>0</v>
      </c>
      <c r="LLQ68" s="995">
        <f t="shared" ref="LLQ68" si="28781">LLQ60*$C$65*$C$68</f>
        <v>0</v>
      </c>
      <c r="LLS68" s="995">
        <f t="shared" ref="LLS68" si="28782">LLS60*$C$65*$C$68</f>
        <v>0</v>
      </c>
      <c r="LLU68" s="995">
        <f t="shared" ref="LLU68" si="28783">LLU60*$C$65*$C$68</f>
        <v>0</v>
      </c>
      <c r="LLW68" s="995">
        <f t="shared" ref="LLW68" si="28784">LLW60*$C$65*$C$68</f>
        <v>0</v>
      </c>
      <c r="LLY68" s="995">
        <f t="shared" ref="LLY68" si="28785">LLY60*$C$65*$C$68</f>
        <v>0</v>
      </c>
      <c r="LMA68" s="995">
        <f t="shared" ref="LMA68" si="28786">LMA60*$C$65*$C$68</f>
        <v>0</v>
      </c>
      <c r="LMC68" s="995">
        <f t="shared" ref="LMC68" si="28787">LMC60*$C$65*$C$68</f>
        <v>0</v>
      </c>
      <c r="LME68" s="995">
        <f t="shared" ref="LME68" si="28788">LME60*$C$65*$C$68</f>
        <v>0</v>
      </c>
      <c r="LMG68" s="995">
        <f t="shared" ref="LMG68" si="28789">LMG60*$C$65*$C$68</f>
        <v>0</v>
      </c>
      <c r="LMI68" s="995">
        <f t="shared" ref="LMI68" si="28790">LMI60*$C$65*$C$68</f>
        <v>0</v>
      </c>
      <c r="LMK68" s="995">
        <f t="shared" ref="LMK68" si="28791">LMK60*$C$65*$C$68</f>
        <v>0</v>
      </c>
      <c r="LMM68" s="995">
        <f t="shared" ref="LMM68" si="28792">LMM60*$C$65*$C$68</f>
        <v>0</v>
      </c>
      <c r="LMO68" s="995">
        <f t="shared" ref="LMO68" si="28793">LMO60*$C$65*$C$68</f>
        <v>0</v>
      </c>
      <c r="LMQ68" s="995">
        <f t="shared" ref="LMQ68" si="28794">LMQ60*$C$65*$C$68</f>
        <v>0</v>
      </c>
      <c r="LMS68" s="995">
        <f t="shared" ref="LMS68" si="28795">LMS60*$C$65*$C$68</f>
        <v>0</v>
      </c>
      <c r="LMU68" s="995">
        <f t="shared" ref="LMU68" si="28796">LMU60*$C$65*$C$68</f>
        <v>0</v>
      </c>
      <c r="LMW68" s="995">
        <f t="shared" ref="LMW68" si="28797">LMW60*$C$65*$C$68</f>
        <v>0</v>
      </c>
      <c r="LMY68" s="995">
        <f t="shared" ref="LMY68" si="28798">LMY60*$C$65*$C$68</f>
        <v>0</v>
      </c>
      <c r="LNA68" s="995">
        <f t="shared" ref="LNA68" si="28799">LNA60*$C$65*$C$68</f>
        <v>0</v>
      </c>
      <c r="LNC68" s="995">
        <f t="shared" ref="LNC68" si="28800">LNC60*$C$65*$C$68</f>
        <v>0</v>
      </c>
      <c r="LNE68" s="995">
        <f t="shared" ref="LNE68" si="28801">LNE60*$C$65*$C$68</f>
        <v>0</v>
      </c>
      <c r="LNG68" s="995">
        <f t="shared" ref="LNG68" si="28802">LNG60*$C$65*$C$68</f>
        <v>0</v>
      </c>
      <c r="LNI68" s="995">
        <f t="shared" ref="LNI68" si="28803">LNI60*$C$65*$C$68</f>
        <v>0</v>
      </c>
      <c r="LNK68" s="995">
        <f t="shared" ref="LNK68" si="28804">LNK60*$C$65*$C$68</f>
        <v>0</v>
      </c>
      <c r="LNM68" s="995">
        <f t="shared" ref="LNM68" si="28805">LNM60*$C$65*$C$68</f>
        <v>0</v>
      </c>
      <c r="LNO68" s="995">
        <f t="shared" ref="LNO68" si="28806">LNO60*$C$65*$C$68</f>
        <v>0</v>
      </c>
      <c r="LNQ68" s="995">
        <f t="shared" ref="LNQ68" si="28807">LNQ60*$C$65*$C$68</f>
        <v>0</v>
      </c>
      <c r="LNS68" s="995">
        <f t="shared" ref="LNS68" si="28808">LNS60*$C$65*$C$68</f>
        <v>0</v>
      </c>
      <c r="LNU68" s="995">
        <f t="shared" ref="LNU68" si="28809">LNU60*$C$65*$C$68</f>
        <v>0</v>
      </c>
      <c r="LNW68" s="995">
        <f t="shared" ref="LNW68" si="28810">LNW60*$C$65*$C$68</f>
        <v>0</v>
      </c>
      <c r="LNY68" s="995">
        <f t="shared" ref="LNY68" si="28811">LNY60*$C$65*$C$68</f>
        <v>0</v>
      </c>
      <c r="LOA68" s="995">
        <f t="shared" ref="LOA68" si="28812">LOA60*$C$65*$C$68</f>
        <v>0</v>
      </c>
      <c r="LOC68" s="995">
        <f t="shared" ref="LOC68" si="28813">LOC60*$C$65*$C$68</f>
        <v>0</v>
      </c>
      <c r="LOE68" s="995">
        <f t="shared" ref="LOE68" si="28814">LOE60*$C$65*$C$68</f>
        <v>0</v>
      </c>
      <c r="LOG68" s="995">
        <f t="shared" ref="LOG68" si="28815">LOG60*$C$65*$C$68</f>
        <v>0</v>
      </c>
      <c r="LOI68" s="995">
        <f t="shared" ref="LOI68" si="28816">LOI60*$C$65*$C$68</f>
        <v>0</v>
      </c>
      <c r="LOK68" s="995">
        <f t="shared" ref="LOK68" si="28817">LOK60*$C$65*$C$68</f>
        <v>0</v>
      </c>
      <c r="LOM68" s="995">
        <f t="shared" ref="LOM68" si="28818">LOM60*$C$65*$C$68</f>
        <v>0</v>
      </c>
      <c r="LOO68" s="995">
        <f t="shared" ref="LOO68" si="28819">LOO60*$C$65*$C$68</f>
        <v>0</v>
      </c>
      <c r="LOQ68" s="995">
        <f t="shared" ref="LOQ68" si="28820">LOQ60*$C$65*$C$68</f>
        <v>0</v>
      </c>
      <c r="LOS68" s="995">
        <f t="shared" ref="LOS68" si="28821">LOS60*$C$65*$C$68</f>
        <v>0</v>
      </c>
      <c r="LOU68" s="995">
        <f t="shared" ref="LOU68" si="28822">LOU60*$C$65*$C$68</f>
        <v>0</v>
      </c>
      <c r="LOW68" s="995">
        <f t="shared" ref="LOW68" si="28823">LOW60*$C$65*$C$68</f>
        <v>0</v>
      </c>
      <c r="LOY68" s="995">
        <f t="shared" ref="LOY68" si="28824">LOY60*$C$65*$C$68</f>
        <v>0</v>
      </c>
      <c r="LPA68" s="995">
        <f t="shared" ref="LPA68" si="28825">LPA60*$C$65*$C$68</f>
        <v>0</v>
      </c>
      <c r="LPC68" s="995">
        <f t="shared" ref="LPC68" si="28826">LPC60*$C$65*$C$68</f>
        <v>0</v>
      </c>
      <c r="LPE68" s="995">
        <f t="shared" ref="LPE68" si="28827">LPE60*$C$65*$C$68</f>
        <v>0</v>
      </c>
      <c r="LPG68" s="995">
        <f t="shared" ref="LPG68" si="28828">LPG60*$C$65*$C$68</f>
        <v>0</v>
      </c>
      <c r="LPI68" s="995">
        <f t="shared" ref="LPI68" si="28829">LPI60*$C$65*$C$68</f>
        <v>0</v>
      </c>
      <c r="LPK68" s="995">
        <f t="shared" ref="LPK68" si="28830">LPK60*$C$65*$C$68</f>
        <v>0</v>
      </c>
      <c r="LPM68" s="995">
        <f t="shared" ref="LPM68" si="28831">LPM60*$C$65*$C$68</f>
        <v>0</v>
      </c>
      <c r="LPO68" s="995">
        <f t="shared" ref="LPO68" si="28832">LPO60*$C$65*$C$68</f>
        <v>0</v>
      </c>
      <c r="LPQ68" s="995">
        <f t="shared" ref="LPQ68" si="28833">LPQ60*$C$65*$C$68</f>
        <v>0</v>
      </c>
      <c r="LPS68" s="995">
        <f t="shared" ref="LPS68" si="28834">LPS60*$C$65*$C$68</f>
        <v>0</v>
      </c>
      <c r="LPU68" s="995">
        <f t="shared" ref="LPU68" si="28835">LPU60*$C$65*$C$68</f>
        <v>0</v>
      </c>
      <c r="LPW68" s="995">
        <f t="shared" ref="LPW68" si="28836">LPW60*$C$65*$C$68</f>
        <v>0</v>
      </c>
      <c r="LPY68" s="995">
        <f t="shared" ref="LPY68" si="28837">LPY60*$C$65*$C$68</f>
        <v>0</v>
      </c>
      <c r="LQA68" s="995">
        <f t="shared" ref="LQA68" si="28838">LQA60*$C$65*$C$68</f>
        <v>0</v>
      </c>
      <c r="LQC68" s="995">
        <f t="shared" ref="LQC68" si="28839">LQC60*$C$65*$C$68</f>
        <v>0</v>
      </c>
      <c r="LQE68" s="995">
        <f t="shared" ref="LQE68" si="28840">LQE60*$C$65*$C$68</f>
        <v>0</v>
      </c>
      <c r="LQG68" s="995">
        <f t="shared" ref="LQG68" si="28841">LQG60*$C$65*$C$68</f>
        <v>0</v>
      </c>
      <c r="LQI68" s="995">
        <f t="shared" ref="LQI68" si="28842">LQI60*$C$65*$C$68</f>
        <v>0</v>
      </c>
      <c r="LQK68" s="995">
        <f t="shared" ref="LQK68" si="28843">LQK60*$C$65*$C$68</f>
        <v>0</v>
      </c>
      <c r="LQM68" s="995">
        <f t="shared" ref="LQM68" si="28844">LQM60*$C$65*$C$68</f>
        <v>0</v>
      </c>
      <c r="LQO68" s="995">
        <f t="shared" ref="LQO68" si="28845">LQO60*$C$65*$C$68</f>
        <v>0</v>
      </c>
      <c r="LQQ68" s="995">
        <f t="shared" ref="LQQ68" si="28846">LQQ60*$C$65*$C$68</f>
        <v>0</v>
      </c>
      <c r="LQS68" s="995">
        <f t="shared" ref="LQS68" si="28847">LQS60*$C$65*$C$68</f>
        <v>0</v>
      </c>
      <c r="LQU68" s="995">
        <f t="shared" ref="LQU68" si="28848">LQU60*$C$65*$C$68</f>
        <v>0</v>
      </c>
      <c r="LQW68" s="995">
        <f t="shared" ref="LQW68" si="28849">LQW60*$C$65*$C$68</f>
        <v>0</v>
      </c>
      <c r="LQY68" s="995">
        <f t="shared" ref="LQY68" si="28850">LQY60*$C$65*$C$68</f>
        <v>0</v>
      </c>
      <c r="LRA68" s="995">
        <f t="shared" ref="LRA68" si="28851">LRA60*$C$65*$C$68</f>
        <v>0</v>
      </c>
      <c r="LRC68" s="995">
        <f t="shared" ref="LRC68" si="28852">LRC60*$C$65*$C$68</f>
        <v>0</v>
      </c>
      <c r="LRE68" s="995">
        <f t="shared" ref="LRE68" si="28853">LRE60*$C$65*$C$68</f>
        <v>0</v>
      </c>
      <c r="LRG68" s="995">
        <f t="shared" ref="LRG68" si="28854">LRG60*$C$65*$C$68</f>
        <v>0</v>
      </c>
      <c r="LRI68" s="995">
        <f t="shared" ref="LRI68" si="28855">LRI60*$C$65*$C$68</f>
        <v>0</v>
      </c>
      <c r="LRK68" s="995">
        <f t="shared" ref="LRK68" si="28856">LRK60*$C$65*$C$68</f>
        <v>0</v>
      </c>
      <c r="LRM68" s="995">
        <f t="shared" ref="LRM68" si="28857">LRM60*$C$65*$C$68</f>
        <v>0</v>
      </c>
      <c r="LRO68" s="995">
        <f t="shared" ref="LRO68" si="28858">LRO60*$C$65*$C$68</f>
        <v>0</v>
      </c>
      <c r="LRQ68" s="995">
        <f t="shared" ref="LRQ68" si="28859">LRQ60*$C$65*$C$68</f>
        <v>0</v>
      </c>
      <c r="LRS68" s="995">
        <f t="shared" ref="LRS68" si="28860">LRS60*$C$65*$C$68</f>
        <v>0</v>
      </c>
      <c r="LRU68" s="995">
        <f t="shared" ref="LRU68" si="28861">LRU60*$C$65*$C$68</f>
        <v>0</v>
      </c>
      <c r="LRW68" s="995">
        <f t="shared" ref="LRW68" si="28862">LRW60*$C$65*$C$68</f>
        <v>0</v>
      </c>
      <c r="LRY68" s="995">
        <f t="shared" ref="LRY68" si="28863">LRY60*$C$65*$C$68</f>
        <v>0</v>
      </c>
      <c r="LSA68" s="995">
        <f t="shared" ref="LSA68" si="28864">LSA60*$C$65*$C$68</f>
        <v>0</v>
      </c>
      <c r="LSC68" s="995">
        <f t="shared" ref="LSC68" si="28865">LSC60*$C$65*$C$68</f>
        <v>0</v>
      </c>
      <c r="LSE68" s="995">
        <f t="shared" ref="LSE68" si="28866">LSE60*$C$65*$C$68</f>
        <v>0</v>
      </c>
      <c r="LSG68" s="995">
        <f t="shared" ref="LSG68" si="28867">LSG60*$C$65*$C$68</f>
        <v>0</v>
      </c>
      <c r="LSI68" s="995">
        <f t="shared" ref="LSI68" si="28868">LSI60*$C$65*$C$68</f>
        <v>0</v>
      </c>
      <c r="LSK68" s="995">
        <f t="shared" ref="LSK68" si="28869">LSK60*$C$65*$C$68</f>
        <v>0</v>
      </c>
      <c r="LSM68" s="995">
        <f t="shared" ref="LSM68" si="28870">LSM60*$C$65*$C$68</f>
        <v>0</v>
      </c>
      <c r="LSO68" s="995">
        <f t="shared" ref="LSO68" si="28871">LSO60*$C$65*$C$68</f>
        <v>0</v>
      </c>
      <c r="LSQ68" s="995">
        <f t="shared" ref="LSQ68" si="28872">LSQ60*$C$65*$C$68</f>
        <v>0</v>
      </c>
      <c r="LSS68" s="995">
        <f t="shared" ref="LSS68" si="28873">LSS60*$C$65*$C$68</f>
        <v>0</v>
      </c>
      <c r="LSU68" s="995">
        <f t="shared" ref="LSU68" si="28874">LSU60*$C$65*$C$68</f>
        <v>0</v>
      </c>
      <c r="LSW68" s="995">
        <f t="shared" ref="LSW68" si="28875">LSW60*$C$65*$C$68</f>
        <v>0</v>
      </c>
      <c r="LSY68" s="995">
        <f t="shared" ref="LSY68" si="28876">LSY60*$C$65*$C$68</f>
        <v>0</v>
      </c>
      <c r="LTA68" s="995">
        <f t="shared" ref="LTA68" si="28877">LTA60*$C$65*$C$68</f>
        <v>0</v>
      </c>
      <c r="LTC68" s="995">
        <f t="shared" ref="LTC68" si="28878">LTC60*$C$65*$C$68</f>
        <v>0</v>
      </c>
      <c r="LTE68" s="995">
        <f t="shared" ref="LTE68" si="28879">LTE60*$C$65*$C$68</f>
        <v>0</v>
      </c>
      <c r="LTG68" s="995">
        <f t="shared" ref="LTG68" si="28880">LTG60*$C$65*$C$68</f>
        <v>0</v>
      </c>
      <c r="LTI68" s="995">
        <f t="shared" ref="LTI68" si="28881">LTI60*$C$65*$C$68</f>
        <v>0</v>
      </c>
      <c r="LTK68" s="995">
        <f t="shared" ref="LTK68" si="28882">LTK60*$C$65*$C$68</f>
        <v>0</v>
      </c>
      <c r="LTM68" s="995">
        <f t="shared" ref="LTM68" si="28883">LTM60*$C$65*$C$68</f>
        <v>0</v>
      </c>
      <c r="LTO68" s="995">
        <f t="shared" ref="LTO68" si="28884">LTO60*$C$65*$C$68</f>
        <v>0</v>
      </c>
      <c r="LTQ68" s="995">
        <f t="shared" ref="LTQ68" si="28885">LTQ60*$C$65*$C$68</f>
        <v>0</v>
      </c>
      <c r="LTS68" s="995">
        <f t="shared" ref="LTS68" si="28886">LTS60*$C$65*$C$68</f>
        <v>0</v>
      </c>
      <c r="LTU68" s="995">
        <f t="shared" ref="LTU68" si="28887">LTU60*$C$65*$C$68</f>
        <v>0</v>
      </c>
      <c r="LTW68" s="995">
        <f t="shared" ref="LTW68" si="28888">LTW60*$C$65*$C$68</f>
        <v>0</v>
      </c>
      <c r="LTY68" s="995">
        <f t="shared" ref="LTY68" si="28889">LTY60*$C$65*$C$68</f>
        <v>0</v>
      </c>
      <c r="LUA68" s="995">
        <f t="shared" ref="LUA68" si="28890">LUA60*$C$65*$C$68</f>
        <v>0</v>
      </c>
      <c r="LUC68" s="995">
        <f t="shared" ref="LUC68" si="28891">LUC60*$C$65*$C$68</f>
        <v>0</v>
      </c>
      <c r="LUE68" s="995">
        <f t="shared" ref="LUE68" si="28892">LUE60*$C$65*$C$68</f>
        <v>0</v>
      </c>
      <c r="LUG68" s="995">
        <f t="shared" ref="LUG68" si="28893">LUG60*$C$65*$C$68</f>
        <v>0</v>
      </c>
      <c r="LUI68" s="995">
        <f t="shared" ref="LUI68" si="28894">LUI60*$C$65*$C$68</f>
        <v>0</v>
      </c>
      <c r="LUK68" s="995">
        <f t="shared" ref="LUK68" si="28895">LUK60*$C$65*$C$68</f>
        <v>0</v>
      </c>
      <c r="LUM68" s="995">
        <f t="shared" ref="LUM68" si="28896">LUM60*$C$65*$C$68</f>
        <v>0</v>
      </c>
      <c r="LUO68" s="995">
        <f t="shared" ref="LUO68" si="28897">LUO60*$C$65*$C$68</f>
        <v>0</v>
      </c>
      <c r="LUQ68" s="995">
        <f t="shared" ref="LUQ68" si="28898">LUQ60*$C$65*$C$68</f>
        <v>0</v>
      </c>
      <c r="LUS68" s="995">
        <f t="shared" ref="LUS68" si="28899">LUS60*$C$65*$C$68</f>
        <v>0</v>
      </c>
      <c r="LUU68" s="995">
        <f t="shared" ref="LUU68" si="28900">LUU60*$C$65*$C$68</f>
        <v>0</v>
      </c>
      <c r="LUW68" s="995">
        <f t="shared" ref="LUW68" si="28901">LUW60*$C$65*$C$68</f>
        <v>0</v>
      </c>
      <c r="LUY68" s="995">
        <f t="shared" ref="LUY68" si="28902">LUY60*$C$65*$C$68</f>
        <v>0</v>
      </c>
      <c r="LVA68" s="995">
        <f t="shared" ref="LVA68" si="28903">LVA60*$C$65*$C$68</f>
        <v>0</v>
      </c>
      <c r="LVC68" s="995">
        <f t="shared" ref="LVC68" si="28904">LVC60*$C$65*$C$68</f>
        <v>0</v>
      </c>
      <c r="LVE68" s="995">
        <f t="shared" ref="LVE68" si="28905">LVE60*$C$65*$C$68</f>
        <v>0</v>
      </c>
      <c r="LVG68" s="995">
        <f t="shared" ref="LVG68" si="28906">LVG60*$C$65*$C$68</f>
        <v>0</v>
      </c>
      <c r="LVI68" s="995">
        <f t="shared" ref="LVI68" si="28907">LVI60*$C$65*$C$68</f>
        <v>0</v>
      </c>
      <c r="LVK68" s="995">
        <f t="shared" ref="LVK68" si="28908">LVK60*$C$65*$C$68</f>
        <v>0</v>
      </c>
      <c r="LVM68" s="995">
        <f t="shared" ref="LVM68" si="28909">LVM60*$C$65*$C$68</f>
        <v>0</v>
      </c>
      <c r="LVO68" s="995">
        <f t="shared" ref="LVO68" si="28910">LVO60*$C$65*$C$68</f>
        <v>0</v>
      </c>
      <c r="LVQ68" s="995">
        <f t="shared" ref="LVQ68" si="28911">LVQ60*$C$65*$C$68</f>
        <v>0</v>
      </c>
      <c r="LVS68" s="995">
        <f t="shared" ref="LVS68" si="28912">LVS60*$C$65*$C$68</f>
        <v>0</v>
      </c>
      <c r="LVU68" s="995">
        <f t="shared" ref="LVU68" si="28913">LVU60*$C$65*$C$68</f>
        <v>0</v>
      </c>
      <c r="LVW68" s="995">
        <f t="shared" ref="LVW68" si="28914">LVW60*$C$65*$C$68</f>
        <v>0</v>
      </c>
      <c r="LVY68" s="995">
        <f t="shared" ref="LVY68" si="28915">LVY60*$C$65*$C$68</f>
        <v>0</v>
      </c>
      <c r="LWA68" s="995">
        <f t="shared" ref="LWA68" si="28916">LWA60*$C$65*$C$68</f>
        <v>0</v>
      </c>
      <c r="LWC68" s="995">
        <f t="shared" ref="LWC68" si="28917">LWC60*$C$65*$C$68</f>
        <v>0</v>
      </c>
      <c r="LWE68" s="995">
        <f t="shared" ref="LWE68" si="28918">LWE60*$C$65*$C$68</f>
        <v>0</v>
      </c>
      <c r="LWG68" s="995">
        <f t="shared" ref="LWG68" si="28919">LWG60*$C$65*$C$68</f>
        <v>0</v>
      </c>
      <c r="LWI68" s="995">
        <f t="shared" ref="LWI68" si="28920">LWI60*$C$65*$C$68</f>
        <v>0</v>
      </c>
      <c r="LWK68" s="995">
        <f t="shared" ref="LWK68" si="28921">LWK60*$C$65*$C$68</f>
        <v>0</v>
      </c>
      <c r="LWM68" s="995">
        <f t="shared" ref="LWM68" si="28922">LWM60*$C$65*$C$68</f>
        <v>0</v>
      </c>
      <c r="LWO68" s="995">
        <f t="shared" ref="LWO68" si="28923">LWO60*$C$65*$C$68</f>
        <v>0</v>
      </c>
      <c r="LWQ68" s="995">
        <f t="shared" ref="LWQ68" si="28924">LWQ60*$C$65*$C$68</f>
        <v>0</v>
      </c>
      <c r="LWS68" s="995">
        <f t="shared" ref="LWS68" si="28925">LWS60*$C$65*$C$68</f>
        <v>0</v>
      </c>
      <c r="LWU68" s="995">
        <f t="shared" ref="LWU68" si="28926">LWU60*$C$65*$C$68</f>
        <v>0</v>
      </c>
      <c r="LWW68" s="995">
        <f t="shared" ref="LWW68" si="28927">LWW60*$C$65*$C$68</f>
        <v>0</v>
      </c>
      <c r="LWY68" s="995">
        <f t="shared" ref="LWY68" si="28928">LWY60*$C$65*$C$68</f>
        <v>0</v>
      </c>
      <c r="LXA68" s="995">
        <f t="shared" ref="LXA68" si="28929">LXA60*$C$65*$C$68</f>
        <v>0</v>
      </c>
      <c r="LXC68" s="995">
        <f t="shared" ref="LXC68" si="28930">LXC60*$C$65*$C$68</f>
        <v>0</v>
      </c>
      <c r="LXE68" s="995">
        <f t="shared" ref="LXE68" si="28931">LXE60*$C$65*$C$68</f>
        <v>0</v>
      </c>
      <c r="LXG68" s="995">
        <f t="shared" ref="LXG68" si="28932">LXG60*$C$65*$C$68</f>
        <v>0</v>
      </c>
      <c r="LXI68" s="995">
        <f t="shared" ref="LXI68" si="28933">LXI60*$C$65*$C$68</f>
        <v>0</v>
      </c>
      <c r="LXK68" s="995">
        <f t="shared" ref="LXK68" si="28934">LXK60*$C$65*$C$68</f>
        <v>0</v>
      </c>
      <c r="LXM68" s="995">
        <f t="shared" ref="LXM68" si="28935">LXM60*$C$65*$C$68</f>
        <v>0</v>
      </c>
      <c r="LXO68" s="995">
        <f t="shared" ref="LXO68" si="28936">LXO60*$C$65*$C$68</f>
        <v>0</v>
      </c>
      <c r="LXQ68" s="995">
        <f t="shared" ref="LXQ68" si="28937">LXQ60*$C$65*$C$68</f>
        <v>0</v>
      </c>
      <c r="LXS68" s="995">
        <f t="shared" ref="LXS68" si="28938">LXS60*$C$65*$C$68</f>
        <v>0</v>
      </c>
      <c r="LXU68" s="995">
        <f t="shared" ref="LXU68" si="28939">LXU60*$C$65*$C$68</f>
        <v>0</v>
      </c>
      <c r="LXW68" s="995">
        <f t="shared" ref="LXW68" si="28940">LXW60*$C$65*$C$68</f>
        <v>0</v>
      </c>
      <c r="LXY68" s="995">
        <f t="shared" ref="LXY68" si="28941">LXY60*$C$65*$C$68</f>
        <v>0</v>
      </c>
      <c r="LYA68" s="995">
        <f t="shared" ref="LYA68" si="28942">LYA60*$C$65*$C$68</f>
        <v>0</v>
      </c>
      <c r="LYC68" s="995">
        <f t="shared" ref="LYC68" si="28943">LYC60*$C$65*$C$68</f>
        <v>0</v>
      </c>
      <c r="LYE68" s="995">
        <f t="shared" ref="LYE68" si="28944">LYE60*$C$65*$C$68</f>
        <v>0</v>
      </c>
      <c r="LYG68" s="995">
        <f t="shared" ref="LYG68" si="28945">LYG60*$C$65*$C$68</f>
        <v>0</v>
      </c>
      <c r="LYI68" s="995">
        <f t="shared" ref="LYI68" si="28946">LYI60*$C$65*$C$68</f>
        <v>0</v>
      </c>
      <c r="LYK68" s="995">
        <f t="shared" ref="LYK68" si="28947">LYK60*$C$65*$C$68</f>
        <v>0</v>
      </c>
      <c r="LYM68" s="995">
        <f t="shared" ref="LYM68" si="28948">LYM60*$C$65*$C$68</f>
        <v>0</v>
      </c>
      <c r="LYO68" s="995">
        <f t="shared" ref="LYO68" si="28949">LYO60*$C$65*$C$68</f>
        <v>0</v>
      </c>
      <c r="LYQ68" s="995">
        <f t="shared" ref="LYQ68" si="28950">LYQ60*$C$65*$C$68</f>
        <v>0</v>
      </c>
      <c r="LYS68" s="995">
        <f t="shared" ref="LYS68" si="28951">LYS60*$C$65*$C$68</f>
        <v>0</v>
      </c>
      <c r="LYU68" s="995">
        <f t="shared" ref="LYU68" si="28952">LYU60*$C$65*$C$68</f>
        <v>0</v>
      </c>
      <c r="LYW68" s="995">
        <f t="shared" ref="LYW68" si="28953">LYW60*$C$65*$C$68</f>
        <v>0</v>
      </c>
      <c r="LYY68" s="995">
        <f t="shared" ref="LYY68" si="28954">LYY60*$C$65*$C$68</f>
        <v>0</v>
      </c>
      <c r="LZA68" s="995">
        <f t="shared" ref="LZA68" si="28955">LZA60*$C$65*$C$68</f>
        <v>0</v>
      </c>
      <c r="LZC68" s="995">
        <f t="shared" ref="LZC68" si="28956">LZC60*$C$65*$C$68</f>
        <v>0</v>
      </c>
      <c r="LZE68" s="995">
        <f t="shared" ref="LZE68" si="28957">LZE60*$C$65*$C$68</f>
        <v>0</v>
      </c>
      <c r="LZG68" s="995">
        <f t="shared" ref="LZG68" si="28958">LZG60*$C$65*$C$68</f>
        <v>0</v>
      </c>
      <c r="LZI68" s="995">
        <f t="shared" ref="LZI68" si="28959">LZI60*$C$65*$C$68</f>
        <v>0</v>
      </c>
      <c r="LZK68" s="995">
        <f t="shared" ref="LZK68" si="28960">LZK60*$C$65*$C$68</f>
        <v>0</v>
      </c>
      <c r="LZM68" s="995">
        <f t="shared" ref="LZM68" si="28961">LZM60*$C$65*$C$68</f>
        <v>0</v>
      </c>
      <c r="LZO68" s="995">
        <f t="shared" ref="LZO68" si="28962">LZO60*$C$65*$C$68</f>
        <v>0</v>
      </c>
      <c r="LZQ68" s="995">
        <f t="shared" ref="LZQ68" si="28963">LZQ60*$C$65*$C$68</f>
        <v>0</v>
      </c>
      <c r="LZS68" s="995">
        <f t="shared" ref="LZS68" si="28964">LZS60*$C$65*$C$68</f>
        <v>0</v>
      </c>
      <c r="LZU68" s="995">
        <f t="shared" ref="LZU68" si="28965">LZU60*$C$65*$C$68</f>
        <v>0</v>
      </c>
      <c r="LZW68" s="995">
        <f t="shared" ref="LZW68" si="28966">LZW60*$C$65*$C$68</f>
        <v>0</v>
      </c>
      <c r="LZY68" s="995">
        <f t="shared" ref="LZY68" si="28967">LZY60*$C$65*$C$68</f>
        <v>0</v>
      </c>
      <c r="MAA68" s="995">
        <f t="shared" ref="MAA68" si="28968">MAA60*$C$65*$C$68</f>
        <v>0</v>
      </c>
      <c r="MAC68" s="995">
        <f t="shared" ref="MAC68" si="28969">MAC60*$C$65*$C$68</f>
        <v>0</v>
      </c>
      <c r="MAE68" s="995">
        <f t="shared" ref="MAE68" si="28970">MAE60*$C$65*$C$68</f>
        <v>0</v>
      </c>
      <c r="MAG68" s="995">
        <f t="shared" ref="MAG68" si="28971">MAG60*$C$65*$C$68</f>
        <v>0</v>
      </c>
      <c r="MAI68" s="995">
        <f t="shared" ref="MAI68" si="28972">MAI60*$C$65*$C$68</f>
        <v>0</v>
      </c>
      <c r="MAK68" s="995">
        <f t="shared" ref="MAK68" si="28973">MAK60*$C$65*$C$68</f>
        <v>0</v>
      </c>
      <c r="MAM68" s="995">
        <f t="shared" ref="MAM68" si="28974">MAM60*$C$65*$C$68</f>
        <v>0</v>
      </c>
      <c r="MAO68" s="995">
        <f t="shared" ref="MAO68" si="28975">MAO60*$C$65*$C$68</f>
        <v>0</v>
      </c>
      <c r="MAQ68" s="995">
        <f t="shared" ref="MAQ68" si="28976">MAQ60*$C$65*$C$68</f>
        <v>0</v>
      </c>
      <c r="MAS68" s="995">
        <f t="shared" ref="MAS68" si="28977">MAS60*$C$65*$C$68</f>
        <v>0</v>
      </c>
      <c r="MAU68" s="995">
        <f t="shared" ref="MAU68" si="28978">MAU60*$C$65*$C$68</f>
        <v>0</v>
      </c>
      <c r="MAW68" s="995">
        <f t="shared" ref="MAW68" si="28979">MAW60*$C$65*$C$68</f>
        <v>0</v>
      </c>
      <c r="MAY68" s="995">
        <f t="shared" ref="MAY68" si="28980">MAY60*$C$65*$C$68</f>
        <v>0</v>
      </c>
      <c r="MBA68" s="995">
        <f t="shared" ref="MBA68" si="28981">MBA60*$C$65*$C$68</f>
        <v>0</v>
      </c>
      <c r="MBC68" s="995">
        <f t="shared" ref="MBC68" si="28982">MBC60*$C$65*$C$68</f>
        <v>0</v>
      </c>
      <c r="MBE68" s="995">
        <f t="shared" ref="MBE68" si="28983">MBE60*$C$65*$C$68</f>
        <v>0</v>
      </c>
      <c r="MBG68" s="995">
        <f t="shared" ref="MBG68" si="28984">MBG60*$C$65*$C$68</f>
        <v>0</v>
      </c>
      <c r="MBI68" s="995">
        <f t="shared" ref="MBI68" si="28985">MBI60*$C$65*$C$68</f>
        <v>0</v>
      </c>
      <c r="MBK68" s="995">
        <f t="shared" ref="MBK68" si="28986">MBK60*$C$65*$C$68</f>
        <v>0</v>
      </c>
      <c r="MBM68" s="995">
        <f t="shared" ref="MBM68" si="28987">MBM60*$C$65*$C$68</f>
        <v>0</v>
      </c>
      <c r="MBO68" s="995">
        <f t="shared" ref="MBO68" si="28988">MBO60*$C$65*$C$68</f>
        <v>0</v>
      </c>
      <c r="MBQ68" s="995">
        <f t="shared" ref="MBQ68" si="28989">MBQ60*$C$65*$C$68</f>
        <v>0</v>
      </c>
      <c r="MBS68" s="995">
        <f t="shared" ref="MBS68" si="28990">MBS60*$C$65*$C$68</f>
        <v>0</v>
      </c>
      <c r="MBU68" s="995">
        <f t="shared" ref="MBU68" si="28991">MBU60*$C$65*$C$68</f>
        <v>0</v>
      </c>
      <c r="MBW68" s="995">
        <f t="shared" ref="MBW68" si="28992">MBW60*$C$65*$C$68</f>
        <v>0</v>
      </c>
      <c r="MBY68" s="995">
        <f t="shared" ref="MBY68" si="28993">MBY60*$C$65*$C$68</f>
        <v>0</v>
      </c>
      <c r="MCA68" s="995">
        <f t="shared" ref="MCA68" si="28994">MCA60*$C$65*$C$68</f>
        <v>0</v>
      </c>
      <c r="MCC68" s="995">
        <f t="shared" ref="MCC68" si="28995">MCC60*$C$65*$C$68</f>
        <v>0</v>
      </c>
      <c r="MCE68" s="995">
        <f t="shared" ref="MCE68" si="28996">MCE60*$C$65*$C$68</f>
        <v>0</v>
      </c>
      <c r="MCG68" s="995">
        <f t="shared" ref="MCG68" si="28997">MCG60*$C$65*$C$68</f>
        <v>0</v>
      </c>
      <c r="MCI68" s="995">
        <f t="shared" ref="MCI68" si="28998">MCI60*$C$65*$C$68</f>
        <v>0</v>
      </c>
      <c r="MCK68" s="995">
        <f t="shared" ref="MCK68" si="28999">MCK60*$C$65*$C$68</f>
        <v>0</v>
      </c>
      <c r="MCM68" s="995">
        <f t="shared" ref="MCM68" si="29000">MCM60*$C$65*$C$68</f>
        <v>0</v>
      </c>
      <c r="MCO68" s="995">
        <f t="shared" ref="MCO68" si="29001">MCO60*$C$65*$C$68</f>
        <v>0</v>
      </c>
      <c r="MCQ68" s="995">
        <f t="shared" ref="MCQ68" si="29002">MCQ60*$C$65*$C$68</f>
        <v>0</v>
      </c>
      <c r="MCS68" s="995">
        <f t="shared" ref="MCS68" si="29003">MCS60*$C$65*$C$68</f>
        <v>0</v>
      </c>
      <c r="MCU68" s="995">
        <f t="shared" ref="MCU68" si="29004">MCU60*$C$65*$C$68</f>
        <v>0</v>
      </c>
      <c r="MCW68" s="995">
        <f t="shared" ref="MCW68" si="29005">MCW60*$C$65*$C$68</f>
        <v>0</v>
      </c>
      <c r="MCY68" s="995">
        <f t="shared" ref="MCY68" si="29006">MCY60*$C$65*$C$68</f>
        <v>0</v>
      </c>
      <c r="MDA68" s="995">
        <f t="shared" ref="MDA68" si="29007">MDA60*$C$65*$C$68</f>
        <v>0</v>
      </c>
      <c r="MDC68" s="995">
        <f t="shared" ref="MDC68" si="29008">MDC60*$C$65*$C$68</f>
        <v>0</v>
      </c>
      <c r="MDE68" s="995">
        <f t="shared" ref="MDE68" si="29009">MDE60*$C$65*$C$68</f>
        <v>0</v>
      </c>
      <c r="MDG68" s="995">
        <f t="shared" ref="MDG68" si="29010">MDG60*$C$65*$C$68</f>
        <v>0</v>
      </c>
      <c r="MDI68" s="995">
        <f t="shared" ref="MDI68" si="29011">MDI60*$C$65*$C$68</f>
        <v>0</v>
      </c>
      <c r="MDK68" s="995">
        <f t="shared" ref="MDK68" si="29012">MDK60*$C$65*$C$68</f>
        <v>0</v>
      </c>
      <c r="MDM68" s="995">
        <f t="shared" ref="MDM68" si="29013">MDM60*$C$65*$C$68</f>
        <v>0</v>
      </c>
      <c r="MDO68" s="995">
        <f t="shared" ref="MDO68" si="29014">MDO60*$C$65*$C$68</f>
        <v>0</v>
      </c>
      <c r="MDQ68" s="995">
        <f t="shared" ref="MDQ68" si="29015">MDQ60*$C$65*$C$68</f>
        <v>0</v>
      </c>
      <c r="MDS68" s="995">
        <f t="shared" ref="MDS68" si="29016">MDS60*$C$65*$C$68</f>
        <v>0</v>
      </c>
      <c r="MDU68" s="995">
        <f t="shared" ref="MDU68" si="29017">MDU60*$C$65*$C$68</f>
        <v>0</v>
      </c>
      <c r="MDW68" s="995">
        <f t="shared" ref="MDW68" si="29018">MDW60*$C$65*$C$68</f>
        <v>0</v>
      </c>
      <c r="MDY68" s="995">
        <f t="shared" ref="MDY68" si="29019">MDY60*$C$65*$C$68</f>
        <v>0</v>
      </c>
      <c r="MEA68" s="995">
        <f t="shared" ref="MEA68" si="29020">MEA60*$C$65*$C$68</f>
        <v>0</v>
      </c>
      <c r="MEC68" s="995">
        <f t="shared" ref="MEC68" si="29021">MEC60*$C$65*$C$68</f>
        <v>0</v>
      </c>
      <c r="MEE68" s="995">
        <f t="shared" ref="MEE68" si="29022">MEE60*$C$65*$C$68</f>
        <v>0</v>
      </c>
      <c r="MEG68" s="995">
        <f t="shared" ref="MEG68" si="29023">MEG60*$C$65*$C$68</f>
        <v>0</v>
      </c>
      <c r="MEI68" s="995">
        <f t="shared" ref="MEI68" si="29024">MEI60*$C$65*$C$68</f>
        <v>0</v>
      </c>
      <c r="MEK68" s="995">
        <f t="shared" ref="MEK68" si="29025">MEK60*$C$65*$C$68</f>
        <v>0</v>
      </c>
      <c r="MEM68" s="995">
        <f t="shared" ref="MEM68" si="29026">MEM60*$C$65*$C$68</f>
        <v>0</v>
      </c>
      <c r="MEO68" s="995">
        <f t="shared" ref="MEO68" si="29027">MEO60*$C$65*$C$68</f>
        <v>0</v>
      </c>
      <c r="MEQ68" s="995">
        <f t="shared" ref="MEQ68" si="29028">MEQ60*$C$65*$C$68</f>
        <v>0</v>
      </c>
      <c r="MES68" s="995">
        <f t="shared" ref="MES68" si="29029">MES60*$C$65*$C$68</f>
        <v>0</v>
      </c>
      <c r="MEU68" s="995">
        <f t="shared" ref="MEU68" si="29030">MEU60*$C$65*$C$68</f>
        <v>0</v>
      </c>
      <c r="MEW68" s="995">
        <f t="shared" ref="MEW68" si="29031">MEW60*$C$65*$C$68</f>
        <v>0</v>
      </c>
      <c r="MEY68" s="995">
        <f t="shared" ref="MEY68" si="29032">MEY60*$C$65*$C$68</f>
        <v>0</v>
      </c>
      <c r="MFA68" s="995">
        <f t="shared" ref="MFA68" si="29033">MFA60*$C$65*$C$68</f>
        <v>0</v>
      </c>
      <c r="MFC68" s="995">
        <f t="shared" ref="MFC68" si="29034">MFC60*$C$65*$C$68</f>
        <v>0</v>
      </c>
      <c r="MFE68" s="995">
        <f t="shared" ref="MFE68" si="29035">MFE60*$C$65*$C$68</f>
        <v>0</v>
      </c>
      <c r="MFG68" s="995">
        <f t="shared" ref="MFG68" si="29036">MFG60*$C$65*$C$68</f>
        <v>0</v>
      </c>
      <c r="MFI68" s="995">
        <f t="shared" ref="MFI68" si="29037">MFI60*$C$65*$C$68</f>
        <v>0</v>
      </c>
      <c r="MFK68" s="995">
        <f t="shared" ref="MFK68" si="29038">MFK60*$C$65*$C$68</f>
        <v>0</v>
      </c>
      <c r="MFM68" s="995">
        <f t="shared" ref="MFM68" si="29039">MFM60*$C$65*$C$68</f>
        <v>0</v>
      </c>
      <c r="MFO68" s="995">
        <f t="shared" ref="MFO68" si="29040">MFO60*$C$65*$C$68</f>
        <v>0</v>
      </c>
      <c r="MFQ68" s="995">
        <f t="shared" ref="MFQ68" si="29041">MFQ60*$C$65*$C$68</f>
        <v>0</v>
      </c>
      <c r="MFS68" s="995">
        <f t="shared" ref="MFS68" si="29042">MFS60*$C$65*$C$68</f>
        <v>0</v>
      </c>
      <c r="MFU68" s="995">
        <f t="shared" ref="MFU68" si="29043">MFU60*$C$65*$C$68</f>
        <v>0</v>
      </c>
      <c r="MFW68" s="995">
        <f t="shared" ref="MFW68" si="29044">MFW60*$C$65*$C$68</f>
        <v>0</v>
      </c>
      <c r="MFY68" s="995">
        <f t="shared" ref="MFY68" si="29045">MFY60*$C$65*$C$68</f>
        <v>0</v>
      </c>
      <c r="MGA68" s="995">
        <f t="shared" ref="MGA68" si="29046">MGA60*$C$65*$C$68</f>
        <v>0</v>
      </c>
      <c r="MGC68" s="995">
        <f t="shared" ref="MGC68" si="29047">MGC60*$C$65*$C$68</f>
        <v>0</v>
      </c>
      <c r="MGE68" s="995">
        <f t="shared" ref="MGE68" si="29048">MGE60*$C$65*$C$68</f>
        <v>0</v>
      </c>
      <c r="MGG68" s="995">
        <f t="shared" ref="MGG68" si="29049">MGG60*$C$65*$C$68</f>
        <v>0</v>
      </c>
      <c r="MGI68" s="995">
        <f t="shared" ref="MGI68" si="29050">MGI60*$C$65*$C$68</f>
        <v>0</v>
      </c>
      <c r="MGK68" s="995">
        <f t="shared" ref="MGK68" si="29051">MGK60*$C$65*$C$68</f>
        <v>0</v>
      </c>
      <c r="MGM68" s="995">
        <f t="shared" ref="MGM68" si="29052">MGM60*$C$65*$C$68</f>
        <v>0</v>
      </c>
      <c r="MGO68" s="995">
        <f t="shared" ref="MGO68" si="29053">MGO60*$C$65*$C$68</f>
        <v>0</v>
      </c>
      <c r="MGQ68" s="995">
        <f t="shared" ref="MGQ68" si="29054">MGQ60*$C$65*$C$68</f>
        <v>0</v>
      </c>
      <c r="MGS68" s="995">
        <f t="shared" ref="MGS68" si="29055">MGS60*$C$65*$C$68</f>
        <v>0</v>
      </c>
      <c r="MGU68" s="995">
        <f t="shared" ref="MGU68" si="29056">MGU60*$C$65*$C$68</f>
        <v>0</v>
      </c>
      <c r="MGW68" s="995">
        <f t="shared" ref="MGW68" si="29057">MGW60*$C$65*$C$68</f>
        <v>0</v>
      </c>
      <c r="MGY68" s="995">
        <f t="shared" ref="MGY68" si="29058">MGY60*$C$65*$C$68</f>
        <v>0</v>
      </c>
      <c r="MHA68" s="995">
        <f t="shared" ref="MHA68" si="29059">MHA60*$C$65*$C$68</f>
        <v>0</v>
      </c>
      <c r="MHC68" s="995">
        <f t="shared" ref="MHC68" si="29060">MHC60*$C$65*$C$68</f>
        <v>0</v>
      </c>
      <c r="MHE68" s="995">
        <f t="shared" ref="MHE68" si="29061">MHE60*$C$65*$C$68</f>
        <v>0</v>
      </c>
      <c r="MHG68" s="995">
        <f t="shared" ref="MHG68" si="29062">MHG60*$C$65*$C$68</f>
        <v>0</v>
      </c>
      <c r="MHI68" s="995">
        <f t="shared" ref="MHI68" si="29063">MHI60*$C$65*$C$68</f>
        <v>0</v>
      </c>
      <c r="MHK68" s="995">
        <f t="shared" ref="MHK68" si="29064">MHK60*$C$65*$C$68</f>
        <v>0</v>
      </c>
      <c r="MHM68" s="995">
        <f t="shared" ref="MHM68" si="29065">MHM60*$C$65*$C$68</f>
        <v>0</v>
      </c>
      <c r="MHO68" s="995">
        <f t="shared" ref="MHO68" si="29066">MHO60*$C$65*$C$68</f>
        <v>0</v>
      </c>
      <c r="MHQ68" s="995">
        <f t="shared" ref="MHQ68" si="29067">MHQ60*$C$65*$C$68</f>
        <v>0</v>
      </c>
      <c r="MHS68" s="995">
        <f t="shared" ref="MHS68" si="29068">MHS60*$C$65*$C$68</f>
        <v>0</v>
      </c>
      <c r="MHU68" s="995">
        <f t="shared" ref="MHU68" si="29069">MHU60*$C$65*$C$68</f>
        <v>0</v>
      </c>
      <c r="MHW68" s="995">
        <f t="shared" ref="MHW68" si="29070">MHW60*$C$65*$C$68</f>
        <v>0</v>
      </c>
      <c r="MHY68" s="995">
        <f t="shared" ref="MHY68" si="29071">MHY60*$C$65*$C$68</f>
        <v>0</v>
      </c>
      <c r="MIA68" s="995">
        <f t="shared" ref="MIA68" si="29072">MIA60*$C$65*$C$68</f>
        <v>0</v>
      </c>
      <c r="MIC68" s="995">
        <f t="shared" ref="MIC68" si="29073">MIC60*$C$65*$C$68</f>
        <v>0</v>
      </c>
      <c r="MIE68" s="995">
        <f t="shared" ref="MIE68" si="29074">MIE60*$C$65*$C$68</f>
        <v>0</v>
      </c>
      <c r="MIG68" s="995">
        <f t="shared" ref="MIG68" si="29075">MIG60*$C$65*$C$68</f>
        <v>0</v>
      </c>
      <c r="MII68" s="995">
        <f t="shared" ref="MII68" si="29076">MII60*$C$65*$C$68</f>
        <v>0</v>
      </c>
      <c r="MIK68" s="995">
        <f t="shared" ref="MIK68" si="29077">MIK60*$C$65*$C$68</f>
        <v>0</v>
      </c>
      <c r="MIM68" s="995">
        <f t="shared" ref="MIM68" si="29078">MIM60*$C$65*$C$68</f>
        <v>0</v>
      </c>
      <c r="MIO68" s="995">
        <f t="shared" ref="MIO68" si="29079">MIO60*$C$65*$C$68</f>
        <v>0</v>
      </c>
      <c r="MIQ68" s="995">
        <f t="shared" ref="MIQ68" si="29080">MIQ60*$C$65*$C$68</f>
        <v>0</v>
      </c>
      <c r="MIS68" s="995">
        <f t="shared" ref="MIS68" si="29081">MIS60*$C$65*$C$68</f>
        <v>0</v>
      </c>
      <c r="MIU68" s="995">
        <f t="shared" ref="MIU68" si="29082">MIU60*$C$65*$C$68</f>
        <v>0</v>
      </c>
      <c r="MIW68" s="995">
        <f t="shared" ref="MIW68" si="29083">MIW60*$C$65*$C$68</f>
        <v>0</v>
      </c>
      <c r="MIY68" s="995">
        <f t="shared" ref="MIY68" si="29084">MIY60*$C$65*$C$68</f>
        <v>0</v>
      </c>
      <c r="MJA68" s="995">
        <f t="shared" ref="MJA68" si="29085">MJA60*$C$65*$C$68</f>
        <v>0</v>
      </c>
      <c r="MJC68" s="995">
        <f t="shared" ref="MJC68" si="29086">MJC60*$C$65*$C$68</f>
        <v>0</v>
      </c>
      <c r="MJE68" s="995">
        <f t="shared" ref="MJE68" si="29087">MJE60*$C$65*$C$68</f>
        <v>0</v>
      </c>
      <c r="MJG68" s="995">
        <f t="shared" ref="MJG68" si="29088">MJG60*$C$65*$C$68</f>
        <v>0</v>
      </c>
      <c r="MJI68" s="995">
        <f t="shared" ref="MJI68" si="29089">MJI60*$C$65*$C$68</f>
        <v>0</v>
      </c>
      <c r="MJK68" s="995">
        <f t="shared" ref="MJK68" si="29090">MJK60*$C$65*$C$68</f>
        <v>0</v>
      </c>
      <c r="MJM68" s="995">
        <f t="shared" ref="MJM68" si="29091">MJM60*$C$65*$C$68</f>
        <v>0</v>
      </c>
      <c r="MJO68" s="995">
        <f t="shared" ref="MJO68" si="29092">MJO60*$C$65*$C$68</f>
        <v>0</v>
      </c>
      <c r="MJQ68" s="995">
        <f t="shared" ref="MJQ68" si="29093">MJQ60*$C$65*$C$68</f>
        <v>0</v>
      </c>
      <c r="MJS68" s="995">
        <f t="shared" ref="MJS68" si="29094">MJS60*$C$65*$C$68</f>
        <v>0</v>
      </c>
      <c r="MJU68" s="995">
        <f t="shared" ref="MJU68" si="29095">MJU60*$C$65*$C$68</f>
        <v>0</v>
      </c>
      <c r="MJW68" s="995">
        <f t="shared" ref="MJW68" si="29096">MJW60*$C$65*$C$68</f>
        <v>0</v>
      </c>
      <c r="MJY68" s="995">
        <f t="shared" ref="MJY68" si="29097">MJY60*$C$65*$C$68</f>
        <v>0</v>
      </c>
      <c r="MKA68" s="995">
        <f t="shared" ref="MKA68" si="29098">MKA60*$C$65*$C$68</f>
        <v>0</v>
      </c>
      <c r="MKC68" s="995">
        <f t="shared" ref="MKC68" si="29099">MKC60*$C$65*$C$68</f>
        <v>0</v>
      </c>
      <c r="MKE68" s="995">
        <f t="shared" ref="MKE68" si="29100">MKE60*$C$65*$C$68</f>
        <v>0</v>
      </c>
      <c r="MKG68" s="995">
        <f t="shared" ref="MKG68" si="29101">MKG60*$C$65*$C$68</f>
        <v>0</v>
      </c>
      <c r="MKI68" s="995">
        <f t="shared" ref="MKI68" si="29102">MKI60*$C$65*$C$68</f>
        <v>0</v>
      </c>
      <c r="MKK68" s="995">
        <f t="shared" ref="MKK68" si="29103">MKK60*$C$65*$C$68</f>
        <v>0</v>
      </c>
      <c r="MKM68" s="995">
        <f t="shared" ref="MKM68" si="29104">MKM60*$C$65*$C$68</f>
        <v>0</v>
      </c>
      <c r="MKO68" s="995">
        <f t="shared" ref="MKO68" si="29105">MKO60*$C$65*$C$68</f>
        <v>0</v>
      </c>
      <c r="MKQ68" s="995">
        <f t="shared" ref="MKQ68" si="29106">MKQ60*$C$65*$C$68</f>
        <v>0</v>
      </c>
      <c r="MKS68" s="995">
        <f t="shared" ref="MKS68" si="29107">MKS60*$C$65*$C$68</f>
        <v>0</v>
      </c>
      <c r="MKU68" s="995">
        <f t="shared" ref="MKU68" si="29108">MKU60*$C$65*$C$68</f>
        <v>0</v>
      </c>
      <c r="MKW68" s="995">
        <f t="shared" ref="MKW68" si="29109">MKW60*$C$65*$C$68</f>
        <v>0</v>
      </c>
      <c r="MKY68" s="995">
        <f t="shared" ref="MKY68" si="29110">MKY60*$C$65*$C$68</f>
        <v>0</v>
      </c>
      <c r="MLA68" s="995">
        <f t="shared" ref="MLA68" si="29111">MLA60*$C$65*$C$68</f>
        <v>0</v>
      </c>
      <c r="MLC68" s="995">
        <f t="shared" ref="MLC68" si="29112">MLC60*$C$65*$C$68</f>
        <v>0</v>
      </c>
      <c r="MLE68" s="995">
        <f t="shared" ref="MLE68" si="29113">MLE60*$C$65*$C$68</f>
        <v>0</v>
      </c>
      <c r="MLG68" s="995">
        <f t="shared" ref="MLG68" si="29114">MLG60*$C$65*$C$68</f>
        <v>0</v>
      </c>
      <c r="MLI68" s="995">
        <f t="shared" ref="MLI68" si="29115">MLI60*$C$65*$C$68</f>
        <v>0</v>
      </c>
      <c r="MLK68" s="995">
        <f t="shared" ref="MLK68" si="29116">MLK60*$C$65*$C$68</f>
        <v>0</v>
      </c>
      <c r="MLM68" s="995">
        <f t="shared" ref="MLM68" si="29117">MLM60*$C$65*$C$68</f>
        <v>0</v>
      </c>
      <c r="MLO68" s="995">
        <f t="shared" ref="MLO68" si="29118">MLO60*$C$65*$C$68</f>
        <v>0</v>
      </c>
      <c r="MLQ68" s="995">
        <f t="shared" ref="MLQ68" si="29119">MLQ60*$C$65*$C$68</f>
        <v>0</v>
      </c>
      <c r="MLS68" s="995">
        <f t="shared" ref="MLS68" si="29120">MLS60*$C$65*$C$68</f>
        <v>0</v>
      </c>
      <c r="MLU68" s="995">
        <f t="shared" ref="MLU68" si="29121">MLU60*$C$65*$C$68</f>
        <v>0</v>
      </c>
      <c r="MLW68" s="995">
        <f t="shared" ref="MLW68" si="29122">MLW60*$C$65*$C$68</f>
        <v>0</v>
      </c>
      <c r="MLY68" s="995">
        <f t="shared" ref="MLY68" si="29123">MLY60*$C$65*$C$68</f>
        <v>0</v>
      </c>
      <c r="MMA68" s="995">
        <f t="shared" ref="MMA68" si="29124">MMA60*$C$65*$C$68</f>
        <v>0</v>
      </c>
      <c r="MMC68" s="995">
        <f t="shared" ref="MMC68" si="29125">MMC60*$C$65*$C$68</f>
        <v>0</v>
      </c>
      <c r="MME68" s="995">
        <f t="shared" ref="MME68" si="29126">MME60*$C$65*$C$68</f>
        <v>0</v>
      </c>
      <c r="MMG68" s="995">
        <f t="shared" ref="MMG68" si="29127">MMG60*$C$65*$C$68</f>
        <v>0</v>
      </c>
      <c r="MMI68" s="995">
        <f t="shared" ref="MMI68" si="29128">MMI60*$C$65*$C$68</f>
        <v>0</v>
      </c>
      <c r="MMK68" s="995">
        <f t="shared" ref="MMK68" si="29129">MMK60*$C$65*$C$68</f>
        <v>0</v>
      </c>
      <c r="MMM68" s="995">
        <f t="shared" ref="MMM68" si="29130">MMM60*$C$65*$C$68</f>
        <v>0</v>
      </c>
      <c r="MMO68" s="995">
        <f t="shared" ref="MMO68" si="29131">MMO60*$C$65*$C$68</f>
        <v>0</v>
      </c>
      <c r="MMQ68" s="995">
        <f t="shared" ref="MMQ68" si="29132">MMQ60*$C$65*$C$68</f>
        <v>0</v>
      </c>
      <c r="MMS68" s="995">
        <f t="shared" ref="MMS68" si="29133">MMS60*$C$65*$C$68</f>
        <v>0</v>
      </c>
      <c r="MMU68" s="995">
        <f t="shared" ref="MMU68" si="29134">MMU60*$C$65*$C$68</f>
        <v>0</v>
      </c>
      <c r="MMW68" s="995">
        <f t="shared" ref="MMW68" si="29135">MMW60*$C$65*$C$68</f>
        <v>0</v>
      </c>
      <c r="MMY68" s="995">
        <f t="shared" ref="MMY68" si="29136">MMY60*$C$65*$C$68</f>
        <v>0</v>
      </c>
      <c r="MNA68" s="995">
        <f t="shared" ref="MNA68" si="29137">MNA60*$C$65*$C$68</f>
        <v>0</v>
      </c>
      <c r="MNC68" s="995">
        <f t="shared" ref="MNC68" si="29138">MNC60*$C$65*$C$68</f>
        <v>0</v>
      </c>
      <c r="MNE68" s="995">
        <f t="shared" ref="MNE68" si="29139">MNE60*$C$65*$C$68</f>
        <v>0</v>
      </c>
      <c r="MNG68" s="995">
        <f t="shared" ref="MNG68" si="29140">MNG60*$C$65*$C$68</f>
        <v>0</v>
      </c>
      <c r="MNI68" s="995">
        <f t="shared" ref="MNI68" si="29141">MNI60*$C$65*$C$68</f>
        <v>0</v>
      </c>
      <c r="MNK68" s="995">
        <f t="shared" ref="MNK68" si="29142">MNK60*$C$65*$C$68</f>
        <v>0</v>
      </c>
      <c r="MNM68" s="995">
        <f t="shared" ref="MNM68" si="29143">MNM60*$C$65*$C$68</f>
        <v>0</v>
      </c>
      <c r="MNO68" s="995">
        <f t="shared" ref="MNO68" si="29144">MNO60*$C$65*$C$68</f>
        <v>0</v>
      </c>
      <c r="MNQ68" s="995">
        <f t="shared" ref="MNQ68" si="29145">MNQ60*$C$65*$C$68</f>
        <v>0</v>
      </c>
      <c r="MNS68" s="995">
        <f t="shared" ref="MNS68" si="29146">MNS60*$C$65*$C$68</f>
        <v>0</v>
      </c>
      <c r="MNU68" s="995">
        <f t="shared" ref="MNU68" si="29147">MNU60*$C$65*$C$68</f>
        <v>0</v>
      </c>
      <c r="MNW68" s="995">
        <f t="shared" ref="MNW68" si="29148">MNW60*$C$65*$C$68</f>
        <v>0</v>
      </c>
      <c r="MNY68" s="995">
        <f t="shared" ref="MNY68" si="29149">MNY60*$C$65*$C$68</f>
        <v>0</v>
      </c>
      <c r="MOA68" s="995">
        <f t="shared" ref="MOA68" si="29150">MOA60*$C$65*$C$68</f>
        <v>0</v>
      </c>
      <c r="MOC68" s="995">
        <f t="shared" ref="MOC68" si="29151">MOC60*$C$65*$C$68</f>
        <v>0</v>
      </c>
      <c r="MOE68" s="995">
        <f t="shared" ref="MOE68" si="29152">MOE60*$C$65*$C$68</f>
        <v>0</v>
      </c>
      <c r="MOG68" s="995">
        <f t="shared" ref="MOG68" si="29153">MOG60*$C$65*$C$68</f>
        <v>0</v>
      </c>
      <c r="MOI68" s="995">
        <f t="shared" ref="MOI68" si="29154">MOI60*$C$65*$C$68</f>
        <v>0</v>
      </c>
      <c r="MOK68" s="995">
        <f t="shared" ref="MOK68" si="29155">MOK60*$C$65*$C$68</f>
        <v>0</v>
      </c>
      <c r="MOM68" s="995">
        <f t="shared" ref="MOM68" si="29156">MOM60*$C$65*$C$68</f>
        <v>0</v>
      </c>
      <c r="MOO68" s="995">
        <f t="shared" ref="MOO68" si="29157">MOO60*$C$65*$C$68</f>
        <v>0</v>
      </c>
      <c r="MOQ68" s="995">
        <f t="shared" ref="MOQ68" si="29158">MOQ60*$C$65*$C$68</f>
        <v>0</v>
      </c>
      <c r="MOS68" s="995">
        <f t="shared" ref="MOS68" si="29159">MOS60*$C$65*$C$68</f>
        <v>0</v>
      </c>
      <c r="MOU68" s="995">
        <f t="shared" ref="MOU68" si="29160">MOU60*$C$65*$C$68</f>
        <v>0</v>
      </c>
      <c r="MOW68" s="995">
        <f t="shared" ref="MOW68" si="29161">MOW60*$C$65*$C$68</f>
        <v>0</v>
      </c>
      <c r="MOY68" s="995">
        <f t="shared" ref="MOY68" si="29162">MOY60*$C$65*$C$68</f>
        <v>0</v>
      </c>
      <c r="MPA68" s="995">
        <f t="shared" ref="MPA68" si="29163">MPA60*$C$65*$C$68</f>
        <v>0</v>
      </c>
      <c r="MPC68" s="995">
        <f t="shared" ref="MPC68" si="29164">MPC60*$C$65*$C$68</f>
        <v>0</v>
      </c>
      <c r="MPE68" s="995">
        <f t="shared" ref="MPE68" si="29165">MPE60*$C$65*$C$68</f>
        <v>0</v>
      </c>
      <c r="MPG68" s="995">
        <f t="shared" ref="MPG68" si="29166">MPG60*$C$65*$C$68</f>
        <v>0</v>
      </c>
      <c r="MPI68" s="995">
        <f t="shared" ref="MPI68" si="29167">MPI60*$C$65*$C$68</f>
        <v>0</v>
      </c>
      <c r="MPK68" s="995">
        <f t="shared" ref="MPK68" si="29168">MPK60*$C$65*$C$68</f>
        <v>0</v>
      </c>
      <c r="MPM68" s="995">
        <f t="shared" ref="MPM68" si="29169">MPM60*$C$65*$C$68</f>
        <v>0</v>
      </c>
      <c r="MPO68" s="995">
        <f t="shared" ref="MPO68" si="29170">MPO60*$C$65*$C$68</f>
        <v>0</v>
      </c>
      <c r="MPQ68" s="995">
        <f t="shared" ref="MPQ68" si="29171">MPQ60*$C$65*$C$68</f>
        <v>0</v>
      </c>
      <c r="MPS68" s="995">
        <f t="shared" ref="MPS68" si="29172">MPS60*$C$65*$C$68</f>
        <v>0</v>
      </c>
      <c r="MPU68" s="995">
        <f t="shared" ref="MPU68" si="29173">MPU60*$C$65*$C$68</f>
        <v>0</v>
      </c>
      <c r="MPW68" s="995">
        <f t="shared" ref="MPW68" si="29174">MPW60*$C$65*$C$68</f>
        <v>0</v>
      </c>
      <c r="MPY68" s="995">
        <f t="shared" ref="MPY68" si="29175">MPY60*$C$65*$C$68</f>
        <v>0</v>
      </c>
      <c r="MQA68" s="995">
        <f t="shared" ref="MQA68" si="29176">MQA60*$C$65*$C$68</f>
        <v>0</v>
      </c>
      <c r="MQC68" s="995">
        <f t="shared" ref="MQC68" si="29177">MQC60*$C$65*$C$68</f>
        <v>0</v>
      </c>
      <c r="MQE68" s="995">
        <f t="shared" ref="MQE68" si="29178">MQE60*$C$65*$C$68</f>
        <v>0</v>
      </c>
      <c r="MQG68" s="995">
        <f t="shared" ref="MQG68" si="29179">MQG60*$C$65*$C$68</f>
        <v>0</v>
      </c>
      <c r="MQI68" s="995">
        <f t="shared" ref="MQI68" si="29180">MQI60*$C$65*$C$68</f>
        <v>0</v>
      </c>
      <c r="MQK68" s="995">
        <f t="shared" ref="MQK68" si="29181">MQK60*$C$65*$C$68</f>
        <v>0</v>
      </c>
      <c r="MQM68" s="995">
        <f t="shared" ref="MQM68" si="29182">MQM60*$C$65*$C$68</f>
        <v>0</v>
      </c>
      <c r="MQO68" s="995">
        <f t="shared" ref="MQO68" si="29183">MQO60*$C$65*$C$68</f>
        <v>0</v>
      </c>
      <c r="MQQ68" s="995">
        <f t="shared" ref="MQQ68" si="29184">MQQ60*$C$65*$C$68</f>
        <v>0</v>
      </c>
      <c r="MQS68" s="995">
        <f t="shared" ref="MQS68" si="29185">MQS60*$C$65*$C$68</f>
        <v>0</v>
      </c>
      <c r="MQU68" s="995">
        <f t="shared" ref="MQU68" si="29186">MQU60*$C$65*$C$68</f>
        <v>0</v>
      </c>
      <c r="MQW68" s="995">
        <f t="shared" ref="MQW68" si="29187">MQW60*$C$65*$C$68</f>
        <v>0</v>
      </c>
      <c r="MQY68" s="995">
        <f t="shared" ref="MQY68" si="29188">MQY60*$C$65*$C$68</f>
        <v>0</v>
      </c>
      <c r="MRA68" s="995">
        <f t="shared" ref="MRA68" si="29189">MRA60*$C$65*$C$68</f>
        <v>0</v>
      </c>
      <c r="MRC68" s="995">
        <f t="shared" ref="MRC68" si="29190">MRC60*$C$65*$C$68</f>
        <v>0</v>
      </c>
      <c r="MRE68" s="995">
        <f t="shared" ref="MRE68" si="29191">MRE60*$C$65*$C$68</f>
        <v>0</v>
      </c>
      <c r="MRG68" s="995">
        <f t="shared" ref="MRG68" si="29192">MRG60*$C$65*$C$68</f>
        <v>0</v>
      </c>
      <c r="MRI68" s="995">
        <f t="shared" ref="MRI68" si="29193">MRI60*$C$65*$C$68</f>
        <v>0</v>
      </c>
      <c r="MRK68" s="995">
        <f t="shared" ref="MRK68" si="29194">MRK60*$C$65*$C$68</f>
        <v>0</v>
      </c>
      <c r="MRM68" s="995">
        <f t="shared" ref="MRM68" si="29195">MRM60*$C$65*$C$68</f>
        <v>0</v>
      </c>
      <c r="MRO68" s="995">
        <f t="shared" ref="MRO68" si="29196">MRO60*$C$65*$C$68</f>
        <v>0</v>
      </c>
      <c r="MRQ68" s="995">
        <f t="shared" ref="MRQ68" si="29197">MRQ60*$C$65*$C$68</f>
        <v>0</v>
      </c>
      <c r="MRS68" s="995">
        <f t="shared" ref="MRS68" si="29198">MRS60*$C$65*$C$68</f>
        <v>0</v>
      </c>
      <c r="MRU68" s="995">
        <f t="shared" ref="MRU68" si="29199">MRU60*$C$65*$C$68</f>
        <v>0</v>
      </c>
      <c r="MRW68" s="995">
        <f t="shared" ref="MRW68" si="29200">MRW60*$C$65*$C$68</f>
        <v>0</v>
      </c>
      <c r="MRY68" s="995">
        <f t="shared" ref="MRY68" si="29201">MRY60*$C$65*$C$68</f>
        <v>0</v>
      </c>
      <c r="MSA68" s="995">
        <f t="shared" ref="MSA68" si="29202">MSA60*$C$65*$C$68</f>
        <v>0</v>
      </c>
      <c r="MSC68" s="995">
        <f t="shared" ref="MSC68" si="29203">MSC60*$C$65*$C$68</f>
        <v>0</v>
      </c>
      <c r="MSE68" s="995">
        <f t="shared" ref="MSE68" si="29204">MSE60*$C$65*$C$68</f>
        <v>0</v>
      </c>
      <c r="MSG68" s="995">
        <f t="shared" ref="MSG68" si="29205">MSG60*$C$65*$C$68</f>
        <v>0</v>
      </c>
      <c r="MSI68" s="995">
        <f t="shared" ref="MSI68" si="29206">MSI60*$C$65*$C$68</f>
        <v>0</v>
      </c>
      <c r="MSK68" s="995">
        <f t="shared" ref="MSK68" si="29207">MSK60*$C$65*$C$68</f>
        <v>0</v>
      </c>
      <c r="MSM68" s="995">
        <f t="shared" ref="MSM68" si="29208">MSM60*$C$65*$C$68</f>
        <v>0</v>
      </c>
      <c r="MSO68" s="995">
        <f t="shared" ref="MSO68" si="29209">MSO60*$C$65*$C$68</f>
        <v>0</v>
      </c>
      <c r="MSQ68" s="995">
        <f t="shared" ref="MSQ68" si="29210">MSQ60*$C$65*$C$68</f>
        <v>0</v>
      </c>
      <c r="MSS68" s="995">
        <f t="shared" ref="MSS68" si="29211">MSS60*$C$65*$C$68</f>
        <v>0</v>
      </c>
      <c r="MSU68" s="995">
        <f t="shared" ref="MSU68" si="29212">MSU60*$C$65*$C$68</f>
        <v>0</v>
      </c>
      <c r="MSW68" s="995">
        <f t="shared" ref="MSW68" si="29213">MSW60*$C$65*$C$68</f>
        <v>0</v>
      </c>
      <c r="MSY68" s="995">
        <f t="shared" ref="MSY68" si="29214">MSY60*$C$65*$C$68</f>
        <v>0</v>
      </c>
      <c r="MTA68" s="995">
        <f t="shared" ref="MTA68" si="29215">MTA60*$C$65*$C$68</f>
        <v>0</v>
      </c>
      <c r="MTC68" s="995">
        <f t="shared" ref="MTC68" si="29216">MTC60*$C$65*$C$68</f>
        <v>0</v>
      </c>
      <c r="MTE68" s="995">
        <f t="shared" ref="MTE68" si="29217">MTE60*$C$65*$C$68</f>
        <v>0</v>
      </c>
      <c r="MTG68" s="995">
        <f t="shared" ref="MTG68" si="29218">MTG60*$C$65*$C$68</f>
        <v>0</v>
      </c>
      <c r="MTI68" s="995">
        <f t="shared" ref="MTI68" si="29219">MTI60*$C$65*$C$68</f>
        <v>0</v>
      </c>
      <c r="MTK68" s="995">
        <f t="shared" ref="MTK68" si="29220">MTK60*$C$65*$C$68</f>
        <v>0</v>
      </c>
      <c r="MTM68" s="995">
        <f t="shared" ref="MTM68" si="29221">MTM60*$C$65*$C$68</f>
        <v>0</v>
      </c>
      <c r="MTO68" s="995">
        <f t="shared" ref="MTO68" si="29222">MTO60*$C$65*$C$68</f>
        <v>0</v>
      </c>
      <c r="MTQ68" s="995">
        <f t="shared" ref="MTQ68" si="29223">MTQ60*$C$65*$C$68</f>
        <v>0</v>
      </c>
      <c r="MTS68" s="995">
        <f t="shared" ref="MTS68" si="29224">MTS60*$C$65*$C$68</f>
        <v>0</v>
      </c>
      <c r="MTU68" s="995">
        <f t="shared" ref="MTU68" si="29225">MTU60*$C$65*$C$68</f>
        <v>0</v>
      </c>
      <c r="MTW68" s="995">
        <f t="shared" ref="MTW68" si="29226">MTW60*$C$65*$C$68</f>
        <v>0</v>
      </c>
      <c r="MTY68" s="995">
        <f t="shared" ref="MTY68" si="29227">MTY60*$C$65*$C$68</f>
        <v>0</v>
      </c>
      <c r="MUA68" s="995">
        <f t="shared" ref="MUA68" si="29228">MUA60*$C$65*$C$68</f>
        <v>0</v>
      </c>
      <c r="MUC68" s="995">
        <f t="shared" ref="MUC68" si="29229">MUC60*$C$65*$C$68</f>
        <v>0</v>
      </c>
      <c r="MUE68" s="995">
        <f t="shared" ref="MUE68" si="29230">MUE60*$C$65*$C$68</f>
        <v>0</v>
      </c>
      <c r="MUG68" s="995">
        <f t="shared" ref="MUG68" si="29231">MUG60*$C$65*$C$68</f>
        <v>0</v>
      </c>
      <c r="MUI68" s="995">
        <f t="shared" ref="MUI68" si="29232">MUI60*$C$65*$C$68</f>
        <v>0</v>
      </c>
      <c r="MUK68" s="995">
        <f t="shared" ref="MUK68" si="29233">MUK60*$C$65*$C$68</f>
        <v>0</v>
      </c>
      <c r="MUM68" s="995">
        <f t="shared" ref="MUM68" si="29234">MUM60*$C$65*$C$68</f>
        <v>0</v>
      </c>
      <c r="MUO68" s="995">
        <f t="shared" ref="MUO68" si="29235">MUO60*$C$65*$C$68</f>
        <v>0</v>
      </c>
      <c r="MUQ68" s="995">
        <f t="shared" ref="MUQ68" si="29236">MUQ60*$C$65*$C$68</f>
        <v>0</v>
      </c>
      <c r="MUS68" s="995">
        <f t="shared" ref="MUS68" si="29237">MUS60*$C$65*$C$68</f>
        <v>0</v>
      </c>
      <c r="MUU68" s="995">
        <f t="shared" ref="MUU68" si="29238">MUU60*$C$65*$C$68</f>
        <v>0</v>
      </c>
      <c r="MUW68" s="995">
        <f t="shared" ref="MUW68" si="29239">MUW60*$C$65*$C$68</f>
        <v>0</v>
      </c>
      <c r="MUY68" s="995">
        <f t="shared" ref="MUY68" si="29240">MUY60*$C$65*$C$68</f>
        <v>0</v>
      </c>
      <c r="MVA68" s="995">
        <f t="shared" ref="MVA68" si="29241">MVA60*$C$65*$C$68</f>
        <v>0</v>
      </c>
      <c r="MVC68" s="995">
        <f t="shared" ref="MVC68" si="29242">MVC60*$C$65*$C$68</f>
        <v>0</v>
      </c>
      <c r="MVE68" s="995">
        <f t="shared" ref="MVE68" si="29243">MVE60*$C$65*$C$68</f>
        <v>0</v>
      </c>
      <c r="MVG68" s="995">
        <f t="shared" ref="MVG68" si="29244">MVG60*$C$65*$C$68</f>
        <v>0</v>
      </c>
      <c r="MVI68" s="995">
        <f t="shared" ref="MVI68" si="29245">MVI60*$C$65*$C$68</f>
        <v>0</v>
      </c>
      <c r="MVK68" s="995">
        <f t="shared" ref="MVK68" si="29246">MVK60*$C$65*$C$68</f>
        <v>0</v>
      </c>
      <c r="MVM68" s="995">
        <f t="shared" ref="MVM68" si="29247">MVM60*$C$65*$C$68</f>
        <v>0</v>
      </c>
      <c r="MVO68" s="995">
        <f t="shared" ref="MVO68" si="29248">MVO60*$C$65*$C$68</f>
        <v>0</v>
      </c>
      <c r="MVQ68" s="995">
        <f t="shared" ref="MVQ68" si="29249">MVQ60*$C$65*$C$68</f>
        <v>0</v>
      </c>
      <c r="MVS68" s="995">
        <f t="shared" ref="MVS68" si="29250">MVS60*$C$65*$C$68</f>
        <v>0</v>
      </c>
      <c r="MVU68" s="995">
        <f t="shared" ref="MVU68" si="29251">MVU60*$C$65*$C$68</f>
        <v>0</v>
      </c>
      <c r="MVW68" s="995">
        <f t="shared" ref="MVW68" si="29252">MVW60*$C$65*$C$68</f>
        <v>0</v>
      </c>
      <c r="MVY68" s="995">
        <f t="shared" ref="MVY68" si="29253">MVY60*$C$65*$C$68</f>
        <v>0</v>
      </c>
      <c r="MWA68" s="995">
        <f t="shared" ref="MWA68" si="29254">MWA60*$C$65*$C$68</f>
        <v>0</v>
      </c>
      <c r="MWC68" s="995">
        <f t="shared" ref="MWC68" si="29255">MWC60*$C$65*$C$68</f>
        <v>0</v>
      </c>
      <c r="MWE68" s="995">
        <f t="shared" ref="MWE68" si="29256">MWE60*$C$65*$C$68</f>
        <v>0</v>
      </c>
      <c r="MWG68" s="995">
        <f t="shared" ref="MWG68" si="29257">MWG60*$C$65*$C$68</f>
        <v>0</v>
      </c>
      <c r="MWI68" s="995">
        <f t="shared" ref="MWI68" si="29258">MWI60*$C$65*$C$68</f>
        <v>0</v>
      </c>
      <c r="MWK68" s="995">
        <f t="shared" ref="MWK68" si="29259">MWK60*$C$65*$C$68</f>
        <v>0</v>
      </c>
      <c r="MWM68" s="995">
        <f t="shared" ref="MWM68" si="29260">MWM60*$C$65*$C$68</f>
        <v>0</v>
      </c>
      <c r="MWO68" s="995">
        <f t="shared" ref="MWO68" si="29261">MWO60*$C$65*$C$68</f>
        <v>0</v>
      </c>
      <c r="MWQ68" s="995">
        <f t="shared" ref="MWQ68" si="29262">MWQ60*$C$65*$C$68</f>
        <v>0</v>
      </c>
      <c r="MWS68" s="995">
        <f t="shared" ref="MWS68" si="29263">MWS60*$C$65*$C$68</f>
        <v>0</v>
      </c>
      <c r="MWU68" s="995">
        <f t="shared" ref="MWU68" si="29264">MWU60*$C$65*$C$68</f>
        <v>0</v>
      </c>
      <c r="MWW68" s="995">
        <f t="shared" ref="MWW68" si="29265">MWW60*$C$65*$C$68</f>
        <v>0</v>
      </c>
      <c r="MWY68" s="995">
        <f t="shared" ref="MWY68" si="29266">MWY60*$C$65*$C$68</f>
        <v>0</v>
      </c>
      <c r="MXA68" s="995">
        <f t="shared" ref="MXA68" si="29267">MXA60*$C$65*$C$68</f>
        <v>0</v>
      </c>
      <c r="MXC68" s="995">
        <f t="shared" ref="MXC68" si="29268">MXC60*$C$65*$C$68</f>
        <v>0</v>
      </c>
      <c r="MXE68" s="995">
        <f t="shared" ref="MXE68" si="29269">MXE60*$C$65*$C$68</f>
        <v>0</v>
      </c>
      <c r="MXG68" s="995">
        <f t="shared" ref="MXG68" si="29270">MXG60*$C$65*$C$68</f>
        <v>0</v>
      </c>
      <c r="MXI68" s="995">
        <f t="shared" ref="MXI68" si="29271">MXI60*$C$65*$C$68</f>
        <v>0</v>
      </c>
      <c r="MXK68" s="995">
        <f t="shared" ref="MXK68" si="29272">MXK60*$C$65*$C$68</f>
        <v>0</v>
      </c>
      <c r="MXM68" s="995">
        <f t="shared" ref="MXM68" si="29273">MXM60*$C$65*$C$68</f>
        <v>0</v>
      </c>
      <c r="MXO68" s="995">
        <f t="shared" ref="MXO68" si="29274">MXO60*$C$65*$C$68</f>
        <v>0</v>
      </c>
      <c r="MXQ68" s="995">
        <f t="shared" ref="MXQ68" si="29275">MXQ60*$C$65*$C$68</f>
        <v>0</v>
      </c>
      <c r="MXS68" s="995">
        <f t="shared" ref="MXS68" si="29276">MXS60*$C$65*$C$68</f>
        <v>0</v>
      </c>
      <c r="MXU68" s="995">
        <f t="shared" ref="MXU68" si="29277">MXU60*$C$65*$C$68</f>
        <v>0</v>
      </c>
      <c r="MXW68" s="995">
        <f t="shared" ref="MXW68" si="29278">MXW60*$C$65*$C$68</f>
        <v>0</v>
      </c>
      <c r="MXY68" s="995">
        <f t="shared" ref="MXY68" si="29279">MXY60*$C$65*$C$68</f>
        <v>0</v>
      </c>
      <c r="MYA68" s="995">
        <f t="shared" ref="MYA68" si="29280">MYA60*$C$65*$C$68</f>
        <v>0</v>
      </c>
      <c r="MYC68" s="995">
        <f t="shared" ref="MYC68" si="29281">MYC60*$C$65*$C$68</f>
        <v>0</v>
      </c>
      <c r="MYE68" s="995">
        <f t="shared" ref="MYE68" si="29282">MYE60*$C$65*$C$68</f>
        <v>0</v>
      </c>
      <c r="MYG68" s="995">
        <f t="shared" ref="MYG68" si="29283">MYG60*$C$65*$C$68</f>
        <v>0</v>
      </c>
      <c r="MYI68" s="995">
        <f t="shared" ref="MYI68" si="29284">MYI60*$C$65*$C$68</f>
        <v>0</v>
      </c>
      <c r="MYK68" s="995">
        <f t="shared" ref="MYK68" si="29285">MYK60*$C$65*$C$68</f>
        <v>0</v>
      </c>
      <c r="MYM68" s="995">
        <f t="shared" ref="MYM68" si="29286">MYM60*$C$65*$C$68</f>
        <v>0</v>
      </c>
      <c r="MYO68" s="995">
        <f t="shared" ref="MYO68" si="29287">MYO60*$C$65*$C$68</f>
        <v>0</v>
      </c>
      <c r="MYQ68" s="995">
        <f t="shared" ref="MYQ68" si="29288">MYQ60*$C$65*$C$68</f>
        <v>0</v>
      </c>
      <c r="MYS68" s="995">
        <f t="shared" ref="MYS68" si="29289">MYS60*$C$65*$C$68</f>
        <v>0</v>
      </c>
      <c r="MYU68" s="995">
        <f t="shared" ref="MYU68" si="29290">MYU60*$C$65*$C$68</f>
        <v>0</v>
      </c>
      <c r="MYW68" s="995">
        <f t="shared" ref="MYW68" si="29291">MYW60*$C$65*$C$68</f>
        <v>0</v>
      </c>
      <c r="MYY68" s="995">
        <f t="shared" ref="MYY68" si="29292">MYY60*$C$65*$C$68</f>
        <v>0</v>
      </c>
      <c r="MZA68" s="995">
        <f t="shared" ref="MZA68" si="29293">MZA60*$C$65*$C$68</f>
        <v>0</v>
      </c>
      <c r="MZC68" s="995">
        <f t="shared" ref="MZC68" si="29294">MZC60*$C$65*$C$68</f>
        <v>0</v>
      </c>
      <c r="MZE68" s="995">
        <f t="shared" ref="MZE68" si="29295">MZE60*$C$65*$C$68</f>
        <v>0</v>
      </c>
      <c r="MZG68" s="995">
        <f t="shared" ref="MZG68" si="29296">MZG60*$C$65*$C$68</f>
        <v>0</v>
      </c>
      <c r="MZI68" s="995">
        <f t="shared" ref="MZI68" si="29297">MZI60*$C$65*$C$68</f>
        <v>0</v>
      </c>
      <c r="MZK68" s="995">
        <f t="shared" ref="MZK68" si="29298">MZK60*$C$65*$C$68</f>
        <v>0</v>
      </c>
      <c r="MZM68" s="995">
        <f t="shared" ref="MZM68" si="29299">MZM60*$C$65*$C$68</f>
        <v>0</v>
      </c>
      <c r="MZO68" s="995">
        <f t="shared" ref="MZO68" si="29300">MZO60*$C$65*$C$68</f>
        <v>0</v>
      </c>
      <c r="MZQ68" s="995">
        <f t="shared" ref="MZQ68" si="29301">MZQ60*$C$65*$C$68</f>
        <v>0</v>
      </c>
      <c r="MZS68" s="995">
        <f t="shared" ref="MZS68" si="29302">MZS60*$C$65*$C$68</f>
        <v>0</v>
      </c>
      <c r="MZU68" s="995">
        <f t="shared" ref="MZU68" si="29303">MZU60*$C$65*$C$68</f>
        <v>0</v>
      </c>
      <c r="MZW68" s="995">
        <f t="shared" ref="MZW68" si="29304">MZW60*$C$65*$C$68</f>
        <v>0</v>
      </c>
      <c r="MZY68" s="995">
        <f t="shared" ref="MZY68" si="29305">MZY60*$C$65*$C$68</f>
        <v>0</v>
      </c>
      <c r="NAA68" s="995">
        <f t="shared" ref="NAA68" si="29306">NAA60*$C$65*$C$68</f>
        <v>0</v>
      </c>
      <c r="NAC68" s="995">
        <f t="shared" ref="NAC68" si="29307">NAC60*$C$65*$C$68</f>
        <v>0</v>
      </c>
      <c r="NAE68" s="995">
        <f t="shared" ref="NAE68" si="29308">NAE60*$C$65*$C$68</f>
        <v>0</v>
      </c>
      <c r="NAG68" s="995">
        <f t="shared" ref="NAG68" si="29309">NAG60*$C$65*$C$68</f>
        <v>0</v>
      </c>
      <c r="NAI68" s="995">
        <f t="shared" ref="NAI68" si="29310">NAI60*$C$65*$C$68</f>
        <v>0</v>
      </c>
      <c r="NAK68" s="995">
        <f t="shared" ref="NAK68" si="29311">NAK60*$C$65*$C$68</f>
        <v>0</v>
      </c>
      <c r="NAM68" s="995">
        <f t="shared" ref="NAM68" si="29312">NAM60*$C$65*$C$68</f>
        <v>0</v>
      </c>
      <c r="NAO68" s="995">
        <f t="shared" ref="NAO68" si="29313">NAO60*$C$65*$C$68</f>
        <v>0</v>
      </c>
      <c r="NAQ68" s="995">
        <f t="shared" ref="NAQ68" si="29314">NAQ60*$C$65*$C$68</f>
        <v>0</v>
      </c>
      <c r="NAS68" s="995">
        <f t="shared" ref="NAS68" si="29315">NAS60*$C$65*$C$68</f>
        <v>0</v>
      </c>
      <c r="NAU68" s="995">
        <f t="shared" ref="NAU68" si="29316">NAU60*$C$65*$C$68</f>
        <v>0</v>
      </c>
      <c r="NAW68" s="995">
        <f t="shared" ref="NAW68" si="29317">NAW60*$C$65*$C$68</f>
        <v>0</v>
      </c>
      <c r="NAY68" s="995">
        <f t="shared" ref="NAY68" si="29318">NAY60*$C$65*$C$68</f>
        <v>0</v>
      </c>
      <c r="NBA68" s="995">
        <f t="shared" ref="NBA68" si="29319">NBA60*$C$65*$C$68</f>
        <v>0</v>
      </c>
      <c r="NBC68" s="995">
        <f t="shared" ref="NBC68" si="29320">NBC60*$C$65*$C$68</f>
        <v>0</v>
      </c>
      <c r="NBE68" s="995">
        <f t="shared" ref="NBE68" si="29321">NBE60*$C$65*$C$68</f>
        <v>0</v>
      </c>
      <c r="NBG68" s="995">
        <f t="shared" ref="NBG68" si="29322">NBG60*$C$65*$C$68</f>
        <v>0</v>
      </c>
      <c r="NBI68" s="995">
        <f t="shared" ref="NBI68" si="29323">NBI60*$C$65*$C$68</f>
        <v>0</v>
      </c>
      <c r="NBK68" s="995">
        <f t="shared" ref="NBK68" si="29324">NBK60*$C$65*$C$68</f>
        <v>0</v>
      </c>
      <c r="NBM68" s="995">
        <f t="shared" ref="NBM68" si="29325">NBM60*$C$65*$C$68</f>
        <v>0</v>
      </c>
      <c r="NBO68" s="995">
        <f t="shared" ref="NBO68" si="29326">NBO60*$C$65*$C$68</f>
        <v>0</v>
      </c>
      <c r="NBQ68" s="995">
        <f t="shared" ref="NBQ68" si="29327">NBQ60*$C$65*$C$68</f>
        <v>0</v>
      </c>
      <c r="NBS68" s="995">
        <f t="shared" ref="NBS68" si="29328">NBS60*$C$65*$C$68</f>
        <v>0</v>
      </c>
      <c r="NBU68" s="995">
        <f t="shared" ref="NBU68" si="29329">NBU60*$C$65*$C$68</f>
        <v>0</v>
      </c>
      <c r="NBW68" s="995">
        <f t="shared" ref="NBW68" si="29330">NBW60*$C$65*$C$68</f>
        <v>0</v>
      </c>
      <c r="NBY68" s="995">
        <f t="shared" ref="NBY68" si="29331">NBY60*$C$65*$C$68</f>
        <v>0</v>
      </c>
      <c r="NCA68" s="995">
        <f t="shared" ref="NCA68" si="29332">NCA60*$C$65*$C$68</f>
        <v>0</v>
      </c>
      <c r="NCC68" s="995">
        <f t="shared" ref="NCC68" si="29333">NCC60*$C$65*$C$68</f>
        <v>0</v>
      </c>
      <c r="NCE68" s="995">
        <f t="shared" ref="NCE68" si="29334">NCE60*$C$65*$C$68</f>
        <v>0</v>
      </c>
      <c r="NCG68" s="995">
        <f t="shared" ref="NCG68" si="29335">NCG60*$C$65*$C$68</f>
        <v>0</v>
      </c>
      <c r="NCI68" s="995">
        <f t="shared" ref="NCI68" si="29336">NCI60*$C$65*$C$68</f>
        <v>0</v>
      </c>
      <c r="NCK68" s="995">
        <f t="shared" ref="NCK68" si="29337">NCK60*$C$65*$C$68</f>
        <v>0</v>
      </c>
      <c r="NCM68" s="995">
        <f t="shared" ref="NCM68" si="29338">NCM60*$C$65*$C$68</f>
        <v>0</v>
      </c>
      <c r="NCO68" s="995">
        <f t="shared" ref="NCO68" si="29339">NCO60*$C$65*$C$68</f>
        <v>0</v>
      </c>
      <c r="NCQ68" s="995">
        <f t="shared" ref="NCQ68" si="29340">NCQ60*$C$65*$C$68</f>
        <v>0</v>
      </c>
      <c r="NCS68" s="995">
        <f t="shared" ref="NCS68" si="29341">NCS60*$C$65*$C$68</f>
        <v>0</v>
      </c>
      <c r="NCU68" s="995">
        <f t="shared" ref="NCU68" si="29342">NCU60*$C$65*$C$68</f>
        <v>0</v>
      </c>
      <c r="NCW68" s="995">
        <f t="shared" ref="NCW68" si="29343">NCW60*$C$65*$C$68</f>
        <v>0</v>
      </c>
      <c r="NCY68" s="995">
        <f t="shared" ref="NCY68" si="29344">NCY60*$C$65*$C$68</f>
        <v>0</v>
      </c>
      <c r="NDA68" s="995">
        <f t="shared" ref="NDA68" si="29345">NDA60*$C$65*$C$68</f>
        <v>0</v>
      </c>
      <c r="NDC68" s="995">
        <f t="shared" ref="NDC68" si="29346">NDC60*$C$65*$C$68</f>
        <v>0</v>
      </c>
      <c r="NDE68" s="995">
        <f t="shared" ref="NDE68" si="29347">NDE60*$C$65*$C$68</f>
        <v>0</v>
      </c>
      <c r="NDG68" s="995">
        <f t="shared" ref="NDG68" si="29348">NDG60*$C$65*$C$68</f>
        <v>0</v>
      </c>
      <c r="NDI68" s="995">
        <f t="shared" ref="NDI68" si="29349">NDI60*$C$65*$C$68</f>
        <v>0</v>
      </c>
      <c r="NDK68" s="995">
        <f t="shared" ref="NDK68" si="29350">NDK60*$C$65*$C$68</f>
        <v>0</v>
      </c>
      <c r="NDM68" s="995">
        <f t="shared" ref="NDM68" si="29351">NDM60*$C$65*$C$68</f>
        <v>0</v>
      </c>
      <c r="NDO68" s="995">
        <f t="shared" ref="NDO68" si="29352">NDO60*$C$65*$C$68</f>
        <v>0</v>
      </c>
      <c r="NDQ68" s="995">
        <f t="shared" ref="NDQ68" si="29353">NDQ60*$C$65*$C$68</f>
        <v>0</v>
      </c>
      <c r="NDS68" s="995">
        <f t="shared" ref="NDS68" si="29354">NDS60*$C$65*$C$68</f>
        <v>0</v>
      </c>
      <c r="NDU68" s="995">
        <f t="shared" ref="NDU68" si="29355">NDU60*$C$65*$C$68</f>
        <v>0</v>
      </c>
      <c r="NDW68" s="995">
        <f t="shared" ref="NDW68" si="29356">NDW60*$C$65*$C$68</f>
        <v>0</v>
      </c>
      <c r="NDY68" s="995">
        <f t="shared" ref="NDY68" si="29357">NDY60*$C$65*$C$68</f>
        <v>0</v>
      </c>
      <c r="NEA68" s="995">
        <f t="shared" ref="NEA68" si="29358">NEA60*$C$65*$C$68</f>
        <v>0</v>
      </c>
      <c r="NEC68" s="995">
        <f t="shared" ref="NEC68" si="29359">NEC60*$C$65*$C$68</f>
        <v>0</v>
      </c>
      <c r="NEE68" s="995">
        <f t="shared" ref="NEE68" si="29360">NEE60*$C$65*$C$68</f>
        <v>0</v>
      </c>
      <c r="NEG68" s="995">
        <f t="shared" ref="NEG68" si="29361">NEG60*$C$65*$C$68</f>
        <v>0</v>
      </c>
      <c r="NEI68" s="995">
        <f t="shared" ref="NEI68" si="29362">NEI60*$C$65*$C$68</f>
        <v>0</v>
      </c>
      <c r="NEK68" s="995">
        <f t="shared" ref="NEK68" si="29363">NEK60*$C$65*$C$68</f>
        <v>0</v>
      </c>
      <c r="NEM68" s="995">
        <f t="shared" ref="NEM68" si="29364">NEM60*$C$65*$C$68</f>
        <v>0</v>
      </c>
      <c r="NEO68" s="995">
        <f t="shared" ref="NEO68" si="29365">NEO60*$C$65*$C$68</f>
        <v>0</v>
      </c>
      <c r="NEQ68" s="995">
        <f t="shared" ref="NEQ68" si="29366">NEQ60*$C$65*$C$68</f>
        <v>0</v>
      </c>
      <c r="NES68" s="995">
        <f t="shared" ref="NES68" si="29367">NES60*$C$65*$C$68</f>
        <v>0</v>
      </c>
      <c r="NEU68" s="995">
        <f t="shared" ref="NEU68" si="29368">NEU60*$C$65*$C$68</f>
        <v>0</v>
      </c>
      <c r="NEW68" s="995">
        <f t="shared" ref="NEW68" si="29369">NEW60*$C$65*$C$68</f>
        <v>0</v>
      </c>
      <c r="NEY68" s="995">
        <f t="shared" ref="NEY68" si="29370">NEY60*$C$65*$C$68</f>
        <v>0</v>
      </c>
      <c r="NFA68" s="995">
        <f t="shared" ref="NFA68" si="29371">NFA60*$C$65*$C$68</f>
        <v>0</v>
      </c>
      <c r="NFC68" s="995">
        <f t="shared" ref="NFC68" si="29372">NFC60*$C$65*$C$68</f>
        <v>0</v>
      </c>
      <c r="NFE68" s="995">
        <f t="shared" ref="NFE68" si="29373">NFE60*$C$65*$C$68</f>
        <v>0</v>
      </c>
      <c r="NFG68" s="995">
        <f t="shared" ref="NFG68" si="29374">NFG60*$C$65*$C$68</f>
        <v>0</v>
      </c>
      <c r="NFI68" s="995">
        <f t="shared" ref="NFI68" si="29375">NFI60*$C$65*$C$68</f>
        <v>0</v>
      </c>
      <c r="NFK68" s="995">
        <f t="shared" ref="NFK68" si="29376">NFK60*$C$65*$C$68</f>
        <v>0</v>
      </c>
      <c r="NFM68" s="995">
        <f t="shared" ref="NFM68" si="29377">NFM60*$C$65*$C$68</f>
        <v>0</v>
      </c>
      <c r="NFO68" s="995">
        <f t="shared" ref="NFO68" si="29378">NFO60*$C$65*$C$68</f>
        <v>0</v>
      </c>
      <c r="NFQ68" s="995">
        <f t="shared" ref="NFQ68" si="29379">NFQ60*$C$65*$C$68</f>
        <v>0</v>
      </c>
      <c r="NFS68" s="995">
        <f t="shared" ref="NFS68" si="29380">NFS60*$C$65*$C$68</f>
        <v>0</v>
      </c>
      <c r="NFU68" s="995">
        <f t="shared" ref="NFU68" si="29381">NFU60*$C$65*$C$68</f>
        <v>0</v>
      </c>
      <c r="NFW68" s="995">
        <f t="shared" ref="NFW68" si="29382">NFW60*$C$65*$C$68</f>
        <v>0</v>
      </c>
      <c r="NFY68" s="995">
        <f t="shared" ref="NFY68" si="29383">NFY60*$C$65*$C$68</f>
        <v>0</v>
      </c>
      <c r="NGA68" s="995">
        <f t="shared" ref="NGA68" si="29384">NGA60*$C$65*$C$68</f>
        <v>0</v>
      </c>
      <c r="NGC68" s="995">
        <f t="shared" ref="NGC68" si="29385">NGC60*$C$65*$C$68</f>
        <v>0</v>
      </c>
      <c r="NGE68" s="995">
        <f t="shared" ref="NGE68" si="29386">NGE60*$C$65*$C$68</f>
        <v>0</v>
      </c>
      <c r="NGG68" s="995">
        <f t="shared" ref="NGG68" si="29387">NGG60*$C$65*$C$68</f>
        <v>0</v>
      </c>
      <c r="NGI68" s="995">
        <f t="shared" ref="NGI68" si="29388">NGI60*$C$65*$C$68</f>
        <v>0</v>
      </c>
      <c r="NGK68" s="995">
        <f t="shared" ref="NGK68" si="29389">NGK60*$C$65*$C$68</f>
        <v>0</v>
      </c>
      <c r="NGM68" s="995">
        <f t="shared" ref="NGM68" si="29390">NGM60*$C$65*$C$68</f>
        <v>0</v>
      </c>
      <c r="NGO68" s="995">
        <f t="shared" ref="NGO68" si="29391">NGO60*$C$65*$C$68</f>
        <v>0</v>
      </c>
      <c r="NGQ68" s="995">
        <f t="shared" ref="NGQ68" si="29392">NGQ60*$C$65*$C$68</f>
        <v>0</v>
      </c>
      <c r="NGS68" s="995">
        <f t="shared" ref="NGS68" si="29393">NGS60*$C$65*$C$68</f>
        <v>0</v>
      </c>
      <c r="NGU68" s="995">
        <f t="shared" ref="NGU68" si="29394">NGU60*$C$65*$C$68</f>
        <v>0</v>
      </c>
      <c r="NGW68" s="995">
        <f t="shared" ref="NGW68" si="29395">NGW60*$C$65*$C$68</f>
        <v>0</v>
      </c>
      <c r="NGY68" s="995">
        <f t="shared" ref="NGY68" si="29396">NGY60*$C$65*$C$68</f>
        <v>0</v>
      </c>
      <c r="NHA68" s="995">
        <f t="shared" ref="NHA68" si="29397">NHA60*$C$65*$C$68</f>
        <v>0</v>
      </c>
      <c r="NHC68" s="995">
        <f t="shared" ref="NHC68" si="29398">NHC60*$C$65*$C$68</f>
        <v>0</v>
      </c>
      <c r="NHE68" s="995">
        <f t="shared" ref="NHE68" si="29399">NHE60*$C$65*$C$68</f>
        <v>0</v>
      </c>
      <c r="NHG68" s="995">
        <f t="shared" ref="NHG68" si="29400">NHG60*$C$65*$C$68</f>
        <v>0</v>
      </c>
      <c r="NHI68" s="995">
        <f t="shared" ref="NHI68" si="29401">NHI60*$C$65*$C$68</f>
        <v>0</v>
      </c>
      <c r="NHK68" s="995">
        <f t="shared" ref="NHK68" si="29402">NHK60*$C$65*$C$68</f>
        <v>0</v>
      </c>
      <c r="NHM68" s="995">
        <f t="shared" ref="NHM68" si="29403">NHM60*$C$65*$C$68</f>
        <v>0</v>
      </c>
      <c r="NHO68" s="995">
        <f t="shared" ref="NHO68" si="29404">NHO60*$C$65*$C$68</f>
        <v>0</v>
      </c>
      <c r="NHQ68" s="995">
        <f t="shared" ref="NHQ68" si="29405">NHQ60*$C$65*$C$68</f>
        <v>0</v>
      </c>
      <c r="NHS68" s="995">
        <f t="shared" ref="NHS68" si="29406">NHS60*$C$65*$C$68</f>
        <v>0</v>
      </c>
      <c r="NHU68" s="995">
        <f t="shared" ref="NHU68" si="29407">NHU60*$C$65*$C$68</f>
        <v>0</v>
      </c>
      <c r="NHW68" s="995">
        <f t="shared" ref="NHW68" si="29408">NHW60*$C$65*$C$68</f>
        <v>0</v>
      </c>
      <c r="NHY68" s="995">
        <f t="shared" ref="NHY68" si="29409">NHY60*$C$65*$C$68</f>
        <v>0</v>
      </c>
      <c r="NIA68" s="995">
        <f t="shared" ref="NIA68" si="29410">NIA60*$C$65*$C$68</f>
        <v>0</v>
      </c>
      <c r="NIC68" s="995">
        <f t="shared" ref="NIC68" si="29411">NIC60*$C$65*$C$68</f>
        <v>0</v>
      </c>
      <c r="NIE68" s="995">
        <f t="shared" ref="NIE68" si="29412">NIE60*$C$65*$C$68</f>
        <v>0</v>
      </c>
      <c r="NIG68" s="995">
        <f t="shared" ref="NIG68" si="29413">NIG60*$C$65*$C$68</f>
        <v>0</v>
      </c>
      <c r="NII68" s="995">
        <f t="shared" ref="NII68" si="29414">NII60*$C$65*$C$68</f>
        <v>0</v>
      </c>
      <c r="NIK68" s="995">
        <f t="shared" ref="NIK68" si="29415">NIK60*$C$65*$C$68</f>
        <v>0</v>
      </c>
      <c r="NIM68" s="995">
        <f t="shared" ref="NIM68" si="29416">NIM60*$C$65*$C$68</f>
        <v>0</v>
      </c>
      <c r="NIO68" s="995">
        <f t="shared" ref="NIO68" si="29417">NIO60*$C$65*$C$68</f>
        <v>0</v>
      </c>
      <c r="NIQ68" s="995">
        <f t="shared" ref="NIQ68" si="29418">NIQ60*$C$65*$C$68</f>
        <v>0</v>
      </c>
      <c r="NIS68" s="995">
        <f t="shared" ref="NIS68" si="29419">NIS60*$C$65*$C$68</f>
        <v>0</v>
      </c>
      <c r="NIU68" s="995">
        <f t="shared" ref="NIU68" si="29420">NIU60*$C$65*$C$68</f>
        <v>0</v>
      </c>
      <c r="NIW68" s="995">
        <f t="shared" ref="NIW68" si="29421">NIW60*$C$65*$C$68</f>
        <v>0</v>
      </c>
      <c r="NIY68" s="995">
        <f t="shared" ref="NIY68" si="29422">NIY60*$C$65*$C$68</f>
        <v>0</v>
      </c>
      <c r="NJA68" s="995">
        <f t="shared" ref="NJA68" si="29423">NJA60*$C$65*$C$68</f>
        <v>0</v>
      </c>
      <c r="NJC68" s="995">
        <f t="shared" ref="NJC68" si="29424">NJC60*$C$65*$C$68</f>
        <v>0</v>
      </c>
      <c r="NJE68" s="995">
        <f t="shared" ref="NJE68" si="29425">NJE60*$C$65*$C$68</f>
        <v>0</v>
      </c>
      <c r="NJG68" s="995">
        <f t="shared" ref="NJG68" si="29426">NJG60*$C$65*$C$68</f>
        <v>0</v>
      </c>
      <c r="NJI68" s="995">
        <f t="shared" ref="NJI68" si="29427">NJI60*$C$65*$C$68</f>
        <v>0</v>
      </c>
      <c r="NJK68" s="995">
        <f t="shared" ref="NJK68" si="29428">NJK60*$C$65*$C$68</f>
        <v>0</v>
      </c>
      <c r="NJM68" s="995">
        <f t="shared" ref="NJM68" si="29429">NJM60*$C$65*$C$68</f>
        <v>0</v>
      </c>
      <c r="NJO68" s="995">
        <f t="shared" ref="NJO68" si="29430">NJO60*$C$65*$C$68</f>
        <v>0</v>
      </c>
      <c r="NJQ68" s="995">
        <f t="shared" ref="NJQ68" si="29431">NJQ60*$C$65*$C$68</f>
        <v>0</v>
      </c>
      <c r="NJS68" s="995">
        <f t="shared" ref="NJS68" si="29432">NJS60*$C$65*$C$68</f>
        <v>0</v>
      </c>
      <c r="NJU68" s="995">
        <f t="shared" ref="NJU68" si="29433">NJU60*$C$65*$C$68</f>
        <v>0</v>
      </c>
      <c r="NJW68" s="995">
        <f t="shared" ref="NJW68" si="29434">NJW60*$C$65*$C$68</f>
        <v>0</v>
      </c>
      <c r="NJY68" s="995">
        <f t="shared" ref="NJY68" si="29435">NJY60*$C$65*$C$68</f>
        <v>0</v>
      </c>
      <c r="NKA68" s="995">
        <f t="shared" ref="NKA68" si="29436">NKA60*$C$65*$C$68</f>
        <v>0</v>
      </c>
      <c r="NKC68" s="995">
        <f t="shared" ref="NKC68" si="29437">NKC60*$C$65*$C$68</f>
        <v>0</v>
      </c>
      <c r="NKE68" s="995">
        <f t="shared" ref="NKE68" si="29438">NKE60*$C$65*$C$68</f>
        <v>0</v>
      </c>
      <c r="NKG68" s="995">
        <f t="shared" ref="NKG68" si="29439">NKG60*$C$65*$C$68</f>
        <v>0</v>
      </c>
      <c r="NKI68" s="995">
        <f t="shared" ref="NKI68" si="29440">NKI60*$C$65*$C$68</f>
        <v>0</v>
      </c>
      <c r="NKK68" s="995">
        <f t="shared" ref="NKK68" si="29441">NKK60*$C$65*$C$68</f>
        <v>0</v>
      </c>
      <c r="NKM68" s="995">
        <f t="shared" ref="NKM68" si="29442">NKM60*$C$65*$C$68</f>
        <v>0</v>
      </c>
      <c r="NKO68" s="995">
        <f t="shared" ref="NKO68" si="29443">NKO60*$C$65*$C$68</f>
        <v>0</v>
      </c>
      <c r="NKQ68" s="995">
        <f t="shared" ref="NKQ68" si="29444">NKQ60*$C$65*$C$68</f>
        <v>0</v>
      </c>
      <c r="NKS68" s="995">
        <f t="shared" ref="NKS68" si="29445">NKS60*$C$65*$C$68</f>
        <v>0</v>
      </c>
      <c r="NKU68" s="995">
        <f t="shared" ref="NKU68" si="29446">NKU60*$C$65*$C$68</f>
        <v>0</v>
      </c>
      <c r="NKW68" s="995">
        <f t="shared" ref="NKW68" si="29447">NKW60*$C$65*$C$68</f>
        <v>0</v>
      </c>
      <c r="NKY68" s="995">
        <f t="shared" ref="NKY68" si="29448">NKY60*$C$65*$C$68</f>
        <v>0</v>
      </c>
      <c r="NLA68" s="995">
        <f t="shared" ref="NLA68" si="29449">NLA60*$C$65*$C$68</f>
        <v>0</v>
      </c>
      <c r="NLC68" s="995">
        <f t="shared" ref="NLC68" si="29450">NLC60*$C$65*$C$68</f>
        <v>0</v>
      </c>
      <c r="NLE68" s="995">
        <f t="shared" ref="NLE68" si="29451">NLE60*$C$65*$C$68</f>
        <v>0</v>
      </c>
      <c r="NLG68" s="995">
        <f t="shared" ref="NLG68" si="29452">NLG60*$C$65*$C$68</f>
        <v>0</v>
      </c>
      <c r="NLI68" s="995">
        <f t="shared" ref="NLI68" si="29453">NLI60*$C$65*$C$68</f>
        <v>0</v>
      </c>
      <c r="NLK68" s="995">
        <f t="shared" ref="NLK68" si="29454">NLK60*$C$65*$C$68</f>
        <v>0</v>
      </c>
      <c r="NLM68" s="995">
        <f t="shared" ref="NLM68" si="29455">NLM60*$C$65*$C$68</f>
        <v>0</v>
      </c>
      <c r="NLO68" s="995">
        <f t="shared" ref="NLO68" si="29456">NLO60*$C$65*$C$68</f>
        <v>0</v>
      </c>
      <c r="NLQ68" s="995">
        <f t="shared" ref="NLQ68" si="29457">NLQ60*$C$65*$C$68</f>
        <v>0</v>
      </c>
      <c r="NLS68" s="995">
        <f t="shared" ref="NLS68" si="29458">NLS60*$C$65*$C$68</f>
        <v>0</v>
      </c>
      <c r="NLU68" s="995">
        <f t="shared" ref="NLU68" si="29459">NLU60*$C$65*$C$68</f>
        <v>0</v>
      </c>
      <c r="NLW68" s="995">
        <f t="shared" ref="NLW68" si="29460">NLW60*$C$65*$C$68</f>
        <v>0</v>
      </c>
      <c r="NLY68" s="995">
        <f t="shared" ref="NLY68" si="29461">NLY60*$C$65*$C$68</f>
        <v>0</v>
      </c>
      <c r="NMA68" s="995">
        <f t="shared" ref="NMA68" si="29462">NMA60*$C$65*$C$68</f>
        <v>0</v>
      </c>
      <c r="NMC68" s="995">
        <f t="shared" ref="NMC68" si="29463">NMC60*$C$65*$C$68</f>
        <v>0</v>
      </c>
      <c r="NME68" s="995">
        <f t="shared" ref="NME68" si="29464">NME60*$C$65*$C$68</f>
        <v>0</v>
      </c>
      <c r="NMG68" s="995">
        <f t="shared" ref="NMG68" si="29465">NMG60*$C$65*$C$68</f>
        <v>0</v>
      </c>
      <c r="NMI68" s="995">
        <f t="shared" ref="NMI68" si="29466">NMI60*$C$65*$C$68</f>
        <v>0</v>
      </c>
      <c r="NMK68" s="995">
        <f t="shared" ref="NMK68" si="29467">NMK60*$C$65*$C$68</f>
        <v>0</v>
      </c>
      <c r="NMM68" s="995">
        <f t="shared" ref="NMM68" si="29468">NMM60*$C$65*$C$68</f>
        <v>0</v>
      </c>
      <c r="NMO68" s="995">
        <f t="shared" ref="NMO68" si="29469">NMO60*$C$65*$C$68</f>
        <v>0</v>
      </c>
      <c r="NMQ68" s="995">
        <f t="shared" ref="NMQ68" si="29470">NMQ60*$C$65*$C$68</f>
        <v>0</v>
      </c>
      <c r="NMS68" s="995">
        <f t="shared" ref="NMS68" si="29471">NMS60*$C$65*$C$68</f>
        <v>0</v>
      </c>
      <c r="NMU68" s="995">
        <f t="shared" ref="NMU68" si="29472">NMU60*$C$65*$C$68</f>
        <v>0</v>
      </c>
      <c r="NMW68" s="995">
        <f t="shared" ref="NMW68" si="29473">NMW60*$C$65*$C$68</f>
        <v>0</v>
      </c>
      <c r="NMY68" s="995">
        <f t="shared" ref="NMY68" si="29474">NMY60*$C$65*$C$68</f>
        <v>0</v>
      </c>
      <c r="NNA68" s="995">
        <f t="shared" ref="NNA68" si="29475">NNA60*$C$65*$C$68</f>
        <v>0</v>
      </c>
      <c r="NNC68" s="995">
        <f t="shared" ref="NNC68" si="29476">NNC60*$C$65*$C$68</f>
        <v>0</v>
      </c>
      <c r="NNE68" s="995">
        <f t="shared" ref="NNE68" si="29477">NNE60*$C$65*$C$68</f>
        <v>0</v>
      </c>
      <c r="NNG68" s="995">
        <f t="shared" ref="NNG68" si="29478">NNG60*$C$65*$C$68</f>
        <v>0</v>
      </c>
      <c r="NNI68" s="995">
        <f t="shared" ref="NNI68" si="29479">NNI60*$C$65*$C$68</f>
        <v>0</v>
      </c>
      <c r="NNK68" s="995">
        <f t="shared" ref="NNK68" si="29480">NNK60*$C$65*$C$68</f>
        <v>0</v>
      </c>
      <c r="NNM68" s="995">
        <f t="shared" ref="NNM68" si="29481">NNM60*$C$65*$C$68</f>
        <v>0</v>
      </c>
      <c r="NNO68" s="995">
        <f t="shared" ref="NNO68" si="29482">NNO60*$C$65*$C$68</f>
        <v>0</v>
      </c>
      <c r="NNQ68" s="995">
        <f t="shared" ref="NNQ68" si="29483">NNQ60*$C$65*$C$68</f>
        <v>0</v>
      </c>
      <c r="NNS68" s="995">
        <f t="shared" ref="NNS68" si="29484">NNS60*$C$65*$C$68</f>
        <v>0</v>
      </c>
      <c r="NNU68" s="995">
        <f t="shared" ref="NNU68" si="29485">NNU60*$C$65*$C$68</f>
        <v>0</v>
      </c>
      <c r="NNW68" s="995">
        <f t="shared" ref="NNW68" si="29486">NNW60*$C$65*$C$68</f>
        <v>0</v>
      </c>
      <c r="NNY68" s="995">
        <f t="shared" ref="NNY68" si="29487">NNY60*$C$65*$C$68</f>
        <v>0</v>
      </c>
      <c r="NOA68" s="995">
        <f t="shared" ref="NOA68" si="29488">NOA60*$C$65*$C$68</f>
        <v>0</v>
      </c>
      <c r="NOC68" s="995">
        <f t="shared" ref="NOC68" si="29489">NOC60*$C$65*$C$68</f>
        <v>0</v>
      </c>
      <c r="NOE68" s="995">
        <f t="shared" ref="NOE68" si="29490">NOE60*$C$65*$C$68</f>
        <v>0</v>
      </c>
      <c r="NOG68" s="995">
        <f t="shared" ref="NOG68" si="29491">NOG60*$C$65*$C$68</f>
        <v>0</v>
      </c>
      <c r="NOI68" s="995">
        <f t="shared" ref="NOI68" si="29492">NOI60*$C$65*$C$68</f>
        <v>0</v>
      </c>
      <c r="NOK68" s="995">
        <f t="shared" ref="NOK68" si="29493">NOK60*$C$65*$C$68</f>
        <v>0</v>
      </c>
      <c r="NOM68" s="995">
        <f t="shared" ref="NOM68" si="29494">NOM60*$C$65*$C$68</f>
        <v>0</v>
      </c>
      <c r="NOO68" s="995">
        <f t="shared" ref="NOO68" si="29495">NOO60*$C$65*$C$68</f>
        <v>0</v>
      </c>
      <c r="NOQ68" s="995">
        <f t="shared" ref="NOQ68" si="29496">NOQ60*$C$65*$C$68</f>
        <v>0</v>
      </c>
      <c r="NOS68" s="995">
        <f t="shared" ref="NOS68" si="29497">NOS60*$C$65*$C$68</f>
        <v>0</v>
      </c>
      <c r="NOU68" s="995">
        <f t="shared" ref="NOU68" si="29498">NOU60*$C$65*$C$68</f>
        <v>0</v>
      </c>
      <c r="NOW68" s="995">
        <f t="shared" ref="NOW68" si="29499">NOW60*$C$65*$C$68</f>
        <v>0</v>
      </c>
      <c r="NOY68" s="995">
        <f t="shared" ref="NOY68" si="29500">NOY60*$C$65*$C$68</f>
        <v>0</v>
      </c>
      <c r="NPA68" s="995">
        <f t="shared" ref="NPA68" si="29501">NPA60*$C$65*$C$68</f>
        <v>0</v>
      </c>
      <c r="NPC68" s="995">
        <f t="shared" ref="NPC68" si="29502">NPC60*$C$65*$C$68</f>
        <v>0</v>
      </c>
      <c r="NPE68" s="995">
        <f t="shared" ref="NPE68" si="29503">NPE60*$C$65*$C$68</f>
        <v>0</v>
      </c>
      <c r="NPG68" s="995">
        <f t="shared" ref="NPG68" si="29504">NPG60*$C$65*$C$68</f>
        <v>0</v>
      </c>
      <c r="NPI68" s="995">
        <f t="shared" ref="NPI68" si="29505">NPI60*$C$65*$C$68</f>
        <v>0</v>
      </c>
      <c r="NPK68" s="995">
        <f t="shared" ref="NPK68" si="29506">NPK60*$C$65*$C$68</f>
        <v>0</v>
      </c>
      <c r="NPM68" s="995">
        <f t="shared" ref="NPM68" si="29507">NPM60*$C$65*$C$68</f>
        <v>0</v>
      </c>
      <c r="NPO68" s="995">
        <f t="shared" ref="NPO68" si="29508">NPO60*$C$65*$C$68</f>
        <v>0</v>
      </c>
      <c r="NPQ68" s="995">
        <f t="shared" ref="NPQ68" si="29509">NPQ60*$C$65*$C$68</f>
        <v>0</v>
      </c>
      <c r="NPS68" s="995">
        <f t="shared" ref="NPS68" si="29510">NPS60*$C$65*$C$68</f>
        <v>0</v>
      </c>
      <c r="NPU68" s="995">
        <f t="shared" ref="NPU68" si="29511">NPU60*$C$65*$C$68</f>
        <v>0</v>
      </c>
      <c r="NPW68" s="995">
        <f t="shared" ref="NPW68" si="29512">NPW60*$C$65*$C$68</f>
        <v>0</v>
      </c>
      <c r="NPY68" s="995">
        <f t="shared" ref="NPY68" si="29513">NPY60*$C$65*$C$68</f>
        <v>0</v>
      </c>
      <c r="NQA68" s="995">
        <f t="shared" ref="NQA68" si="29514">NQA60*$C$65*$C$68</f>
        <v>0</v>
      </c>
      <c r="NQC68" s="995">
        <f t="shared" ref="NQC68" si="29515">NQC60*$C$65*$C$68</f>
        <v>0</v>
      </c>
      <c r="NQE68" s="995">
        <f t="shared" ref="NQE68" si="29516">NQE60*$C$65*$C$68</f>
        <v>0</v>
      </c>
      <c r="NQG68" s="995">
        <f t="shared" ref="NQG68" si="29517">NQG60*$C$65*$C$68</f>
        <v>0</v>
      </c>
      <c r="NQI68" s="995">
        <f t="shared" ref="NQI68" si="29518">NQI60*$C$65*$C$68</f>
        <v>0</v>
      </c>
      <c r="NQK68" s="995">
        <f t="shared" ref="NQK68" si="29519">NQK60*$C$65*$C$68</f>
        <v>0</v>
      </c>
      <c r="NQM68" s="995">
        <f t="shared" ref="NQM68" si="29520">NQM60*$C$65*$C$68</f>
        <v>0</v>
      </c>
      <c r="NQO68" s="995">
        <f t="shared" ref="NQO68" si="29521">NQO60*$C$65*$C$68</f>
        <v>0</v>
      </c>
      <c r="NQQ68" s="995">
        <f t="shared" ref="NQQ68" si="29522">NQQ60*$C$65*$C$68</f>
        <v>0</v>
      </c>
      <c r="NQS68" s="995">
        <f t="shared" ref="NQS68" si="29523">NQS60*$C$65*$C$68</f>
        <v>0</v>
      </c>
      <c r="NQU68" s="995">
        <f t="shared" ref="NQU68" si="29524">NQU60*$C$65*$C$68</f>
        <v>0</v>
      </c>
      <c r="NQW68" s="995">
        <f t="shared" ref="NQW68" si="29525">NQW60*$C$65*$C$68</f>
        <v>0</v>
      </c>
      <c r="NQY68" s="995">
        <f t="shared" ref="NQY68" si="29526">NQY60*$C$65*$C$68</f>
        <v>0</v>
      </c>
      <c r="NRA68" s="995">
        <f t="shared" ref="NRA68" si="29527">NRA60*$C$65*$C$68</f>
        <v>0</v>
      </c>
      <c r="NRC68" s="995">
        <f t="shared" ref="NRC68" si="29528">NRC60*$C$65*$C$68</f>
        <v>0</v>
      </c>
      <c r="NRE68" s="995">
        <f t="shared" ref="NRE68" si="29529">NRE60*$C$65*$C$68</f>
        <v>0</v>
      </c>
      <c r="NRG68" s="995">
        <f t="shared" ref="NRG68" si="29530">NRG60*$C$65*$C$68</f>
        <v>0</v>
      </c>
      <c r="NRI68" s="995">
        <f t="shared" ref="NRI68" si="29531">NRI60*$C$65*$C$68</f>
        <v>0</v>
      </c>
      <c r="NRK68" s="995">
        <f t="shared" ref="NRK68" si="29532">NRK60*$C$65*$C$68</f>
        <v>0</v>
      </c>
      <c r="NRM68" s="995">
        <f t="shared" ref="NRM68" si="29533">NRM60*$C$65*$C$68</f>
        <v>0</v>
      </c>
      <c r="NRO68" s="995">
        <f t="shared" ref="NRO68" si="29534">NRO60*$C$65*$C$68</f>
        <v>0</v>
      </c>
      <c r="NRQ68" s="995">
        <f t="shared" ref="NRQ68" si="29535">NRQ60*$C$65*$C$68</f>
        <v>0</v>
      </c>
      <c r="NRS68" s="995">
        <f t="shared" ref="NRS68" si="29536">NRS60*$C$65*$C$68</f>
        <v>0</v>
      </c>
      <c r="NRU68" s="995">
        <f t="shared" ref="NRU68" si="29537">NRU60*$C$65*$C$68</f>
        <v>0</v>
      </c>
      <c r="NRW68" s="995">
        <f t="shared" ref="NRW68" si="29538">NRW60*$C$65*$C$68</f>
        <v>0</v>
      </c>
      <c r="NRY68" s="995">
        <f t="shared" ref="NRY68" si="29539">NRY60*$C$65*$C$68</f>
        <v>0</v>
      </c>
      <c r="NSA68" s="995">
        <f t="shared" ref="NSA68" si="29540">NSA60*$C$65*$C$68</f>
        <v>0</v>
      </c>
      <c r="NSC68" s="995">
        <f t="shared" ref="NSC68" si="29541">NSC60*$C$65*$C$68</f>
        <v>0</v>
      </c>
      <c r="NSE68" s="995">
        <f t="shared" ref="NSE68" si="29542">NSE60*$C$65*$C$68</f>
        <v>0</v>
      </c>
      <c r="NSG68" s="995">
        <f t="shared" ref="NSG68" si="29543">NSG60*$C$65*$C$68</f>
        <v>0</v>
      </c>
      <c r="NSI68" s="995">
        <f t="shared" ref="NSI68" si="29544">NSI60*$C$65*$C$68</f>
        <v>0</v>
      </c>
      <c r="NSK68" s="995">
        <f t="shared" ref="NSK68" si="29545">NSK60*$C$65*$C$68</f>
        <v>0</v>
      </c>
      <c r="NSM68" s="995">
        <f t="shared" ref="NSM68" si="29546">NSM60*$C$65*$C$68</f>
        <v>0</v>
      </c>
      <c r="NSO68" s="995">
        <f t="shared" ref="NSO68" si="29547">NSO60*$C$65*$C$68</f>
        <v>0</v>
      </c>
      <c r="NSQ68" s="995">
        <f t="shared" ref="NSQ68" si="29548">NSQ60*$C$65*$C$68</f>
        <v>0</v>
      </c>
      <c r="NSS68" s="995">
        <f t="shared" ref="NSS68" si="29549">NSS60*$C$65*$C$68</f>
        <v>0</v>
      </c>
      <c r="NSU68" s="995">
        <f t="shared" ref="NSU68" si="29550">NSU60*$C$65*$C$68</f>
        <v>0</v>
      </c>
      <c r="NSW68" s="995">
        <f t="shared" ref="NSW68" si="29551">NSW60*$C$65*$C$68</f>
        <v>0</v>
      </c>
      <c r="NSY68" s="995">
        <f t="shared" ref="NSY68" si="29552">NSY60*$C$65*$C$68</f>
        <v>0</v>
      </c>
      <c r="NTA68" s="995">
        <f t="shared" ref="NTA68" si="29553">NTA60*$C$65*$C$68</f>
        <v>0</v>
      </c>
      <c r="NTC68" s="995">
        <f t="shared" ref="NTC68" si="29554">NTC60*$C$65*$C$68</f>
        <v>0</v>
      </c>
      <c r="NTE68" s="995">
        <f t="shared" ref="NTE68" si="29555">NTE60*$C$65*$C$68</f>
        <v>0</v>
      </c>
      <c r="NTG68" s="995">
        <f t="shared" ref="NTG68" si="29556">NTG60*$C$65*$C$68</f>
        <v>0</v>
      </c>
      <c r="NTI68" s="995">
        <f t="shared" ref="NTI68" si="29557">NTI60*$C$65*$C$68</f>
        <v>0</v>
      </c>
      <c r="NTK68" s="995">
        <f t="shared" ref="NTK68" si="29558">NTK60*$C$65*$C$68</f>
        <v>0</v>
      </c>
      <c r="NTM68" s="995">
        <f t="shared" ref="NTM68" si="29559">NTM60*$C$65*$C$68</f>
        <v>0</v>
      </c>
      <c r="NTO68" s="995">
        <f t="shared" ref="NTO68" si="29560">NTO60*$C$65*$C$68</f>
        <v>0</v>
      </c>
      <c r="NTQ68" s="995">
        <f t="shared" ref="NTQ68" si="29561">NTQ60*$C$65*$C$68</f>
        <v>0</v>
      </c>
      <c r="NTS68" s="995">
        <f t="shared" ref="NTS68" si="29562">NTS60*$C$65*$C$68</f>
        <v>0</v>
      </c>
      <c r="NTU68" s="995">
        <f t="shared" ref="NTU68" si="29563">NTU60*$C$65*$C$68</f>
        <v>0</v>
      </c>
      <c r="NTW68" s="995">
        <f t="shared" ref="NTW68" si="29564">NTW60*$C$65*$C$68</f>
        <v>0</v>
      </c>
      <c r="NTY68" s="995">
        <f t="shared" ref="NTY68" si="29565">NTY60*$C$65*$C$68</f>
        <v>0</v>
      </c>
      <c r="NUA68" s="995">
        <f t="shared" ref="NUA68" si="29566">NUA60*$C$65*$C$68</f>
        <v>0</v>
      </c>
      <c r="NUC68" s="995">
        <f t="shared" ref="NUC68" si="29567">NUC60*$C$65*$C$68</f>
        <v>0</v>
      </c>
      <c r="NUE68" s="995">
        <f t="shared" ref="NUE68" si="29568">NUE60*$C$65*$C$68</f>
        <v>0</v>
      </c>
      <c r="NUG68" s="995">
        <f t="shared" ref="NUG68" si="29569">NUG60*$C$65*$C$68</f>
        <v>0</v>
      </c>
      <c r="NUI68" s="995">
        <f t="shared" ref="NUI68" si="29570">NUI60*$C$65*$C$68</f>
        <v>0</v>
      </c>
      <c r="NUK68" s="995">
        <f t="shared" ref="NUK68" si="29571">NUK60*$C$65*$C$68</f>
        <v>0</v>
      </c>
      <c r="NUM68" s="995">
        <f t="shared" ref="NUM68" si="29572">NUM60*$C$65*$C$68</f>
        <v>0</v>
      </c>
      <c r="NUO68" s="995">
        <f t="shared" ref="NUO68" si="29573">NUO60*$C$65*$C$68</f>
        <v>0</v>
      </c>
      <c r="NUQ68" s="995">
        <f t="shared" ref="NUQ68" si="29574">NUQ60*$C$65*$C$68</f>
        <v>0</v>
      </c>
      <c r="NUS68" s="995">
        <f t="shared" ref="NUS68" si="29575">NUS60*$C$65*$C$68</f>
        <v>0</v>
      </c>
      <c r="NUU68" s="995">
        <f t="shared" ref="NUU68" si="29576">NUU60*$C$65*$C$68</f>
        <v>0</v>
      </c>
      <c r="NUW68" s="995">
        <f t="shared" ref="NUW68" si="29577">NUW60*$C$65*$C$68</f>
        <v>0</v>
      </c>
      <c r="NUY68" s="995">
        <f t="shared" ref="NUY68" si="29578">NUY60*$C$65*$C$68</f>
        <v>0</v>
      </c>
      <c r="NVA68" s="995">
        <f t="shared" ref="NVA68" si="29579">NVA60*$C$65*$C$68</f>
        <v>0</v>
      </c>
      <c r="NVC68" s="995">
        <f t="shared" ref="NVC68" si="29580">NVC60*$C$65*$C$68</f>
        <v>0</v>
      </c>
      <c r="NVE68" s="995">
        <f t="shared" ref="NVE68" si="29581">NVE60*$C$65*$C$68</f>
        <v>0</v>
      </c>
      <c r="NVG68" s="995">
        <f t="shared" ref="NVG68" si="29582">NVG60*$C$65*$C$68</f>
        <v>0</v>
      </c>
      <c r="NVI68" s="995">
        <f t="shared" ref="NVI68" si="29583">NVI60*$C$65*$C$68</f>
        <v>0</v>
      </c>
      <c r="NVK68" s="995">
        <f t="shared" ref="NVK68" si="29584">NVK60*$C$65*$C$68</f>
        <v>0</v>
      </c>
      <c r="NVM68" s="995">
        <f t="shared" ref="NVM68" si="29585">NVM60*$C$65*$C$68</f>
        <v>0</v>
      </c>
      <c r="NVO68" s="995">
        <f t="shared" ref="NVO68" si="29586">NVO60*$C$65*$C$68</f>
        <v>0</v>
      </c>
      <c r="NVQ68" s="995">
        <f t="shared" ref="NVQ68" si="29587">NVQ60*$C$65*$C$68</f>
        <v>0</v>
      </c>
      <c r="NVS68" s="995">
        <f t="shared" ref="NVS68" si="29588">NVS60*$C$65*$C$68</f>
        <v>0</v>
      </c>
      <c r="NVU68" s="995">
        <f t="shared" ref="NVU68" si="29589">NVU60*$C$65*$C$68</f>
        <v>0</v>
      </c>
      <c r="NVW68" s="995">
        <f t="shared" ref="NVW68" si="29590">NVW60*$C$65*$C$68</f>
        <v>0</v>
      </c>
      <c r="NVY68" s="995">
        <f t="shared" ref="NVY68" si="29591">NVY60*$C$65*$C$68</f>
        <v>0</v>
      </c>
      <c r="NWA68" s="995">
        <f t="shared" ref="NWA68" si="29592">NWA60*$C$65*$C$68</f>
        <v>0</v>
      </c>
      <c r="NWC68" s="995">
        <f t="shared" ref="NWC68" si="29593">NWC60*$C$65*$C$68</f>
        <v>0</v>
      </c>
      <c r="NWE68" s="995">
        <f t="shared" ref="NWE68" si="29594">NWE60*$C$65*$C$68</f>
        <v>0</v>
      </c>
      <c r="NWG68" s="995">
        <f t="shared" ref="NWG68" si="29595">NWG60*$C$65*$C$68</f>
        <v>0</v>
      </c>
      <c r="NWI68" s="995">
        <f t="shared" ref="NWI68" si="29596">NWI60*$C$65*$C$68</f>
        <v>0</v>
      </c>
      <c r="NWK68" s="995">
        <f t="shared" ref="NWK68" si="29597">NWK60*$C$65*$C$68</f>
        <v>0</v>
      </c>
      <c r="NWM68" s="995">
        <f t="shared" ref="NWM68" si="29598">NWM60*$C$65*$C$68</f>
        <v>0</v>
      </c>
      <c r="NWO68" s="995">
        <f t="shared" ref="NWO68" si="29599">NWO60*$C$65*$C$68</f>
        <v>0</v>
      </c>
      <c r="NWQ68" s="995">
        <f t="shared" ref="NWQ68" si="29600">NWQ60*$C$65*$C$68</f>
        <v>0</v>
      </c>
      <c r="NWS68" s="995">
        <f t="shared" ref="NWS68" si="29601">NWS60*$C$65*$C$68</f>
        <v>0</v>
      </c>
      <c r="NWU68" s="995">
        <f t="shared" ref="NWU68" si="29602">NWU60*$C$65*$C$68</f>
        <v>0</v>
      </c>
      <c r="NWW68" s="995">
        <f t="shared" ref="NWW68" si="29603">NWW60*$C$65*$C$68</f>
        <v>0</v>
      </c>
      <c r="NWY68" s="995">
        <f t="shared" ref="NWY68" si="29604">NWY60*$C$65*$C$68</f>
        <v>0</v>
      </c>
      <c r="NXA68" s="995">
        <f t="shared" ref="NXA68" si="29605">NXA60*$C$65*$C$68</f>
        <v>0</v>
      </c>
      <c r="NXC68" s="995">
        <f t="shared" ref="NXC68" si="29606">NXC60*$C$65*$C$68</f>
        <v>0</v>
      </c>
      <c r="NXE68" s="995">
        <f t="shared" ref="NXE68" si="29607">NXE60*$C$65*$C$68</f>
        <v>0</v>
      </c>
      <c r="NXG68" s="995">
        <f t="shared" ref="NXG68" si="29608">NXG60*$C$65*$C$68</f>
        <v>0</v>
      </c>
      <c r="NXI68" s="995">
        <f t="shared" ref="NXI68" si="29609">NXI60*$C$65*$C$68</f>
        <v>0</v>
      </c>
      <c r="NXK68" s="995">
        <f t="shared" ref="NXK68" si="29610">NXK60*$C$65*$C$68</f>
        <v>0</v>
      </c>
      <c r="NXM68" s="995">
        <f t="shared" ref="NXM68" si="29611">NXM60*$C$65*$C$68</f>
        <v>0</v>
      </c>
      <c r="NXO68" s="995">
        <f t="shared" ref="NXO68" si="29612">NXO60*$C$65*$C$68</f>
        <v>0</v>
      </c>
      <c r="NXQ68" s="995">
        <f t="shared" ref="NXQ68" si="29613">NXQ60*$C$65*$C$68</f>
        <v>0</v>
      </c>
      <c r="NXS68" s="995">
        <f t="shared" ref="NXS68" si="29614">NXS60*$C$65*$C$68</f>
        <v>0</v>
      </c>
      <c r="NXU68" s="995">
        <f t="shared" ref="NXU68" si="29615">NXU60*$C$65*$C$68</f>
        <v>0</v>
      </c>
      <c r="NXW68" s="995">
        <f t="shared" ref="NXW68" si="29616">NXW60*$C$65*$C$68</f>
        <v>0</v>
      </c>
      <c r="NXY68" s="995">
        <f t="shared" ref="NXY68" si="29617">NXY60*$C$65*$C$68</f>
        <v>0</v>
      </c>
      <c r="NYA68" s="995">
        <f t="shared" ref="NYA68" si="29618">NYA60*$C$65*$C$68</f>
        <v>0</v>
      </c>
      <c r="NYC68" s="995">
        <f t="shared" ref="NYC68" si="29619">NYC60*$C$65*$C$68</f>
        <v>0</v>
      </c>
      <c r="NYE68" s="995">
        <f t="shared" ref="NYE68" si="29620">NYE60*$C$65*$C$68</f>
        <v>0</v>
      </c>
      <c r="NYG68" s="995">
        <f t="shared" ref="NYG68" si="29621">NYG60*$C$65*$C$68</f>
        <v>0</v>
      </c>
      <c r="NYI68" s="995">
        <f t="shared" ref="NYI68" si="29622">NYI60*$C$65*$C$68</f>
        <v>0</v>
      </c>
      <c r="NYK68" s="995">
        <f t="shared" ref="NYK68" si="29623">NYK60*$C$65*$C$68</f>
        <v>0</v>
      </c>
      <c r="NYM68" s="995">
        <f t="shared" ref="NYM68" si="29624">NYM60*$C$65*$C$68</f>
        <v>0</v>
      </c>
      <c r="NYO68" s="995">
        <f t="shared" ref="NYO68" si="29625">NYO60*$C$65*$C$68</f>
        <v>0</v>
      </c>
      <c r="NYQ68" s="995">
        <f t="shared" ref="NYQ68" si="29626">NYQ60*$C$65*$C$68</f>
        <v>0</v>
      </c>
      <c r="NYS68" s="995">
        <f t="shared" ref="NYS68" si="29627">NYS60*$C$65*$C$68</f>
        <v>0</v>
      </c>
      <c r="NYU68" s="995">
        <f t="shared" ref="NYU68" si="29628">NYU60*$C$65*$C$68</f>
        <v>0</v>
      </c>
      <c r="NYW68" s="995">
        <f t="shared" ref="NYW68" si="29629">NYW60*$C$65*$C$68</f>
        <v>0</v>
      </c>
      <c r="NYY68" s="995">
        <f t="shared" ref="NYY68" si="29630">NYY60*$C$65*$C$68</f>
        <v>0</v>
      </c>
      <c r="NZA68" s="995">
        <f t="shared" ref="NZA68" si="29631">NZA60*$C$65*$C$68</f>
        <v>0</v>
      </c>
      <c r="NZC68" s="995">
        <f t="shared" ref="NZC68" si="29632">NZC60*$C$65*$C$68</f>
        <v>0</v>
      </c>
      <c r="NZE68" s="995">
        <f t="shared" ref="NZE68" si="29633">NZE60*$C$65*$C$68</f>
        <v>0</v>
      </c>
      <c r="NZG68" s="995">
        <f t="shared" ref="NZG68" si="29634">NZG60*$C$65*$C$68</f>
        <v>0</v>
      </c>
      <c r="NZI68" s="995">
        <f t="shared" ref="NZI68" si="29635">NZI60*$C$65*$C$68</f>
        <v>0</v>
      </c>
      <c r="NZK68" s="995">
        <f t="shared" ref="NZK68" si="29636">NZK60*$C$65*$C$68</f>
        <v>0</v>
      </c>
      <c r="NZM68" s="995">
        <f t="shared" ref="NZM68" si="29637">NZM60*$C$65*$C$68</f>
        <v>0</v>
      </c>
      <c r="NZO68" s="995">
        <f t="shared" ref="NZO68" si="29638">NZO60*$C$65*$C$68</f>
        <v>0</v>
      </c>
      <c r="NZQ68" s="995">
        <f t="shared" ref="NZQ68" si="29639">NZQ60*$C$65*$C$68</f>
        <v>0</v>
      </c>
      <c r="NZS68" s="995">
        <f t="shared" ref="NZS68" si="29640">NZS60*$C$65*$C$68</f>
        <v>0</v>
      </c>
      <c r="NZU68" s="995">
        <f t="shared" ref="NZU68" si="29641">NZU60*$C$65*$C$68</f>
        <v>0</v>
      </c>
      <c r="NZW68" s="995">
        <f t="shared" ref="NZW68" si="29642">NZW60*$C$65*$C$68</f>
        <v>0</v>
      </c>
      <c r="NZY68" s="995">
        <f t="shared" ref="NZY68" si="29643">NZY60*$C$65*$C$68</f>
        <v>0</v>
      </c>
      <c r="OAA68" s="995">
        <f t="shared" ref="OAA68" si="29644">OAA60*$C$65*$C$68</f>
        <v>0</v>
      </c>
      <c r="OAC68" s="995">
        <f t="shared" ref="OAC68" si="29645">OAC60*$C$65*$C$68</f>
        <v>0</v>
      </c>
      <c r="OAE68" s="995">
        <f t="shared" ref="OAE68" si="29646">OAE60*$C$65*$C$68</f>
        <v>0</v>
      </c>
      <c r="OAG68" s="995">
        <f t="shared" ref="OAG68" si="29647">OAG60*$C$65*$C$68</f>
        <v>0</v>
      </c>
      <c r="OAI68" s="995">
        <f t="shared" ref="OAI68" si="29648">OAI60*$C$65*$C$68</f>
        <v>0</v>
      </c>
      <c r="OAK68" s="995">
        <f t="shared" ref="OAK68" si="29649">OAK60*$C$65*$C$68</f>
        <v>0</v>
      </c>
      <c r="OAM68" s="995">
        <f t="shared" ref="OAM68" si="29650">OAM60*$C$65*$C$68</f>
        <v>0</v>
      </c>
      <c r="OAO68" s="995">
        <f t="shared" ref="OAO68" si="29651">OAO60*$C$65*$C$68</f>
        <v>0</v>
      </c>
      <c r="OAQ68" s="995">
        <f t="shared" ref="OAQ68" si="29652">OAQ60*$C$65*$C$68</f>
        <v>0</v>
      </c>
      <c r="OAS68" s="995">
        <f t="shared" ref="OAS68" si="29653">OAS60*$C$65*$C$68</f>
        <v>0</v>
      </c>
      <c r="OAU68" s="995">
        <f t="shared" ref="OAU68" si="29654">OAU60*$C$65*$C$68</f>
        <v>0</v>
      </c>
      <c r="OAW68" s="995">
        <f t="shared" ref="OAW68" si="29655">OAW60*$C$65*$C$68</f>
        <v>0</v>
      </c>
      <c r="OAY68" s="995">
        <f t="shared" ref="OAY68" si="29656">OAY60*$C$65*$C$68</f>
        <v>0</v>
      </c>
      <c r="OBA68" s="995">
        <f t="shared" ref="OBA68" si="29657">OBA60*$C$65*$C$68</f>
        <v>0</v>
      </c>
      <c r="OBC68" s="995">
        <f t="shared" ref="OBC68" si="29658">OBC60*$C$65*$C$68</f>
        <v>0</v>
      </c>
      <c r="OBE68" s="995">
        <f t="shared" ref="OBE68" si="29659">OBE60*$C$65*$C$68</f>
        <v>0</v>
      </c>
      <c r="OBG68" s="995">
        <f t="shared" ref="OBG68" si="29660">OBG60*$C$65*$C$68</f>
        <v>0</v>
      </c>
      <c r="OBI68" s="995">
        <f t="shared" ref="OBI68" si="29661">OBI60*$C$65*$C$68</f>
        <v>0</v>
      </c>
      <c r="OBK68" s="995">
        <f t="shared" ref="OBK68" si="29662">OBK60*$C$65*$C$68</f>
        <v>0</v>
      </c>
      <c r="OBM68" s="995">
        <f t="shared" ref="OBM68" si="29663">OBM60*$C$65*$C$68</f>
        <v>0</v>
      </c>
      <c r="OBO68" s="995">
        <f t="shared" ref="OBO68" si="29664">OBO60*$C$65*$C$68</f>
        <v>0</v>
      </c>
      <c r="OBQ68" s="995">
        <f t="shared" ref="OBQ68" si="29665">OBQ60*$C$65*$C$68</f>
        <v>0</v>
      </c>
      <c r="OBS68" s="995">
        <f t="shared" ref="OBS68" si="29666">OBS60*$C$65*$C$68</f>
        <v>0</v>
      </c>
      <c r="OBU68" s="995">
        <f t="shared" ref="OBU68" si="29667">OBU60*$C$65*$C$68</f>
        <v>0</v>
      </c>
      <c r="OBW68" s="995">
        <f t="shared" ref="OBW68" si="29668">OBW60*$C$65*$C$68</f>
        <v>0</v>
      </c>
      <c r="OBY68" s="995">
        <f t="shared" ref="OBY68" si="29669">OBY60*$C$65*$C$68</f>
        <v>0</v>
      </c>
      <c r="OCA68" s="995">
        <f t="shared" ref="OCA68" si="29670">OCA60*$C$65*$C$68</f>
        <v>0</v>
      </c>
      <c r="OCC68" s="995">
        <f t="shared" ref="OCC68" si="29671">OCC60*$C$65*$C$68</f>
        <v>0</v>
      </c>
      <c r="OCE68" s="995">
        <f t="shared" ref="OCE68" si="29672">OCE60*$C$65*$C$68</f>
        <v>0</v>
      </c>
      <c r="OCG68" s="995">
        <f t="shared" ref="OCG68" si="29673">OCG60*$C$65*$C$68</f>
        <v>0</v>
      </c>
      <c r="OCI68" s="995">
        <f t="shared" ref="OCI68" si="29674">OCI60*$C$65*$C$68</f>
        <v>0</v>
      </c>
      <c r="OCK68" s="995">
        <f t="shared" ref="OCK68" si="29675">OCK60*$C$65*$C$68</f>
        <v>0</v>
      </c>
      <c r="OCM68" s="995">
        <f t="shared" ref="OCM68" si="29676">OCM60*$C$65*$C$68</f>
        <v>0</v>
      </c>
      <c r="OCO68" s="995">
        <f t="shared" ref="OCO68" si="29677">OCO60*$C$65*$C$68</f>
        <v>0</v>
      </c>
      <c r="OCQ68" s="995">
        <f t="shared" ref="OCQ68" si="29678">OCQ60*$C$65*$C$68</f>
        <v>0</v>
      </c>
      <c r="OCS68" s="995">
        <f t="shared" ref="OCS68" si="29679">OCS60*$C$65*$C$68</f>
        <v>0</v>
      </c>
      <c r="OCU68" s="995">
        <f t="shared" ref="OCU68" si="29680">OCU60*$C$65*$C$68</f>
        <v>0</v>
      </c>
      <c r="OCW68" s="995">
        <f t="shared" ref="OCW68" si="29681">OCW60*$C$65*$C$68</f>
        <v>0</v>
      </c>
      <c r="OCY68" s="995">
        <f t="shared" ref="OCY68" si="29682">OCY60*$C$65*$C$68</f>
        <v>0</v>
      </c>
      <c r="ODA68" s="995">
        <f t="shared" ref="ODA68" si="29683">ODA60*$C$65*$C$68</f>
        <v>0</v>
      </c>
      <c r="ODC68" s="995">
        <f t="shared" ref="ODC68" si="29684">ODC60*$C$65*$C$68</f>
        <v>0</v>
      </c>
      <c r="ODE68" s="995">
        <f t="shared" ref="ODE68" si="29685">ODE60*$C$65*$C$68</f>
        <v>0</v>
      </c>
      <c r="ODG68" s="995">
        <f t="shared" ref="ODG68" si="29686">ODG60*$C$65*$C$68</f>
        <v>0</v>
      </c>
      <c r="ODI68" s="995">
        <f t="shared" ref="ODI68" si="29687">ODI60*$C$65*$C$68</f>
        <v>0</v>
      </c>
      <c r="ODK68" s="995">
        <f t="shared" ref="ODK68" si="29688">ODK60*$C$65*$C$68</f>
        <v>0</v>
      </c>
      <c r="ODM68" s="995">
        <f t="shared" ref="ODM68" si="29689">ODM60*$C$65*$C$68</f>
        <v>0</v>
      </c>
      <c r="ODO68" s="995">
        <f t="shared" ref="ODO68" si="29690">ODO60*$C$65*$C$68</f>
        <v>0</v>
      </c>
      <c r="ODQ68" s="995">
        <f t="shared" ref="ODQ68" si="29691">ODQ60*$C$65*$C$68</f>
        <v>0</v>
      </c>
      <c r="ODS68" s="995">
        <f t="shared" ref="ODS68" si="29692">ODS60*$C$65*$C$68</f>
        <v>0</v>
      </c>
      <c r="ODU68" s="995">
        <f t="shared" ref="ODU68" si="29693">ODU60*$C$65*$C$68</f>
        <v>0</v>
      </c>
      <c r="ODW68" s="995">
        <f t="shared" ref="ODW68" si="29694">ODW60*$C$65*$C$68</f>
        <v>0</v>
      </c>
      <c r="ODY68" s="995">
        <f t="shared" ref="ODY68" si="29695">ODY60*$C$65*$C$68</f>
        <v>0</v>
      </c>
      <c r="OEA68" s="995">
        <f t="shared" ref="OEA68" si="29696">OEA60*$C$65*$C$68</f>
        <v>0</v>
      </c>
      <c r="OEC68" s="995">
        <f t="shared" ref="OEC68" si="29697">OEC60*$C$65*$C$68</f>
        <v>0</v>
      </c>
      <c r="OEE68" s="995">
        <f t="shared" ref="OEE68" si="29698">OEE60*$C$65*$C$68</f>
        <v>0</v>
      </c>
      <c r="OEG68" s="995">
        <f t="shared" ref="OEG68" si="29699">OEG60*$C$65*$C$68</f>
        <v>0</v>
      </c>
      <c r="OEI68" s="995">
        <f t="shared" ref="OEI68" si="29700">OEI60*$C$65*$C$68</f>
        <v>0</v>
      </c>
      <c r="OEK68" s="995">
        <f t="shared" ref="OEK68" si="29701">OEK60*$C$65*$C$68</f>
        <v>0</v>
      </c>
      <c r="OEM68" s="995">
        <f t="shared" ref="OEM68" si="29702">OEM60*$C$65*$C$68</f>
        <v>0</v>
      </c>
      <c r="OEO68" s="995">
        <f t="shared" ref="OEO68" si="29703">OEO60*$C$65*$C$68</f>
        <v>0</v>
      </c>
      <c r="OEQ68" s="995">
        <f t="shared" ref="OEQ68" si="29704">OEQ60*$C$65*$C$68</f>
        <v>0</v>
      </c>
      <c r="OES68" s="995">
        <f t="shared" ref="OES68" si="29705">OES60*$C$65*$C$68</f>
        <v>0</v>
      </c>
      <c r="OEU68" s="995">
        <f t="shared" ref="OEU68" si="29706">OEU60*$C$65*$C$68</f>
        <v>0</v>
      </c>
      <c r="OEW68" s="995">
        <f t="shared" ref="OEW68" si="29707">OEW60*$C$65*$C$68</f>
        <v>0</v>
      </c>
      <c r="OEY68" s="995">
        <f t="shared" ref="OEY68" si="29708">OEY60*$C$65*$C$68</f>
        <v>0</v>
      </c>
      <c r="OFA68" s="995">
        <f t="shared" ref="OFA68" si="29709">OFA60*$C$65*$C$68</f>
        <v>0</v>
      </c>
      <c r="OFC68" s="995">
        <f t="shared" ref="OFC68" si="29710">OFC60*$C$65*$C$68</f>
        <v>0</v>
      </c>
      <c r="OFE68" s="995">
        <f t="shared" ref="OFE68" si="29711">OFE60*$C$65*$C$68</f>
        <v>0</v>
      </c>
      <c r="OFG68" s="995">
        <f t="shared" ref="OFG68" si="29712">OFG60*$C$65*$C$68</f>
        <v>0</v>
      </c>
      <c r="OFI68" s="995">
        <f t="shared" ref="OFI68" si="29713">OFI60*$C$65*$C$68</f>
        <v>0</v>
      </c>
      <c r="OFK68" s="995">
        <f t="shared" ref="OFK68" si="29714">OFK60*$C$65*$C$68</f>
        <v>0</v>
      </c>
      <c r="OFM68" s="995">
        <f t="shared" ref="OFM68" si="29715">OFM60*$C$65*$C$68</f>
        <v>0</v>
      </c>
      <c r="OFO68" s="995">
        <f t="shared" ref="OFO68" si="29716">OFO60*$C$65*$C$68</f>
        <v>0</v>
      </c>
      <c r="OFQ68" s="995">
        <f t="shared" ref="OFQ68" si="29717">OFQ60*$C$65*$C$68</f>
        <v>0</v>
      </c>
      <c r="OFS68" s="995">
        <f t="shared" ref="OFS68" si="29718">OFS60*$C$65*$C$68</f>
        <v>0</v>
      </c>
      <c r="OFU68" s="995">
        <f t="shared" ref="OFU68" si="29719">OFU60*$C$65*$C$68</f>
        <v>0</v>
      </c>
      <c r="OFW68" s="995">
        <f t="shared" ref="OFW68" si="29720">OFW60*$C$65*$C$68</f>
        <v>0</v>
      </c>
      <c r="OFY68" s="995">
        <f t="shared" ref="OFY68" si="29721">OFY60*$C$65*$C$68</f>
        <v>0</v>
      </c>
      <c r="OGA68" s="995">
        <f t="shared" ref="OGA68" si="29722">OGA60*$C$65*$C$68</f>
        <v>0</v>
      </c>
      <c r="OGC68" s="995">
        <f t="shared" ref="OGC68" si="29723">OGC60*$C$65*$C$68</f>
        <v>0</v>
      </c>
      <c r="OGE68" s="995">
        <f t="shared" ref="OGE68" si="29724">OGE60*$C$65*$C$68</f>
        <v>0</v>
      </c>
      <c r="OGG68" s="995">
        <f t="shared" ref="OGG68" si="29725">OGG60*$C$65*$C$68</f>
        <v>0</v>
      </c>
      <c r="OGI68" s="995">
        <f t="shared" ref="OGI68" si="29726">OGI60*$C$65*$C$68</f>
        <v>0</v>
      </c>
      <c r="OGK68" s="995">
        <f t="shared" ref="OGK68" si="29727">OGK60*$C$65*$C$68</f>
        <v>0</v>
      </c>
      <c r="OGM68" s="995">
        <f t="shared" ref="OGM68" si="29728">OGM60*$C$65*$C$68</f>
        <v>0</v>
      </c>
      <c r="OGO68" s="995">
        <f t="shared" ref="OGO68" si="29729">OGO60*$C$65*$C$68</f>
        <v>0</v>
      </c>
      <c r="OGQ68" s="995">
        <f t="shared" ref="OGQ68" si="29730">OGQ60*$C$65*$C$68</f>
        <v>0</v>
      </c>
      <c r="OGS68" s="995">
        <f t="shared" ref="OGS68" si="29731">OGS60*$C$65*$C$68</f>
        <v>0</v>
      </c>
      <c r="OGU68" s="995">
        <f t="shared" ref="OGU68" si="29732">OGU60*$C$65*$C$68</f>
        <v>0</v>
      </c>
      <c r="OGW68" s="995">
        <f t="shared" ref="OGW68" si="29733">OGW60*$C$65*$C$68</f>
        <v>0</v>
      </c>
      <c r="OGY68" s="995">
        <f t="shared" ref="OGY68" si="29734">OGY60*$C$65*$C$68</f>
        <v>0</v>
      </c>
      <c r="OHA68" s="995">
        <f t="shared" ref="OHA68" si="29735">OHA60*$C$65*$C$68</f>
        <v>0</v>
      </c>
      <c r="OHC68" s="995">
        <f t="shared" ref="OHC68" si="29736">OHC60*$C$65*$C$68</f>
        <v>0</v>
      </c>
      <c r="OHE68" s="995">
        <f t="shared" ref="OHE68" si="29737">OHE60*$C$65*$C$68</f>
        <v>0</v>
      </c>
      <c r="OHG68" s="995">
        <f t="shared" ref="OHG68" si="29738">OHG60*$C$65*$C$68</f>
        <v>0</v>
      </c>
      <c r="OHI68" s="995">
        <f t="shared" ref="OHI68" si="29739">OHI60*$C$65*$C$68</f>
        <v>0</v>
      </c>
      <c r="OHK68" s="995">
        <f t="shared" ref="OHK68" si="29740">OHK60*$C$65*$C$68</f>
        <v>0</v>
      </c>
      <c r="OHM68" s="995">
        <f t="shared" ref="OHM68" si="29741">OHM60*$C$65*$C$68</f>
        <v>0</v>
      </c>
      <c r="OHO68" s="995">
        <f t="shared" ref="OHO68" si="29742">OHO60*$C$65*$C$68</f>
        <v>0</v>
      </c>
      <c r="OHQ68" s="995">
        <f t="shared" ref="OHQ68" si="29743">OHQ60*$C$65*$C$68</f>
        <v>0</v>
      </c>
      <c r="OHS68" s="995">
        <f t="shared" ref="OHS68" si="29744">OHS60*$C$65*$C$68</f>
        <v>0</v>
      </c>
      <c r="OHU68" s="995">
        <f t="shared" ref="OHU68" si="29745">OHU60*$C$65*$C$68</f>
        <v>0</v>
      </c>
      <c r="OHW68" s="995">
        <f t="shared" ref="OHW68" si="29746">OHW60*$C$65*$C$68</f>
        <v>0</v>
      </c>
      <c r="OHY68" s="995">
        <f t="shared" ref="OHY68" si="29747">OHY60*$C$65*$C$68</f>
        <v>0</v>
      </c>
      <c r="OIA68" s="995">
        <f t="shared" ref="OIA68" si="29748">OIA60*$C$65*$C$68</f>
        <v>0</v>
      </c>
      <c r="OIC68" s="995">
        <f t="shared" ref="OIC68" si="29749">OIC60*$C$65*$C$68</f>
        <v>0</v>
      </c>
      <c r="OIE68" s="995">
        <f t="shared" ref="OIE68" si="29750">OIE60*$C$65*$C$68</f>
        <v>0</v>
      </c>
      <c r="OIG68" s="995">
        <f t="shared" ref="OIG68" si="29751">OIG60*$C$65*$C$68</f>
        <v>0</v>
      </c>
      <c r="OII68" s="995">
        <f t="shared" ref="OII68" si="29752">OII60*$C$65*$C$68</f>
        <v>0</v>
      </c>
      <c r="OIK68" s="995">
        <f t="shared" ref="OIK68" si="29753">OIK60*$C$65*$C$68</f>
        <v>0</v>
      </c>
      <c r="OIM68" s="995">
        <f t="shared" ref="OIM68" si="29754">OIM60*$C$65*$C$68</f>
        <v>0</v>
      </c>
      <c r="OIO68" s="995">
        <f t="shared" ref="OIO68" si="29755">OIO60*$C$65*$C$68</f>
        <v>0</v>
      </c>
      <c r="OIQ68" s="995">
        <f t="shared" ref="OIQ68" si="29756">OIQ60*$C$65*$C$68</f>
        <v>0</v>
      </c>
      <c r="OIS68" s="995">
        <f t="shared" ref="OIS68" si="29757">OIS60*$C$65*$C$68</f>
        <v>0</v>
      </c>
      <c r="OIU68" s="995">
        <f t="shared" ref="OIU68" si="29758">OIU60*$C$65*$C$68</f>
        <v>0</v>
      </c>
      <c r="OIW68" s="995">
        <f t="shared" ref="OIW68" si="29759">OIW60*$C$65*$C$68</f>
        <v>0</v>
      </c>
      <c r="OIY68" s="995">
        <f t="shared" ref="OIY68" si="29760">OIY60*$C$65*$C$68</f>
        <v>0</v>
      </c>
      <c r="OJA68" s="995">
        <f t="shared" ref="OJA68" si="29761">OJA60*$C$65*$C$68</f>
        <v>0</v>
      </c>
      <c r="OJC68" s="995">
        <f t="shared" ref="OJC68" si="29762">OJC60*$C$65*$C$68</f>
        <v>0</v>
      </c>
      <c r="OJE68" s="995">
        <f t="shared" ref="OJE68" si="29763">OJE60*$C$65*$C$68</f>
        <v>0</v>
      </c>
      <c r="OJG68" s="995">
        <f t="shared" ref="OJG68" si="29764">OJG60*$C$65*$C$68</f>
        <v>0</v>
      </c>
      <c r="OJI68" s="995">
        <f t="shared" ref="OJI68" si="29765">OJI60*$C$65*$C$68</f>
        <v>0</v>
      </c>
      <c r="OJK68" s="995">
        <f t="shared" ref="OJK68" si="29766">OJK60*$C$65*$C$68</f>
        <v>0</v>
      </c>
      <c r="OJM68" s="995">
        <f t="shared" ref="OJM68" si="29767">OJM60*$C$65*$C$68</f>
        <v>0</v>
      </c>
      <c r="OJO68" s="995">
        <f t="shared" ref="OJO68" si="29768">OJO60*$C$65*$C$68</f>
        <v>0</v>
      </c>
      <c r="OJQ68" s="995">
        <f t="shared" ref="OJQ68" si="29769">OJQ60*$C$65*$C$68</f>
        <v>0</v>
      </c>
      <c r="OJS68" s="995">
        <f t="shared" ref="OJS68" si="29770">OJS60*$C$65*$C$68</f>
        <v>0</v>
      </c>
      <c r="OJU68" s="995">
        <f t="shared" ref="OJU68" si="29771">OJU60*$C$65*$C$68</f>
        <v>0</v>
      </c>
      <c r="OJW68" s="995">
        <f t="shared" ref="OJW68" si="29772">OJW60*$C$65*$C$68</f>
        <v>0</v>
      </c>
      <c r="OJY68" s="995">
        <f t="shared" ref="OJY68" si="29773">OJY60*$C$65*$C$68</f>
        <v>0</v>
      </c>
      <c r="OKA68" s="995">
        <f t="shared" ref="OKA68" si="29774">OKA60*$C$65*$C$68</f>
        <v>0</v>
      </c>
      <c r="OKC68" s="995">
        <f t="shared" ref="OKC68" si="29775">OKC60*$C$65*$C$68</f>
        <v>0</v>
      </c>
      <c r="OKE68" s="995">
        <f t="shared" ref="OKE68" si="29776">OKE60*$C$65*$C$68</f>
        <v>0</v>
      </c>
      <c r="OKG68" s="995">
        <f t="shared" ref="OKG68" si="29777">OKG60*$C$65*$C$68</f>
        <v>0</v>
      </c>
      <c r="OKI68" s="995">
        <f t="shared" ref="OKI68" si="29778">OKI60*$C$65*$C$68</f>
        <v>0</v>
      </c>
      <c r="OKK68" s="995">
        <f t="shared" ref="OKK68" si="29779">OKK60*$C$65*$C$68</f>
        <v>0</v>
      </c>
      <c r="OKM68" s="995">
        <f t="shared" ref="OKM68" si="29780">OKM60*$C$65*$C$68</f>
        <v>0</v>
      </c>
      <c r="OKO68" s="995">
        <f t="shared" ref="OKO68" si="29781">OKO60*$C$65*$C$68</f>
        <v>0</v>
      </c>
      <c r="OKQ68" s="995">
        <f t="shared" ref="OKQ68" si="29782">OKQ60*$C$65*$C$68</f>
        <v>0</v>
      </c>
      <c r="OKS68" s="995">
        <f t="shared" ref="OKS68" si="29783">OKS60*$C$65*$C$68</f>
        <v>0</v>
      </c>
      <c r="OKU68" s="995">
        <f t="shared" ref="OKU68" si="29784">OKU60*$C$65*$C$68</f>
        <v>0</v>
      </c>
      <c r="OKW68" s="995">
        <f t="shared" ref="OKW68" si="29785">OKW60*$C$65*$C$68</f>
        <v>0</v>
      </c>
      <c r="OKY68" s="995">
        <f t="shared" ref="OKY68" si="29786">OKY60*$C$65*$C$68</f>
        <v>0</v>
      </c>
      <c r="OLA68" s="995">
        <f t="shared" ref="OLA68" si="29787">OLA60*$C$65*$C$68</f>
        <v>0</v>
      </c>
      <c r="OLC68" s="995">
        <f t="shared" ref="OLC68" si="29788">OLC60*$C$65*$C$68</f>
        <v>0</v>
      </c>
      <c r="OLE68" s="995">
        <f t="shared" ref="OLE68" si="29789">OLE60*$C$65*$C$68</f>
        <v>0</v>
      </c>
      <c r="OLG68" s="995">
        <f t="shared" ref="OLG68" si="29790">OLG60*$C$65*$C$68</f>
        <v>0</v>
      </c>
      <c r="OLI68" s="995">
        <f t="shared" ref="OLI68" si="29791">OLI60*$C$65*$C$68</f>
        <v>0</v>
      </c>
      <c r="OLK68" s="995">
        <f t="shared" ref="OLK68" si="29792">OLK60*$C$65*$C$68</f>
        <v>0</v>
      </c>
      <c r="OLM68" s="995">
        <f t="shared" ref="OLM68" si="29793">OLM60*$C$65*$C$68</f>
        <v>0</v>
      </c>
      <c r="OLO68" s="995">
        <f t="shared" ref="OLO68" si="29794">OLO60*$C$65*$C$68</f>
        <v>0</v>
      </c>
      <c r="OLQ68" s="995">
        <f t="shared" ref="OLQ68" si="29795">OLQ60*$C$65*$C$68</f>
        <v>0</v>
      </c>
      <c r="OLS68" s="995">
        <f t="shared" ref="OLS68" si="29796">OLS60*$C$65*$C$68</f>
        <v>0</v>
      </c>
      <c r="OLU68" s="995">
        <f t="shared" ref="OLU68" si="29797">OLU60*$C$65*$C$68</f>
        <v>0</v>
      </c>
      <c r="OLW68" s="995">
        <f t="shared" ref="OLW68" si="29798">OLW60*$C$65*$C$68</f>
        <v>0</v>
      </c>
      <c r="OLY68" s="995">
        <f t="shared" ref="OLY68" si="29799">OLY60*$C$65*$C$68</f>
        <v>0</v>
      </c>
      <c r="OMA68" s="995">
        <f t="shared" ref="OMA68" si="29800">OMA60*$C$65*$C$68</f>
        <v>0</v>
      </c>
      <c r="OMC68" s="995">
        <f t="shared" ref="OMC68" si="29801">OMC60*$C$65*$C$68</f>
        <v>0</v>
      </c>
      <c r="OME68" s="995">
        <f t="shared" ref="OME68" si="29802">OME60*$C$65*$C$68</f>
        <v>0</v>
      </c>
      <c r="OMG68" s="995">
        <f t="shared" ref="OMG68" si="29803">OMG60*$C$65*$C$68</f>
        <v>0</v>
      </c>
      <c r="OMI68" s="995">
        <f t="shared" ref="OMI68" si="29804">OMI60*$C$65*$C$68</f>
        <v>0</v>
      </c>
      <c r="OMK68" s="995">
        <f t="shared" ref="OMK68" si="29805">OMK60*$C$65*$C$68</f>
        <v>0</v>
      </c>
      <c r="OMM68" s="995">
        <f t="shared" ref="OMM68" si="29806">OMM60*$C$65*$C$68</f>
        <v>0</v>
      </c>
      <c r="OMO68" s="995">
        <f t="shared" ref="OMO68" si="29807">OMO60*$C$65*$C$68</f>
        <v>0</v>
      </c>
      <c r="OMQ68" s="995">
        <f t="shared" ref="OMQ68" si="29808">OMQ60*$C$65*$C$68</f>
        <v>0</v>
      </c>
      <c r="OMS68" s="995">
        <f t="shared" ref="OMS68" si="29809">OMS60*$C$65*$C$68</f>
        <v>0</v>
      </c>
      <c r="OMU68" s="995">
        <f t="shared" ref="OMU68" si="29810">OMU60*$C$65*$C$68</f>
        <v>0</v>
      </c>
      <c r="OMW68" s="995">
        <f t="shared" ref="OMW68" si="29811">OMW60*$C$65*$C$68</f>
        <v>0</v>
      </c>
      <c r="OMY68" s="995">
        <f t="shared" ref="OMY68" si="29812">OMY60*$C$65*$C$68</f>
        <v>0</v>
      </c>
      <c r="ONA68" s="995">
        <f t="shared" ref="ONA68" si="29813">ONA60*$C$65*$C$68</f>
        <v>0</v>
      </c>
      <c r="ONC68" s="995">
        <f t="shared" ref="ONC68" si="29814">ONC60*$C$65*$C$68</f>
        <v>0</v>
      </c>
      <c r="ONE68" s="995">
        <f t="shared" ref="ONE68" si="29815">ONE60*$C$65*$C$68</f>
        <v>0</v>
      </c>
      <c r="ONG68" s="995">
        <f t="shared" ref="ONG68" si="29816">ONG60*$C$65*$C$68</f>
        <v>0</v>
      </c>
      <c r="ONI68" s="995">
        <f t="shared" ref="ONI68" si="29817">ONI60*$C$65*$C$68</f>
        <v>0</v>
      </c>
      <c r="ONK68" s="995">
        <f t="shared" ref="ONK68" si="29818">ONK60*$C$65*$C$68</f>
        <v>0</v>
      </c>
      <c r="ONM68" s="995">
        <f t="shared" ref="ONM68" si="29819">ONM60*$C$65*$C$68</f>
        <v>0</v>
      </c>
      <c r="ONO68" s="995">
        <f t="shared" ref="ONO68" si="29820">ONO60*$C$65*$C$68</f>
        <v>0</v>
      </c>
      <c r="ONQ68" s="995">
        <f t="shared" ref="ONQ68" si="29821">ONQ60*$C$65*$C$68</f>
        <v>0</v>
      </c>
      <c r="ONS68" s="995">
        <f t="shared" ref="ONS68" si="29822">ONS60*$C$65*$C$68</f>
        <v>0</v>
      </c>
      <c r="ONU68" s="995">
        <f t="shared" ref="ONU68" si="29823">ONU60*$C$65*$C$68</f>
        <v>0</v>
      </c>
      <c r="ONW68" s="995">
        <f t="shared" ref="ONW68" si="29824">ONW60*$C$65*$C$68</f>
        <v>0</v>
      </c>
      <c r="ONY68" s="995">
        <f t="shared" ref="ONY68" si="29825">ONY60*$C$65*$C$68</f>
        <v>0</v>
      </c>
      <c r="OOA68" s="995">
        <f t="shared" ref="OOA68" si="29826">OOA60*$C$65*$C$68</f>
        <v>0</v>
      </c>
      <c r="OOC68" s="995">
        <f t="shared" ref="OOC68" si="29827">OOC60*$C$65*$C$68</f>
        <v>0</v>
      </c>
      <c r="OOE68" s="995">
        <f t="shared" ref="OOE68" si="29828">OOE60*$C$65*$C$68</f>
        <v>0</v>
      </c>
      <c r="OOG68" s="995">
        <f t="shared" ref="OOG68" si="29829">OOG60*$C$65*$C$68</f>
        <v>0</v>
      </c>
      <c r="OOI68" s="995">
        <f t="shared" ref="OOI68" si="29830">OOI60*$C$65*$C$68</f>
        <v>0</v>
      </c>
      <c r="OOK68" s="995">
        <f t="shared" ref="OOK68" si="29831">OOK60*$C$65*$C$68</f>
        <v>0</v>
      </c>
      <c r="OOM68" s="995">
        <f t="shared" ref="OOM68" si="29832">OOM60*$C$65*$C$68</f>
        <v>0</v>
      </c>
      <c r="OOO68" s="995">
        <f t="shared" ref="OOO68" si="29833">OOO60*$C$65*$C$68</f>
        <v>0</v>
      </c>
      <c r="OOQ68" s="995">
        <f t="shared" ref="OOQ68" si="29834">OOQ60*$C$65*$C$68</f>
        <v>0</v>
      </c>
      <c r="OOS68" s="995">
        <f t="shared" ref="OOS68" si="29835">OOS60*$C$65*$C$68</f>
        <v>0</v>
      </c>
      <c r="OOU68" s="995">
        <f t="shared" ref="OOU68" si="29836">OOU60*$C$65*$C$68</f>
        <v>0</v>
      </c>
      <c r="OOW68" s="995">
        <f t="shared" ref="OOW68" si="29837">OOW60*$C$65*$C$68</f>
        <v>0</v>
      </c>
      <c r="OOY68" s="995">
        <f t="shared" ref="OOY68" si="29838">OOY60*$C$65*$C$68</f>
        <v>0</v>
      </c>
      <c r="OPA68" s="995">
        <f t="shared" ref="OPA68" si="29839">OPA60*$C$65*$C$68</f>
        <v>0</v>
      </c>
      <c r="OPC68" s="995">
        <f t="shared" ref="OPC68" si="29840">OPC60*$C$65*$C$68</f>
        <v>0</v>
      </c>
      <c r="OPE68" s="995">
        <f t="shared" ref="OPE68" si="29841">OPE60*$C$65*$C$68</f>
        <v>0</v>
      </c>
      <c r="OPG68" s="995">
        <f t="shared" ref="OPG68" si="29842">OPG60*$C$65*$C$68</f>
        <v>0</v>
      </c>
      <c r="OPI68" s="995">
        <f t="shared" ref="OPI68" si="29843">OPI60*$C$65*$C$68</f>
        <v>0</v>
      </c>
      <c r="OPK68" s="995">
        <f t="shared" ref="OPK68" si="29844">OPK60*$C$65*$C$68</f>
        <v>0</v>
      </c>
      <c r="OPM68" s="995">
        <f t="shared" ref="OPM68" si="29845">OPM60*$C$65*$C$68</f>
        <v>0</v>
      </c>
      <c r="OPO68" s="995">
        <f t="shared" ref="OPO68" si="29846">OPO60*$C$65*$C$68</f>
        <v>0</v>
      </c>
      <c r="OPQ68" s="995">
        <f t="shared" ref="OPQ68" si="29847">OPQ60*$C$65*$C$68</f>
        <v>0</v>
      </c>
      <c r="OPS68" s="995">
        <f t="shared" ref="OPS68" si="29848">OPS60*$C$65*$C$68</f>
        <v>0</v>
      </c>
      <c r="OPU68" s="995">
        <f t="shared" ref="OPU68" si="29849">OPU60*$C$65*$C$68</f>
        <v>0</v>
      </c>
      <c r="OPW68" s="995">
        <f t="shared" ref="OPW68" si="29850">OPW60*$C$65*$C$68</f>
        <v>0</v>
      </c>
      <c r="OPY68" s="995">
        <f t="shared" ref="OPY68" si="29851">OPY60*$C$65*$C$68</f>
        <v>0</v>
      </c>
      <c r="OQA68" s="995">
        <f t="shared" ref="OQA68" si="29852">OQA60*$C$65*$C$68</f>
        <v>0</v>
      </c>
      <c r="OQC68" s="995">
        <f t="shared" ref="OQC68" si="29853">OQC60*$C$65*$C$68</f>
        <v>0</v>
      </c>
      <c r="OQE68" s="995">
        <f t="shared" ref="OQE68" si="29854">OQE60*$C$65*$C$68</f>
        <v>0</v>
      </c>
      <c r="OQG68" s="995">
        <f t="shared" ref="OQG68" si="29855">OQG60*$C$65*$C$68</f>
        <v>0</v>
      </c>
      <c r="OQI68" s="995">
        <f t="shared" ref="OQI68" si="29856">OQI60*$C$65*$C$68</f>
        <v>0</v>
      </c>
      <c r="OQK68" s="995">
        <f t="shared" ref="OQK68" si="29857">OQK60*$C$65*$C$68</f>
        <v>0</v>
      </c>
      <c r="OQM68" s="995">
        <f t="shared" ref="OQM68" si="29858">OQM60*$C$65*$C$68</f>
        <v>0</v>
      </c>
      <c r="OQO68" s="995">
        <f t="shared" ref="OQO68" si="29859">OQO60*$C$65*$C$68</f>
        <v>0</v>
      </c>
      <c r="OQQ68" s="995">
        <f t="shared" ref="OQQ68" si="29860">OQQ60*$C$65*$C$68</f>
        <v>0</v>
      </c>
      <c r="OQS68" s="995">
        <f t="shared" ref="OQS68" si="29861">OQS60*$C$65*$C$68</f>
        <v>0</v>
      </c>
      <c r="OQU68" s="995">
        <f t="shared" ref="OQU68" si="29862">OQU60*$C$65*$C$68</f>
        <v>0</v>
      </c>
      <c r="OQW68" s="995">
        <f t="shared" ref="OQW68" si="29863">OQW60*$C$65*$C$68</f>
        <v>0</v>
      </c>
      <c r="OQY68" s="995">
        <f t="shared" ref="OQY68" si="29864">OQY60*$C$65*$C$68</f>
        <v>0</v>
      </c>
      <c r="ORA68" s="995">
        <f t="shared" ref="ORA68" si="29865">ORA60*$C$65*$C$68</f>
        <v>0</v>
      </c>
      <c r="ORC68" s="995">
        <f t="shared" ref="ORC68" si="29866">ORC60*$C$65*$C$68</f>
        <v>0</v>
      </c>
      <c r="ORE68" s="995">
        <f t="shared" ref="ORE68" si="29867">ORE60*$C$65*$C$68</f>
        <v>0</v>
      </c>
      <c r="ORG68" s="995">
        <f t="shared" ref="ORG68" si="29868">ORG60*$C$65*$C$68</f>
        <v>0</v>
      </c>
      <c r="ORI68" s="995">
        <f t="shared" ref="ORI68" si="29869">ORI60*$C$65*$C$68</f>
        <v>0</v>
      </c>
      <c r="ORK68" s="995">
        <f t="shared" ref="ORK68" si="29870">ORK60*$C$65*$C$68</f>
        <v>0</v>
      </c>
      <c r="ORM68" s="995">
        <f t="shared" ref="ORM68" si="29871">ORM60*$C$65*$C$68</f>
        <v>0</v>
      </c>
      <c r="ORO68" s="995">
        <f t="shared" ref="ORO68" si="29872">ORO60*$C$65*$C$68</f>
        <v>0</v>
      </c>
      <c r="ORQ68" s="995">
        <f t="shared" ref="ORQ68" si="29873">ORQ60*$C$65*$C$68</f>
        <v>0</v>
      </c>
      <c r="ORS68" s="995">
        <f t="shared" ref="ORS68" si="29874">ORS60*$C$65*$C$68</f>
        <v>0</v>
      </c>
      <c r="ORU68" s="995">
        <f t="shared" ref="ORU68" si="29875">ORU60*$C$65*$C$68</f>
        <v>0</v>
      </c>
      <c r="ORW68" s="995">
        <f t="shared" ref="ORW68" si="29876">ORW60*$C$65*$C$68</f>
        <v>0</v>
      </c>
      <c r="ORY68" s="995">
        <f t="shared" ref="ORY68" si="29877">ORY60*$C$65*$C$68</f>
        <v>0</v>
      </c>
      <c r="OSA68" s="995">
        <f t="shared" ref="OSA68" si="29878">OSA60*$C$65*$C$68</f>
        <v>0</v>
      </c>
      <c r="OSC68" s="995">
        <f t="shared" ref="OSC68" si="29879">OSC60*$C$65*$C$68</f>
        <v>0</v>
      </c>
      <c r="OSE68" s="995">
        <f t="shared" ref="OSE68" si="29880">OSE60*$C$65*$C$68</f>
        <v>0</v>
      </c>
      <c r="OSG68" s="995">
        <f t="shared" ref="OSG68" si="29881">OSG60*$C$65*$C$68</f>
        <v>0</v>
      </c>
      <c r="OSI68" s="995">
        <f t="shared" ref="OSI68" si="29882">OSI60*$C$65*$C$68</f>
        <v>0</v>
      </c>
      <c r="OSK68" s="995">
        <f t="shared" ref="OSK68" si="29883">OSK60*$C$65*$C$68</f>
        <v>0</v>
      </c>
      <c r="OSM68" s="995">
        <f t="shared" ref="OSM68" si="29884">OSM60*$C$65*$C$68</f>
        <v>0</v>
      </c>
      <c r="OSO68" s="995">
        <f t="shared" ref="OSO68" si="29885">OSO60*$C$65*$C$68</f>
        <v>0</v>
      </c>
      <c r="OSQ68" s="995">
        <f t="shared" ref="OSQ68" si="29886">OSQ60*$C$65*$C$68</f>
        <v>0</v>
      </c>
      <c r="OSS68" s="995">
        <f t="shared" ref="OSS68" si="29887">OSS60*$C$65*$C$68</f>
        <v>0</v>
      </c>
      <c r="OSU68" s="995">
        <f t="shared" ref="OSU68" si="29888">OSU60*$C$65*$C$68</f>
        <v>0</v>
      </c>
      <c r="OSW68" s="995">
        <f t="shared" ref="OSW68" si="29889">OSW60*$C$65*$C$68</f>
        <v>0</v>
      </c>
      <c r="OSY68" s="995">
        <f t="shared" ref="OSY68" si="29890">OSY60*$C$65*$C$68</f>
        <v>0</v>
      </c>
      <c r="OTA68" s="995">
        <f t="shared" ref="OTA68" si="29891">OTA60*$C$65*$C$68</f>
        <v>0</v>
      </c>
      <c r="OTC68" s="995">
        <f t="shared" ref="OTC68" si="29892">OTC60*$C$65*$C$68</f>
        <v>0</v>
      </c>
      <c r="OTE68" s="995">
        <f t="shared" ref="OTE68" si="29893">OTE60*$C$65*$C$68</f>
        <v>0</v>
      </c>
      <c r="OTG68" s="995">
        <f t="shared" ref="OTG68" si="29894">OTG60*$C$65*$C$68</f>
        <v>0</v>
      </c>
      <c r="OTI68" s="995">
        <f t="shared" ref="OTI68" si="29895">OTI60*$C$65*$C$68</f>
        <v>0</v>
      </c>
      <c r="OTK68" s="995">
        <f t="shared" ref="OTK68" si="29896">OTK60*$C$65*$C$68</f>
        <v>0</v>
      </c>
      <c r="OTM68" s="995">
        <f t="shared" ref="OTM68" si="29897">OTM60*$C$65*$C$68</f>
        <v>0</v>
      </c>
      <c r="OTO68" s="995">
        <f t="shared" ref="OTO68" si="29898">OTO60*$C$65*$C$68</f>
        <v>0</v>
      </c>
      <c r="OTQ68" s="995">
        <f t="shared" ref="OTQ68" si="29899">OTQ60*$C$65*$C$68</f>
        <v>0</v>
      </c>
      <c r="OTS68" s="995">
        <f t="shared" ref="OTS68" si="29900">OTS60*$C$65*$C$68</f>
        <v>0</v>
      </c>
      <c r="OTU68" s="995">
        <f t="shared" ref="OTU68" si="29901">OTU60*$C$65*$C$68</f>
        <v>0</v>
      </c>
      <c r="OTW68" s="995">
        <f t="shared" ref="OTW68" si="29902">OTW60*$C$65*$C$68</f>
        <v>0</v>
      </c>
      <c r="OTY68" s="995">
        <f t="shared" ref="OTY68" si="29903">OTY60*$C$65*$C$68</f>
        <v>0</v>
      </c>
      <c r="OUA68" s="995">
        <f t="shared" ref="OUA68" si="29904">OUA60*$C$65*$C$68</f>
        <v>0</v>
      </c>
      <c r="OUC68" s="995">
        <f t="shared" ref="OUC68" si="29905">OUC60*$C$65*$C$68</f>
        <v>0</v>
      </c>
      <c r="OUE68" s="995">
        <f t="shared" ref="OUE68" si="29906">OUE60*$C$65*$C$68</f>
        <v>0</v>
      </c>
      <c r="OUG68" s="995">
        <f t="shared" ref="OUG68" si="29907">OUG60*$C$65*$C$68</f>
        <v>0</v>
      </c>
      <c r="OUI68" s="995">
        <f t="shared" ref="OUI68" si="29908">OUI60*$C$65*$C$68</f>
        <v>0</v>
      </c>
      <c r="OUK68" s="995">
        <f t="shared" ref="OUK68" si="29909">OUK60*$C$65*$C$68</f>
        <v>0</v>
      </c>
      <c r="OUM68" s="995">
        <f t="shared" ref="OUM68" si="29910">OUM60*$C$65*$C$68</f>
        <v>0</v>
      </c>
      <c r="OUO68" s="995">
        <f t="shared" ref="OUO68" si="29911">OUO60*$C$65*$C$68</f>
        <v>0</v>
      </c>
      <c r="OUQ68" s="995">
        <f t="shared" ref="OUQ68" si="29912">OUQ60*$C$65*$C$68</f>
        <v>0</v>
      </c>
      <c r="OUS68" s="995">
        <f t="shared" ref="OUS68" si="29913">OUS60*$C$65*$C$68</f>
        <v>0</v>
      </c>
      <c r="OUU68" s="995">
        <f t="shared" ref="OUU68" si="29914">OUU60*$C$65*$C$68</f>
        <v>0</v>
      </c>
      <c r="OUW68" s="995">
        <f t="shared" ref="OUW68" si="29915">OUW60*$C$65*$C$68</f>
        <v>0</v>
      </c>
      <c r="OUY68" s="995">
        <f t="shared" ref="OUY68" si="29916">OUY60*$C$65*$C$68</f>
        <v>0</v>
      </c>
      <c r="OVA68" s="995">
        <f t="shared" ref="OVA68" si="29917">OVA60*$C$65*$C$68</f>
        <v>0</v>
      </c>
      <c r="OVC68" s="995">
        <f t="shared" ref="OVC68" si="29918">OVC60*$C$65*$C$68</f>
        <v>0</v>
      </c>
      <c r="OVE68" s="995">
        <f t="shared" ref="OVE68" si="29919">OVE60*$C$65*$C$68</f>
        <v>0</v>
      </c>
      <c r="OVG68" s="995">
        <f t="shared" ref="OVG68" si="29920">OVG60*$C$65*$C$68</f>
        <v>0</v>
      </c>
      <c r="OVI68" s="995">
        <f t="shared" ref="OVI68" si="29921">OVI60*$C$65*$C$68</f>
        <v>0</v>
      </c>
      <c r="OVK68" s="995">
        <f t="shared" ref="OVK68" si="29922">OVK60*$C$65*$C$68</f>
        <v>0</v>
      </c>
      <c r="OVM68" s="995">
        <f t="shared" ref="OVM68" si="29923">OVM60*$C$65*$C$68</f>
        <v>0</v>
      </c>
      <c r="OVO68" s="995">
        <f t="shared" ref="OVO68" si="29924">OVO60*$C$65*$C$68</f>
        <v>0</v>
      </c>
      <c r="OVQ68" s="995">
        <f t="shared" ref="OVQ68" si="29925">OVQ60*$C$65*$C$68</f>
        <v>0</v>
      </c>
      <c r="OVS68" s="995">
        <f t="shared" ref="OVS68" si="29926">OVS60*$C$65*$C$68</f>
        <v>0</v>
      </c>
      <c r="OVU68" s="995">
        <f t="shared" ref="OVU68" si="29927">OVU60*$C$65*$C$68</f>
        <v>0</v>
      </c>
      <c r="OVW68" s="995">
        <f t="shared" ref="OVW68" si="29928">OVW60*$C$65*$C$68</f>
        <v>0</v>
      </c>
      <c r="OVY68" s="995">
        <f t="shared" ref="OVY68" si="29929">OVY60*$C$65*$C$68</f>
        <v>0</v>
      </c>
      <c r="OWA68" s="995">
        <f t="shared" ref="OWA68" si="29930">OWA60*$C$65*$C$68</f>
        <v>0</v>
      </c>
      <c r="OWC68" s="995">
        <f t="shared" ref="OWC68" si="29931">OWC60*$C$65*$C$68</f>
        <v>0</v>
      </c>
      <c r="OWE68" s="995">
        <f t="shared" ref="OWE68" si="29932">OWE60*$C$65*$C$68</f>
        <v>0</v>
      </c>
      <c r="OWG68" s="995">
        <f t="shared" ref="OWG68" si="29933">OWG60*$C$65*$C$68</f>
        <v>0</v>
      </c>
      <c r="OWI68" s="995">
        <f t="shared" ref="OWI68" si="29934">OWI60*$C$65*$C$68</f>
        <v>0</v>
      </c>
      <c r="OWK68" s="995">
        <f t="shared" ref="OWK68" si="29935">OWK60*$C$65*$C$68</f>
        <v>0</v>
      </c>
      <c r="OWM68" s="995">
        <f t="shared" ref="OWM68" si="29936">OWM60*$C$65*$C$68</f>
        <v>0</v>
      </c>
      <c r="OWO68" s="995">
        <f t="shared" ref="OWO68" si="29937">OWO60*$C$65*$C$68</f>
        <v>0</v>
      </c>
      <c r="OWQ68" s="995">
        <f t="shared" ref="OWQ68" si="29938">OWQ60*$C$65*$C$68</f>
        <v>0</v>
      </c>
      <c r="OWS68" s="995">
        <f t="shared" ref="OWS68" si="29939">OWS60*$C$65*$C$68</f>
        <v>0</v>
      </c>
      <c r="OWU68" s="995">
        <f t="shared" ref="OWU68" si="29940">OWU60*$C$65*$C$68</f>
        <v>0</v>
      </c>
      <c r="OWW68" s="995">
        <f t="shared" ref="OWW68" si="29941">OWW60*$C$65*$C$68</f>
        <v>0</v>
      </c>
      <c r="OWY68" s="995">
        <f t="shared" ref="OWY68" si="29942">OWY60*$C$65*$C$68</f>
        <v>0</v>
      </c>
      <c r="OXA68" s="995">
        <f t="shared" ref="OXA68" si="29943">OXA60*$C$65*$C$68</f>
        <v>0</v>
      </c>
      <c r="OXC68" s="995">
        <f t="shared" ref="OXC68" si="29944">OXC60*$C$65*$C$68</f>
        <v>0</v>
      </c>
      <c r="OXE68" s="995">
        <f t="shared" ref="OXE68" si="29945">OXE60*$C$65*$C$68</f>
        <v>0</v>
      </c>
      <c r="OXG68" s="995">
        <f t="shared" ref="OXG68" si="29946">OXG60*$C$65*$C$68</f>
        <v>0</v>
      </c>
      <c r="OXI68" s="995">
        <f t="shared" ref="OXI68" si="29947">OXI60*$C$65*$C$68</f>
        <v>0</v>
      </c>
      <c r="OXK68" s="995">
        <f t="shared" ref="OXK68" si="29948">OXK60*$C$65*$C$68</f>
        <v>0</v>
      </c>
      <c r="OXM68" s="995">
        <f t="shared" ref="OXM68" si="29949">OXM60*$C$65*$C$68</f>
        <v>0</v>
      </c>
      <c r="OXO68" s="995">
        <f t="shared" ref="OXO68" si="29950">OXO60*$C$65*$C$68</f>
        <v>0</v>
      </c>
      <c r="OXQ68" s="995">
        <f t="shared" ref="OXQ68" si="29951">OXQ60*$C$65*$C$68</f>
        <v>0</v>
      </c>
      <c r="OXS68" s="995">
        <f t="shared" ref="OXS68" si="29952">OXS60*$C$65*$C$68</f>
        <v>0</v>
      </c>
      <c r="OXU68" s="995">
        <f t="shared" ref="OXU68" si="29953">OXU60*$C$65*$C$68</f>
        <v>0</v>
      </c>
      <c r="OXW68" s="995">
        <f t="shared" ref="OXW68" si="29954">OXW60*$C$65*$C$68</f>
        <v>0</v>
      </c>
      <c r="OXY68" s="995">
        <f t="shared" ref="OXY68" si="29955">OXY60*$C$65*$C$68</f>
        <v>0</v>
      </c>
      <c r="OYA68" s="995">
        <f t="shared" ref="OYA68" si="29956">OYA60*$C$65*$C$68</f>
        <v>0</v>
      </c>
      <c r="OYC68" s="995">
        <f t="shared" ref="OYC68" si="29957">OYC60*$C$65*$C$68</f>
        <v>0</v>
      </c>
      <c r="OYE68" s="995">
        <f t="shared" ref="OYE68" si="29958">OYE60*$C$65*$C$68</f>
        <v>0</v>
      </c>
      <c r="OYG68" s="995">
        <f t="shared" ref="OYG68" si="29959">OYG60*$C$65*$C$68</f>
        <v>0</v>
      </c>
      <c r="OYI68" s="995">
        <f t="shared" ref="OYI68" si="29960">OYI60*$C$65*$C$68</f>
        <v>0</v>
      </c>
      <c r="OYK68" s="995">
        <f t="shared" ref="OYK68" si="29961">OYK60*$C$65*$C$68</f>
        <v>0</v>
      </c>
      <c r="OYM68" s="995">
        <f t="shared" ref="OYM68" si="29962">OYM60*$C$65*$C$68</f>
        <v>0</v>
      </c>
      <c r="OYO68" s="995">
        <f t="shared" ref="OYO68" si="29963">OYO60*$C$65*$C$68</f>
        <v>0</v>
      </c>
      <c r="OYQ68" s="995">
        <f t="shared" ref="OYQ68" si="29964">OYQ60*$C$65*$C$68</f>
        <v>0</v>
      </c>
      <c r="OYS68" s="995">
        <f t="shared" ref="OYS68" si="29965">OYS60*$C$65*$C$68</f>
        <v>0</v>
      </c>
      <c r="OYU68" s="995">
        <f t="shared" ref="OYU68" si="29966">OYU60*$C$65*$C$68</f>
        <v>0</v>
      </c>
      <c r="OYW68" s="995">
        <f t="shared" ref="OYW68" si="29967">OYW60*$C$65*$C$68</f>
        <v>0</v>
      </c>
      <c r="OYY68" s="995">
        <f t="shared" ref="OYY68" si="29968">OYY60*$C$65*$C$68</f>
        <v>0</v>
      </c>
      <c r="OZA68" s="995">
        <f t="shared" ref="OZA68" si="29969">OZA60*$C$65*$C$68</f>
        <v>0</v>
      </c>
      <c r="OZC68" s="995">
        <f t="shared" ref="OZC68" si="29970">OZC60*$C$65*$C$68</f>
        <v>0</v>
      </c>
      <c r="OZE68" s="995">
        <f t="shared" ref="OZE68" si="29971">OZE60*$C$65*$C$68</f>
        <v>0</v>
      </c>
      <c r="OZG68" s="995">
        <f t="shared" ref="OZG68" si="29972">OZG60*$C$65*$C$68</f>
        <v>0</v>
      </c>
      <c r="OZI68" s="995">
        <f t="shared" ref="OZI68" si="29973">OZI60*$C$65*$C$68</f>
        <v>0</v>
      </c>
      <c r="OZK68" s="995">
        <f t="shared" ref="OZK68" si="29974">OZK60*$C$65*$C$68</f>
        <v>0</v>
      </c>
      <c r="OZM68" s="995">
        <f t="shared" ref="OZM68" si="29975">OZM60*$C$65*$C$68</f>
        <v>0</v>
      </c>
      <c r="OZO68" s="995">
        <f t="shared" ref="OZO68" si="29976">OZO60*$C$65*$C$68</f>
        <v>0</v>
      </c>
      <c r="OZQ68" s="995">
        <f t="shared" ref="OZQ68" si="29977">OZQ60*$C$65*$C$68</f>
        <v>0</v>
      </c>
      <c r="OZS68" s="995">
        <f t="shared" ref="OZS68" si="29978">OZS60*$C$65*$C$68</f>
        <v>0</v>
      </c>
      <c r="OZU68" s="995">
        <f t="shared" ref="OZU68" si="29979">OZU60*$C$65*$C$68</f>
        <v>0</v>
      </c>
      <c r="OZW68" s="995">
        <f t="shared" ref="OZW68" si="29980">OZW60*$C$65*$C$68</f>
        <v>0</v>
      </c>
      <c r="OZY68" s="995">
        <f t="shared" ref="OZY68" si="29981">OZY60*$C$65*$C$68</f>
        <v>0</v>
      </c>
      <c r="PAA68" s="995">
        <f t="shared" ref="PAA68" si="29982">PAA60*$C$65*$C$68</f>
        <v>0</v>
      </c>
      <c r="PAC68" s="995">
        <f t="shared" ref="PAC68" si="29983">PAC60*$C$65*$C$68</f>
        <v>0</v>
      </c>
      <c r="PAE68" s="995">
        <f t="shared" ref="PAE68" si="29984">PAE60*$C$65*$C$68</f>
        <v>0</v>
      </c>
      <c r="PAG68" s="995">
        <f t="shared" ref="PAG68" si="29985">PAG60*$C$65*$C$68</f>
        <v>0</v>
      </c>
      <c r="PAI68" s="995">
        <f t="shared" ref="PAI68" si="29986">PAI60*$C$65*$C$68</f>
        <v>0</v>
      </c>
      <c r="PAK68" s="995">
        <f t="shared" ref="PAK68" si="29987">PAK60*$C$65*$C$68</f>
        <v>0</v>
      </c>
      <c r="PAM68" s="995">
        <f t="shared" ref="PAM68" si="29988">PAM60*$C$65*$C$68</f>
        <v>0</v>
      </c>
      <c r="PAO68" s="995">
        <f t="shared" ref="PAO68" si="29989">PAO60*$C$65*$C$68</f>
        <v>0</v>
      </c>
      <c r="PAQ68" s="995">
        <f t="shared" ref="PAQ68" si="29990">PAQ60*$C$65*$C$68</f>
        <v>0</v>
      </c>
      <c r="PAS68" s="995">
        <f t="shared" ref="PAS68" si="29991">PAS60*$C$65*$C$68</f>
        <v>0</v>
      </c>
      <c r="PAU68" s="995">
        <f t="shared" ref="PAU68" si="29992">PAU60*$C$65*$C$68</f>
        <v>0</v>
      </c>
      <c r="PAW68" s="995">
        <f t="shared" ref="PAW68" si="29993">PAW60*$C$65*$C$68</f>
        <v>0</v>
      </c>
      <c r="PAY68" s="995">
        <f t="shared" ref="PAY68" si="29994">PAY60*$C$65*$C$68</f>
        <v>0</v>
      </c>
      <c r="PBA68" s="995">
        <f t="shared" ref="PBA68" si="29995">PBA60*$C$65*$C$68</f>
        <v>0</v>
      </c>
      <c r="PBC68" s="995">
        <f t="shared" ref="PBC68" si="29996">PBC60*$C$65*$C$68</f>
        <v>0</v>
      </c>
      <c r="PBE68" s="995">
        <f t="shared" ref="PBE68" si="29997">PBE60*$C$65*$C$68</f>
        <v>0</v>
      </c>
      <c r="PBG68" s="995">
        <f t="shared" ref="PBG68" si="29998">PBG60*$C$65*$C$68</f>
        <v>0</v>
      </c>
      <c r="PBI68" s="995">
        <f t="shared" ref="PBI68" si="29999">PBI60*$C$65*$C$68</f>
        <v>0</v>
      </c>
      <c r="PBK68" s="995">
        <f t="shared" ref="PBK68" si="30000">PBK60*$C$65*$C$68</f>
        <v>0</v>
      </c>
      <c r="PBM68" s="995">
        <f t="shared" ref="PBM68" si="30001">PBM60*$C$65*$C$68</f>
        <v>0</v>
      </c>
      <c r="PBO68" s="995">
        <f t="shared" ref="PBO68" si="30002">PBO60*$C$65*$C$68</f>
        <v>0</v>
      </c>
      <c r="PBQ68" s="995">
        <f t="shared" ref="PBQ68" si="30003">PBQ60*$C$65*$C$68</f>
        <v>0</v>
      </c>
      <c r="PBS68" s="995">
        <f t="shared" ref="PBS68" si="30004">PBS60*$C$65*$C$68</f>
        <v>0</v>
      </c>
      <c r="PBU68" s="995">
        <f t="shared" ref="PBU68" si="30005">PBU60*$C$65*$C$68</f>
        <v>0</v>
      </c>
      <c r="PBW68" s="995">
        <f t="shared" ref="PBW68" si="30006">PBW60*$C$65*$C$68</f>
        <v>0</v>
      </c>
      <c r="PBY68" s="995">
        <f t="shared" ref="PBY68" si="30007">PBY60*$C$65*$C$68</f>
        <v>0</v>
      </c>
      <c r="PCA68" s="995">
        <f t="shared" ref="PCA68" si="30008">PCA60*$C$65*$C$68</f>
        <v>0</v>
      </c>
      <c r="PCC68" s="995">
        <f t="shared" ref="PCC68" si="30009">PCC60*$C$65*$C$68</f>
        <v>0</v>
      </c>
      <c r="PCE68" s="995">
        <f t="shared" ref="PCE68" si="30010">PCE60*$C$65*$C$68</f>
        <v>0</v>
      </c>
      <c r="PCG68" s="995">
        <f t="shared" ref="PCG68" si="30011">PCG60*$C$65*$C$68</f>
        <v>0</v>
      </c>
      <c r="PCI68" s="995">
        <f t="shared" ref="PCI68" si="30012">PCI60*$C$65*$C$68</f>
        <v>0</v>
      </c>
      <c r="PCK68" s="995">
        <f t="shared" ref="PCK68" si="30013">PCK60*$C$65*$C$68</f>
        <v>0</v>
      </c>
      <c r="PCM68" s="995">
        <f t="shared" ref="PCM68" si="30014">PCM60*$C$65*$C$68</f>
        <v>0</v>
      </c>
      <c r="PCO68" s="995">
        <f t="shared" ref="PCO68" si="30015">PCO60*$C$65*$C$68</f>
        <v>0</v>
      </c>
      <c r="PCQ68" s="995">
        <f t="shared" ref="PCQ68" si="30016">PCQ60*$C$65*$C$68</f>
        <v>0</v>
      </c>
      <c r="PCS68" s="995">
        <f t="shared" ref="PCS68" si="30017">PCS60*$C$65*$C$68</f>
        <v>0</v>
      </c>
      <c r="PCU68" s="995">
        <f t="shared" ref="PCU68" si="30018">PCU60*$C$65*$C$68</f>
        <v>0</v>
      </c>
      <c r="PCW68" s="995">
        <f t="shared" ref="PCW68" si="30019">PCW60*$C$65*$C$68</f>
        <v>0</v>
      </c>
      <c r="PCY68" s="995">
        <f t="shared" ref="PCY68" si="30020">PCY60*$C$65*$C$68</f>
        <v>0</v>
      </c>
      <c r="PDA68" s="995">
        <f t="shared" ref="PDA68" si="30021">PDA60*$C$65*$C$68</f>
        <v>0</v>
      </c>
      <c r="PDC68" s="995">
        <f t="shared" ref="PDC68" si="30022">PDC60*$C$65*$C$68</f>
        <v>0</v>
      </c>
      <c r="PDE68" s="995">
        <f t="shared" ref="PDE68" si="30023">PDE60*$C$65*$C$68</f>
        <v>0</v>
      </c>
      <c r="PDG68" s="995">
        <f t="shared" ref="PDG68" si="30024">PDG60*$C$65*$C$68</f>
        <v>0</v>
      </c>
      <c r="PDI68" s="995">
        <f t="shared" ref="PDI68" si="30025">PDI60*$C$65*$C$68</f>
        <v>0</v>
      </c>
      <c r="PDK68" s="995">
        <f t="shared" ref="PDK68" si="30026">PDK60*$C$65*$C$68</f>
        <v>0</v>
      </c>
      <c r="PDM68" s="995">
        <f t="shared" ref="PDM68" si="30027">PDM60*$C$65*$C$68</f>
        <v>0</v>
      </c>
      <c r="PDO68" s="995">
        <f t="shared" ref="PDO68" si="30028">PDO60*$C$65*$C$68</f>
        <v>0</v>
      </c>
      <c r="PDQ68" s="995">
        <f t="shared" ref="PDQ68" si="30029">PDQ60*$C$65*$C$68</f>
        <v>0</v>
      </c>
      <c r="PDS68" s="995">
        <f t="shared" ref="PDS68" si="30030">PDS60*$C$65*$C$68</f>
        <v>0</v>
      </c>
      <c r="PDU68" s="995">
        <f t="shared" ref="PDU68" si="30031">PDU60*$C$65*$C$68</f>
        <v>0</v>
      </c>
      <c r="PDW68" s="995">
        <f t="shared" ref="PDW68" si="30032">PDW60*$C$65*$C$68</f>
        <v>0</v>
      </c>
      <c r="PDY68" s="995">
        <f t="shared" ref="PDY68" si="30033">PDY60*$C$65*$C$68</f>
        <v>0</v>
      </c>
      <c r="PEA68" s="995">
        <f t="shared" ref="PEA68" si="30034">PEA60*$C$65*$C$68</f>
        <v>0</v>
      </c>
      <c r="PEC68" s="995">
        <f t="shared" ref="PEC68" si="30035">PEC60*$C$65*$C$68</f>
        <v>0</v>
      </c>
      <c r="PEE68" s="995">
        <f t="shared" ref="PEE68" si="30036">PEE60*$C$65*$C$68</f>
        <v>0</v>
      </c>
      <c r="PEG68" s="995">
        <f t="shared" ref="PEG68" si="30037">PEG60*$C$65*$C$68</f>
        <v>0</v>
      </c>
      <c r="PEI68" s="995">
        <f t="shared" ref="PEI68" si="30038">PEI60*$C$65*$C$68</f>
        <v>0</v>
      </c>
      <c r="PEK68" s="995">
        <f t="shared" ref="PEK68" si="30039">PEK60*$C$65*$C$68</f>
        <v>0</v>
      </c>
      <c r="PEM68" s="995">
        <f t="shared" ref="PEM68" si="30040">PEM60*$C$65*$C$68</f>
        <v>0</v>
      </c>
      <c r="PEO68" s="995">
        <f t="shared" ref="PEO68" si="30041">PEO60*$C$65*$C$68</f>
        <v>0</v>
      </c>
      <c r="PEQ68" s="995">
        <f t="shared" ref="PEQ68" si="30042">PEQ60*$C$65*$C$68</f>
        <v>0</v>
      </c>
      <c r="PES68" s="995">
        <f t="shared" ref="PES68" si="30043">PES60*$C$65*$C$68</f>
        <v>0</v>
      </c>
      <c r="PEU68" s="995">
        <f t="shared" ref="PEU68" si="30044">PEU60*$C$65*$C$68</f>
        <v>0</v>
      </c>
      <c r="PEW68" s="995">
        <f t="shared" ref="PEW68" si="30045">PEW60*$C$65*$C$68</f>
        <v>0</v>
      </c>
      <c r="PEY68" s="995">
        <f t="shared" ref="PEY68" si="30046">PEY60*$C$65*$C$68</f>
        <v>0</v>
      </c>
      <c r="PFA68" s="995">
        <f t="shared" ref="PFA68" si="30047">PFA60*$C$65*$C$68</f>
        <v>0</v>
      </c>
      <c r="PFC68" s="995">
        <f t="shared" ref="PFC68" si="30048">PFC60*$C$65*$C$68</f>
        <v>0</v>
      </c>
      <c r="PFE68" s="995">
        <f t="shared" ref="PFE68" si="30049">PFE60*$C$65*$C$68</f>
        <v>0</v>
      </c>
      <c r="PFG68" s="995">
        <f t="shared" ref="PFG68" si="30050">PFG60*$C$65*$C$68</f>
        <v>0</v>
      </c>
      <c r="PFI68" s="995">
        <f t="shared" ref="PFI68" si="30051">PFI60*$C$65*$C$68</f>
        <v>0</v>
      </c>
      <c r="PFK68" s="995">
        <f t="shared" ref="PFK68" si="30052">PFK60*$C$65*$C$68</f>
        <v>0</v>
      </c>
      <c r="PFM68" s="995">
        <f t="shared" ref="PFM68" si="30053">PFM60*$C$65*$C$68</f>
        <v>0</v>
      </c>
      <c r="PFO68" s="995">
        <f t="shared" ref="PFO68" si="30054">PFO60*$C$65*$C$68</f>
        <v>0</v>
      </c>
      <c r="PFQ68" s="995">
        <f t="shared" ref="PFQ68" si="30055">PFQ60*$C$65*$C$68</f>
        <v>0</v>
      </c>
      <c r="PFS68" s="995">
        <f t="shared" ref="PFS68" si="30056">PFS60*$C$65*$C$68</f>
        <v>0</v>
      </c>
      <c r="PFU68" s="995">
        <f t="shared" ref="PFU68" si="30057">PFU60*$C$65*$C$68</f>
        <v>0</v>
      </c>
      <c r="PFW68" s="995">
        <f t="shared" ref="PFW68" si="30058">PFW60*$C$65*$C$68</f>
        <v>0</v>
      </c>
      <c r="PFY68" s="995">
        <f t="shared" ref="PFY68" si="30059">PFY60*$C$65*$C$68</f>
        <v>0</v>
      </c>
      <c r="PGA68" s="995">
        <f t="shared" ref="PGA68" si="30060">PGA60*$C$65*$C$68</f>
        <v>0</v>
      </c>
      <c r="PGC68" s="995">
        <f t="shared" ref="PGC68" si="30061">PGC60*$C$65*$C$68</f>
        <v>0</v>
      </c>
      <c r="PGE68" s="995">
        <f t="shared" ref="PGE68" si="30062">PGE60*$C$65*$C$68</f>
        <v>0</v>
      </c>
      <c r="PGG68" s="995">
        <f t="shared" ref="PGG68" si="30063">PGG60*$C$65*$C$68</f>
        <v>0</v>
      </c>
      <c r="PGI68" s="995">
        <f t="shared" ref="PGI68" si="30064">PGI60*$C$65*$C$68</f>
        <v>0</v>
      </c>
      <c r="PGK68" s="995">
        <f t="shared" ref="PGK68" si="30065">PGK60*$C$65*$C$68</f>
        <v>0</v>
      </c>
      <c r="PGM68" s="995">
        <f t="shared" ref="PGM68" si="30066">PGM60*$C$65*$C$68</f>
        <v>0</v>
      </c>
      <c r="PGO68" s="995">
        <f t="shared" ref="PGO68" si="30067">PGO60*$C$65*$C$68</f>
        <v>0</v>
      </c>
      <c r="PGQ68" s="995">
        <f t="shared" ref="PGQ68" si="30068">PGQ60*$C$65*$C$68</f>
        <v>0</v>
      </c>
      <c r="PGS68" s="995">
        <f t="shared" ref="PGS68" si="30069">PGS60*$C$65*$C$68</f>
        <v>0</v>
      </c>
      <c r="PGU68" s="995">
        <f t="shared" ref="PGU68" si="30070">PGU60*$C$65*$C$68</f>
        <v>0</v>
      </c>
      <c r="PGW68" s="995">
        <f t="shared" ref="PGW68" si="30071">PGW60*$C$65*$C$68</f>
        <v>0</v>
      </c>
      <c r="PGY68" s="995">
        <f t="shared" ref="PGY68" si="30072">PGY60*$C$65*$C$68</f>
        <v>0</v>
      </c>
      <c r="PHA68" s="995">
        <f t="shared" ref="PHA68" si="30073">PHA60*$C$65*$C$68</f>
        <v>0</v>
      </c>
      <c r="PHC68" s="995">
        <f t="shared" ref="PHC68" si="30074">PHC60*$C$65*$C$68</f>
        <v>0</v>
      </c>
      <c r="PHE68" s="995">
        <f t="shared" ref="PHE68" si="30075">PHE60*$C$65*$C$68</f>
        <v>0</v>
      </c>
      <c r="PHG68" s="995">
        <f t="shared" ref="PHG68" si="30076">PHG60*$C$65*$C$68</f>
        <v>0</v>
      </c>
      <c r="PHI68" s="995">
        <f t="shared" ref="PHI68" si="30077">PHI60*$C$65*$C$68</f>
        <v>0</v>
      </c>
      <c r="PHK68" s="995">
        <f t="shared" ref="PHK68" si="30078">PHK60*$C$65*$C$68</f>
        <v>0</v>
      </c>
      <c r="PHM68" s="995">
        <f t="shared" ref="PHM68" si="30079">PHM60*$C$65*$C$68</f>
        <v>0</v>
      </c>
      <c r="PHO68" s="995">
        <f t="shared" ref="PHO68" si="30080">PHO60*$C$65*$C$68</f>
        <v>0</v>
      </c>
      <c r="PHQ68" s="995">
        <f t="shared" ref="PHQ68" si="30081">PHQ60*$C$65*$C$68</f>
        <v>0</v>
      </c>
      <c r="PHS68" s="995">
        <f t="shared" ref="PHS68" si="30082">PHS60*$C$65*$C$68</f>
        <v>0</v>
      </c>
      <c r="PHU68" s="995">
        <f t="shared" ref="PHU68" si="30083">PHU60*$C$65*$C$68</f>
        <v>0</v>
      </c>
      <c r="PHW68" s="995">
        <f t="shared" ref="PHW68" si="30084">PHW60*$C$65*$C$68</f>
        <v>0</v>
      </c>
      <c r="PHY68" s="995">
        <f t="shared" ref="PHY68" si="30085">PHY60*$C$65*$C$68</f>
        <v>0</v>
      </c>
      <c r="PIA68" s="995">
        <f t="shared" ref="PIA68" si="30086">PIA60*$C$65*$C$68</f>
        <v>0</v>
      </c>
      <c r="PIC68" s="995">
        <f t="shared" ref="PIC68" si="30087">PIC60*$C$65*$C$68</f>
        <v>0</v>
      </c>
      <c r="PIE68" s="995">
        <f t="shared" ref="PIE68" si="30088">PIE60*$C$65*$C$68</f>
        <v>0</v>
      </c>
      <c r="PIG68" s="995">
        <f t="shared" ref="PIG68" si="30089">PIG60*$C$65*$C$68</f>
        <v>0</v>
      </c>
      <c r="PII68" s="995">
        <f t="shared" ref="PII68" si="30090">PII60*$C$65*$C$68</f>
        <v>0</v>
      </c>
      <c r="PIK68" s="995">
        <f t="shared" ref="PIK68" si="30091">PIK60*$C$65*$C$68</f>
        <v>0</v>
      </c>
      <c r="PIM68" s="995">
        <f t="shared" ref="PIM68" si="30092">PIM60*$C$65*$C$68</f>
        <v>0</v>
      </c>
      <c r="PIO68" s="995">
        <f t="shared" ref="PIO68" si="30093">PIO60*$C$65*$C$68</f>
        <v>0</v>
      </c>
      <c r="PIQ68" s="995">
        <f t="shared" ref="PIQ68" si="30094">PIQ60*$C$65*$C$68</f>
        <v>0</v>
      </c>
      <c r="PIS68" s="995">
        <f t="shared" ref="PIS68" si="30095">PIS60*$C$65*$C$68</f>
        <v>0</v>
      </c>
      <c r="PIU68" s="995">
        <f t="shared" ref="PIU68" si="30096">PIU60*$C$65*$C$68</f>
        <v>0</v>
      </c>
      <c r="PIW68" s="995">
        <f t="shared" ref="PIW68" si="30097">PIW60*$C$65*$C$68</f>
        <v>0</v>
      </c>
      <c r="PIY68" s="995">
        <f t="shared" ref="PIY68" si="30098">PIY60*$C$65*$C$68</f>
        <v>0</v>
      </c>
      <c r="PJA68" s="995">
        <f t="shared" ref="PJA68" si="30099">PJA60*$C$65*$C$68</f>
        <v>0</v>
      </c>
      <c r="PJC68" s="995">
        <f t="shared" ref="PJC68" si="30100">PJC60*$C$65*$C$68</f>
        <v>0</v>
      </c>
      <c r="PJE68" s="995">
        <f t="shared" ref="PJE68" si="30101">PJE60*$C$65*$C$68</f>
        <v>0</v>
      </c>
      <c r="PJG68" s="995">
        <f t="shared" ref="PJG68" si="30102">PJG60*$C$65*$C$68</f>
        <v>0</v>
      </c>
      <c r="PJI68" s="995">
        <f t="shared" ref="PJI68" si="30103">PJI60*$C$65*$C$68</f>
        <v>0</v>
      </c>
      <c r="PJK68" s="995">
        <f t="shared" ref="PJK68" si="30104">PJK60*$C$65*$C$68</f>
        <v>0</v>
      </c>
      <c r="PJM68" s="995">
        <f t="shared" ref="PJM68" si="30105">PJM60*$C$65*$C$68</f>
        <v>0</v>
      </c>
      <c r="PJO68" s="995">
        <f t="shared" ref="PJO68" si="30106">PJO60*$C$65*$C$68</f>
        <v>0</v>
      </c>
      <c r="PJQ68" s="995">
        <f t="shared" ref="PJQ68" si="30107">PJQ60*$C$65*$C$68</f>
        <v>0</v>
      </c>
      <c r="PJS68" s="995">
        <f t="shared" ref="PJS68" si="30108">PJS60*$C$65*$C$68</f>
        <v>0</v>
      </c>
      <c r="PJU68" s="995">
        <f t="shared" ref="PJU68" si="30109">PJU60*$C$65*$C$68</f>
        <v>0</v>
      </c>
      <c r="PJW68" s="995">
        <f t="shared" ref="PJW68" si="30110">PJW60*$C$65*$C$68</f>
        <v>0</v>
      </c>
      <c r="PJY68" s="995">
        <f t="shared" ref="PJY68" si="30111">PJY60*$C$65*$C$68</f>
        <v>0</v>
      </c>
      <c r="PKA68" s="995">
        <f t="shared" ref="PKA68" si="30112">PKA60*$C$65*$C$68</f>
        <v>0</v>
      </c>
      <c r="PKC68" s="995">
        <f t="shared" ref="PKC68" si="30113">PKC60*$C$65*$C$68</f>
        <v>0</v>
      </c>
      <c r="PKE68" s="995">
        <f t="shared" ref="PKE68" si="30114">PKE60*$C$65*$C$68</f>
        <v>0</v>
      </c>
      <c r="PKG68" s="995">
        <f t="shared" ref="PKG68" si="30115">PKG60*$C$65*$C$68</f>
        <v>0</v>
      </c>
      <c r="PKI68" s="995">
        <f t="shared" ref="PKI68" si="30116">PKI60*$C$65*$C$68</f>
        <v>0</v>
      </c>
      <c r="PKK68" s="995">
        <f t="shared" ref="PKK68" si="30117">PKK60*$C$65*$C$68</f>
        <v>0</v>
      </c>
      <c r="PKM68" s="995">
        <f t="shared" ref="PKM68" si="30118">PKM60*$C$65*$C$68</f>
        <v>0</v>
      </c>
      <c r="PKO68" s="995">
        <f t="shared" ref="PKO68" si="30119">PKO60*$C$65*$C$68</f>
        <v>0</v>
      </c>
      <c r="PKQ68" s="995">
        <f t="shared" ref="PKQ68" si="30120">PKQ60*$C$65*$C$68</f>
        <v>0</v>
      </c>
      <c r="PKS68" s="995">
        <f t="shared" ref="PKS68" si="30121">PKS60*$C$65*$C$68</f>
        <v>0</v>
      </c>
      <c r="PKU68" s="995">
        <f t="shared" ref="PKU68" si="30122">PKU60*$C$65*$C$68</f>
        <v>0</v>
      </c>
      <c r="PKW68" s="995">
        <f t="shared" ref="PKW68" si="30123">PKW60*$C$65*$C$68</f>
        <v>0</v>
      </c>
      <c r="PKY68" s="995">
        <f t="shared" ref="PKY68" si="30124">PKY60*$C$65*$C$68</f>
        <v>0</v>
      </c>
      <c r="PLA68" s="995">
        <f t="shared" ref="PLA68" si="30125">PLA60*$C$65*$C$68</f>
        <v>0</v>
      </c>
      <c r="PLC68" s="995">
        <f t="shared" ref="PLC68" si="30126">PLC60*$C$65*$C$68</f>
        <v>0</v>
      </c>
      <c r="PLE68" s="995">
        <f t="shared" ref="PLE68" si="30127">PLE60*$C$65*$C$68</f>
        <v>0</v>
      </c>
      <c r="PLG68" s="995">
        <f t="shared" ref="PLG68" si="30128">PLG60*$C$65*$C$68</f>
        <v>0</v>
      </c>
      <c r="PLI68" s="995">
        <f t="shared" ref="PLI68" si="30129">PLI60*$C$65*$C$68</f>
        <v>0</v>
      </c>
      <c r="PLK68" s="995">
        <f t="shared" ref="PLK68" si="30130">PLK60*$C$65*$C$68</f>
        <v>0</v>
      </c>
      <c r="PLM68" s="995">
        <f t="shared" ref="PLM68" si="30131">PLM60*$C$65*$C$68</f>
        <v>0</v>
      </c>
      <c r="PLO68" s="995">
        <f t="shared" ref="PLO68" si="30132">PLO60*$C$65*$C$68</f>
        <v>0</v>
      </c>
      <c r="PLQ68" s="995">
        <f t="shared" ref="PLQ68" si="30133">PLQ60*$C$65*$C$68</f>
        <v>0</v>
      </c>
      <c r="PLS68" s="995">
        <f t="shared" ref="PLS68" si="30134">PLS60*$C$65*$C$68</f>
        <v>0</v>
      </c>
      <c r="PLU68" s="995">
        <f t="shared" ref="PLU68" si="30135">PLU60*$C$65*$C$68</f>
        <v>0</v>
      </c>
      <c r="PLW68" s="995">
        <f t="shared" ref="PLW68" si="30136">PLW60*$C$65*$C$68</f>
        <v>0</v>
      </c>
      <c r="PLY68" s="995">
        <f t="shared" ref="PLY68" si="30137">PLY60*$C$65*$C$68</f>
        <v>0</v>
      </c>
      <c r="PMA68" s="995">
        <f t="shared" ref="PMA68" si="30138">PMA60*$C$65*$C$68</f>
        <v>0</v>
      </c>
      <c r="PMC68" s="995">
        <f t="shared" ref="PMC68" si="30139">PMC60*$C$65*$C$68</f>
        <v>0</v>
      </c>
      <c r="PME68" s="995">
        <f t="shared" ref="PME68" si="30140">PME60*$C$65*$C$68</f>
        <v>0</v>
      </c>
      <c r="PMG68" s="995">
        <f t="shared" ref="PMG68" si="30141">PMG60*$C$65*$C$68</f>
        <v>0</v>
      </c>
      <c r="PMI68" s="995">
        <f t="shared" ref="PMI68" si="30142">PMI60*$C$65*$C$68</f>
        <v>0</v>
      </c>
      <c r="PMK68" s="995">
        <f t="shared" ref="PMK68" si="30143">PMK60*$C$65*$C$68</f>
        <v>0</v>
      </c>
      <c r="PMM68" s="995">
        <f t="shared" ref="PMM68" si="30144">PMM60*$C$65*$C$68</f>
        <v>0</v>
      </c>
      <c r="PMO68" s="995">
        <f t="shared" ref="PMO68" si="30145">PMO60*$C$65*$C$68</f>
        <v>0</v>
      </c>
      <c r="PMQ68" s="995">
        <f t="shared" ref="PMQ68" si="30146">PMQ60*$C$65*$C$68</f>
        <v>0</v>
      </c>
      <c r="PMS68" s="995">
        <f t="shared" ref="PMS68" si="30147">PMS60*$C$65*$C$68</f>
        <v>0</v>
      </c>
      <c r="PMU68" s="995">
        <f t="shared" ref="PMU68" si="30148">PMU60*$C$65*$C$68</f>
        <v>0</v>
      </c>
      <c r="PMW68" s="995">
        <f t="shared" ref="PMW68" si="30149">PMW60*$C$65*$C$68</f>
        <v>0</v>
      </c>
      <c r="PMY68" s="995">
        <f t="shared" ref="PMY68" si="30150">PMY60*$C$65*$C$68</f>
        <v>0</v>
      </c>
      <c r="PNA68" s="995">
        <f t="shared" ref="PNA68" si="30151">PNA60*$C$65*$C$68</f>
        <v>0</v>
      </c>
      <c r="PNC68" s="995">
        <f t="shared" ref="PNC68" si="30152">PNC60*$C$65*$C$68</f>
        <v>0</v>
      </c>
      <c r="PNE68" s="995">
        <f t="shared" ref="PNE68" si="30153">PNE60*$C$65*$C$68</f>
        <v>0</v>
      </c>
      <c r="PNG68" s="995">
        <f t="shared" ref="PNG68" si="30154">PNG60*$C$65*$C$68</f>
        <v>0</v>
      </c>
      <c r="PNI68" s="995">
        <f t="shared" ref="PNI68" si="30155">PNI60*$C$65*$C$68</f>
        <v>0</v>
      </c>
      <c r="PNK68" s="995">
        <f t="shared" ref="PNK68" si="30156">PNK60*$C$65*$C$68</f>
        <v>0</v>
      </c>
      <c r="PNM68" s="995">
        <f t="shared" ref="PNM68" si="30157">PNM60*$C$65*$C$68</f>
        <v>0</v>
      </c>
      <c r="PNO68" s="995">
        <f t="shared" ref="PNO68" si="30158">PNO60*$C$65*$C$68</f>
        <v>0</v>
      </c>
      <c r="PNQ68" s="995">
        <f t="shared" ref="PNQ68" si="30159">PNQ60*$C$65*$C$68</f>
        <v>0</v>
      </c>
      <c r="PNS68" s="995">
        <f t="shared" ref="PNS68" si="30160">PNS60*$C$65*$C$68</f>
        <v>0</v>
      </c>
      <c r="PNU68" s="995">
        <f t="shared" ref="PNU68" si="30161">PNU60*$C$65*$C$68</f>
        <v>0</v>
      </c>
      <c r="PNW68" s="995">
        <f t="shared" ref="PNW68" si="30162">PNW60*$C$65*$C$68</f>
        <v>0</v>
      </c>
      <c r="PNY68" s="995">
        <f t="shared" ref="PNY68" si="30163">PNY60*$C$65*$C$68</f>
        <v>0</v>
      </c>
      <c r="POA68" s="995">
        <f t="shared" ref="POA68" si="30164">POA60*$C$65*$C$68</f>
        <v>0</v>
      </c>
      <c r="POC68" s="995">
        <f t="shared" ref="POC68" si="30165">POC60*$C$65*$C$68</f>
        <v>0</v>
      </c>
      <c r="POE68" s="995">
        <f t="shared" ref="POE68" si="30166">POE60*$C$65*$C$68</f>
        <v>0</v>
      </c>
      <c r="POG68" s="995">
        <f t="shared" ref="POG68" si="30167">POG60*$C$65*$C$68</f>
        <v>0</v>
      </c>
      <c r="POI68" s="995">
        <f t="shared" ref="POI68" si="30168">POI60*$C$65*$C$68</f>
        <v>0</v>
      </c>
      <c r="POK68" s="995">
        <f t="shared" ref="POK68" si="30169">POK60*$C$65*$C$68</f>
        <v>0</v>
      </c>
      <c r="POM68" s="995">
        <f t="shared" ref="POM68" si="30170">POM60*$C$65*$C$68</f>
        <v>0</v>
      </c>
      <c r="POO68" s="995">
        <f t="shared" ref="POO68" si="30171">POO60*$C$65*$C$68</f>
        <v>0</v>
      </c>
      <c r="POQ68" s="995">
        <f t="shared" ref="POQ68" si="30172">POQ60*$C$65*$C$68</f>
        <v>0</v>
      </c>
      <c r="POS68" s="995">
        <f t="shared" ref="POS68" si="30173">POS60*$C$65*$C$68</f>
        <v>0</v>
      </c>
      <c r="POU68" s="995">
        <f t="shared" ref="POU68" si="30174">POU60*$C$65*$C$68</f>
        <v>0</v>
      </c>
      <c r="POW68" s="995">
        <f t="shared" ref="POW68" si="30175">POW60*$C$65*$C$68</f>
        <v>0</v>
      </c>
      <c r="POY68" s="995">
        <f t="shared" ref="POY68" si="30176">POY60*$C$65*$C$68</f>
        <v>0</v>
      </c>
      <c r="PPA68" s="995">
        <f t="shared" ref="PPA68" si="30177">PPA60*$C$65*$C$68</f>
        <v>0</v>
      </c>
      <c r="PPC68" s="995">
        <f t="shared" ref="PPC68" si="30178">PPC60*$C$65*$C$68</f>
        <v>0</v>
      </c>
      <c r="PPE68" s="995">
        <f t="shared" ref="PPE68" si="30179">PPE60*$C$65*$C$68</f>
        <v>0</v>
      </c>
      <c r="PPG68" s="995">
        <f t="shared" ref="PPG68" si="30180">PPG60*$C$65*$C$68</f>
        <v>0</v>
      </c>
      <c r="PPI68" s="995">
        <f t="shared" ref="PPI68" si="30181">PPI60*$C$65*$C$68</f>
        <v>0</v>
      </c>
      <c r="PPK68" s="995">
        <f t="shared" ref="PPK68" si="30182">PPK60*$C$65*$C$68</f>
        <v>0</v>
      </c>
      <c r="PPM68" s="995">
        <f t="shared" ref="PPM68" si="30183">PPM60*$C$65*$C$68</f>
        <v>0</v>
      </c>
      <c r="PPO68" s="995">
        <f t="shared" ref="PPO68" si="30184">PPO60*$C$65*$C$68</f>
        <v>0</v>
      </c>
      <c r="PPQ68" s="995">
        <f t="shared" ref="PPQ68" si="30185">PPQ60*$C$65*$C$68</f>
        <v>0</v>
      </c>
      <c r="PPS68" s="995">
        <f t="shared" ref="PPS68" si="30186">PPS60*$C$65*$C$68</f>
        <v>0</v>
      </c>
      <c r="PPU68" s="995">
        <f t="shared" ref="PPU68" si="30187">PPU60*$C$65*$C$68</f>
        <v>0</v>
      </c>
      <c r="PPW68" s="995">
        <f t="shared" ref="PPW68" si="30188">PPW60*$C$65*$C$68</f>
        <v>0</v>
      </c>
      <c r="PPY68" s="995">
        <f t="shared" ref="PPY68" si="30189">PPY60*$C$65*$C$68</f>
        <v>0</v>
      </c>
      <c r="PQA68" s="995">
        <f t="shared" ref="PQA68" si="30190">PQA60*$C$65*$C$68</f>
        <v>0</v>
      </c>
      <c r="PQC68" s="995">
        <f t="shared" ref="PQC68" si="30191">PQC60*$C$65*$C$68</f>
        <v>0</v>
      </c>
      <c r="PQE68" s="995">
        <f t="shared" ref="PQE68" si="30192">PQE60*$C$65*$C$68</f>
        <v>0</v>
      </c>
      <c r="PQG68" s="995">
        <f t="shared" ref="PQG68" si="30193">PQG60*$C$65*$C$68</f>
        <v>0</v>
      </c>
      <c r="PQI68" s="995">
        <f t="shared" ref="PQI68" si="30194">PQI60*$C$65*$C$68</f>
        <v>0</v>
      </c>
      <c r="PQK68" s="995">
        <f t="shared" ref="PQK68" si="30195">PQK60*$C$65*$C$68</f>
        <v>0</v>
      </c>
      <c r="PQM68" s="995">
        <f t="shared" ref="PQM68" si="30196">PQM60*$C$65*$C$68</f>
        <v>0</v>
      </c>
      <c r="PQO68" s="995">
        <f t="shared" ref="PQO68" si="30197">PQO60*$C$65*$C$68</f>
        <v>0</v>
      </c>
      <c r="PQQ68" s="995">
        <f t="shared" ref="PQQ68" si="30198">PQQ60*$C$65*$C$68</f>
        <v>0</v>
      </c>
      <c r="PQS68" s="995">
        <f t="shared" ref="PQS68" si="30199">PQS60*$C$65*$C$68</f>
        <v>0</v>
      </c>
      <c r="PQU68" s="995">
        <f t="shared" ref="PQU68" si="30200">PQU60*$C$65*$C$68</f>
        <v>0</v>
      </c>
      <c r="PQW68" s="995">
        <f t="shared" ref="PQW68" si="30201">PQW60*$C$65*$C$68</f>
        <v>0</v>
      </c>
      <c r="PQY68" s="995">
        <f t="shared" ref="PQY68" si="30202">PQY60*$C$65*$C$68</f>
        <v>0</v>
      </c>
      <c r="PRA68" s="995">
        <f t="shared" ref="PRA68" si="30203">PRA60*$C$65*$C$68</f>
        <v>0</v>
      </c>
      <c r="PRC68" s="995">
        <f t="shared" ref="PRC68" si="30204">PRC60*$C$65*$C$68</f>
        <v>0</v>
      </c>
      <c r="PRE68" s="995">
        <f t="shared" ref="PRE68" si="30205">PRE60*$C$65*$C$68</f>
        <v>0</v>
      </c>
      <c r="PRG68" s="995">
        <f t="shared" ref="PRG68" si="30206">PRG60*$C$65*$C$68</f>
        <v>0</v>
      </c>
      <c r="PRI68" s="995">
        <f t="shared" ref="PRI68" si="30207">PRI60*$C$65*$C$68</f>
        <v>0</v>
      </c>
      <c r="PRK68" s="995">
        <f t="shared" ref="PRK68" si="30208">PRK60*$C$65*$C$68</f>
        <v>0</v>
      </c>
      <c r="PRM68" s="995">
        <f t="shared" ref="PRM68" si="30209">PRM60*$C$65*$C$68</f>
        <v>0</v>
      </c>
      <c r="PRO68" s="995">
        <f t="shared" ref="PRO68" si="30210">PRO60*$C$65*$C$68</f>
        <v>0</v>
      </c>
      <c r="PRQ68" s="995">
        <f t="shared" ref="PRQ68" si="30211">PRQ60*$C$65*$C$68</f>
        <v>0</v>
      </c>
      <c r="PRS68" s="995">
        <f t="shared" ref="PRS68" si="30212">PRS60*$C$65*$C$68</f>
        <v>0</v>
      </c>
      <c r="PRU68" s="995">
        <f t="shared" ref="PRU68" si="30213">PRU60*$C$65*$C$68</f>
        <v>0</v>
      </c>
      <c r="PRW68" s="995">
        <f t="shared" ref="PRW68" si="30214">PRW60*$C$65*$C$68</f>
        <v>0</v>
      </c>
      <c r="PRY68" s="995">
        <f t="shared" ref="PRY68" si="30215">PRY60*$C$65*$C$68</f>
        <v>0</v>
      </c>
      <c r="PSA68" s="995">
        <f t="shared" ref="PSA68" si="30216">PSA60*$C$65*$C$68</f>
        <v>0</v>
      </c>
      <c r="PSC68" s="995">
        <f t="shared" ref="PSC68" si="30217">PSC60*$C$65*$C$68</f>
        <v>0</v>
      </c>
      <c r="PSE68" s="995">
        <f t="shared" ref="PSE68" si="30218">PSE60*$C$65*$C$68</f>
        <v>0</v>
      </c>
      <c r="PSG68" s="995">
        <f t="shared" ref="PSG68" si="30219">PSG60*$C$65*$C$68</f>
        <v>0</v>
      </c>
      <c r="PSI68" s="995">
        <f t="shared" ref="PSI68" si="30220">PSI60*$C$65*$C$68</f>
        <v>0</v>
      </c>
      <c r="PSK68" s="995">
        <f t="shared" ref="PSK68" si="30221">PSK60*$C$65*$C$68</f>
        <v>0</v>
      </c>
      <c r="PSM68" s="995">
        <f t="shared" ref="PSM68" si="30222">PSM60*$C$65*$C$68</f>
        <v>0</v>
      </c>
      <c r="PSO68" s="995">
        <f t="shared" ref="PSO68" si="30223">PSO60*$C$65*$C$68</f>
        <v>0</v>
      </c>
      <c r="PSQ68" s="995">
        <f t="shared" ref="PSQ68" si="30224">PSQ60*$C$65*$C$68</f>
        <v>0</v>
      </c>
      <c r="PSS68" s="995">
        <f t="shared" ref="PSS68" si="30225">PSS60*$C$65*$C$68</f>
        <v>0</v>
      </c>
      <c r="PSU68" s="995">
        <f t="shared" ref="PSU68" si="30226">PSU60*$C$65*$C$68</f>
        <v>0</v>
      </c>
      <c r="PSW68" s="995">
        <f t="shared" ref="PSW68" si="30227">PSW60*$C$65*$C$68</f>
        <v>0</v>
      </c>
      <c r="PSY68" s="995">
        <f t="shared" ref="PSY68" si="30228">PSY60*$C$65*$C$68</f>
        <v>0</v>
      </c>
      <c r="PTA68" s="995">
        <f t="shared" ref="PTA68" si="30229">PTA60*$C$65*$C$68</f>
        <v>0</v>
      </c>
      <c r="PTC68" s="995">
        <f t="shared" ref="PTC68" si="30230">PTC60*$C$65*$C$68</f>
        <v>0</v>
      </c>
      <c r="PTE68" s="995">
        <f t="shared" ref="PTE68" si="30231">PTE60*$C$65*$C$68</f>
        <v>0</v>
      </c>
      <c r="PTG68" s="995">
        <f t="shared" ref="PTG68" si="30232">PTG60*$C$65*$C$68</f>
        <v>0</v>
      </c>
      <c r="PTI68" s="995">
        <f t="shared" ref="PTI68" si="30233">PTI60*$C$65*$C$68</f>
        <v>0</v>
      </c>
      <c r="PTK68" s="995">
        <f t="shared" ref="PTK68" si="30234">PTK60*$C$65*$C$68</f>
        <v>0</v>
      </c>
      <c r="PTM68" s="995">
        <f t="shared" ref="PTM68" si="30235">PTM60*$C$65*$C$68</f>
        <v>0</v>
      </c>
      <c r="PTO68" s="995">
        <f t="shared" ref="PTO68" si="30236">PTO60*$C$65*$C$68</f>
        <v>0</v>
      </c>
      <c r="PTQ68" s="995">
        <f t="shared" ref="PTQ68" si="30237">PTQ60*$C$65*$C$68</f>
        <v>0</v>
      </c>
      <c r="PTS68" s="995">
        <f t="shared" ref="PTS68" si="30238">PTS60*$C$65*$C$68</f>
        <v>0</v>
      </c>
      <c r="PTU68" s="995">
        <f t="shared" ref="PTU68" si="30239">PTU60*$C$65*$C$68</f>
        <v>0</v>
      </c>
      <c r="PTW68" s="995">
        <f t="shared" ref="PTW68" si="30240">PTW60*$C$65*$C$68</f>
        <v>0</v>
      </c>
      <c r="PTY68" s="995">
        <f t="shared" ref="PTY68" si="30241">PTY60*$C$65*$C$68</f>
        <v>0</v>
      </c>
      <c r="PUA68" s="995">
        <f t="shared" ref="PUA68" si="30242">PUA60*$C$65*$C$68</f>
        <v>0</v>
      </c>
      <c r="PUC68" s="995">
        <f t="shared" ref="PUC68" si="30243">PUC60*$C$65*$C$68</f>
        <v>0</v>
      </c>
      <c r="PUE68" s="995">
        <f t="shared" ref="PUE68" si="30244">PUE60*$C$65*$C$68</f>
        <v>0</v>
      </c>
      <c r="PUG68" s="995">
        <f t="shared" ref="PUG68" si="30245">PUG60*$C$65*$C$68</f>
        <v>0</v>
      </c>
      <c r="PUI68" s="995">
        <f t="shared" ref="PUI68" si="30246">PUI60*$C$65*$C$68</f>
        <v>0</v>
      </c>
      <c r="PUK68" s="995">
        <f t="shared" ref="PUK68" si="30247">PUK60*$C$65*$C$68</f>
        <v>0</v>
      </c>
      <c r="PUM68" s="995">
        <f t="shared" ref="PUM68" si="30248">PUM60*$C$65*$C$68</f>
        <v>0</v>
      </c>
      <c r="PUO68" s="995">
        <f t="shared" ref="PUO68" si="30249">PUO60*$C$65*$C$68</f>
        <v>0</v>
      </c>
      <c r="PUQ68" s="995">
        <f t="shared" ref="PUQ68" si="30250">PUQ60*$C$65*$C$68</f>
        <v>0</v>
      </c>
      <c r="PUS68" s="995">
        <f t="shared" ref="PUS68" si="30251">PUS60*$C$65*$C$68</f>
        <v>0</v>
      </c>
      <c r="PUU68" s="995">
        <f t="shared" ref="PUU68" si="30252">PUU60*$C$65*$C$68</f>
        <v>0</v>
      </c>
      <c r="PUW68" s="995">
        <f t="shared" ref="PUW68" si="30253">PUW60*$C$65*$C$68</f>
        <v>0</v>
      </c>
      <c r="PUY68" s="995">
        <f t="shared" ref="PUY68" si="30254">PUY60*$C$65*$C$68</f>
        <v>0</v>
      </c>
      <c r="PVA68" s="995">
        <f t="shared" ref="PVA68" si="30255">PVA60*$C$65*$C$68</f>
        <v>0</v>
      </c>
      <c r="PVC68" s="995">
        <f t="shared" ref="PVC68" si="30256">PVC60*$C$65*$C$68</f>
        <v>0</v>
      </c>
      <c r="PVE68" s="995">
        <f t="shared" ref="PVE68" si="30257">PVE60*$C$65*$C$68</f>
        <v>0</v>
      </c>
      <c r="PVG68" s="995">
        <f t="shared" ref="PVG68" si="30258">PVG60*$C$65*$C$68</f>
        <v>0</v>
      </c>
      <c r="PVI68" s="995">
        <f t="shared" ref="PVI68" si="30259">PVI60*$C$65*$C$68</f>
        <v>0</v>
      </c>
      <c r="PVK68" s="995">
        <f t="shared" ref="PVK68" si="30260">PVK60*$C$65*$C$68</f>
        <v>0</v>
      </c>
      <c r="PVM68" s="995">
        <f t="shared" ref="PVM68" si="30261">PVM60*$C$65*$C$68</f>
        <v>0</v>
      </c>
      <c r="PVO68" s="995">
        <f t="shared" ref="PVO68" si="30262">PVO60*$C$65*$C$68</f>
        <v>0</v>
      </c>
      <c r="PVQ68" s="995">
        <f t="shared" ref="PVQ68" si="30263">PVQ60*$C$65*$C$68</f>
        <v>0</v>
      </c>
      <c r="PVS68" s="995">
        <f t="shared" ref="PVS68" si="30264">PVS60*$C$65*$C$68</f>
        <v>0</v>
      </c>
      <c r="PVU68" s="995">
        <f t="shared" ref="PVU68" si="30265">PVU60*$C$65*$C$68</f>
        <v>0</v>
      </c>
      <c r="PVW68" s="995">
        <f t="shared" ref="PVW68" si="30266">PVW60*$C$65*$C$68</f>
        <v>0</v>
      </c>
      <c r="PVY68" s="995">
        <f t="shared" ref="PVY68" si="30267">PVY60*$C$65*$C$68</f>
        <v>0</v>
      </c>
      <c r="PWA68" s="995">
        <f t="shared" ref="PWA68" si="30268">PWA60*$C$65*$C$68</f>
        <v>0</v>
      </c>
      <c r="PWC68" s="995">
        <f t="shared" ref="PWC68" si="30269">PWC60*$C$65*$C$68</f>
        <v>0</v>
      </c>
      <c r="PWE68" s="995">
        <f t="shared" ref="PWE68" si="30270">PWE60*$C$65*$C$68</f>
        <v>0</v>
      </c>
      <c r="PWG68" s="995">
        <f t="shared" ref="PWG68" si="30271">PWG60*$C$65*$C$68</f>
        <v>0</v>
      </c>
      <c r="PWI68" s="995">
        <f t="shared" ref="PWI68" si="30272">PWI60*$C$65*$C$68</f>
        <v>0</v>
      </c>
      <c r="PWK68" s="995">
        <f t="shared" ref="PWK68" si="30273">PWK60*$C$65*$C$68</f>
        <v>0</v>
      </c>
      <c r="PWM68" s="995">
        <f t="shared" ref="PWM68" si="30274">PWM60*$C$65*$C$68</f>
        <v>0</v>
      </c>
      <c r="PWO68" s="995">
        <f t="shared" ref="PWO68" si="30275">PWO60*$C$65*$C$68</f>
        <v>0</v>
      </c>
      <c r="PWQ68" s="995">
        <f t="shared" ref="PWQ68" si="30276">PWQ60*$C$65*$C$68</f>
        <v>0</v>
      </c>
      <c r="PWS68" s="995">
        <f t="shared" ref="PWS68" si="30277">PWS60*$C$65*$C$68</f>
        <v>0</v>
      </c>
      <c r="PWU68" s="995">
        <f t="shared" ref="PWU68" si="30278">PWU60*$C$65*$C$68</f>
        <v>0</v>
      </c>
      <c r="PWW68" s="995">
        <f t="shared" ref="PWW68" si="30279">PWW60*$C$65*$C$68</f>
        <v>0</v>
      </c>
      <c r="PWY68" s="995">
        <f t="shared" ref="PWY68" si="30280">PWY60*$C$65*$C$68</f>
        <v>0</v>
      </c>
      <c r="PXA68" s="995">
        <f t="shared" ref="PXA68" si="30281">PXA60*$C$65*$C$68</f>
        <v>0</v>
      </c>
      <c r="PXC68" s="995">
        <f t="shared" ref="PXC68" si="30282">PXC60*$C$65*$C$68</f>
        <v>0</v>
      </c>
      <c r="PXE68" s="995">
        <f t="shared" ref="PXE68" si="30283">PXE60*$C$65*$C$68</f>
        <v>0</v>
      </c>
      <c r="PXG68" s="995">
        <f t="shared" ref="PXG68" si="30284">PXG60*$C$65*$C$68</f>
        <v>0</v>
      </c>
      <c r="PXI68" s="995">
        <f t="shared" ref="PXI68" si="30285">PXI60*$C$65*$C$68</f>
        <v>0</v>
      </c>
      <c r="PXK68" s="995">
        <f t="shared" ref="PXK68" si="30286">PXK60*$C$65*$C$68</f>
        <v>0</v>
      </c>
      <c r="PXM68" s="995">
        <f t="shared" ref="PXM68" si="30287">PXM60*$C$65*$C$68</f>
        <v>0</v>
      </c>
      <c r="PXO68" s="995">
        <f t="shared" ref="PXO68" si="30288">PXO60*$C$65*$C$68</f>
        <v>0</v>
      </c>
      <c r="PXQ68" s="995">
        <f t="shared" ref="PXQ68" si="30289">PXQ60*$C$65*$C$68</f>
        <v>0</v>
      </c>
      <c r="PXS68" s="995">
        <f t="shared" ref="PXS68" si="30290">PXS60*$C$65*$C$68</f>
        <v>0</v>
      </c>
      <c r="PXU68" s="995">
        <f t="shared" ref="PXU68" si="30291">PXU60*$C$65*$C$68</f>
        <v>0</v>
      </c>
      <c r="PXW68" s="995">
        <f t="shared" ref="PXW68" si="30292">PXW60*$C$65*$C$68</f>
        <v>0</v>
      </c>
      <c r="PXY68" s="995">
        <f t="shared" ref="PXY68" si="30293">PXY60*$C$65*$C$68</f>
        <v>0</v>
      </c>
      <c r="PYA68" s="995">
        <f t="shared" ref="PYA68" si="30294">PYA60*$C$65*$C$68</f>
        <v>0</v>
      </c>
      <c r="PYC68" s="995">
        <f t="shared" ref="PYC68" si="30295">PYC60*$C$65*$C$68</f>
        <v>0</v>
      </c>
      <c r="PYE68" s="995">
        <f t="shared" ref="PYE68" si="30296">PYE60*$C$65*$C$68</f>
        <v>0</v>
      </c>
      <c r="PYG68" s="995">
        <f t="shared" ref="PYG68" si="30297">PYG60*$C$65*$C$68</f>
        <v>0</v>
      </c>
      <c r="PYI68" s="995">
        <f t="shared" ref="PYI68" si="30298">PYI60*$C$65*$C$68</f>
        <v>0</v>
      </c>
      <c r="PYK68" s="995">
        <f t="shared" ref="PYK68" si="30299">PYK60*$C$65*$C$68</f>
        <v>0</v>
      </c>
      <c r="PYM68" s="995">
        <f t="shared" ref="PYM68" si="30300">PYM60*$C$65*$C$68</f>
        <v>0</v>
      </c>
      <c r="PYO68" s="995">
        <f t="shared" ref="PYO68" si="30301">PYO60*$C$65*$C$68</f>
        <v>0</v>
      </c>
      <c r="PYQ68" s="995">
        <f t="shared" ref="PYQ68" si="30302">PYQ60*$C$65*$C$68</f>
        <v>0</v>
      </c>
      <c r="PYS68" s="995">
        <f t="shared" ref="PYS68" si="30303">PYS60*$C$65*$C$68</f>
        <v>0</v>
      </c>
      <c r="PYU68" s="995">
        <f t="shared" ref="PYU68" si="30304">PYU60*$C$65*$C$68</f>
        <v>0</v>
      </c>
      <c r="PYW68" s="995">
        <f t="shared" ref="PYW68" si="30305">PYW60*$C$65*$C$68</f>
        <v>0</v>
      </c>
      <c r="PYY68" s="995">
        <f t="shared" ref="PYY68" si="30306">PYY60*$C$65*$C$68</f>
        <v>0</v>
      </c>
      <c r="PZA68" s="995">
        <f t="shared" ref="PZA68" si="30307">PZA60*$C$65*$C$68</f>
        <v>0</v>
      </c>
      <c r="PZC68" s="995">
        <f t="shared" ref="PZC68" si="30308">PZC60*$C$65*$C$68</f>
        <v>0</v>
      </c>
      <c r="PZE68" s="995">
        <f t="shared" ref="PZE68" si="30309">PZE60*$C$65*$C$68</f>
        <v>0</v>
      </c>
      <c r="PZG68" s="995">
        <f t="shared" ref="PZG68" si="30310">PZG60*$C$65*$C$68</f>
        <v>0</v>
      </c>
      <c r="PZI68" s="995">
        <f t="shared" ref="PZI68" si="30311">PZI60*$C$65*$C$68</f>
        <v>0</v>
      </c>
      <c r="PZK68" s="995">
        <f t="shared" ref="PZK68" si="30312">PZK60*$C$65*$C$68</f>
        <v>0</v>
      </c>
      <c r="PZM68" s="995">
        <f t="shared" ref="PZM68" si="30313">PZM60*$C$65*$C$68</f>
        <v>0</v>
      </c>
      <c r="PZO68" s="995">
        <f t="shared" ref="PZO68" si="30314">PZO60*$C$65*$C$68</f>
        <v>0</v>
      </c>
      <c r="PZQ68" s="995">
        <f t="shared" ref="PZQ68" si="30315">PZQ60*$C$65*$C$68</f>
        <v>0</v>
      </c>
      <c r="PZS68" s="995">
        <f t="shared" ref="PZS68" si="30316">PZS60*$C$65*$C$68</f>
        <v>0</v>
      </c>
      <c r="PZU68" s="995">
        <f t="shared" ref="PZU68" si="30317">PZU60*$C$65*$C$68</f>
        <v>0</v>
      </c>
      <c r="PZW68" s="995">
        <f t="shared" ref="PZW68" si="30318">PZW60*$C$65*$C$68</f>
        <v>0</v>
      </c>
      <c r="PZY68" s="995">
        <f t="shared" ref="PZY68" si="30319">PZY60*$C$65*$C$68</f>
        <v>0</v>
      </c>
      <c r="QAA68" s="995">
        <f t="shared" ref="QAA68" si="30320">QAA60*$C$65*$C$68</f>
        <v>0</v>
      </c>
      <c r="QAC68" s="995">
        <f t="shared" ref="QAC68" si="30321">QAC60*$C$65*$C$68</f>
        <v>0</v>
      </c>
      <c r="QAE68" s="995">
        <f t="shared" ref="QAE68" si="30322">QAE60*$C$65*$C$68</f>
        <v>0</v>
      </c>
      <c r="QAG68" s="995">
        <f t="shared" ref="QAG68" si="30323">QAG60*$C$65*$C$68</f>
        <v>0</v>
      </c>
      <c r="QAI68" s="995">
        <f t="shared" ref="QAI68" si="30324">QAI60*$C$65*$C$68</f>
        <v>0</v>
      </c>
      <c r="QAK68" s="995">
        <f t="shared" ref="QAK68" si="30325">QAK60*$C$65*$C$68</f>
        <v>0</v>
      </c>
      <c r="QAM68" s="995">
        <f t="shared" ref="QAM68" si="30326">QAM60*$C$65*$C$68</f>
        <v>0</v>
      </c>
      <c r="QAO68" s="995">
        <f t="shared" ref="QAO68" si="30327">QAO60*$C$65*$C$68</f>
        <v>0</v>
      </c>
      <c r="QAQ68" s="995">
        <f t="shared" ref="QAQ68" si="30328">QAQ60*$C$65*$C$68</f>
        <v>0</v>
      </c>
      <c r="QAS68" s="995">
        <f t="shared" ref="QAS68" si="30329">QAS60*$C$65*$C$68</f>
        <v>0</v>
      </c>
      <c r="QAU68" s="995">
        <f t="shared" ref="QAU68" si="30330">QAU60*$C$65*$C$68</f>
        <v>0</v>
      </c>
      <c r="QAW68" s="995">
        <f t="shared" ref="QAW68" si="30331">QAW60*$C$65*$C$68</f>
        <v>0</v>
      </c>
      <c r="QAY68" s="995">
        <f t="shared" ref="QAY68" si="30332">QAY60*$C$65*$C$68</f>
        <v>0</v>
      </c>
      <c r="QBA68" s="995">
        <f t="shared" ref="QBA68" si="30333">QBA60*$C$65*$C$68</f>
        <v>0</v>
      </c>
      <c r="QBC68" s="995">
        <f t="shared" ref="QBC68" si="30334">QBC60*$C$65*$C$68</f>
        <v>0</v>
      </c>
      <c r="QBE68" s="995">
        <f t="shared" ref="QBE68" si="30335">QBE60*$C$65*$C$68</f>
        <v>0</v>
      </c>
      <c r="QBG68" s="995">
        <f t="shared" ref="QBG68" si="30336">QBG60*$C$65*$C$68</f>
        <v>0</v>
      </c>
      <c r="QBI68" s="995">
        <f t="shared" ref="QBI68" si="30337">QBI60*$C$65*$C$68</f>
        <v>0</v>
      </c>
      <c r="QBK68" s="995">
        <f t="shared" ref="QBK68" si="30338">QBK60*$C$65*$C$68</f>
        <v>0</v>
      </c>
      <c r="QBM68" s="995">
        <f t="shared" ref="QBM68" si="30339">QBM60*$C$65*$C$68</f>
        <v>0</v>
      </c>
      <c r="QBO68" s="995">
        <f t="shared" ref="QBO68" si="30340">QBO60*$C$65*$C$68</f>
        <v>0</v>
      </c>
      <c r="QBQ68" s="995">
        <f t="shared" ref="QBQ68" si="30341">QBQ60*$C$65*$C$68</f>
        <v>0</v>
      </c>
      <c r="QBS68" s="995">
        <f t="shared" ref="QBS68" si="30342">QBS60*$C$65*$C$68</f>
        <v>0</v>
      </c>
      <c r="QBU68" s="995">
        <f t="shared" ref="QBU68" si="30343">QBU60*$C$65*$C$68</f>
        <v>0</v>
      </c>
      <c r="QBW68" s="995">
        <f t="shared" ref="QBW68" si="30344">QBW60*$C$65*$C$68</f>
        <v>0</v>
      </c>
      <c r="QBY68" s="995">
        <f t="shared" ref="QBY68" si="30345">QBY60*$C$65*$C$68</f>
        <v>0</v>
      </c>
      <c r="QCA68" s="995">
        <f t="shared" ref="QCA68" si="30346">QCA60*$C$65*$C$68</f>
        <v>0</v>
      </c>
      <c r="QCC68" s="995">
        <f t="shared" ref="QCC68" si="30347">QCC60*$C$65*$C$68</f>
        <v>0</v>
      </c>
      <c r="QCE68" s="995">
        <f t="shared" ref="QCE68" si="30348">QCE60*$C$65*$C$68</f>
        <v>0</v>
      </c>
      <c r="QCG68" s="995">
        <f t="shared" ref="QCG68" si="30349">QCG60*$C$65*$C$68</f>
        <v>0</v>
      </c>
      <c r="QCI68" s="995">
        <f t="shared" ref="QCI68" si="30350">QCI60*$C$65*$C$68</f>
        <v>0</v>
      </c>
      <c r="QCK68" s="995">
        <f t="shared" ref="QCK68" si="30351">QCK60*$C$65*$C$68</f>
        <v>0</v>
      </c>
      <c r="QCM68" s="995">
        <f t="shared" ref="QCM68" si="30352">QCM60*$C$65*$C$68</f>
        <v>0</v>
      </c>
      <c r="QCO68" s="995">
        <f t="shared" ref="QCO68" si="30353">QCO60*$C$65*$C$68</f>
        <v>0</v>
      </c>
      <c r="QCQ68" s="995">
        <f t="shared" ref="QCQ68" si="30354">QCQ60*$C$65*$C$68</f>
        <v>0</v>
      </c>
      <c r="QCS68" s="995">
        <f t="shared" ref="QCS68" si="30355">QCS60*$C$65*$C$68</f>
        <v>0</v>
      </c>
      <c r="QCU68" s="995">
        <f t="shared" ref="QCU68" si="30356">QCU60*$C$65*$C$68</f>
        <v>0</v>
      </c>
      <c r="QCW68" s="995">
        <f t="shared" ref="QCW68" si="30357">QCW60*$C$65*$C$68</f>
        <v>0</v>
      </c>
      <c r="QCY68" s="995">
        <f t="shared" ref="QCY68" si="30358">QCY60*$C$65*$C$68</f>
        <v>0</v>
      </c>
      <c r="QDA68" s="995">
        <f t="shared" ref="QDA68" si="30359">QDA60*$C$65*$C$68</f>
        <v>0</v>
      </c>
      <c r="QDC68" s="995">
        <f t="shared" ref="QDC68" si="30360">QDC60*$C$65*$C$68</f>
        <v>0</v>
      </c>
      <c r="QDE68" s="995">
        <f t="shared" ref="QDE68" si="30361">QDE60*$C$65*$C$68</f>
        <v>0</v>
      </c>
      <c r="QDG68" s="995">
        <f t="shared" ref="QDG68" si="30362">QDG60*$C$65*$C$68</f>
        <v>0</v>
      </c>
      <c r="QDI68" s="995">
        <f t="shared" ref="QDI68" si="30363">QDI60*$C$65*$C$68</f>
        <v>0</v>
      </c>
      <c r="QDK68" s="995">
        <f t="shared" ref="QDK68" si="30364">QDK60*$C$65*$C$68</f>
        <v>0</v>
      </c>
      <c r="QDM68" s="995">
        <f t="shared" ref="QDM68" si="30365">QDM60*$C$65*$C$68</f>
        <v>0</v>
      </c>
      <c r="QDO68" s="995">
        <f t="shared" ref="QDO68" si="30366">QDO60*$C$65*$C$68</f>
        <v>0</v>
      </c>
      <c r="QDQ68" s="995">
        <f t="shared" ref="QDQ68" si="30367">QDQ60*$C$65*$C$68</f>
        <v>0</v>
      </c>
      <c r="QDS68" s="995">
        <f t="shared" ref="QDS68" si="30368">QDS60*$C$65*$C$68</f>
        <v>0</v>
      </c>
      <c r="QDU68" s="995">
        <f t="shared" ref="QDU68" si="30369">QDU60*$C$65*$C$68</f>
        <v>0</v>
      </c>
      <c r="QDW68" s="995">
        <f t="shared" ref="QDW68" si="30370">QDW60*$C$65*$C$68</f>
        <v>0</v>
      </c>
      <c r="QDY68" s="995">
        <f t="shared" ref="QDY68" si="30371">QDY60*$C$65*$C$68</f>
        <v>0</v>
      </c>
      <c r="QEA68" s="995">
        <f t="shared" ref="QEA68" si="30372">QEA60*$C$65*$C$68</f>
        <v>0</v>
      </c>
      <c r="QEC68" s="995">
        <f t="shared" ref="QEC68" si="30373">QEC60*$C$65*$C$68</f>
        <v>0</v>
      </c>
      <c r="QEE68" s="995">
        <f t="shared" ref="QEE68" si="30374">QEE60*$C$65*$C$68</f>
        <v>0</v>
      </c>
      <c r="QEG68" s="995">
        <f t="shared" ref="QEG68" si="30375">QEG60*$C$65*$C$68</f>
        <v>0</v>
      </c>
      <c r="QEI68" s="995">
        <f t="shared" ref="QEI68" si="30376">QEI60*$C$65*$C$68</f>
        <v>0</v>
      </c>
      <c r="QEK68" s="995">
        <f t="shared" ref="QEK68" si="30377">QEK60*$C$65*$C$68</f>
        <v>0</v>
      </c>
      <c r="QEM68" s="995">
        <f t="shared" ref="QEM68" si="30378">QEM60*$C$65*$C$68</f>
        <v>0</v>
      </c>
      <c r="QEO68" s="995">
        <f t="shared" ref="QEO68" si="30379">QEO60*$C$65*$C$68</f>
        <v>0</v>
      </c>
      <c r="QEQ68" s="995">
        <f t="shared" ref="QEQ68" si="30380">QEQ60*$C$65*$C$68</f>
        <v>0</v>
      </c>
      <c r="QES68" s="995">
        <f t="shared" ref="QES68" si="30381">QES60*$C$65*$C$68</f>
        <v>0</v>
      </c>
      <c r="QEU68" s="995">
        <f t="shared" ref="QEU68" si="30382">QEU60*$C$65*$C$68</f>
        <v>0</v>
      </c>
      <c r="QEW68" s="995">
        <f t="shared" ref="QEW68" si="30383">QEW60*$C$65*$C$68</f>
        <v>0</v>
      </c>
      <c r="QEY68" s="995">
        <f t="shared" ref="QEY68" si="30384">QEY60*$C$65*$C$68</f>
        <v>0</v>
      </c>
      <c r="QFA68" s="995">
        <f t="shared" ref="QFA68" si="30385">QFA60*$C$65*$C$68</f>
        <v>0</v>
      </c>
      <c r="QFC68" s="995">
        <f t="shared" ref="QFC68" si="30386">QFC60*$C$65*$C$68</f>
        <v>0</v>
      </c>
      <c r="QFE68" s="995">
        <f t="shared" ref="QFE68" si="30387">QFE60*$C$65*$C$68</f>
        <v>0</v>
      </c>
      <c r="QFG68" s="995">
        <f t="shared" ref="QFG68" si="30388">QFG60*$C$65*$C$68</f>
        <v>0</v>
      </c>
      <c r="QFI68" s="995">
        <f t="shared" ref="QFI68" si="30389">QFI60*$C$65*$C$68</f>
        <v>0</v>
      </c>
      <c r="QFK68" s="995">
        <f t="shared" ref="QFK68" si="30390">QFK60*$C$65*$C$68</f>
        <v>0</v>
      </c>
      <c r="QFM68" s="995">
        <f t="shared" ref="QFM68" si="30391">QFM60*$C$65*$C$68</f>
        <v>0</v>
      </c>
      <c r="QFO68" s="995">
        <f t="shared" ref="QFO68" si="30392">QFO60*$C$65*$C$68</f>
        <v>0</v>
      </c>
      <c r="QFQ68" s="995">
        <f t="shared" ref="QFQ68" si="30393">QFQ60*$C$65*$C$68</f>
        <v>0</v>
      </c>
      <c r="QFS68" s="995">
        <f t="shared" ref="QFS68" si="30394">QFS60*$C$65*$C$68</f>
        <v>0</v>
      </c>
      <c r="QFU68" s="995">
        <f t="shared" ref="QFU68" si="30395">QFU60*$C$65*$C$68</f>
        <v>0</v>
      </c>
      <c r="QFW68" s="995">
        <f t="shared" ref="QFW68" si="30396">QFW60*$C$65*$C$68</f>
        <v>0</v>
      </c>
      <c r="QFY68" s="995">
        <f t="shared" ref="QFY68" si="30397">QFY60*$C$65*$C$68</f>
        <v>0</v>
      </c>
      <c r="QGA68" s="995">
        <f t="shared" ref="QGA68" si="30398">QGA60*$C$65*$C$68</f>
        <v>0</v>
      </c>
      <c r="QGC68" s="995">
        <f t="shared" ref="QGC68" si="30399">QGC60*$C$65*$C$68</f>
        <v>0</v>
      </c>
      <c r="QGE68" s="995">
        <f t="shared" ref="QGE68" si="30400">QGE60*$C$65*$C$68</f>
        <v>0</v>
      </c>
      <c r="QGG68" s="995">
        <f t="shared" ref="QGG68" si="30401">QGG60*$C$65*$C$68</f>
        <v>0</v>
      </c>
      <c r="QGI68" s="995">
        <f t="shared" ref="QGI68" si="30402">QGI60*$C$65*$C$68</f>
        <v>0</v>
      </c>
      <c r="QGK68" s="995">
        <f t="shared" ref="QGK68" si="30403">QGK60*$C$65*$C$68</f>
        <v>0</v>
      </c>
      <c r="QGM68" s="995">
        <f t="shared" ref="QGM68" si="30404">QGM60*$C$65*$C$68</f>
        <v>0</v>
      </c>
      <c r="QGO68" s="995">
        <f t="shared" ref="QGO68" si="30405">QGO60*$C$65*$C$68</f>
        <v>0</v>
      </c>
      <c r="QGQ68" s="995">
        <f t="shared" ref="QGQ68" si="30406">QGQ60*$C$65*$C$68</f>
        <v>0</v>
      </c>
      <c r="QGS68" s="995">
        <f t="shared" ref="QGS68" si="30407">QGS60*$C$65*$C$68</f>
        <v>0</v>
      </c>
      <c r="QGU68" s="995">
        <f t="shared" ref="QGU68" si="30408">QGU60*$C$65*$C$68</f>
        <v>0</v>
      </c>
      <c r="QGW68" s="995">
        <f t="shared" ref="QGW68" si="30409">QGW60*$C$65*$C$68</f>
        <v>0</v>
      </c>
      <c r="QGY68" s="995">
        <f t="shared" ref="QGY68" si="30410">QGY60*$C$65*$C$68</f>
        <v>0</v>
      </c>
      <c r="QHA68" s="995">
        <f t="shared" ref="QHA68" si="30411">QHA60*$C$65*$C$68</f>
        <v>0</v>
      </c>
      <c r="QHC68" s="995">
        <f t="shared" ref="QHC68" si="30412">QHC60*$C$65*$C$68</f>
        <v>0</v>
      </c>
      <c r="QHE68" s="995">
        <f t="shared" ref="QHE68" si="30413">QHE60*$C$65*$C$68</f>
        <v>0</v>
      </c>
      <c r="QHG68" s="995">
        <f t="shared" ref="QHG68" si="30414">QHG60*$C$65*$C$68</f>
        <v>0</v>
      </c>
      <c r="QHI68" s="995">
        <f t="shared" ref="QHI68" si="30415">QHI60*$C$65*$C$68</f>
        <v>0</v>
      </c>
      <c r="QHK68" s="995">
        <f t="shared" ref="QHK68" si="30416">QHK60*$C$65*$C$68</f>
        <v>0</v>
      </c>
      <c r="QHM68" s="995">
        <f t="shared" ref="QHM68" si="30417">QHM60*$C$65*$C$68</f>
        <v>0</v>
      </c>
      <c r="QHO68" s="995">
        <f t="shared" ref="QHO68" si="30418">QHO60*$C$65*$C$68</f>
        <v>0</v>
      </c>
      <c r="QHQ68" s="995">
        <f t="shared" ref="QHQ68" si="30419">QHQ60*$C$65*$C$68</f>
        <v>0</v>
      </c>
      <c r="QHS68" s="995">
        <f t="shared" ref="QHS68" si="30420">QHS60*$C$65*$C$68</f>
        <v>0</v>
      </c>
      <c r="QHU68" s="995">
        <f t="shared" ref="QHU68" si="30421">QHU60*$C$65*$C$68</f>
        <v>0</v>
      </c>
      <c r="QHW68" s="995">
        <f t="shared" ref="QHW68" si="30422">QHW60*$C$65*$C$68</f>
        <v>0</v>
      </c>
      <c r="QHY68" s="995">
        <f t="shared" ref="QHY68" si="30423">QHY60*$C$65*$C$68</f>
        <v>0</v>
      </c>
      <c r="QIA68" s="995">
        <f t="shared" ref="QIA68" si="30424">QIA60*$C$65*$C$68</f>
        <v>0</v>
      </c>
      <c r="QIC68" s="995">
        <f t="shared" ref="QIC68" si="30425">QIC60*$C$65*$C$68</f>
        <v>0</v>
      </c>
      <c r="QIE68" s="995">
        <f t="shared" ref="QIE68" si="30426">QIE60*$C$65*$C$68</f>
        <v>0</v>
      </c>
      <c r="QIG68" s="995">
        <f t="shared" ref="QIG68" si="30427">QIG60*$C$65*$C$68</f>
        <v>0</v>
      </c>
      <c r="QII68" s="995">
        <f t="shared" ref="QII68" si="30428">QII60*$C$65*$C$68</f>
        <v>0</v>
      </c>
      <c r="QIK68" s="995">
        <f t="shared" ref="QIK68" si="30429">QIK60*$C$65*$C$68</f>
        <v>0</v>
      </c>
      <c r="QIM68" s="995">
        <f t="shared" ref="QIM68" si="30430">QIM60*$C$65*$C$68</f>
        <v>0</v>
      </c>
      <c r="QIO68" s="995">
        <f t="shared" ref="QIO68" si="30431">QIO60*$C$65*$C$68</f>
        <v>0</v>
      </c>
      <c r="QIQ68" s="995">
        <f t="shared" ref="QIQ68" si="30432">QIQ60*$C$65*$C$68</f>
        <v>0</v>
      </c>
      <c r="QIS68" s="995">
        <f t="shared" ref="QIS68" si="30433">QIS60*$C$65*$C$68</f>
        <v>0</v>
      </c>
      <c r="QIU68" s="995">
        <f t="shared" ref="QIU68" si="30434">QIU60*$C$65*$C$68</f>
        <v>0</v>
      </c>
      <c r="QIW68" s="995">
        <f t="shared" ref="QIW68" si="30435">QIW60*$C$65*$C$68</f>
        <v>0</v>
      </c>
      <c r="QIY68" s="995">
        <f t="shared" ref="QIY68" si="30436">QIY60*$C$65*$C$68</f>
        <v>0</v>
      </c>
      <c r="QJA68" s="995">
        <f t="shared" ref="QJA68" si="30437">QJA60*$C$65*$C$68</f>
        <v>0</v>
      </c>
      <c r="QJC68" s="995">
        <f t="shared" ref="QJC68" si="30438">QJC60*$C$65*$C$68</f>
        <v>0</v>
      </c>
      <c r="QJE68" s="995">
        <f t="shared" ref="QJE68" si="30439">QJE60*$C$65*$C$68</f>
        <v>0</v>
      </c>
      <c r="QJG68" s="995">
        <f t="shared" ref="QJG68" si="30440">QJG60*$C$65*$C$68</f>
        <v>0</v>
      </c>
      <c r="QJI68" s="995">
        <f t="shared" ref="QJI68" si="30441">QJI60*$C$65*$C$68</f>
        <v>0</v>
      </c>
      <c r="QJK68" s="995">
        <f t="shared" ref="QJK68" si="30442">QJK60*$C$65*$C$68</f>
        <v>0</v>
      </c>
      <c r="QJM68" s="995">
        <f t="shared" ref="QJM68" si="30443">QJM60*$C$65*$C$68</f>
        <v>0</v>
      </c>
      <c r="QJO68" s="995">
        <f t="shared" ref="QJO68" si="30444">QJO60*$C$65*$C$68</f>
        <v>0</v>
      </c>
      <c r="QJQ68" s="995">
        <f t="shared" ref="QJQ68" si="30445">QJQ60*$C$65*$C$68</f>
        <v>0</v>
      </c>
      <c r="QJS68" s="995">
        <f t="shared" ref="QJS68" si="30446">QJS60*$C$65*$C$68</f>
        <v>0</v>
      </c>
      <c r="QJU68" s="995">
        <f t="shared" ref="QJU68" si="30447">QJU60*$C$65*$C$68</f>
        <v>0</v>
      </c>
      <c r="QJW68" s="995">
        <f t="shared" ref="QJW68" si="30448">QJW60*$C$65*$C$68</f>
        <v>0</v>
      </c>
      <c r="QJY68" s="995">
        <f t="shared" ref="QJY68" si="30449">QJY60*$C$65*$C$68</f>
        <v>0</v>
      </c>
      <c r="QKA68" s="995">
        <f t="shared" ref="QKA68" si="30450">QKA60*$C$65*$C$68</f>
        <v>0</v>
      </c>
      <c r="QKC68" s="995">
        <f t="shared" ref="QKC68" si="30451">QKC60*$C$65*$C$68</f>
        <v>0</v>
      </c>
      <c r="QKE68" s="995">
        <f t="shared" ref="QKE68" si="30452">QKE60*$C$65*$C$68</f>
        <v>0</v>
      </c>
      <c r="QKG68" s="995">
        <f t="shared" ref="QKG68" si="30453">QKG60*$C$65*$C$68</f>
        <v>0</v>
      </c>
      <c r="QKI68" s="995">
        <f t="shared" ref="QKI68" si="30454">QKI60*$C$65*$C$68</f>
        <v>0</v>
      </c>
      <c r="QKK68" s="995">
        <f t="shared" ref="QKK68" si="30455">QKK60*$C$65*$C$68</f>
        <v>0</v>
      </c>
      <c r="QKM68" s="995">
        <f t="shared" ref="QKM68" si="30456">QKM60*$C$65*$C$68</f>
        <v>0</v>
      </c>
      <c r="QKO68" s="995">
        <f t="shared" ref="QKO68" si="30457">QKO60*$C$65*$C$68</f>
        <v>0</v>
      </c>
      <c r="QKQ68" s="995">
        <f t="shared" ref="QKQ68" si="30458">QKQ60*$C$65*$C$68</f>
        <v>0</v>
      </c>
      <c r="QKS68" s="995">
        <f t="shared" ref="QKS68" si="30459">QKS60*$C$65*$C$68</f>
        <v>0</v>
      </c>
      <c r="QKU68" s="995">
        <f t="shared" ref="QKU68" si="30460">QKU60*$C$65*$C$68</f>
        <v>0</v>
      </c>
      <c r="QKW68" s="995">
        <f t="shared" ref="QKW68" si="30461">QKW60*$C$65*$C$68</f>
        <v>0</v>
      </c>
      <c r="QKY68" s="995">
        <f t="shared" ref="QKY68" si="30462">QKY60*$C$65*$C$68</f>
        <v>0</v>
      </c>
      <c r="QLA68" s="995">
        <f t="shared" ref="QLA68" si="30463">QLA60*$C$65*$C$68</f>
        <v>0</v>
      </c>
      <c r="QLC68" s="995">
        <f t="shared" ref="QLC68" si="30464">QLC60*$C$65*$C$68</f>
        <v>0</v>
      </c>
      <c r="QLE68" s="995">
        <f t="shared" ref="QLE68" si="30465">QLE60*$C$65*$C$68</f>
        <v>0</v>
      </c>
      <c r="QLG68" s="995">
        <f t="shared" ref="QLG68" si="30466">QLG60*$C$65*$C$68</f>
        <v>0</v>
      </c>
      <c r="QLI68" s="995">
        <f t="shared" ref="QLI68" si="30467">QLI60*$C$65*$C$68</f>
        <v>0</v>
      </c>
      <c r="QLK68" s="995">
        <f t="shared" ref="QLK68" si="30468">QLK60*$C$65*$C$68</f>
        <v>0</v>
      </c>
      <c r="QLM68" s="995">
        <f t="shared" ref="QLM68" si="30469">QLM60*$C$65*$C$68</f>
        <v>0</v>
      </c>
      <c r="QLO68" s="995">
        <f t="shared" ref="QLO68" si="30470">QLO60*$C$65*$C$68</f>
        <v>0</v>
      </c>
      <c r="QLQ68" s="995">
        <f t="shared" ref="QLQ68" si="30471">QLQ60*$C$65*$C$68</f>
        <v>0</v>
      </c>
      <c r="QLS68" s="995">
        <f t="shared" ref="QLS68" si="30472">QLS60*$C$65*$C$68</f>
        <v>0</v>
      </c>
      <c r="QLU68" s="995">
        <f t="shared" ref="QLU68" si="30473">QLU60*$C$65*$C$68</f>
        <v>0</v>
      </c>
      <c r="QLW68" s="995">
        <f t="shared" ref="QLW68" si="30474">QLW60*$C$65*$C$68</f>
        <v>0</v>
      </c>
      <c r="QLY68" s="995">
        <f t="shared" ref="QLY68" si="30475">QLY60*$C$65*$C$68</f>
        <v>0</v>
      </c>
      <c r="QMA68" s="995">
        <f t="shared" ref="QMA68" si="30476">QMA60*$C$65*$C$68</f>
        <v>0</v>
      </c>
      <c r="QMC68" s="995">
        <f t="shared" ref="QMC68" si="30477">QMC60*$C$65*$C$68</f>
        <v>0</v>
      </c>
      <c r="QME68" s="995">
        <f t="shared" ref="QME68" si="30478">QME60*$C$65*$C$68</f>
        <v>0</v>
      </c>
      <c r="QMG68" s="995">
        <f t="shared" ref="QMG68" si="30479">QMG60*$C$65*$C$68</f>
        <v>0</v>
      </c>
      <c r="QMI68" s="995">
        <f t="shared" ref="QMI68" si="30480">QMI60*$C$65*$C$68</f>
        <v>0</v>
      </c>
      <c r="QMK68" s="995">
        <f t="shared" ref="QMK68" si="30481">QMK60*$C$65*$C$68</f>
        <v>0</v>
      </c>
      <c r="QMM68" s="995">
        <f t="shared" ref="QMM68" si="30482">QMM60*$C$65*$C$68</f>
        <v>0</v>
      </c>
      <c r="QMO68" s="995">
        <f t="shared" ref="QMO68" si="30483">QMO60*$C$65*$C$68</f>
        <v>0</v>
      </c>
      <c r="QMQ68" s="995">
        <f t="shared" ref="QMQ68" si="30484">QMQ60*$C$65*$C$68</f>
        <v>0</v>
      </c>
      <c r="QMS68" s="995">
        <f t="shared" ref="QMS68" si="30485">QMS60*$C$65*$C$68</f>
        <v>0</v>
      </c>
      <c r="QMU68" s="995">
        <f t="shared" ref="QMU68" si="30486">QMU60*$C$65*$C$68</f>
        <v>0</v>
      </c>
      <c r="QMW68" s="995">
        <f t="shared" ref="QMW68" si="30487">QMW60*$C$65*$C$68</f>
        <v>0</v>
      </c>
      <c r="QMY68" s="995">
        <f t="shared" ref="QMY68" si="30488">QMY60*$C$65*$C$68</f>
        <v>0</v>
      </c>
      <c r="QNA68" s="995">
        <f t="shared" ref="QNA68" si="30489">QNA60*$C$65*$C$68</f>
        <v>0</v>
      </c>
      <c r="QNC68" s="995">
        <f t="shared" ref="QNC68" si="30490">QNC60*$C$65*$C$68</f>
        <v>0</v>
      </c>
      <c r="QNE68" s="995">
        <f t="shared" ref="QNE68" si="30491">QNE60*$C$65*$C$68</f>
        <v>0</v>
      </c>
      <c r="QNG68" s="995">
        <f t="shared" ref="QNG68" si="30492">QNG60*$C$65*$C$68</f>
        <v>0</v>
      </c>
      <c r="QNI68" s="995">
        <f t="shared" ref="QNI68" si="30493">QNI60*$C$65*$C$68</f>
        <v>0</v>
      </c>
      <c r="QNK68" s="995">
        <f t="shared" ref="QNK68" si="30494">QNK60*$C$65*$C$68</f>
        <v>0</v>
      </c>
      <c r="QNM68" s="995">
        <f t="shared" ref="QNM68" si="30495">QNM60*$C$65*$C$68</f>
        <v>0</v>
      </c>
      <c r="QNO68" s="995">
        <f t="shared" ref="QNO68" si="30496">QNO60*$C$65*$C$68</f>
        <v>0</v>
      </c>
      <c r="QNQ68" s="995">
        <f t="shared" ref="QNQ68" si="30497">QNQ60*$C$65*$C$68</f>
        <v>0</v>
      </c>
      <c r="QNS68" s="995">
        <f t="shared" ref="QNS68" si="30498">QNS60*$C$65*$C$68</f>
        <v>0</v>
      </c>
      <c r="QNU68" s="995">
        <f t="shared" ref="QNU68" si="30499">QNU60*$C$65*$C$68</f>
        <v>0</v>
      </c>
      <c r="QNW68" s="995">
        <f t="shared" ref="QNW68" si="30500">QNW60*$C$65*$C$68</f>
        <v>0</v>
      </c>
      <c r="QNY68" s="995">
        <f t="shared" ref="QNY68" si="30501">QNY60*$C$65*$C$68</f>
        <v>0</v>
      </c>
      <c r="QOA68" s="995">
        <f t="shared" ref="QOA68" si="30502">QOA60*$C$65*$C$68</f>
        <v>0</v>
      </c>
      <c r="QOC68" s="995">
        <f t="shared" ref="QOC68" si="30503">QOC60*$C$65*$C$68</f>
        <v>0</v>
      </c>
      <c r="QOE68" s="995">
        <f t="shared" ref="QOE68" si="30504">QOE60*$C$65*$C$68</f>
        <v>0</v>
      </c>
      <c r="QOG68" s="995">
        <f t="shared" ref="QOG68" si="30505">QOG60*$C$65*$C$68</f>
        <v>0</v>
      </c>
      <c r="QOI68" s="995">
        <f t="shared" ref="QOI68" si="30506">QOI60*$C$65*$C$68</f>
        <v>0</v>
      </c>
      <c r="QOK68" s="995">
        <f t="shared" ref="QOK68" si="30507">QOK60*$C$65*$C$68</f>
        <v>0</v>
      </c>
      <c r="QOM68" s="995">
        <f t="shared" ref="QOM68" si="30508">QOM60*$C$65*$C$68</f>
        <v>0</v>
      </c>
      <c r="QOO68" s="995">
        <f t="shared" ref="QOO68" si="30509">QOO60*$C$65*$C$68</f>
        <v>0</v>
      </c>
      <c r="QOQ68" s="995">
        <f t="shared" ref="QOQ68" si="30510">QOQ60*$C$65*$C$68</f>
        <v>0</v>
      </c>
      <c r="QOS68" s="995">
        <f t="shared" ref="QOS68" si="30511">QOS60*$C$65*$C$68</f>
        <v>0</v>
      </c>
      <c r="QOU68" s="995">
        <f t="shared" ref="QOU68" si="30512">QOU60*$C$65*$C$68</f>
        <v>0</v>
      </c>
      <c r="QOW68" s="995">
        <f t="shared" ref="QOW68" si="30513">QOW60*$C$65*$C$68</f>
        <v>0</v>
      </c>
      <c r="QOY68" s="995">
        <f t="shared" ref="QOY68" si="30514">QOY60*$C$65*$C$68</f>
        <v>0</v>
      </c>
      <c r="QPA68" s="995">
        <f t="shared" ref="QPA68" si="30515">QPA60*$C$65*$C$68</f>
        <v>0</v>
      </c>
      <c r="QPC68" s="995">
        <f t="shared" ref="QPC68" si="30516">QPC60*$C$65*$C$68</f>
        <v>0</v>
      </c>
      <c r="QPE68" s="995">
        <f t="shared" ref="QPE68" si="30517">QPE60*$C$65*$C$68</f>
        <v>0</v>
      </c>
      <c r="QPG68" s="995">
        <f t="shared" ref="QPG68" si="30518">QPG60*$C$65*$C$68</f>
        <v>0</v>
      </c>
      <c r="QPI68" s="995">
        <f t="shared" ref="QPI68" si="30519">QPI60*$C$65*$C$68</f>
        <v>0</v>
      </c>
      <c r="QPK68" s="995">
        <f t="shared" ref="QPK68" si="30520">QPK60*$C$65*$C$68</f>
        <v>0</v>
      </c>
      <c r="QPM68" s="995">
        <f t="shared" ref="QPM68" si="30521">QPM60*$C$65*$C$68</f>
        <v>0</v>
      </c>
      <c r="QPO68" s="995">
        <f t="shared" ref="QPO68" si="30522">QPO60*$C$65*$C$68</f>
        <v>0</v>
      </c>
      <c r="QPQ68" s="995">
        <f t="shared" ref="QPQ68" si="30523">QPQ60*$C$65*$C$68</f>
        <v>0</v>
      </c>
      <c r="QPS68" s="995">
        <f t="shared" ref="QPS68" si="30524">QPS60*$C$65*$C$68</f>
        <v>0</v>
      </c>
      <c r="QPU68" s="995">
        <f t="shared" ref="QPU68" si="30525">QPU60*$C$65*$C$68</f>
        <v>0</v>
      </c>
      <c r="QPW68" s="995">
        <f t="shared" ref="QPW68" si="30526">QPW60*$C$65*$C$68</f>
        <v>0</v>
      </c>
      <c r="QPY68" s="995">
        <f t="shared" ref="QPY68" si="30527">QPY60*$C$65*$C$68</f>
        <v>0</v>
      </c>
      <c r="QQA68" s="995">
        <f t="shared" ref="QQA68" si="30528">QQA60*$C$65*$C$68</f>
        <v>0</v>
      </c>
      <c r="QQC68" s="995">
        <f t="shared" ref="QQC68" si="30529">QQC60*$C$65*$C$68</f>
        <v>0</v>
      </c>
      <c r="QQE68" s="995">
        <f t="shared" ref="QQE68" si="30530">QQE60*$C$65*$C$68</f>
        <v>0</v>
      </c>
      <c r="QQG68" s="995">
        <f t="shared" ref="QQG68" si="30531">QQG60*$C$65*$C$68</f>
        <v>0</v>
      </c>
      <c r="QQI68" s="995">
        <f t="shared" ref="QQI68" si="30532">QQI60*$C$65*$C$68</f>
        <v>0</v>
      </c>
      <c r="QQK68" s="995">
        <f t="shared" ref="QQK68" si="30533">QQK60*$C$65*$C$68</f>
        <v>0</v>
      </c>
      <c r="QQM68" s="995">
        <f t="shared" ref="QQM68" si="30534">QQM60*$C$65*$C$68</f>
        <v>0</v>
      </c>
      <c r="QQO68" s="995">
        <f t="shared" ref="QQO68" si="30535">QQO60*$C$65*$C$68</f>
        <v>0</v>
      </c>
      <c r="QQQ68" s="995">
        <f t="shared" ref="QQQ68" si="30536">QQQ60*$C$65*$C$68</f>
        <v>0</v>
      </c>
      <c r="QQS68" s="995">
        <f t="shared" ref="QQS68" si="30537">QQS60*$C$65*$C$68</f>
        <v>0</v>
      </c>
      <c r="QQU68" s="995">
        <f t="shared" ref="QQU68" si="30538">QQU60*$C$65*$C$68</f>
        <v>0</v>
      </c>
      <c r="QQW68" s="995">
        <f t="shared" ref="QQW68" si="30539">QQW60*$C$65*$C$68</f>
        <v>0</v>
      </c>
      <c r="QQY68" s="995">
        <f t="shared" ref="QQY68" si="30540">QQY60*$C$65*$C$68</f>
        <v>0</v>
      </c>
      <c r="QRA68" s="995">
        <f t="shared" ref="QRA68" si="30541">QRA60*$C$65*$C$68</f>
        <v>0</v>
      </c>
      <c r="QRC68" s="995">
        <f t="shared" ref="QRC68" si="30542">QRC60*$C$65*$C$68</f>
        <v>0</v>
      </c>
      <c r="QRE68" s="995">
        <f t="shared" ref="QRE68" si="30543">QRE60*$C$65*$C$68</f>
        <v>0</v>
      </c>
      <c r="QRG68" s="995">
        <f t="shared" ref="QRG68" si="30544">QRG60*$C$65*$C$68</f>
        <v>0</v>
      </c>
      <c r="QRI68" s="995">
        <f t="shared" ref="QRI68" si="30545">QRI60*$C$65*$C$68</f>
        <v>0</v>
      </c>
      <c r="QRK68" s="995">
        <f t="shared" ref="QRK68" si="30546">QRK60*$C$65*$C$68</f>
        <v>0</v>
      </c>
      <c r="QRM68" s="995">
        <f t="shared" ref="QRM68" si="30547">QRM60*$C$65*$C$68</f>
        <v>0</v>
      </c>
      <c r="QRO68" s="995">
        <f t="shared" ref="QRO68" si="30548">QRO60*$C$65*$C$68</f>
        <v>0</v>
      </c>
      <c r="QRQ68" s="995">
        <f t="shared" ref="QRQ68" si="30549">QRQ60*$C$65*$C$68</f>
        <v>0</v>
      </c>
      <c r="QRS68" s="995">
        <f t="shared" ref="QRS68" si="30550">QRS60*$C$65*$C$68</f>
        <v>0</v>
      </c>
      <c r="QRU68" s="995">
        <f t="shared" ref="QRU68" si="30551">QRU60*$C$65*$C$68</f>
        <v>0</v>
      </c>
      <c r="QRW68" s="995">
        <f t="shared" ref="QRW68" si="30552">QRW60*$C$65*$C$68</f>
        <v>0</v>
      </c>
      <c r="QRY68" s="995">
        <f t="shared" ref="QRY68" si="30553">QRY60*$C$65*$C$68</f>
        <v>0</v>
      </c>
      <c r="QSA68" s="995">
        <f t="shared" ref="QSA68" si="30554">QSA60*$C$65*$C$68</f>
        <v>0</v>
      </c>
      <c r="QSC68" s="995">
        <f t="shared" ref="QSC68" si="30555">QSC60*$C$65*$C$68</f>
        <v>0</v>
      </c>
      <c r="QSE68" s="995">
        <f t="shared" ref="QSE68" si="30556">QSE60*$C$65*$C$68</f>
        <v>0</v>
      </c>
      <c r="QSG68" s="995">
        <f t="shared" ref="QSG68" si="30557">QSG60*$C$65*$C$68</f>
        <v>0</v>
      </c>
      <c r="QSI68" s="995">
        <f t="shared" ref="QSI68" si="30558">QSI60*$C$65*$C$68</f>
        <v>0</v>
      </c>
      <c r="QSK68" s="995">
        <f t="shared" ref="QSK68" si="30559">QSK60*$C$65*$C$68</f>
        <v>0</v>
      </c>
      <c r="QSM68" s="995">
        <f t="shared" ref="QSM68" si="30560">QSM60*$C$65*$C$68</f>
        <v>0</v>
      </c>
      <c r="QSO68" s="995">
        <f t="shared" ref="QSO68" si="30561">QSO60*$C$65*$C$68</f>
        <v>0</v>
      </c>
      <c r="QSQ68" s="995">
        <f t="shared" ref="QSQ68" si="30562">QSQ60*$C$65*$C$68</f>
        <v>0</v>
      </c>
      <c r="QSS68" s="995">
        <f t="shared" ref="QSS68" si="30563">QSS60*$C$65*$C$68</f>
        <v>0</v>
      </c>
      <c r="QSU68" s="995">
        <f t="shared" ref="QSU68" si="30564">QSU60*$C$65*$C$68</f>
        <v>0</v>
      </c>
      <c r="QSW68" s="995">
        <f t="shared" ref="QSW68" si="30565">QSW60*$C$65*$C$68</f>
        <v>0</v>
      </c>
      <c r="QSY68" s="995">
        <f t="shared" ref="QSY68" si="30566">QSY60*$C$65*$C$68</f>
        <v>0</v>
      </c>
      <c r="QTA68" s="995">
        <f t="shared" ref="QTA68" si="30567">QTA60*$C$65*$C$68</f>
        <v>0</v>
      </c>
      <c r="QTC68" s="995">
        <f t="shared" ref="QTC68" si="30568">QTC60*$C$65*$C$68</f>
        <v>0</v>
      </c>
      <c r="QTE68" s="995">
        <f t="shared" ref="QTE68" si="30569">QTE60*$C$65*$C$68</f>
        <v>0</v>
      </c>
      <c r="QTG68" s="995">
        <f t="shared" ref="QTG68" si="30570">QTG60*$C$65*$C$68</f>
        <v>0</v>
      </c>
      <c r="QTI68" s="995">
        <f t="shared" ref="QTI68" si="30571">QTI60*$C$65*$C$68</f>
        <v>0</v>
      </c>
      <c r="QTK68" s="995">
        <f t="shared" ref="QTK68" si="30572">QTK60*$C$65*$C$68</f>
        <v>0</v>
      </c>
      <c r="QTM68" s="995">
        <f t="shared" ref="QTM68" si="30573">QTM60*$C$65*$C$68</f>
        <v>0</v>
      </c>
      <c r="QTO68" s="995">
        <f t="shared" ref="QTO68" si="30574">QTO60*$C$65*$C$68</f>
        <v>0</v>
      </c>
      <c r="QTQ68" s="995">
        <f t="shared" ref="QTQ68" si="30575">QTQ60*$C$65*$C$68</f>
        <v>0</v>
      </c>
      <c r="QTS68" s="995">
        <f t="shared" ref="QTS68" si="30576">QTS60*$C$65*$C$68</f>
        <v>0</v>
      </c>
      <c r="QTU68" s="995">
        <f t="shared" ref="QTU68" si="30577">QTU60*$C$65*$C$68</f>
        <v>0</v>
      </c>
      <c r="QTW68" s="995">
        <f t="shared" ref="QTW68" si="30578">QTW60*$C$65*$C$68</f>
        <v>0</v>
      </c>
      <c r="QTY68" s="995">
        <f t="shared" ref="QTY68" si="30579">QTY60*$C$65*$C$68</f>
        <v>0</v>
      </c>
      <c r="QUA68" s="995">
        <f t="shared" ref="QUA68" si="30580">QUA60*$C$65*$C$68</f>
        <v>0</v>
      </c>
      <c r="QUC68" s="995">
        <f t="shared" ref="QUC68" si="30581">QUC60*$C$65*$C$68</f>
        <v>0</v>
      </c>
      <c r="QUE68" s="995">
        <f t="shared" ref="QUE68" si="30582">QUE60*$C$65*$C$68</f>
        <v>0</v>
      </c>
      <c r="QUG68" s="995">
        <f t="shared" ref="QUG68" si="30583">QUG60*$C$65*$C$68</f>
        <v>0</v>
      </c>
      <c r="QUI68" s="995">
        <f t="shared" ref="QUI68" si="30584">QUI60*$C$65*$C$68</f>
        <v>0</v>
      </c>
      <c r="QUK68" s="995">
        <f t="shared" ref="QUK68" si="30585">QUK60*$C$65*$C$68</f>
        <v>0</v>
      </c>
      <c r="QUM68" s="995">
        <f t="shared" ref="QUM68" si="30586">QUM60*$C$65*$C$68</f>
        <v>0</v>
      </c>
      <c r="QUO68" s="995">
        <f t="shared" ref="QUO68" si="30587">QUO60*$C$65*$C$68</f>
        <v>0</v>
      </c>
      <c r="QUQ68" s="995">
        <f t="shared" ref="QUQ68" si="30588">QUQ60*$C$65*$C$68</f>
        <v>0</v>
      </c>
      <c r="QUS68" s="995">
        <f t="shared" ref="QUS68" si="30589">QUS60*$C$65*$C$68</f>
        <v>0</v>
      </c>
      <c r="QUU68" s="995">
        <f t="shared" ref="QUU68" si="30590">QUU60*$C$65*$C$68</f>
        <v>0</v>
      </c>
      <c r="QUW68" s="995">
        <f t="shared" ref="QUW68" si="30591">QUW60*$C$65*$C$68</f>
        <v>0</v>
      </c>
      <c r="QUY68" s="995">
        <f t="shared" ref="QUY68" si="30592">QUY60*$C$65*$C$68</f>
        <v>0</v>
      </c>
      <c r="QVA68" s="995">
        <f t="shared" ref="QVA68" si="30593">QVA60*$C$65*$C$68</f>
        <v>0</v>
      </c>
      <c r="QVC68" s="995">
        <f t="shared" ref="QVC68" si="30594">QVC60*$C$65*$C$68</f>
        <v>0</v>
      </c>
      <c r="QVE68" s="995">
        <f t="shared" ref="QVE68" si="30595">QVE60*$C$65*$C$68</f>
        <v>0</v>
      </c>
      <c r="QVG68" s="995">
        <f t="shared" ref="QVG68" si="30596">QVG60*$C$65*$C$68</f>
        <v>0</v>
      </c>
      <c r="QVI68" s="995">
        <f t="shared" ref="QVI68" si="30597">QVI60*$C$65*$C$68</f>
        <v>0</v>
      </c>
      <c r="QVK68" s="995">
        <f t="shared" ref="QVK68" si="30598">QVK60*$C$65*$C$68</f>
        <v>0</v>
      </c>
      <c r="QVM68" s="995">
        <f t="shared" ref="QVM68" si="30599">QVM60*$C$65*$C$68</f>
        <v>0</v>
      </c>
      <c r="QVO68" s="995">
        <f t="shared" ref="QVO68" si="30600">QVO60*$C$65*$C$68</f>
        <v>0</v>
      </c>
      <c r="QVQ68" s="995">
        <f t="shared" ref="QVQ68" si="30601">QVQ60*$C$65*$C$68</f>
        <v>0</v>
      </c>
      <c r="QVS68" s="995">
        <f t="shared" ref="QVS68" si="30602">QVS60*$C$65*$C$68</f>
        <v>0</v>
      </c>
      <c r="QVU68" s="995">
        <f t="shared" ref="QVU68" si="30603">QVU60*$C$65*$C$68</f>
        <v>0</v>
      </c>
      <c r="QVW68" s="995">
        <f t="shared" ref="QVW68" si="30604">QVW60*$C$65*$C$68</f>
        <v>0</v>
      </c>
      <c r="QVY68" s="995">
        <f t="shared" ref="QVY68" si="30605">QVY60*$C$65*$C$68</f>
        <v>0</v>
      </c>
      <c r="QWA68" s="995">
        <f t="shared" ref="QWA68" si="30606">QWA60*$C$65*$C$68</f>
        <v>0</v>
      </c>
      <c r="QWC68" s="995">
        <f t="shared" ref="QWC68" si="30607">QWC60*$C$65*$C$68</f>
        <v>0</v>
      </c>
      <c r="QWE68" s="995">
        <f t="shared" ref="QWE68" si="30608">QWE60*$C$65*$C$68</f>
        <v>0</v>
      </c>
      <c r="QWG68" s="995">
        <f t="shared" ref="QWG68" si="30609">QWG60*$C$65*$C$68</f>
        <v>0</v>
      </c>
      <c r="QWI68" s="995">
        <f t="shared" ref="QWI68" si="30610">QWI60*$C$65*$C$68</f>
        <v>0</v>
      </c>
      <c r="QWK68" s="995">
        <f t="shared" ref="QWK68" si="30611">QWK60*$C$65*$C$68</f>
        <v>0</v>
      </c>
      <c r="QWM68" s="995">
        <f t="shared" ref="QWM68" si="30612">QWM60*$C$65*$C$68</f>
        <v>0</v>
      </c>
      <c r="QWO68" s="995">
        <f t="shared" ref="QWO68" si="30613">QWO60*$C$65*$C$68</f>
        <v>0</v>
      </c>
      <c r="QWQ68" s="995">
        <f t="shared" ref="QWQ68" si="30614">QWQ60*$C$65*$C$68</f>
        <v>0</v>
      </c>
      <c r="QWS68" s="995">
        <f t="shared" ref="QWS68" si="30615">QWS60*$C$65*$C$68</f>
        <v>0</v>
      </c>
      <c r="QWU68" s="995">
        <f t="shared" ref="QWU68" si="30616">QWU60*$C$65*$C$68</f>
        <v>0</v>
      </c>
      <c r="QWW68" s="995">
        <f t="shared" ref="QWW68" si="30617">QWW60*$C$65*$C$68</f>
        <v>0</v>
      </c>
      <c r="QWY68" s="995">
        <f t="shared" ref="QWY68" si="30618">QWY60*$C$65*$C$68</f>
        <v>0</v>
      </c>
      <c r="QXA68" s="995">
        <f t="shared" ref="QXA68" si="30619">QXA60*$C$65*$C$68</f>
        <v>0</v>
      </c>
      <c r="QXC68" s="995">
        <f t="shared" ref="QXC68" si="30620">QXC60*$C$65*$C$68</f>
        <v>0</v>
      </c>
      <c r="QXE68" s="995">
        <f t="shared" ref="QXE68" si="30621">QXE60*$C$65*$C$68</f>
        <v>0</v>
      </c>
      <c r="QXG68" s="995">
        <f t="shared" ref="QXG68" si="30622">QXG60*$C$65*$C$68</f>
        <v>0</v>
      </c>
      <c r="QXI68" s="995">
        <f t="shared" ref="QXI68" si="30623">QXI60*$C$65*$C$68</f>
        <v>0</v>
      </c>
      <c r="QXK68" s="995">
        <f t="shared" ref="QXK68" si="30624">QXK60*$C$65*$C$68</f>
        <v>0</v>
      </c>
      <c r="QXM68" s="995">
        <f t="shared" ref="QXM68" si="30625">QXM60*$C$65*$C$68</f>
        <v>0</v>
      </c>
      <c r="QXO68" s="995">
        <f t="shared" ref="QXO68" si="30626">QXO60*$C$65*$C$68</f>
        <v>0</v>
      </c>
      <c r="QXQ68" s="995">
        <f t="shared" ref="QXQ68" si="30627">QXQ60*$C$65*$C$68</f>
        <v>0</v>
      </c>
      <c r="QXS68" s="995">
        <f t="shared" ref="QXS68" si="30628">QXS60*$C$65*$C$68</f>
        <v>0</v>
      </c>
      <c r="QXU68" s="995">
        <f t="shared" ref="QXU68" si="30629">QXU60*$C$65*$C$68</f>
        <v>0</v>
      </c>
      <c r="QXW68" s="995">
        <f t="shared" ref="QXW68" si="30630">QXW60*$C$65*$C$68</f>
        <v>0</v>
      </c>
      <c r="QXY68" s="995">
        <f t="shared" ref="QXY68" si="30631">QXY60*$C$65*$C$68</f>
        <v>0</v>
      </c>
      <c r="QYA68" s="995">
        <f t="shared" ref="QYA68" si="30632">QYA60*$C$65*$C$68</f>
        <v>0</v>
      </c>
      <c r="QYC68" s="995">
        <f t="shared" ref="QYC68" si="30633">QYC60*$C$65*$C$68</f>
        <v>0</v>
      </c>
      <c r="QYE68" s="995">
        <f t="shared" ref="QYE68" si="30634">QYE60*$C$65*$C$68</f>
        <v>0</v>
      </c>
      <c r="QYG68" s="995">
        <f t="shared" ref="QYG68" si="30635">QYG60*$C$65*$C$68</f>
        <v>0</v>
      </c>
      <c r="QYI68" s="995">
        <f t="shared" ref="QYI68" si="30636">QYI60*$C$65*$C$68</f>
        <v>0</v>
      </c>
      <c r="QYK68" s="995">
        <f t="shared" ref="QYK68" si="30637">QYK60*$C$65*$C$68</f>
        <v>0</v>
      </c>
      <c r="QYM68" s="995">
        <f t="shared" ref="QYM68" si="30638">QYM60*$C$65*$C$68</f>
        <v>0</v>
      </c>
      <c r="QYO68" s="995">
        <f t="shared" ref="QYO68" si="30639">QYO60*$C$65*$C$68</f>
        <v>0</v>
      </c>
      <c r="QYQ68" s="995">
        <f t="shared" ref="QYQ68" si="30640">QYQ60*$C$65*$C$68</f>
        <v>0</v>
      </c>
      <c r="QYS68" s="995">
        <f t="shared" ref="QYS68" si="30641">QYS60*$C$65*$C$68</f>
        <v>0</v>
      </c>
      <c r="QYU68" s="995">
        <f t="shared" ref="QYU68" si="30642">QYU60*$C$65*$C$68</f>
        <v>0</v>
      </c>
      <c r="QYW68" s="995">
        <f t="shared" ref="QYW68" si="30643">QYW60*$C$65*$C$68</f>
        <v>0</v>
      </c>
      <c r="QYY68" s="995">
        <f t="shared" ref="QYY68" si="30644">QYY60*$C$65*$C$68</f>
        <v>0</v>
      </c>
      <c r="QZA68" s="995">
        <f t="shared" ref="QZA68" si="30645">QZA60*$C$65*$C$68</f>
        <v>0</v>
      </c>
      <c r="QZC68" s="995">
        <f t="shared" ref="QZC68" si="30646">QZC60*$C$65*$C$68</f>
        <v>0</v>
      </c>
      <c r="QZE68" s="995">
        <f t="shared" ref="QZE68" si="30647">QZE60*$C$65*$C$68</f>
        <v>0</v>
      </c>
      <c r="QZG68" s="995">
        <f t="shared" ref="QZG68" si="30648">QZG60*$C$65*$C$68</f>
        <v>0</v>
      </c>
      <c r="QZI68" s="995">
        <f t="shared" ref="QZI68" si="30649">QZI60*$C$65*$C$68</f>
        <v>0</v>
      </c>
      <c r="QZK68" s="995">
        <f t="shared" ref="QZK68" si="30650">QZK60*$C$65*$C$68</f>
        <v>0</v>
      </c>
      <c r="QZM68" s="995">
        <f t="shared" ref="QZM68" si="30651">QZM60*$C$65*$C$68</f>
        <v>0</v>
      </c>
      <c r="QZO68" s="995">
        <f t="shared" ref="QZO68" si="30652">QZO60*$C$65*$C$68</f>
        <v>0</v>
      </c>
      <c r="QZQ68" s="995">
        <f t="shared" ref="QZQ68" si="30653">QZQ60*$C$65*$C$68</f>
        <v>0</v>
      </c>
      <c r="QZS68" s="995">
        <f t="shared" ref="QZS68" si="30654">QZS60*$C$65*$C$68</f>
        <v>0</v>
      </c>
      <c r="QZU68" s="995">
        <f t="shared" ref="QZU68" si="30655">QZU60*$C$65*$C$68</f>
        <v>0</v>
      </c>
      <c r="QZW68" s="995">
        <f t="shared" ref="QZW68" si="30656">QZW60*$C$65*$C$68</f>
        <v>0</v>
      </c>
      <c r="QZY68" s="995">
        <f t="shared" ref="QZY68" si="30657">QZY60*$C$65*$C$68</f>
        <v>0</v>
      </c>
      <c r="RAA68" s="995">
        <f t="shared" ref="RAA68" si="30658">RAA60*$C$65*$C$68</f>
        <v>0</v>
      </c>
      <c r="RAC68" s="995">
        <f t="shared" ref="RAC68" si="30659">RAC60*$C$65*$C$68</f>
        <v>0</v>
      </c>
      <c r="RAE68" s="995">
        <f t="shared" ref="RAE68" si="30660">RAE60*$C$65*$C$68</f>
        <v>0</v>
      </c>
      <c r="RAG68" s="995">
        <f t="shared" ref="RAG68" si="30661">RAG60*$C$65*$C$68</f>
        <v>0</v>
      </c>
      <c r="RAI68" s="995">
        <f t="shared" ref="RAI68" si="30662">RAI60*$C$65*$C$68</f>
        <v>0</v>
      </c>
      <c r="RAK68" s="995">
        <f t="shared" ref="RAK68" si="30663">RAK60*$C$65*$C$68</f>
        <v>0</v>
      </c>
      <c r="RAM68" s="995">
        <f t="shared" ref="RAM68" si="30664">RAM60*$C$65*$C$68</f>
        <v>0</v>
      </c>
      <c r="RAO68" s="995">
        <f t="shared" ref="RAO68" si="30665">RAO60*$C$65*$C$68</f>
        <v>0</v>
      </c>
      <c r="RAQ68" s="995">
        <f t="shared" ref="RAQ68" si="30666">RAQ60*$C$65*$C$68</f>
        <v>0</v>
      </c>
      <c r="RAS68" s="995">
        <f t="shared" ref="RAS68" si="30667">RAS60*$C$65*$C$68</f>
        <v>0</v>
      </c>
      <c r="RAU68" s="995">
        <f t="shared" ref="RAU68" si="30668">RAU60*$C$65*$C$68</f>
        <v>0</v>
      </c>
      <c r="RAW68" s="995">
        <f t="shared" ref="RAW68" si="30669">RAW60*$C$65*$C$68</f>
        <v>0</v>
      </c>
      <c r="RAY68" s="995">
        <f t="shared" ref="RAY68" si="30670">RAY60*$C$65*$C$68</f>
        <v>0</v>
      </c>
      <c r="RBA68" s="995">
        <f t="shared" ref="RBA68" si="30671">RBA60*$C$65*$C$68</f>
        <v>0</v>
      </c>
      <c r="RBC68" s="995">
        <f t="shared" ref="RBC68" si="30672">RBC60*$C$65*$C$68</f>
        <v>0</v>
      </c>
      <c r="RBE68" s="995">
        <f t="shared" ref="RBE68" si="30673">RBE60*$C$65*$C$68</f>
        <v>0</v>
      </c>
      <c r="RBG68" s="995">
        <f t="shared" ref="RBG68" si="30674">RBG60*$C$65*$C$68</f>
        <v>0</v>
      </c>
      <c r="RBI68" s="995">
        <f t="shared" ref="RBI68" si="30675">RBI60*$C$65*$C$68</f>
        <v>0</v>
      </c>
      <c r="RBK68" s="995">
        <f t="shared" ref="RBK68" si="30676">RBK60*$C$65*$C$68</f>
        <v>0</v>
      </c>
      <c r="RBM68" s="995">
        <f t="shared" ref="RBM68" si="30677">RBM60*$C$65*$C$68</f>
        <v>0</v>
      </c>
      <c r="RBO68" s="995">
        <f t="shared" ref="RBO68" si="30678">RBO60*$C$65*$C$68</f>
        <v>0</v>
      </c>
      <c r="RBQ68" s="995">
        <f t="shared" ref="RBQ68" si="30679">RBQ60*$C$65*$C$68</f>
        <v>0</v>
      </c>
      <c r="RBS68" s="995">
        <f t="shared" ref="RBS68" si="30680">RBS60*$C$65*$C$68</f>
        <v>0</v>
      </c>
      <c r="RBU68" s="995">
        <f t="shared" ref="RBU68" si="30681">RBU60*$C$65*$C$68</f>
        <v>0</v>
      </c>
      <c r="RBW68" s="995">
        <f t="shared" ref="RBW68" si="30682">RBW60*$C$65*$C$68</f>
        <v>0</v>
      </c>
      <c r="RBY68" s="995">
        <f t="shared" ref="RBY68" si="30683">RBY60*$C$65*$C$68</f>
        <v>0</v>
      </c>
      <c r="RCA68" s="995">
        <f t="shared" ref="RCA68" si="30684">RCA60*$C$65*$C$68</f>
        <v>0</v>
      </c>
      <c r="RCC68" s="995">
        <f t="shared" ref="RCC68" si="30685">RCC60*$C$65*$C$68</f>
        <v>0</v>
      </c>
      <c r="RCE68" s="995">
        <f t="shared" ref="RCE68" si="30686">RCE60*$C$65*$C$68</f>
        <v>0</v>
      </c>
      <c r="RCG68" s="995">
        <f t="shared" ref="RCG68" si="30687">RCG60*$C$65*$C$68</f>
        <v>0</v>
      </c>
      <c r="RCI68" s="995">
        <f t="shared" ref="RCI68" si="30688">RCI60*$C$65*$C$68</f>
        <v>0</v>
      </c>
      <c r="RCK68" s="995">
        <f t="shared" ref="RCK68" si="30689">RCK60*$C$65*$C$68</f>
        <v>0</v>
      </c>
      <c r="RCM68" s="995">
        <f t="shared" ref="RCM68" si="30690">RCM60*$C$65*$C$68</f>
        <v>0</v>
      </c>
      <c r="RCO68" s="995">
        <f t="shared" ref="RCO68" si="30691">RCO60*$C$65*$C$68</f>
        <v>0</v>
      </c>
      <c r="RCQ68" s="995">
        <f t="shared" ref="RCQ68" si="30692">RCQ60*$C$65*$C$68</f>
        <v>0</v>
      </c>
      <c r="RCS68" s="995">
        <f t="shared" ref="RCS68" si="30693">RCS60*$C$65*$C$68</f>
        <v>0</v>
      </c>
      <c r="RCU68" s="995">
        <f t="shared" ref="RCU68" si="30694">RCU60*$C$65*$C$68</f>
        <v>0</v>
      </c>
      <c r="RCW68" s="995">
        <f t="shared" ref="RCW68" si="30695">RCW60*$C$65*$C$68</f>
        <v>0</v>
      </c>
      <c r="RCY68" s="995">
        <f t="shared" ref="RCY68" si="30696">RCY60*$C$65*$C$68</f>
        <v>0</v>
      </c>
      <c r="RDA68" s="995">
        <f t="shared" ref="RDA68" si="30697">RDA60*$C$65*$C$68</f>
        <v>0</v>
      </c>
      <c r="RDC68" s="995">
        <f t="shared" ref="RDC68" si="30698">RDC60*$C$65*$C$68</f>
        <v>0</v>
      </c>
      <c r="RDE68" s="995">
        <f t="shared" ref="RDE68" si="30699">RDE60*$C$65*$C$68</f>
        <v>0</v>
      </c>
      <c r="RDG68" s="995">
        <f t="shared" ref="RDG68" si="30700">RDG60*$C$65*$C$68</f>
        <v>0</v>
      </c>
      <c r="RDI68" s="995">
        <f t="shared" ref="RDI68" si="30701">RDI60*$C$65*$C$68</f>
        <v>0</v>
      </c>
      <c r="RDK68" s="995">
        <f t="shared" ref="RDK68" si="30702">RDK60*$C$65*$C$68</f>
        <v>0</v>
      </c>
      <c r="RDM68" s="995">
        <f t="shared" ref="RDM68" si="30703">RDM60*$C$65*$C$68</f>
        <v>0</v>
      </c>
      <c r="RDO68" s="995">
        <f t="shared" ref="RDO68" si="30704">RDO60*$C$65*$C$68</f>
        <v>0</v>
      </c>
      <c r="RDQ68" s="995">
        <f t="shared" ref="RDQ68" si="30705">RDQ60*$C$65*$C$68</f>
        <v>0</v>
      </c>
      <c r="RDS68" s="995">
        <f t="shared" ref="RDS68" si="30706">RDS60*$C$65*$C$68</f>
        <v>0</v>
      </c>
      <c r="RDU68" s="995">
        <f t="shared" ref="RDU68" si="30707">RDU60*$C$65*$C$68</f>
        <v>0</v>
      </c>
      <c r="RDW68" s="995">
        <f t="shared" ref="RDW68" si="30708">RDW60*$C$65*$C$68</f>
        <v>0</v>
      </c>
      <c r="RDY68" s="995">
        <f t="shared" ref="RDY68" si="30709">RDY60*$C$65*$C$68</f>
        <v>0</v>
      </c>
      <c r="REA68" s="995">
        <f t="shared" ref="REA68" si="30710">REA60*$C$65*$C$68</f>
        <v>0</v>
      </c>
      <c r="REC68" s="995">
        <f t="shared" ref="REC68" si="30711">REC60*$C$65*$C$68</f>
        <v>0</v>
      </c>
      <c r="REE68" s="995">
        <f t="shared" ref="REE68" si="30712">REE60*$C$65*$C$68</f>
        <v>0</v>
      </c>
      <c r="REG68" s="995">
        <f t="shared" ref="REG68" si="30713">REG60*$C$65*$C$68</f>
        <v>0</v>
      </c>
      <c r="REI68" s="995">
        <f t="shared" ref="REI68" si="30714">REI60*$C$65*$C$68</f>
        <v>0</v>
      </c>
      <c r="REK68" s="995">
        <f t="shared" ref="REK68" si="30715">REK60*$C$65*$C$68</f>
        <v>0</v>
      </c>
      <c r="REM68" s="995">
        <f t="shared" ref="REM68" si="30716">REM60*$C$65*$C$68</f>
        <v>0</v>
      </c>
      <c r="REO68" s="995">
        <f t="shared" ref="REO68" si="30717">REO60*$C$65*$C$68</f>
        <v>0</v>
      </c>
      <c r="REQ68" s="995">
        <f t="shared" ref="REQ68" si="30718">REQ60*$C$65*$C$68</f>
        <v>0</v>
      </c>
      <c r="RES68" s="995">
        <f t="shared" ref="RES68" si="30719">RES60*$C$65*$C$68</f>
        <v>0</v>
      </c>
      <c r="REU68" s="995">
        <f t="shared" ref="REU68" si="30720">REU60*$C$65*$C$68</f>
        <v>0</v>
      </c>
      <c r="REW68" s="995">
        <f t="shared" ref="REW68" si="30721">REW60*$C$65*$C$68</f>
        <v>0</v>
      </c>
      <c r="REY68" s="995">
        <f t="shared" ref="REY68" si="30722">REY60*$C$65*$C$68</f>
        <v>0</v>
      </c>
      <c r="RFA68" s="995">
        <f t="shared" ref="RFA68" si="30723">RFA60*$C$65*$C$68</f>
        <v>0</v>
      </c>
      <c r="RFC68" s="995">
        <f t="shared" ref="RFC68" si="30724">RFC60*$C$65*$C$68</f>
        <v>0</v>
      </c>
      <c r="RFE68" s="995">
        <f t="shared" ref="RFE68" si="30725">RFE60*$C$65*$C$68</f>
        <v>0</v>
      </c>
      <c r="RFG68" s="995">
        <f t="shared" ref="RFG68" si="30726">RFG60*$C$65*$C$68</f>
        <v>0</v>
      </c>
      <c r="RFI68" s="995">
        <f t="shared" ref="RFI68" si="30727">RFI60*$C$65*$C$68</f>
        <v>0</v>
      </c>
      <c r="RFK68" s="995">
        <f t="shared" ref="RFK68" si="30728">RFK60*$C$65*$C$68</f>
        <v>0</v>
      </c>
      <c r="RFM68" s="995">
        <f t="shared" ref="RFM68" si="30729">RFM60*$C$65*$C$68</f>
        <v>0</v>
      </c>
      <c r="RFO68" s="995">
        <f t="shared" ref="RFO68" si="30730">RFO60*$C$65*$C$68</f>
        <v>0</v>
      </c>
      <c r="RFQ68" s="995">
        <f t="shared" ref="RFQ68" si="30731">RFQ60*$C$65*$C$68</f>
        <v>0</v>
      </c>
      <c r="RFS68" s="995">
        <f t="shared" ref="RFS68" si="30732">RFS60*$C$65*$C$68</f>
        <v>0</v>
      </c>
      <c r="RFU68" s="995">
        <f t="shared" ref="RFU68" si="30733">RFU60*$C$65*$C$68</f>
        <v>0</v>
      </c>
      <c r="RFW68" s="995">
        <f t="shared" ref="RFW68" si="30734">RFW60*$C$65*$C$68</f>
        <v>0</v>
      </c>
      <c r="RFY68" s="995">
        <f t="shared" ref="RFY68" si="30735">RFY60*$C$65*$C$68</f>
        <v>0</v>
      </c>
      <c r="RGA68" s="995">
        <f t="shared" ref="RGA68" si="30736">RGA60*$C$65*$C$68</f>
        <v>0</v>
      </c>
      <c r="RGC68" s="995">
        <f t="shared" ref="RGC68" si="30737">RGC60*$C$65*$C$68</f>
        <v>0</v>
      </c>
      <c r="RGE68" s="995">
        <f t="shared" ref="RGE68" si="30738">RGE60*$C$65*$C$68</f>
        <v>0</v>
      </c>
      <c r="RGG68" s="995">
        <f t="shared" ref="RGG68" si="30739">RGG60*$C$65*$C$68</f>
        <v>0</v>
      </c>
      <c r="RGI68" s="995">
        <f t="shared" ref="RGI68" si="30740">RGI60*$C$65*$C$68</f>
        <v>0</v>
      </c>
      <c r="RGK68" s="995">
        <f t="shared" ref="RGK68" si="30741">RGK60*$C$65*$C$68</f>
        <v>0</v>
      </c>
      <c r="RGM68" s="995">
        <f t="shared" ref="RGM68" si="30742">RGM60*$C$65*$C$68</f>
        <v>0</v>
      </c>
      <c r="RGO68" s="995">
        <f t="shared" ref="RGO68" si="30743">RGO60*$C$65*$C$68</f>
        <v>0</v>
      </c>
      <c r="RGQ68" s="995">
        <f t="shared" ref="RGQ68" si="30744">RGQ60*$C$65*$C$68</f>
        <v>0</v>
      </c>
      <c r="RGS68" s="995">
        <f t="shared" ref="RGS68" si="30745">RGS60*$C$65*$C$68</f>
        <v>0</v>
      </c>
      <c r="RGU68" s="995">
        <f t="shared" ref="RGU68" si="30746">RGU60*$C$65*$C$68</f>
        <v>0</v>
      </c>
      <c r="RGW68" s="995">
        <f t="shared" ref="RGW68" si="30747">RGW60*$C$65*$C$68</f>
        <v>0</v>
      </c>
      <c r="RGY68" s="995">
        <f t="shared" ref="RGY68" si="30748">RGY60*$C$65*$C$68</f>
        <v>0</v>
      </c>
      <c r="RHA68" s="995">
        <f t="shared" ref="RHA68" si="30749">RHA60*$C$65*$C$68</f>
        <v>0</v>
      </c>
      <c r="RHC68" s="995">
        <f t="shared" ref="RHC68" si="30750">RHC60*$C$65*$C$68</f>
        <v>0</v>
      </c>
      <c r="RHE68" s="995">
        <f t="shared" ref="RHE68" si="30751">RHE60*$C$65*$C$68</f>
        <v>0</v>
      </c>
      <c r="RHG68" s="995">
        <f t="shared" ref="RHG68" si="30752">RHG60*$C$65*$C$68</f>
        <v>0</v>
      </c>
      <c r="RHI68" s="995">
        <f t="shared" ref="RHI68" si="30753">RHI60*$C$65*$C$68</f>
        <v>0</v>
      </c>
      <c r="RHK68" s="995">
        <f t="shared" ref="RHK68" si="30754">RHK60*$C$65*$C$68</f>
        <v>0</v>
      </c>
      <c r="RHM68" s="995">
        <f t="shared" ref="RHM68" si="30755">RHM60*$C$65*$C$68</f>
        <v>0</v>
      </c>
      <c r="RHO68" s="995">
        <f t="shared" ref="RHO68" si="30756">RHO60*$C$65*$C$68</f>
        <v>0</v>
      </c>
      <c r="RHQ68" s="995">
        <f t="shared" ref="RHQ68" si="30757">RHQ60*$C$65*$C$68</f>
        <v>0</v>
      </c>
      <c r="RHS68" s="995">
        <f t="shared" ref="RHS68" si="30758">RHS60*$C$65*$C$68</f>
        <v>0</v>
      </c>
      <c r="RHU68" s="995">
        <f t="shared" ref="RHU68" si="30759">RHU60*$C$65*$C$68</f>
        <v>0</v>
      </c>
      <c r="RHW68" s="995">
        <f t="shared" ref="RHW68" si="30760">RHW60*$C$65*$C$68</f>
        <v>0</v>
      </c>
      <c r="RHY68" s="995">
        <f t="shared" ref="RHY68" si="30761">RHY60*$C$65*$C$68</f>
        <v>0</v>
      </c>
      <c r="RIA68" s="995">
        <f t="shared" ref="RIA68" si="30762">RIA60*$C$65*$C$68</f>
        <v>0</v>
      </c>
      <c r="RIC68" s="995">
        <f t="shared" ref="RIC68" si="30763">RIC60*$C$65*$C$68</f>
        <v>0</v>
      </c>
      <c r="RIE68" s="995">
        <f t="shared" ref="RIE68" si="30764">RIE60*$C$65*$C$68</f>
        <v>0</v>
      </c>
      <c r="RIG68" s="995">
        <f t="shared" ref="RIG68" si="30765">RIG60*$C$65*$C$68</f>
        <v>0</v>
      </c>
      <c r="RII68" s="995">
        <f t="shared" ref="RII68" si="30766">RII60*$C$65*$C$68</f>
        <v>0</v>
      </c>
      <c r="RIK68" s="995">
        <f t="shared" ref="RIK68" si="30767">RIK60*$C$65*$C$68</f>
        <v>0</v>
      </c>
      <c r="RIM68" s="995">
        <f t="shared" ref="RIM68" si="30768">RIM60*$C$65*$C$68</f>
        <v>0</v>
      </c>
      <c r="RIO68" s="995">
        <f t="shared" ref="RIO68" si="30769">RIO60*$C$65*$C$68</f>
        <v>0</v>
      </c>
      <c r="RIQ68" s="995">
        <f t="shared" ref="RIQ68" si="30770">RIQ60*$C$65*$C$68</f>
        <v>0</v>
      </c>
      <c r="RIS68" s="995">
        <f t="shared" ref="RIS68" si="30771">RIS60*$C$65*$C$68</f>
        <v>0</v>
      </c>
      <c r="RIU68" s="995">
        <f t="shared" ref="RIU68" si="30772">RIU60*$C$65*$C$68</f>
        <v>0</v>
      </c>
      <c r="RIW68" s="995">
        <f t="shared" ref="RIW68" si="30773">RIW60*$C$65*$C$68</f>
        <v>0</v>
      </c>
      <c r="RIY68" s="995">
        <f t="shared" ref="RIY68" si="30774">RIY60*$C$65*$C$68</f>
        <v>0</v>
      </c>
      <c r="RJA68" s="995">
        <f t="shared" ref="RJA68" si="30775">RJA60*$C$65*$C$68</f>
        <v>0</v>
      </c>
      <c r="RJC68" s="995">
        <f t="shared" ref="RJC68" si="30776">RJC60*$C$65*$C$68</f>
        <v>0</v>
      </c>
      <c r="RJE68" s="995">
        <f t="shared" ref="RJE68" si="30777">RJE60*$C$65*$C$68</f>
        <v>0</v>
      </c>
      <c r="RJG68" s="995">
        <f t="shared" ref="RJG68" si="30778">RJG60*$C$65*$C$68</f>
        <v>0</v>
      </c>
      <c r="RJI68" s="995">
        <f t="shared" ref="RJI68" si="30779">RJI60*$C$65*$C$68</f>
        <v>0</v>
      </c>
      <c r="RJK68" s="995">
        <f t="shared" ref="RJK68" si="30780">RJK60*$C$65*$C$68</f>
        <v>0</v>
      </c>
      <c r="RJM68" s="995">
        <f t="shared" ref="RJM68" si="30781">RJM60*$C$65*$C$68</f>
        <v>0</v>
      </c>
      <c r="RJO68" s="995">
        <f t="shared" ref="RJO68" si="30782">RJO60*$C$65*$C$68</f>
        <v>0</v>
      </c>
      <c r="RJQ68" s="995">
        <f t="shared" ref="RJQ68" si="30783">RJQ60*$C$65*$C$68</f>
        <v>0</v>
      </c>
      <c r="RJS68" s="995">
        <f t="shared" ref="RJS68" si="30784">RJS60*$C$65*$C$68</f>
        <v>0</v>
      </c>
      <c r="RJU68" s="995">
        <f t="shared" ref="RJU68" si="30785">RJU60*$C$65*$C$68</f>
        <v>0</v>
      </c>
      <c r="RJW68" s="995">
        <f t="shared" ref="RJW68" si="30786">RJW60*$C$65*$C$68</f>
        <v>0</v>
      </c>
      <c r="RJY68" s="995">
        <f t="shared" ref="RJY68" si="30787">RJY60*$C$65*$C$68</f>
        <v>0</v>
      </c>
      <c r="RKA68" s="995">
        <f t="shared" ref="RKA68" si="30788">RKA60*$C$65*$C$68</f>
        <v>0</v>
      </c>
      <c r="RKC68" s="995">
        <f t="shared" ref="RKC68" si="30789">RKC60*$C$65*$C$68</f>
        <v>0</v>
      </c>
      <c r="RKE68" s="995">
        <f t="shared" ref="RKE68" si="30790">RKE60*$C$65*$C$68</f>
        <v>0</v>
      </c>
      <c r="RKG68" s="995">
        <f t="shared" ref="RKG68" si="30791">RKG60*$C$65*$C$68</f>
        <v>0</v>
      </c>
      <c r="RKI68" s="995">
        <f t="shared" ref="RKI68" si="30792">RKI60*$C$65*$C$68</f>
        <v>0</v>
      </c>
      <c r="RKK68" s="995">
        <f t="shared" ref="RKK68" si="30793">RKK60*$C$65*$C$68</f>
        <v>0</v>
      </c>
      <c r="RKM68" s="995">
        <f t="shared" ref="RKM68" si="30794">RKM60*$C$65*$C$68</f>
        <v>0</v>
      </c>
      <c r="RKO68" s="995">
        <f t="shared" ref="RKO68" si="30795">RKO60*$C$65*$C$68</f>
        <v>0</v>
      </c>
      <c r="RKQ68" s="995">
        <f t="shared" ref="RKQ68" si="30796">RKQ60*$C$65*$C$68</f>
        <v>0</v>
      </c>
      <c r="RKS68" s="995">
        <f t="shared" ref="RKS68" si="30797">RKS60*$C$65*$C$68</f>
        <v>0</v>
      </c>
      <c r="RKU68" s="995">
        <f t="shared" ref="RKU68" si="30798">RKU60*$C$65*$C$68</f>
        <v>0</v>
      </c>
      <c r="RKW68" s="995">
        <f t="shared" ref="RKW68" si="30799">RKW60*$C$65*$C$68</f>
        <v>0</v>
      </c>
      <c r="RKY68" s="995">
        <f t="shared" ref="RKY68" si="30800">RKY60*$C$65*$C$68</f>
        <v>0</v>
      </c>
      <c r="RLA68" s="995">
        <f t="shared" ref="RLA68" si="30801">RLA60*$C$65*$C$68</f>
        <v>0</v>
      </c>
      <c r="RLC68" s="995">
        <f t="shared" ref="RLC68" si="30802">RLC60*$C$65*$C$68</f>
        <v>0</v>
      </c>
      <c r="RLE68" s="995">
        <f t="shared" ref="RLE68" si="30803">RLE60*$C$65*$C$68</f>
        <v>0</v>
      </c>
      <c r="RLG68" s="995">
        <f t="shared" ref="RLG68" si="30804">RLG60*$C$65*$C$68</f>
        <v>0</v>
      </c>
      <c r="RLI68" s="995">
        <f t="shared" ref="RLI68" si="30805">RLI60*$C$65*$C$68</f>
        <v>0</v>
      </c>
      <c r="RLK68" s="995">
        <f t="shared" ref="RLK68" si="30806">RLK60*$C$65*$C$68</f>
        <v>0</v>
      </c>
      <c r="RLM68" s="995">
        <f t="shared" ref="RLM68" si="30807">RLM60*$C$65*$C$68</f>
        <v>0</v>
      </c>
      <c r="RLO68" s="995">
        <f t="shared" ref="RLO68" si="30808">RLO60*$C$65*$C$68</f>
        <v>0</v>
      </c>
      <c r="RLQ68" s="995">
        <f t="shared" ref="RLQ68" si="30809">RLQ60*$C$65*$C$68</f>
        <v>0</v>
      </c>
      <c r="RLS68" s="995">
        <f t="shared" ref="RLS68" si="30810">RLS60*$C$65*$C$68</f>
        <v>0</v>
      </c>
      <c r="RLU68" s="995">
        <f t="shared" ref="RLU68" si="30811">RLU60*$C$65*$C$68</f>
        <v>0</v>
      </c>
      <c r="RLW68" s="995">
        <f t="shared" ref="RLW68" si="30812">RLW60*$C$65*$C$68</f>
        <v>0</v>
      </c>
      <c r="RLY68" s="995">
        <f t="shared" ref="RLY68" si="30813">RLY60*$C$65*$C$68</f>
        <v>0</v>
      </c>
      <c r="RMA68" s="995">
        <f t="shared" ref="RMA68" si="30814">RMA60*$C$65*$C$68</f>
        <v>0</v>
      </c>
      <c r="RMC68" s="995">
        <f t="shared" ref="RMC68" si="30815">RMC60*$C$65*$C$68</f>
        <v>0</v>
      </c>
      <c r="RME68" s="995">
        <f t="shared" ref="RME68" si="30816">RME60*$C$65*$C$68</f>
        <v>0</v>
      </c>
      <c r="RMG68" s="995">
        <f t="shared" ref="RMG68" si="30817">RMG60*$C$65*$C$68</f>
        <v>0</v>
      </c>
      <c r="RMI68" s="995">
        <f t="shared" ref="RMI68" si="30818">RMI60*$C$65*$C$68</f>
        <v>0</v>
      </c>
      <c r="RMK68" s="995">
        <f t="shared" ref="RMK68" si="30819">RMK60*$C$65*$C$68</f>
        <v>0</v>
      </c>
      <c r="RMM68" s="995">
        <f t="shared" ref="RMM68" si="30820">RMM60*$C$65*$C$68</f>
        <v>0</v>
      </c>
      <c r="RMO68" s="995">
        <f t="shared" ref="RMO68" si="30821">RMO60*$C$65*$C$68</f>
        <v>0</v>
      </c>
      <c r="RMQ68" s="995">
        <f t="shared" ref="RMQ68" si="30822">RMQ60*$C$65*$C$68</f>
        <v>0</v>
      </c>
      <c r="RMS68" s="995">
        <f t="shared" ref="RMS68" si="30823">RMS60*$C$65*$C$68</f>
        <v>0</v>
      </c>
      <c r="RMU68" s="995">
        <f t="shared" ref="RMU68" si="30824">RMU60*$C$65*$C$68</f>
        <v>0</v>
      </c>
      <c r="RMW68" s="995">
        <f t="shared" ref="RMW68" si="30825">RMW60*$C$65*$C$68</f>
        <v>0</v>
      </c>
      <c r="RMY68" s="995">
        <f t="shared" ref="RMY68" si="30826">RMY60*$C$65*$C$68</f>
        <v>0</v>
      </c>
      <c r="RNA68" s="995">
        <f t="shared" ref="RNA68" si="30827">RNA60*$C$65*$C$68</f>
        <v>0</v>
      </c>
      <c r="RNC68" s="995">
        <f t="shared" ref="RNC68" si="30828">RNC60*$C$65*$C$68</f>
        <v>0</v>
      </c>
      <c r="RNE68" s="995">
        <f t="shared" ref="RNE68" si="30829">RNE60*$C$65*$C$68</f>
        <v>0</v>
      </c>
      <c r="RNG68" s="995">
        <f t="shared" ref="RNG68" si="30830">RNG60*$C$65*$C$68</f>
        <v>0</v>
      </c>
      <c r="RNI68" s="995">
        <f t="shared" ref="RNI68" si="30831">RNI60*$C$65*$C$68</f>
        <v>0</v>
      </c>
      <c r="RNK68" s="995">
        <f t="shared" ref="RNK68" si="30832">RNK60*$C$65*$C$68</f>
        <v>0</v>
      </c>
      <c r="RNM68" s="995">
        <f t="shared" ref="RNM68" si="30833">RNM60*$C$65*$C$68</f>
        <v>0</v>
      </c>
      <c r="RNO68" s="995">
        <f t="shared" ref="RNO68" si="30834">RNO60*$C$65*$C$68</f>
        <v>0</v>
      </c>
      <c r="RNQ68" s="995">
        <f t="shared" ref="RNQ68" si="30835">RNQ60*$C$65*$C$68</f>
        <v>0</v>
      </c>
      <c r="RNS68" s="995">
        <f t="shared" ref="RNS68" si="30836">RNS60*$C$65*$C$68</f>
        <v>0</v>
      </c>
      <c r="RNU68" s="995">
        <f t="shared" ref="RNU68" si="30837">RNU60*$C$65*$C$68</f>
        <v>0</v>
      </c>
      <c r="RNW68" s="995">
        <f t="shared" ref="RNW68" si="30838">RNW60*$C$65*$C$68</f>
        <v>0</v>
      </c>
      <c r="RNY68" s="995">
        <f t="shared" ref="RNY68" si="30839">RNY60*$C$65*$C$68</f>
        <v>0</v>
      </c>
      <c r="ROA68" s="995">
        <f t="shared" ref="ROA68" si="30840">ROA60*$C$65*$C$68</f>
        <v>0</v>
      </c>
      <c r="ROC68" s="995">
        <f t="shared" ref="ROC68" si="30841">ROC60*$C$65*$C$68</f>
        <v>0</v>
      </c>
      <c r="ROE68" s="995">
        <f t="shared" ref="ROE68" si="30842">ROE60*$C$65*$C$68</f>
        <v>0</v>
      </c>
      <c r="ROG68" s="995">
        <f t="shared" ref="ROG68" si="30843">ROG60*$C$65*$C$68</f>
        <v>0</v>
      </c>
      <c r="ROI68" s="995">
        <f t="shared" ref="ROI68" si="30844">ROI60*$C$65*$C$68</f>
        <v>0</v>
      </c>
      <c r="ROK68" s="995">
        <f t="shared" ref="ROK68" si="30845">ROK60*$C$65*$C$68</f>
        <v>0</v>
      </c>
      <c r="ROM68" s="995">
        <f t="shared" ref="ROM68" si="30846">ROM60*$C$65*$C$68</f>
        <v>0</v>
      </c>
      <c r="ROO68" s="995">
        <f t="shared" ref="ROO68" si="30847">ROO60*$C$65*$C$68</f>
        <v>0</v>
      </c>
      <c r="ROQ68" s="995">
        <f t="shared" ref="ROQ68" si="30848">ROQ60*$C$65*$C$68</f>
        <v>0</v>
      </c>
      <c r="ROS68" s="995">
        <f t="shared" ref="ROS68" si="30849">ROS60*$C$65*$C$68</f>
        <v>0</v>
      </c>
      <c r="ROU68" s="995">
        <f t="shared" ref="ROU68" si="30850">ROU60*$C$65*$C$68</f>
        <v>0</v>
      </c>
      <c r="ROW68" s="995">
        <f t="shared" ref="ROW68" si="30851">ROW60*$C$65*$C$68</f>
        <v>0</v>
      </c>
      <c r="ROY68" s="995">
        <f t="shared" ref="ROY68" si="30852">ROY60*$C$65*$C$68</f>
        <v>0</v>
      </c>
      <c r="RPA68" s="995">
        <f t="shared" ref="RPA68" si="30853">RPA60*$C$65*$C$68</f>
        <v>0</v>
      </c>
      <c r="RPC68" s="995">
        <f t="shared" ref="RPC68" si="30854">RPC60*$C$65*$C$68</f>
        <v>0</v>
      </c>
      <c r="RPE68" s="995">
        <f t="shared" ref="RPE68" si="30855">RPE60*$C$65*$C$68</f>
        <v>0</v>
      </c>
      <c r="RPG68" s="995">
        <f t="shared" ref="RPG68" si="30856">RPG60*$C$65*$C$68</f>
        <v>0</v>
      </c>
      <c r="RPI68" s="995">
        <f t="shared" ref="RPI68" si="30857">RPI60*$C$65*$C$68</f>
        <v>0</v>
      </c>
      <c r="RPK68" s="995">
        <f t="shared" ref="RPK68" si="30858">RPK60*$C$65*$C$68</f>
        <v>0</v>
      </c>
      <c r="RPM68" s="995">
        <f t="shared" ref="RPM68" si="30859">RPM60*$C$65*$C$68</f>
        <v>0</v>
      </c>
      <c r="RPO68" s="995">
        <f t="shared" ref="RPO68" si="30860">RPO60*$C$65*$C$68</f>
        <v>0</v>
      </c>
      <c r="RPQ68" s="995">
        <f t="shared" ref="RPQ68" si="30861">RPQ60*$C$65*$C$68</f>
        <v>0</v>
      </c>
      <c r="RPS68" s="995">
        <f t="shared" ref="RPS68" si="30862">RPS60*$C$65*$C$68</f>
        <v>0</v>
      </c>
      <c r="RPU68" s="995">
        <f t="shared" ref="RPU68" si="30863">RPU60*$C$65*$C$68</f>
        <v>0</v>
      </c>
      <c r="RPW68" s="995">
        <f t="shared" ref="RPW68" si="30864">RPW60*$C$65*$C$68</f>
        <v>0</v>
      </c>
      <c r="RPY68" s="995">
        <f t="shared" ref="RPY68" si="30865">RPY60*$C$65*$C$68</f>
        <v>0</v>
      </c>
      <c r="RQA68" s="995">
        <f t="shared" ref="RQA68" si="30866">RQA60*$C$65*$C$68</f>
        <v>0</v>
      </c>
      <c r="RQC68" s="995">
        <f t="shared" ref="RQC68" si="30867">RQC60*$C$65*$C$68</f>
        <v>0</v>
      </c>
      <c r="RQE68" s="995">
        <f t="shared" ref="RQE68" si="30868">RQE60*$C$65*$C$68</f>
        <v>0</v>
      </c>
      <c r="RQG68" s="995">
        <f t="shared" ref="RQG68" si="30869">RQG60*$C$65*$C$68</f>
        <v>0</v>
      </c>
      <c r="RQI68" s="995">
        <f t="shared" ref="RQI68" si="30870">RQI60*$C$65*$C$68</f>
        <v>0</v>
      </c>
      <c r="RQK68" s="995">
        <f t="shared" ref="RQK68" si="30871">RQK60*$C$65*$C$68</f>
        <v>0</v>
      </c>
      <c r="RQM68" s="995">
        <f t="shared" ref="RQM68" si="30872">RQM60*$C$65*$C$68</f>
        <v>0</v>
      </c>
      <c r="RQO68" s="995">
        <f t="shared" ref="RQO68" si="30873">RQO60*$C$65*$C$68</f>
        <v>0</v>
      </c>
      <c r="RQQ68" s="995">
        <f t="shared" ref="RQQ68" si="30874">RQQ60*$C$65*$C$68</f>
        <v>0</v>
      </c>
      <c r="RQS68" s="995">
        <f t="shared" ref="RQS68" si="30875">RQS60*$C$65*$C$68</f>
        <v>0</v>
      </c>
      <c r="RQU68" s="995">
        <f t="shared" ref="RQU68" si="30876">RQU60*$C$65*$C$68</f>
        <v>0</v>
      </c>
      <c r="RQW68" s="995">
        <f t="shared" ref="RQW68" si="30877">RQW60*$C$65*$C$68</f>
        <v>0</v>
      </c>
      <c r="RQY68" s="995">
        <f t="shared" ref="RQY68" si="30878">RQY60*$C$65*$C$68</f>
        <v>0</v>
      </c>
      <c r="RRA68" s="995">
        <f t="shared" ref="RRA68" si="30879">RRA60*$C$65*$C$68</f>
        <v>0</v>
      </c>
      <c r="RRC68" s="995">
        <f t="shared" ref="RRC68" si="30880">RRC60*$C$65*$C$68</f>
        <v>0</v>
      </c>
      <c r="RRE68" s="995">
        <f t="shared" ref="RRE68" si="30881">RRE60*$C$65*$C$68</f>
        <v>0</v>
      </c>
      <c r="RRG68" s="995">
        <f t="shared" ref="RRG68" si="30882">RRG60*$C$65*$C$68</f>
        <v>0</v>
      </c>
      <c r="RRI68" s="995">
        <f t="shared" ref="RRI68" si="30883">RRI60*$C$65*$C$68</f>
        <v>0</v>
      </c>
      <c r="RRK68" s="995">
        <f t="shared" ref="RRK68" si="30884">RRK60*$C$65*$C$68</f>
        <v>0</v>
      </c>
      <c r="RRM68" s="995">
        <f t="shared" ref="RRM68" si="30885">RRM60*$C$65*$C$68</f>
        <v>0</v>
      </c>
      <c r="RRO68" s="995">
        <f t="shared" ref="RRO68" si="30886">RRO60*$C$65*$C$68</f>
        <v>0</v>
      </c>
      <c r="RRQ68" s="995">
        <f t="shared" ref="RRQ68" si="30887">RRQ60*$C$65*$C$68</f>
        <v>0</v>
      </c>
      <c r="RRS68" s="995">
        <f t="shared" ref="RRS68" si="30888">RRS60*$C$65*$C$68</f>
        <v>0</v>
      </c>
      <c r="RRU68" s="995">
        <f t="shared" ref="RRU68" si="30889">RRU60*$C$65*$C$68</f>
        <v>0</v>
      </c>
      <c r="RRW68" s="995">
        <f t="shared" ref="RRW68" si="30890">RRW60*$C$65*$C$68</f>
        <v>0</v>
      </c>
      <c r="RRY68" s="995">
        <f t="shared" ref="RRY68" si="30891">RRY60*$C$65*$C$68</f>
        <v>0</v>
      </c>
      <c r="RSA68" s="995">
        <f t="shared" ref="RSA68" si="30892">RSA60*$C$65*$C$68</f>
        <v>0</v>
      </c>
      <c r="RSC68" s="995">
        <f t="shared" ref="RSC68" si="30893">RSC60*$C$65*$C$68</f>
        <v>0</v>
      </c>
      <c r="RSE68" s="995">
        <f t="shared" ref="RSE68" si="30894">RSE60*$C$65*$C$68</f>
        <v>0</v>
      </c>
      <c r="RSG68" s="995">
        <f t="shared" ref="RSG68" si="30895">RSG60*$C$65*$C$68</f>
        <v>0</v>
      </c>
      <c r="RSI68" s="995">
        <f t="shared" ref="RSI68" si="30896">RSI60*$C$65*$C$68</f>
        <v>0</v>
      </c>
      <c r="RSK68" s="995">
        <f t="shared" ref="RSK68" si="30897">RSK60*$C$65*$C$68</f>
        <v>0</v>
      </c>
      <c r="RSM68" s="995">
        <f t="shared" ref="RSM68" si="30898">RSM60*$C$65*$C$68</f>
        <v>0</v>
      </c>
      <c r="RSO68" s="995">
        <f t="shared" ref="RSO68" si="30899">RSO60*$C$65*$C$68</f>
        <v>0</v>
      </c>
      <c r="RSQ68" s="995">
        <f t="shared" ref="RSQ68" si="30900">RSQ60*$C$65*$C$68</f>
        <v>0</v>
      </c>
      <c r="RSS68" s="995">
        <f t="shared" ref="RSS68" si="30901">RSS60*$C$65*$C$68</f>
        <v>0</v>
      </c>
      <c r="RSU68" s="995">
        <f t="shared" ref="RSU68" si="30902">RSU60*$C$65*$C$68</f>
        <v>0</v>
      </c>
      <c r="RSW68" s="995">
        <f t="shared" ref="RSW68" si="30903">RSW60*$C$65*$C$68</f>
        <v>0</v>
      </c>
      <c r="RSY68" s="995">
        <f t="shared" ref="RSY68" si="30904">RSY60*$C$65*$C$68</f>
        <v>0</v>
      </c>
      <c r="RTA68" s="995">
        <f t="shared" ref="RTA68" si="30905">RTA60*$C$65*$C$68</f>
        <v>0</v>
      </c>
      <c r="RTC68" s="995">
        <f t="shared" ref="RTC68" si="30906">RTC60*$C$65*$C$68</f>
        <v>0</v>
      </c>
      <c r="RTE68" s="995">
        <f t="shared" ref="RTE68" si="30907">RTE60*$C$65*$C$68</f>
        <v>0</v>
      </c>
      <c r="RTG68" s="995">
        <f t="shared" ref="RTG68" si="30908">RTG60*$C$65*$C$68</f>
        <v>0</v>
      </c>
      <c r="RTI68" s="995">
        <f t="shared" ref="RTI68" si="30909">RTI60*$C$65*$C$68</f>
        <v>0</v>
      </c>
      <c r="RTK68" s="995">
        <f t="shared" ref="RTK68" si="30910">RTK60*$C$65*$C$68</f>
        <v>0</v>
      </c>
      <c r="RTM68" s="995">
        <f t="shared" ref="RTM68" si="30911">RTM60*$C$65*$C$68</f>
        <v>0</v>
      </c>
      <c r="RTO68" s="995">
        <f t="shared" ref="RTO68" si="30912">RTO60*$C$65*$C$68</f>
        <v>0</v>
      </c>
      <c r="RTQ68" s="995">
        <f t="shared" ref="RTQ68" si="30913">RTQ60*$C$65*$C$68</f>
        <v>0</v>
      </c>
      <c r="RTS68" s="995">
        <f t="shared" ref="RTS68" si="30914">RTS60*$C$65*$C$68</f>
        <v>0</v>
      </c>
      <c r="RTU68" s="995">
        <f t="shared" ref="RTU68" si="30915">RTU60*$C$65*$C$68</f>
        <v>0</v>
      </c>
      <c r="RTW68" s="995">
        <f t="shared" ref="RTW68" si="30916">RTW60*$C$65*$C$68</f>
        <v>0</v>
      </c>
      <c r="RTY68" s="995">
        <f t="shared" ref="RTY68" si="30917">RTY60*$C$65*$C$68</f>
        <v>0</v>
      </c>
      <c r="RUA68" s="995">
        <f t="shared" ref="RUA68" si="30918">RUA60*$C$65*$C$68</f>
        <v>0</v>
      </c>
      <c r="RUC68" s="995">
        <f t="shared" ref="RUC68" si="30919">RUC60*$C$65*$C$68</f>
        <v>0</v>
      </c>
      <c r="RUE68" s="995">
        <f t="shared" ref="RUE68" si="30920">RUE60*$C$65*$C$68</f>
        <v>0</v>
      </c>
      <c r="RUG68" s="995">
        <f t="shared" ref="RUG68" si="30921">RUG60*$C$65*$C$68</f>
        <v>0</v>
      </c>
      <c r="RUI68" s="995">
        <f t="shared" ref="RUI68" si="30922">RUI60*$C$65*$C$68</f>
        <v>0</v>
      </c>
      <c r="RUK68" s="995">
        <f t="shared" ref="RUK68" si="30923">RUK60*$C$65*$C$68</f>
        <v>0</v>
      </c>
      <c r="RUM68" s="995">
        <f t="shared" ref="RUM68" si="30924">RUM60*$C$65*$C$68</f>
        <v>0</v>
      </c>
      <c r="RUO68" s="995">
        <f t="shared" ref="RUO68" si="30925">RUO60*$C$65*$C$68</f>
        <v>0</v>
      </c>
      <c r="RUQ68" s="995">
        <f t="shared" ref="RUQ68" si="30926">RUQ60*$C$65*$C$68</f>
        <v>0</v>
      </c>
      <c r="RUS68" s="995">
        <f t="shared" ref="RUS68" si="30927">RUS60*$C$65*$C$68</f>
        <v>0</v>
      </c>
      <c r="RUU68" s="995">
        <f t="shared" ref="RUU68" si="30928">RUU60*$C$65*$C$68</f>
        <v>0</v>
      </c>
      <c r="RUW68" s="995">
        <f t="shared" ref="RUW68" si="30929">RUW60*$C$65*$C$68</f>
        <v>0</v>
      </c>
      <c r="RUY68" s="995">
        <f t="shared" ref="RUY68" si="30930">RUY60*$C$65*$C$68</f>
        <v>0</v>
      </c>
      <c r="RVA68" s="995">
        <f t="shared" ref="RVA68" si="30931">RVA60*$C$65*$C$68</f>
        <v>0</v>
      </c>
      <c r="RVC68" s="995">
        <f t="shared" ref="RVC68" si="30932">RVC60*$C$65*$C$68</f>
        <v>0</v>
      </c>
      <c r="RVE68" s="995">
        <f t="shared" ref="RVE68" si="30933">RVE60*$C$65*$C$68</f>
        <v>0</v>
      </c>
      <c r="RVG68" s="995">
        <f t="shared" ref="RVG68" si="30934">RVG60*$C$65*$C$68</f>
        <v>0</v>
      </c>
      <c r="RVI68" s="995">
        <f t="shared" ref="RVI68" si="30935">RVI60*$C$65*$C$68</f>
        <v>0</v>
      </c>
      <c r="RVK68" s="995">
        <f t="shared" ref="RVK68" si="30936">RVK60*$C$65*$C$68</f>
        <v>0</v>
      </c>
      <c r="RVM68" s="995">
        <f t="shared" ref="RVM68" si="30937">RVM60*$C$65*$C$68</f>
        <v>0</v>
      </c>
      <c r="RVO68" s="995">
        <f t="shared" ref="RVO68" si="30938">RVO60*$C$65*$C$68</f>
        <v>0</v>
      </c>
      <c r="RVQ68" s="995">
        <f t="shared" ref="RVQ68" si="30939">RVQ60*$C$65*$C$68</f>
        <v>0</v>
      </c>
      <c r="RVS68" s="995">
        <f t="shared" ref="RVS68" si="30940">RVS60*$C$65*$C$68</f>
        <v>0</v>
      </c>
      <c r="RVU68" s="995">
        <f t="shared" ref="RVU68" si="30941">RVU60*$C$65*$C$68</f>
        <v>0</v>
      </c>
      <c r="RVW68" s="995">
        <f t="shared" ref="RVW68" si="30942">RVW60*$C$65*$C$68</f>
        <v>0</v>
      </c>
      <c r="RVY68" s="995">
        <f t="shared" ref="RVY68" si="30943">RVY60*$C$65*$C$68</f>
        <v>0</v>
      </c>
      <c r="RWA68" s="995">
        <f t="shared" ref="RWA68" si="30944">RWA60*$C$65*$C$68</f>
        <v>0</v>
      </c>
      <c r="RWC68" s="995">
        <f t="shared" ref="RWC68" si="30945">RWC60*$C$65*$C$68</f>
        <v>0</v>
      </c>
      <c r="RWE68" s="995">
        <f t="shared" ref="RWE68" si="30946">RWE60*$C$65*$C$68</f>
        <v>0</v>
      </c>
      <c r="RWG68" s="995">
        <f t="shared" ref="RWG68" si="30947">RWG60*$C$65*$C$68</f>
        <v>0</v>
      </c>
      <c r="RWI68" s="995">
        <f t="shared" ref="RWI68" si="30948">RWI60*$C$65*$C$68</f>
        <v>0</v>
      </c>
      <c r="RWK68" s="995">
        <f t="shared" ref="RWK68" si="30949">RWK60*$C$65*$C$68</f>
        <v>0</v>
      </c>
      <c r="RWM68" s="995">
        <f t="shared" ref="RWM68" si="30950">RWM60*$C$65*$C$68</f>
        <v>0</v>
      </c>
      <c r="RWO68" s="995">
        <f t="shared" ref="RWO68" si="30951">RWO60*$C$65*$C$68</f>
        <v>0</v>
      </c>
      <c r="RWQ68" s="995">
        <f t="shared" ref="RWQ68" si="30952">RWQ60*$C$65*$C$68</f>
        <v>0</v>
      </c>
      <c r="RWS68" s="995">
        <f t="shared" ref="RWS68" si="30953">RWS60*$C$65*$C$68</f>
        <v>0</v>
      </c>
      <c r="RWU68" s="995">
        <f t="shared" ref="RWU68" si="30954">RWU60*$C$65*$C$68</f>
        <v>0</v>
      </c>
      <c r="RWW68" s="995">
        <f t="shared" ref="RWW68" si="30955">RWW60*$C$65*$C$68</f>
        <v>0</v>
      </c>
      <c r="RWY68" s="995">
        <f t="shared" ref="RWY68" si="30956">RWY60*$C$65*$C$68</f>
        <v>0</v>
      </c>
      <c r="RXA68" s="995">
        <f t="shared" ref="RXA68" si="30957">RXA60*$C$65*$C$68</f>
        <v>0</v>
      </c>
      <c r="RXC68" s="995">
        <f t="shared" ref="RXC68" si="30958">RXC60*$C$65*$C$68</f>
        <v>0</v>
      </c>
      <c r="RXE68" s="995">
        <f t="shared" ref="RXE68" si="30959">RXE60*$C$65*$C$68</f>
        <v>0</v>
      </c>
      <c r="RXG68" s="995">
        <f t="shared" ref="RXG68" si="30960">RXG60*$C$65*$C$68</f>
        <v>0</v>
      </c>
      <c r="RXI68" s="995">
        <f t="shared" ref="RXI68" si="30961">RXI60*$C$65*$C$68</f>
        <v>0</v>
      </c>
      <c r="RXK68" s="995">
        <f t="shared" ref="RXK68" si="30962">RXK60*$C$65*$C$68</f>
        <v>0</v>
      </c>
      <c r="RXM68" s="995">
        <f t="shared" ref="RXM68" si="30963">RXM60*$C$65*$C$68</f>
        <v>0</v>
      </c>
      <c r="RXO68" s="995">
        <f t="shared" ref="RXO68" si="30964">RXO60*$C$65*$C$68</f>
        <v>0</v>
      </c>
      <c r="RXQ68" s="995">
        <f t="shared" ref="RXQ68" si="30965">RXQ60*$C$65*$C$68</f>
        <v>0</v>
      </c>
      <c r="RXS68" s="995">
        <f t="shared" ref="RXS68" si="30966">RXS60*$C$65*$C$68</f>
        <v>0</v>
      </c>
      <c r="RXU68" s="995">
        <f t="shared" ref="RXU68" si="30967">RXU60*$C$65*$C$68</f>
        <v>0</v>
      </c>
      <c r="RXW68" s="995">
        <f t="shared" ref="RXW68" si="30968">RXW60*$C$65*$C$68</f>
        <v>0</v>
      </c>
      <c r="RXY68" s="995">
        <f t="shared" ref="RXY68" si="30969">RXY60*$C$65*$C$68</f>
        <v>0</v>
      </c>
      <c r="RYA68" s="995">
        <f t="shared" ref="RYA68" si="30970">RYA60*$C$65*$C$68</f>
        <v>0</v>
      </c>
      <c r="RYC68" s="995">
        <f t="shared" ref="RYC68" si="30971">RYC60*$C$65*$C$68</f>
        <v>0</v>
      </c>
      <c r="RYE68" s="995">
        <f t="shared" ref="RYE68" si="30972">RYE60*$C$65*$C$68</f>
        <v>0</v>
      </c>
      <c r="RYG68" s="995">
        <f t="shared" ref="RYG68" si="30973">RYG60*$C$65*$C$68</f>
        <v>0</v>
      </c>
      <c r="RYI68" s="995">
        <f t="shared" ref="RYI68" si="30974">RYI60*$C$65*$C$68</f>
        <v>0</v>
      </c>
      <c r="RYK68" s="995">
        <f t="shared" ref="RYK68" si="30975">RYK60*$C$65*$C$68</f>
        <v>0</v>
      </c>
      <c r="RYM68" s="995">
        <f t="shared" ref="RYM68" si="30976">RYM60*$C$65*$C$68</f>
        <v>0</v>
      </c>
      <c r="RYO68" s="995">
        <f t="shared" ref="RYO68" si="30977">RYO60*$C$65*$C$68</f>
        <v>0</v>
      </c>
      <c r="RYQ68" s="995">
        <f t="shared" ref="RYQ68" si="30978">RYQ60*$C$65*$C$68</f>
        <v>0</v>
      </c>
      <c r="RYS68" s="995">
        <f t="shared" ref="RYS68" si="30979">RYS60*$C$65*$C$68</f>
        <v>0</v>
      </c>
      <c r="RYU68" s="995">
        <f t="shared" ref="RYU68" si="30980">RYU60*$C$65*$C$68</f>
        <v>0</v>
      </c>
      <c r="RYW68" s="995">
        <f t="shared" ref="RYW68" si="30981">RYW60*$C$65*$C$68</f>
        <v>0</v>
      </c>
      <c r="RYY68" s="995">
        <f t="shared" ref="RYY68" si="30982">RYY60*$C$65*$C$68</f>
        <v>0</v>
      </c>
      <c r="RZA68" s="995">
        <f t="shared" ref="RZA68" si="30983">RZA60*$C$65*$C$68</f>
        <v>0</v>
      </c>
      <c r="RZC68" s="995">
        <f t="shared" ref="RZC68" si="30984">RZC60*$C$65*$C$68</f>
        <v>0</v>
      </c>
      <c r="RZE68" s="995">
        <f t="shared" ref="RZE68" si="30985">RZE60*$C$65*$C$68</f>
        <v>0</v>
      </c>
      <c r="RZG68" s="995">
        <f t="shared" ref="RZG68" si="30986">RZG60*$C$65*$C$68</f>
        <v>0</v>
      </c>
      <c r="RZI68" s="995">
        <f t="shared" ref="RZI68" si="30987">RZI60*$C$65*$C$68</f>
        <v>0</v>
      </c>
      <c r="RZK68" s="995">
        <f t="shared" ref="RZK68" si="30988">RZK60*$C$65*$C$68</f>
        <v>0</v>
      </c>
      <c r="RZM68" s="995">
        <f t="shared" ref="RZM68" si="30989">RZM60*$C$65*$C$68</f>
        <v>0</v>
      </c>
      <c r="RZO68" s="995">
        <f t="shared" ref="RZO68" si="30990">RZO60*$C$65*$C$68</f>
        <v>0</v>
      </c>
      <c r="RZQ68" s="995">
        <f t="shared" ref="RZQ68" si="30991">RZQ60*$C$65*$C$68</f>
        <v>0</v>
      </c>
      <c r="RZS68" s="995">
        <f t="shared" ref="RZS68" si="30992">RZS60*$C$65*$C$68</f>
        <v>0</v>
      </c>
      <c r="RZU68" s="995">
        <f t="shared" ref="RZU68" si="30993">RZU60*$C$65*$C$68</f>
        <v>0</v>
      </c>
      <c r="RZW68" s="995">
        <f t="shared" ref="RZW68" si="30994">RZW60*$C$65*$C$68</f>
        <v>0</v>
      </c>
      <c r="RZY68" s="995">
        <f t="shared" ref="RZY68" si="30995">RZY60*$C$65*$C$68</f>
        <v>0</v>
      </c>
      <c r="SAA68" s="995">
        <f t="shared" ref="SAA68" si="30996">SAA60*$C$65*$C$68</f>
        <v>0</v>
      </c>
      <c r="SAC68" s="995">
        <f t="shared" ref="SAC68" si="30997">SAC60*$C$65*$C$68</f>
        <v>0</v>
      </c>
      <c r="SAE68" s="995">
        <f t="shared" ref="SAE68" si="30998">SAE60*$C$65*$C$68</f>
        <v>0</v>
      </c>
      <c r="SAG68" s="995">
        <f t="shared" ref="SAG68" si="30999">SAG60*$C$65*$C$68</f>
        <v>0</v>
      </c>
      <c r="SAI68" s="995">
        <f t="shared" ref="SAI68" si="31000">SAI60*$C$65*$C$68</f>
        <v>0</v>
      </c>
      <c r="SAK68" s="995">
        <f t="shared" ref="SAK68" si="31001">SAK60*$C$65*$C$68</f>
        <v>0</v>
      </c>
      <c r="SAM68" s="995">
        <f t="shared" ref="SAM68" si="31002">SAM60*$C$65*$C$68</f>
        <v>0</v>
      </c>
      <c r="SAO68" s="995">
        <f t="shared" ref="SAO68" si="31003">SAO60*$C$65*$C$68</f>
        <v>0</v>
      </c>
      <c r="SAQ68" s="995">
        <f t="shared" ref="SAQ68" si="31004">SAQ60*$C$65*$C$68</f>
        <v>0</v>
      </c>
      <c r="SAS68" s="995">
        <f t="shared" ref="SAS68" si="31005">SAS60*$C$65*$C$68</f>
        <v>0</v>
      </c>
      <c r="SAU68" s="995">
        <f t="shared" ref="SAU68" si="31006">SAU60*$C$65*$C$68</f>
        <v>0</v>
      </c>
      <c r="SAW68" s="995">
        <f t="shared" ref="SAW68" si="31007">SAW60*$C$65*$C$68</f>
        <v>0</v>
      </c>
      <c r="SAY68" s="995">
        <f t="shared" ref="SAY68" si="31008">SAY60*$C$65*$C$68</f>
        <v>0</v>
      </c>
      <c r="SBA68" s="995">
        <f t="shared" ref="SBA68" si="31009">SBA60*$C$65*$C$68</f>
        <v>0</v>
      </c>
      <c r="SBC68" s="995">
        <f t="shared" ref="SBC68" si="31010">SBC60*$C$65*$C$68</f>
        <v>0</v>
      </c>
      <c r="SBE68" s="995">
        <f t="shared" ref="SBE68" si="31011">SBE60*$C$65*$C$68</f>
        <v>0</v>
      </c>
      <c r="SBG68" s="995">
        <f t="shared" ref="SBG68" si="31012">SBG60*$C$65*$C$68</f>
        <v>0</v>
      </c>
      <c r="SBI68" s="995">
        <f t="shared" ref="SBI68" si="31013">SBI60*$C$65*$C$68</f>
        <v>0</v>
      </c>
      <c r="SBK68" s="995">
        <f t="shared" ref="SBK68" si="31014">SBK60*$C$65*$C$68</f>
        <v>0</v>
      </c>
      <c r="SBM68" s="995">
        <f t="shared" ref="SBM68" si="31015">SBM60*$C$65*$C$68</f>
        <v>0</v>
      </c>
      <c r="SBO68" s="995">
        <f t="shared" ref="SBO68" si="31016">SBO60*$C$65*$C$68</f>
        <v>0</v>
      </c>
      <c r="SBQ68" s="995">
        <f t="shared" ref="SBQ68" si="31017">SBQ60*$C$65*$C$68</f>
        <v>0</v>
      </c>
      <c r="SBS68" s="995">
        <f t="shared" ref="SBS68" si="31018">SBS60*$C$65*$C$68</f>
        <v>0</v>
      </c>
      <c r="SBU68" s="995">
        <f t="shared" ref="SBU68" si="31019">SBU60*$C$65*$C$68</f>
        <v>0</v>
      </c>
      <c r="SBW68" s="995">
        <f t="shared" ref="SBW68" si="31020">SBW60*$C$65*$C$68</f>
        <v>0</v>
      </c>
      <c r="SBY68" s="995">
        <f t="shared" ref="SBY68" si="31021">SBY60*$C$65*$C$68</f>
        <v>0</v>
      </c>
      <c r="SCA68" s="995">
        <f t="shared" ref="SCA68" si="31022">SCA60*$C$65*$C$68</f>
        <v>0</v>
      </c>
      <c r="SCC68" s="995">
        <f t="shared" ref="SCC68" si="31023">SCC60*$C$65*$C$68</f>
        <v>0</v>
      </c>
      <c r="SCE68" s="995">
        <f t="shared" ref="SCE68" si="31024">SCE60*$C$65*$C$68</f>
        <v>0</v>
      </c>
      <c r="SCG68" s="995">
        <f t="shared" ref="SCG68" si="31025">SCG60*$C$65*$C$68</f>
        <v>0</v>
      </c>
      <c r="SCI68" s="995">
        <f t="shared" ref="SCI68" si="31026">SCI60*$C$65*$C$68</f>
        <v>0</v>
      </c>
      <c r="SCK68" s="995">
        <f t="shared" ref="SCK68" si="31027">SCK60*$C$65*$C$68</f>
        <v>0</v>
      </c>
      <c r="SCM68" s="995">
        <f t="shared" ref="SCM68" si="31028">SCM60*$C$65*$C$68</f>
        <v>0</v>
      </c>
      <c r="SCO68" s="995">
        <f t="shared" ref="SCO68" si="31029">SCO60*$C$65*$C$68</f>
        <v>0</v>
      </c>
      <c r="SCQ68" s="995">
        <f t="shared" ref="SCQ68" si="31030">SCQ60*$C$65*$C$68</f>
        <v>0</v>
      </c>
      <c r="SCS68" s="995">
        <f t="shared" ref="SCS68" si="31031">SCS60*$C$65*$C$68</f>
        <v>0</v>
      </c>
      <c r="SCU68" s="995">
        <f t="shared" ref="SCU68" si="31032">SCU60*$C$65*$C$68</f>
        <v>0</v>
      </c>
      <c r="SCW68" s="995">
        <f t="shared" ref="SCW68" si="31033">SCW60*$C$65*$C$68</f>
        <v>0</v>
      </c>
      <c r="SCY68" s="995">
        <f t="shared" ref="SCY68" si="31034">SCY60*$C$65*$C$68</f>
        <v>0</v>
      </c>
      <c r="SDA68" s="995">
        <f t="shared" ref="SDA68" si="31035">SDA60*$C$65*$C$68</f>
        <v>0</v>
      </c>
      <c r="SDC68" s="995">
        <f t="shared" ref="SDC68" si="31036">SDC60*$C$65*$C$68</f>
        <v>0</v>
      </c>
      <c r="SDE68" s="995">
        <f t="shared" ref="SDE68" si="31037">SDE60*$C$65*$C$68</f>
        <v>0</v>
      </c>
      <c r="SDG68" s="995">
        <f t="shared" ref="SDG68" si="31038">SDG60*$C$65*$C$68</f>
        <v>0</v>
      </c>
      <c r="SDI68" s="995">
        <f t="shared" ref="SDI68" si="31039">SDI60*$C$65*$C$68</f>
        <v>0</v>
      </c>
      <c r="SDK68" s="995">
        <f t="shared" ref="SDK68" si="31040">SDK60*$C$65*$C$68</f>
        <v>0</v>
      </c>
      <c r="SDM68" s="995">
        <f t="shared" ref="SDM68" si="31041">SDM60*$C$65*$C$68</f>
        <v>0</v>
      </c>
      <c r="SDO68" s="995">
        <f t="shared" ref="SDO68" si="31042">SDO60*$C$65*$C$68</f>
        <v>0</v>
      </c>
      <c r="SDQ68" s="995">
        <f t="shared" ref="SDQ68" si="31043">SDQ60*$C$65*$C$68</f>
        <v>0</v>
      </c>
      <c r="SDS68" s="995">
        <f t="shared" ref="SDS68" si="31044">SDS60*$C$65*$C$68</f>
        <v>0</v>
      </c>
      <c r="SDU68" s="995">
        <f t="shared" ref="SDU68" si="31045">SDU60*$C$65*$C$68</f>
        <v>0</v>
      </c>
      <c r="SDW68" s="995">
        <f t="shared" ref="SDW68" si="31046">SDW60*$C$65*$C$68</f>
        <v>0</v>
      </c>
      <c r="SDY68" s="995">
        <f t="shared" ref="SDY68" si="31047">SDY60*$C$65*$C$68</f>
        <v>0</v>
      </c>
      <c r="SEA68" s="995">
        <f t="shared" ref="SEA68" si="31048">SEA60*$C$65*$C$68</f>
        <v>0</v>
      </c>
      <c r="SEC68" s="995">
        <f t="shared" ref="SEC68" si="31049">SEC60*$C$65*$C$68</f>
        <v>0</v>
      </c>
      <c r="SEE68" s="995">
        <f t="shared" ref="SEE68" si="31050">SEE60*$C$65*$C$68</f>
        <v>0</v>
      </c>
      <c r="SEG68" s="995">
        <f t="shared" ref="SEG68" si="31051">SEG60*$C$65*$C$68</f>
        <v>0</v>
      </c>
      <c r="SEI68" s="995">
        <f t="shared" ref="SEI68" si="31052">SEI60*$C$65*$C$68</f>
        <v>0</v>
      </c>
      <c r="SEK68" s="995">
        <f t="shared" ref="SEK68" si="31053">SEK60*$C$65*$C$68</f>
        <v>0</v>
      </c>
      <c r="SEM68" s="995">
        <f t="shared" ref="SEM68" si="31054">SEM60*$C$65*$C$68</f>
        <v>0</v>
      </c>
      <c r="SEO68" s="995">
        <f t="shared" ref="SEO68" si="31055">SEO60*$C$65*$C$68</f>
        <v>0</v>
      </c>
      <c r="SEQ68" s="995">
        <f t="shared" ref="SEQ68" si="31056">SEQ60*$C$65*$C$68</f>
        <v>0</v>
      </c>
      <c r="SES68" s="995">
        <f t="shared" ref="SES68" si="31057">SES60*$C$65*$C$68</f>
        <v>0</v>
      </c>
      <c r="SEU68" s="995">
        <f t="shared" ref="SEU68" si="31058">SEU60*$C$65*$C$68</f>
        <v>0</v>
      </c>
      <c r="SEW68" s="995">
        <f t="shared" ref="SEW68" si="31059">SEW60*$C$65*$C$68</f>
        <v>0</v>
      </c>
      <c r="SEY68" s="995">
        <f t="shared" ref="SEY68" si="31060">SEY60*$C$65*$C$68</f>
        <v>0</v>
      </c>
      <c r="SFA68" s="995">
        <f t="shared" ref="SFA68" si="31061">SFA60*$C$65*$C$68</f>
        <v>0</v>
      </c>
      <c r="SFC68" s="995">
        <f t="shared" ref="SFC68" si="31062">SFC60*$C$65*$C$68</f>
        <v>0</v>
      </c>
      <c r="SFE68" s="995">
        <f t="shared" ref="SFE68" si="31063">SFE60*$C$65*$C$68</f>
        <v>0</v>
      </c>
      <c r="SFG68" s="995">
        <f t="shared" ref="SFG68" si="31064">SFG60*$C$65*$C$68</f>
        <v>0</v>
      </c>
      <c r="SFI68" s="995">
        <f t="shared" ref="SFI68" si="31065">SFI60*$C$65*$C$68</f>
        <v>0</v>
      </c>
      <c r="SFK68" s="995">
        <f t="shared" ref="SFK68" si="31066">SFK60*$C$65*$C$68</f>
        <v>0</v>
      </c>
      <c r="SFM68" s="995">
        <f t="shared" ref="SFM68" si="31067">SFM60*$C$65*$C$68</f>
        <v>0</v>
      </c>
      <c r="SFO68" s="995">
        <f t="shared" ref="SFO68" si="31068">SFO60*$C$65*$C$68</f>
        <v>0</v>
      </c>
      <c r="SFQ68" s="995">
        <f t="shared" ref="SFQ68" si="31069">SFQ60*$C$65*$C$68</f>
        <v>0</v>
      </c>
      <c r="SFS68" s="995">
        <f t="shared" ref="SFS68" si="31070">SFS60*$C$65*$C$68</f>
        <v>0</v>
      </c>
      <c r="SFU68" s="995">
        <f t="shared" ref="SFU68" si="31071">SFU60*$C$65*$C$68</f>
        <v>0</v>
      </c>
      <c r="SFW68" s="995">
        <f t="shared" ref="SFW68" si="31072">SFW60*$C$65*$C$68</f>
        <v>0</v>
      </c>
      <c r="SFY68" s="995">
        <f t="shared" ref="SFY68" si="31073">SFY60*$C$65*$C$68</f>
        <v>0</v>
      </c>
      <c r="SGA68" s="995">
        <f t="shared" ref="SGA68" si="31074">SGA60*$C$65*$C$68</f>
        <v>0</v>
      </c>
      <c r="SGC68" s="995">
        <f t="shared" ref="SGC68" si="31075">SGC60*$C$65*$C$68</f>
        <v>0</v>
      </c>
      <c r="SGE68" s="995">
        <f t="shared" ref="SGE68" si="31076">SGE60*$C$65*$C$68</f>
        <v>0</v>
      </c>
      <c r="SGG68" s="995">
        <f t="shared" ref="SGG68" si="31077">SGG60*$C$65*$C$68</f>
        <v>0</v>
      </c>
      <c r="SGI68" s="995">
        <f t="shared" ref="SGI68" si="31078">SGI60*$C$65*$C$68</f>
        <v>0</v>
      </c>
      <c r="SGK68" s="995">
        <f t="shared" ref="SGK68" si="31079">SGK60*$C$65*$C$68</f>
        <v>0</v>
      </c>
      <c r="SGM68" s="995">
        <f t="shared" ref="SGM68" si="31080">SGM60*$C$65*$C$68</f>
        <v>0</v>
      </c>
      <c r="SGO68" s="995">
        <f t="shared" ref="SGO68" si="31081">SGO60*$C$65*$C$68</f>
        <v>0</v>
      </c>
      <c r="SGQ68" s="995">
        <f t="shared" ref="SGQ68" si="31082">SGQ60*$C$65*$C$68</f>
        <v>0</v>
      </c>
      <c r="SGS68" s="995">
        <f t="shared" ref="SGS68" si="31083">SGS60*$C$65*$C$68</f>
        <v>0</v>
      </c>
      <c r="SGU68" s="995">
        <f t="shared" ref="SGU68" si="31084">SGU60*$C$65*$C$68</f>
        <v>0</v>
      </c>
      <c r="SGW68" s="995">
        <f t="shared" ref="SGW68" si="31085">SGW60*$C$65*$C$68</f>
        <v>0</v>
      </c>
      <c r="SGY68" s="995">
        <f t="shared" ref="SGY68" si="31086">SGY60*$C$65*$C$68</f>
        <v>0</v>
      </c>
      <c r="SHA68" s="995">
        <f t="shared" ref="SHA68" si="31087">SHA60*$C$65*$C$68</f>
        <v>0</v>
      </c>
      <c r="SHC68" s="995">
        <f t="shared" ref="SHC68" si="31088">SHC60*$C$65*$C$68</f>
        <v>0</v>
      </c>
      <c r="SHE68" s="995">
        <f t="shared" ref="SHE68" si="31089">SHE60*$C$65*$C$68</f>
        <v>0</v>
      </c>
      <c r="SHG68" s="995">
        <f t="shared" ref="SHG68" si="31090">SHG60*$C$65*$C$68</f>
        <v>0</v>
      </c>
      <c r="SHI68" s="995">
        <f t="shared" ref="SHI68" si="31091">SHI60*$C$65*$C$68</f>
        <v>0</v>
      </c>
      <c r="SHK68" s="995">
        <f t="shared" ref="SHK68" si="31092">SHK60*$C$65*$C$68</f>
        <v>0</v>
      </c>
      <c r="SHM68" s="995">
        <f t="shared" ref="SHM68" si="31093">SHM60*$C$65*$C$68</f>
        <v>0</v>
      </c>
      <c r="SHO68" s="995">
        <f t="shared" ref="SHO68" si="31094">SHO60*$C$65*$C$68</f>
        <v>0</v>
      </c>
      <c r="SHQ68" s="995">
        <f t="shared" ref="SHQ68" si="31095">SHQ60*$C$65*$C$68</f>
        <v>0</v>
      </c>
      <c r="SHS68" s="995">
        <f t="shared" ref="SHS68" si="31096">SHS60*$C$65*$C$68</f>
        <v>0</v>
      </c>
      <c r="SHU68" s="995">
        <f t="shared" ref="SHU68" si="31097">SHU60*$C$65*$C$68</f>
        <v>0</v>
      </c>
      <c r="SHW68" s="995">
        <f t="shared" ref="SHW68" si="31098">SHW60*$C$65*$C$68</f>
        <v>0</v>
      </c>
      <c r="SHY68" s="995">
        <f t="shared" ref="SHY68" si="31099">SHY60*$C$65*$C$68</f>
        <v>0</v>
      </c>
      <c r="SIA68" s="995">
        <f t="shared" ref="SIA68" si="31100">SIA60*$C$65*$C$68</f>
        <v>0</v>
      </c>
      <c r="SIC68" s="995">
        <f t="shared" ref="SIC68" si="31101">SIC60*$C$65*$C$68</f>
        <v>0</v>
      </c>
      <c r="SIE68" s="995">
        <f t="shared" ref="SIE68" si="31102">SIE60*$C$65*$C$68</f>
        <v>0</v>
      </c>
      <c r="SIG68" s="995">
        <f t="shared" ref="SIG68" si="31103">SIG60*$C$65*$C$68</f>
        <v>0</v>
      </c>
      <c r="SII68" s="995">
        <f t="shared" ref="SII68" si="31104">SII60*$C$65*$C$68</f>
        <v>0</v>
      </c>
      <c r="SIK68" s="995">
        <f t="shared" ref="SIK68" si="31105">SIK60*$C$65*$C$68</f>
        <v>0</v>
      </c>
      <c r="SIM68" s="995">
        <f t="shared" ref="SIM68" si="31106">SIM60*$C$65*$C$68</f>
        <v>0</v>
      </c>
      <c r="SIO68" s="995">
        <f t="shared" ref="SIO68" si="31107">SIO60*$C$65*$C$68</f>
        <v>0</v>
      </c>
      <c r="SIQ68" s="995">
        <f t="shared" ref="SIQ68" si="31108">SIQ60*$C$65*$C$68</f>
        <v>0</v>
      </c>
      <c r="SIS68" s="995">
        <f t="shared" ref="SIS68" si="31109">SIS60*$C$65*$C$68</f>
        <v>0</v>
      </c>
      <c r="SIU68" s="995">
        <f t="shared" ref="SIU68" si="31110">SIU60*$C$65*$C$68</f>
        <v>0</v>
      </c>
      <c r="SIW68" s="995">
        <f t="shared" ref="SIW68" si="31111">SIW60*$C$65*$C$68</f>
        <v>0</v>
      </c>
      <c r="SIY68" s="995">
        <f t="shared" ref="SIY68" si="31112">SIY60*$C$65*$C$68</f>
        <v>0</v>
      </c>
      <c r="SJA68" s="995">
        <f t="shared" ref="SJA68" si="31113">SJA60*$C$65*$C$68</f>
        <v>0</v>
      </c>
      <c r="SJC68" s="995">
        <f t="shared" ref="SJC68" si="31114">SJC60*$C$65*$C$68</f>
        <v>0</v>
      </c>
      <c r="SJE68" s="995">
        <f t="shared" ref="SJE68" si="31115">SJE60*$C$65*$C$68</f>
        <v>0</v>
      </c>
      <c r="SJG68" s="995">
        <f t="shared" ref="SJG68" si="31116">SJG60*$C$65*$C$68</f>
        <v>0</v>
      </c>
      <c r="SJI68" s="995">
        <f t="shared" ref="SJI68" si="31117">SJI60*$C$65*$C$68</f>
        <v>0</v>
      </c>
      <c r="SJK68" s="995">
        <f t="shared" ref="SJK68" si="31118">SJK60*$C$65*$C$68</f>
        <v>0</v>
      </c>
      <c r="SJM68" s="995">
        <f t="shared" ref="SJM68" si="31119">SJM60*$C$65*$C$68</f>
        <v>0</v>
      </c>
      <c r="SJO68" s="995">
        <f t="shared" ref="SJO68" si="31120">SJO60*$C$65*$C$68</f>
        <v>0</v>
      </c>
      <c r="SJQ68" s="995">
        <f t="shared" ref="SJQ68" si="31121">SJQ60*$C$65*$C$68</f>
        <v>0</v>
      </c>
      <c r="SJS68" s="995">
        <f t="shared" ref="SJS68" si="31122">SJS60*$C$65*$C$68</f>
        <v>0</v>
      </c>
      <c r="SJU68" s="995">
        <f t="shared" ref="SJU68" si="31123">SJU60*$C$65*$C$68</f>
        <v>0</v>
      </c>
      <c r="SJW68" s="995">
        <f t="shared" ref="SJW68" si="31124">SJW60*$C$65*$C$68</f>
        <v>0</v>
      </c>
      <c r="SJY68" s="995">
        <f t="shared" ref="SJY68" si="31125">SJY60*$C$65*$C$68</f>
        <v>0</v>
      </c>
      <c r="SKA68" s="995">
        <f t="shared" ref="SKA68" si="31126">SKA60*$C$65*$C$68</f>
        <v>0</v>
      </c>
      <c r="SKC68" s="995">
        <f t="shared" ref="SKC68" si="31127">SKC60*$C$65*$C$68</f>
        <v>0</v>
      </c>
      <c r="SKE68" s="995">
        <f t="shared" ref="SKE68" si="31128">SKE60*$C$65*$C$68</f>
        <v>0</v>
      </c>
      <c r="SKG68" s="995">
        <f t="shared" ref="SKG68" si="31129">SKG60*$C$65*$C$68</f>
        <v>0</v>
      </c>
      <c r="SKI68" s="995">
        <f t="shared" ref="SKI68" si="31130">SKI60*$C$65*$C$68</f>
        <v>0</v>
      </c>
      <c r="SKK68" s="995">
        <f t="shared" ref="SKK68" si="31131">SKK60*$C$65*$C$68</f>
        <v>0</v>
      </c>
      <c r="SKM68" s="995">
        <f t="shared" ref="SKM68" si="31132">SKM60*$C$65*$C$68</f>
        <v>0</v>
      </c>
      <c r="SKO68" s="995">
        <f t="shared" ref="SKO68" si="31133">SKO60*$C$65*$C$68</f>
        <v>0</v>
      </c>
      <c r="SKQ68" s="995">
        <f t="shared" ref="SKQ68" si="31134">SKQ60*$C$65*$C$68</f>
        <v>0</v>
      </c>
      <c r="SKS68" s="995">
        <f t="shared" ref="SKS68" si="31135">SKS60*$C$65*$C$68</f>
        <v>0</v>
      </c>
      <c r="SKU68" s="995">
        <f t="shared" ref="SKU68" si="31136">SKU60*$C$65*$C$68</f>
        <v>0</v>
      </c>
      <c r="SKW68" s="995">
        <f t="shared" ref="SKW68" si="31137">SKW60*$C$65*$C$68</f>
        <v>0</v>
      </c>
      <c r="SKY68" s="995">
        <f t="shared" ref="SKY68" si="31138">SKY60*$C$65*$C$68</f>
        <v>0</v>
      </c>
      <c r="SLA68" s="995">
        <f t="shared" ref="SLA68" si="31139">SLA60*$C$65*$C$68</f>
        <v>0</v>
      </c>
      <c r="SLC68" s="995">
        <f t="shared" ref="SLC68" si="31140">SLC60*$C$65*$C$68</f>
        <v>0</v>
      </c>
      <c r="SLE68" s="995">
        <f t="shared" ref="SLE68" si="31141">SLE60*$C$65*$C$68</f>
        <v>0</v>
      </c>
      <c r="SLG68" s="995">
        <f t="shared" ref="SLG68" si="31142">SLG60*$C$65*$C$68</f>
        <v>0</v>
      </c>
      <c r="SLI68" s="995">
        <f t="shared" ref="SLI68" si="31143">SLI60*$C$65*$C$68</f>
        <v>0</v>
      </c>
      <c r="SLK68" s="995">
        <f t="shared" ref="SLK68" si="31144">SLK60*$C$65*$C$68</f>
        <v>0</v>
      </c>
      <c r="SLM68" s="995">
        <f t="shared" ref="SLM68" si="31145">SLM60*$C$65*$C$68</f>
        <v>0</v>
      </c>
      <c r="SLO68" s="995">
        <f t="shared" ref="SLO68" si="31146">SLO60*$C$65*$C$68</f>
        <v>0</v>
      </c>
      <c r="SLQ68" s="995">
        <f t="shared" ref="SLQ68" si="31147">SLQ60*$C$65*$C$68</f>
        <v>0</v>
      </c>
      <c r="SLS68" s="995">
        <f t="shared" ref="SLS68" si="31148">SLS60*$C$65*$C$68</f>
        <v>0</v>
      </c>
      <c r="SLU68" s="995">
        <f t="shared" ref="SLU68" si="31149">SLU60*$C$65*$C$68</f>
        <v>0</v>
      </c>
      <c r="SLW68" s="995">
        <f t="shared" ref="SLW68" si="31150">SLW60*$C$65*$C$68</f>
        <v>0</v>
      </c>
      <c r="SLY68" s="995">
        <f t="shared" ref="SLY68" si="31151">SLY60*$C$65*$C$68</f>
        <v>0</v>
      </c>
      <c r="SMA68" s="995">
        <f t="shared" ref="SMA68" si="31152">SMA60*$C$65*$C$68</f>
        <v>0</v>
      </c>
      <c r="SMC68" s="995">
        <f t="shared" ref="SMC68" si="31153">SMC60*$C$65*$C$68</f>
        <v>0</v>
      </c>
      <c r="SME68" s="995">
        <f t="shared" ref="SME68" si="31154">SME60*$C$65*$C$68</f>
        <v>0</v>
      </c>
      <c r="SMG68" s="995">
        <f t="shared" ref="SMG68" si="31155">SMG60*$C$65*$C$68</f>
        <v>0</v>
      </c>
      <c r="SMI68" s="995">
        <f t="shared" ref="SMI68" si="31156">SMI60*$C$65*$C$68</f>
        <v>0</v>
      </c>
      <c r="SMK68" s="995">
        <f t="shared" ref="SMK68" si="31157">SMK60*$C$65*$C$68</f>
        <v>0</v>
      </c>
      <c r="SMM68" s="995">
        <f t="shared" ref="SMM68" si="31158">SMM60*$C$65*$C$68</f>
        <v>0</v>
      </c>
      <c r="SMO68" s="995">
        <f t="shared" ref="SMO68" si="31159">SMO60*$C$65*$C$68</f>
        <v>0</v>
      </c>
      <c r="SMQ68" s="995">
        <f t="shared" ref="SMQ68" si="31160">SMQ60*$C$65*$C$68</f>
        <v>0</v>
      </c>
      <c r="SMS68" s="995">
        <f t="shared" ref="SMS68" si="31161">SMS60*$C$65*$C$68</f>
        <v>0</v>
      </c>
      <c r="SMU68" s="995">
        <f t="shared" ref="SMU68" si="31162">SMU60*$C$65*$C$68</f>
        <v>0</v>
      </c>
      <c r="SMW68" s="995">
        <f t="shared" ref="SMW68" si="31163">SMW60*$C$65*$C$68</f>
        <v>0</v>
      </c>
      <c r="SMY68" s="995">
        <f t="shared" ref="SMY68" si="31164">SMY60*$C$65*$C$68</f>
        <v>0</v>
      </c>
      <c r="SNA68" s="995">
        <f t="shared" ref="SNA68" si="31165">SNA60*$C$65*$C$68</f>
        <v>0</v>
      </c>
      <c r="SNC68" s="995">
        <f t="shared" ref="SNC68" si="31166">SNC60*$C$65*$C$68</f>
        <v>0</v>
      </c>
      <c r="SNE68" s="995">
        <f t="shared" ref="SNE68" si="31167">SNE60*$C$65*$C$68</f>
        <v>0</v>
      </c>
      <c r="SNG68" s="995">
        <f t="shared" ref="SNG68" si="31168">SNG60*$C$65*$C$68</f>
        <v>0</v>
      </c>
      <c r="SNI68" s="995">
        <f t="shared" ref="SNI68" si="31169">SNI60*$C$65*$C$68</f>
        <v>0</v>
      </c>
      <c r="SNK68" s="995">
        <f t="shared" ref="SNK68" si="31170">SNK60*$C$65*$C$68</f>
        <v>0</v>
      </c>
      <c r="SNM68" s="995">
        <f t="shared" ref="SNM68" si="31171">SNM60*$C$65*$C$68</f>
        <v>0</v>
      </c>
      <c r="SNO68" s="995">
        <f t="shared" ref="SNO68" si="31172">SNO60*$C$65*$C$68</f>
        <v>0</v>
      </c>
      <c r="SNQ68" s="995">
        <f t="shared" ref="SNQ68" si="31173">SNQ60*$C$65*$C$68</f>
        <v>0</v>
      </c>
      <c r="SNS68" s="995">
        <f t="shared" ref="SNS68" si="31174">SNS60*$C$65*$C$68</f>
        <v>0</v>
      </c>
      <c r="SNU68" s="995">
        <f t="shared" ref="SNU68" si="31175">SNU60*$C$65*$C$68</f>
        <v>0</v>
      </c>
      <c r="SNW68" s="995">
        <f t="shared" ref="SNW68" si="31176">SNW60*$C$65*$C$68</f>
        <v>0</v>
      </c>
      <c r="SNY68" s="995">
        <f t="shared" ref="SNY68" si="31177">SNY60*$C$65*$C$68</f>
        <v>0</v>
      </c>
      <c r="SOA68" s="995">
        <f t="shared" ref="SOA68" si="31178">SOA60*$C$65*$C$68</f>
        <v>0</v>
      </c>
      <c r="SOC68" s="995">
        <f t="shared" ref="SOC68" si="31179">SOC60*$C$65*$C$68</f>
        <v>0</v>
      </c>
      <c r="SOE68" s="995">
        <f t="shared" ref="SOE68" si="31180">SOE60*$C$65*$C$68</f>
        <v>0</v>
      </c>
      <c r="SOG68" s="995">
        <f t="shared" ref="SOG68" si="31181">SOG60*$C$65*$C$68</f>
        <v>0</v>
      </c>
      <c r="SOI68" s="995">
        <f t="shared" ref="SOI68" si="31182">SOI60*$C$65*$C$68</f>
        <v>0</v>
      </c>
      <c r="SOK68" s="995">
        <f t="shared" ref="SOK68" si="31183">SOK60*$C$65*$C$68</f>
        <v>0</v>
      </c>
      <c r="SOM68" s="995">
        <f t="shared" ref="SOM68" si="31184">SOM60*$C$65*$C$68</f>
        <v>0</v>
      </c>
      <c r="SOO68" s="995">
        <f t="shared" ref="SOO68" si="31185">SOO60*$C$65*$C$68</f>
        <v>0</v>
      </c>
      <c r="SOQ68" s="995">
        <f t="shared" ref="SOQ68" si="31186">SOQ60*$C$65*$C$68</f>
        <v>0</v>
      </c>
      <c r="SOS68" s="995">
        <f t="shared" ref="SOS68" si="31187">SOS60*$C$65*$C$68</f>
        <v>0</v>
      </c>
      <c r="SOU68" s="995">
        <f t="shared" ref="SOU68" si="31188">SOU60*$C$65*$C$68</f>
        <v>0</v>
      </c>
      <c r="SOW68" s="995">
        <f t="shared" ref="SOW68" si="31189">SOW60*$C$65*$C$68</f>
        <v>0</v>
      </c>
      <c r="SOY68" s="995">
        <f t="shared" ref="SOY68" si="31190">SOY60*$C$65*$C$68</f>
        <v>0</v>
      </c>
      <c r="SPA68" s="995">
        <f t="shared" ref="SPA68" si="31191">SPA60*$C$65*$C$68</f>
        <v>0</v>
      </c>
      <c r="SPC68" s="995">
        <f t="shared" ref="SPC68" si="31192">SPC60*$C$65*$C$68</f>
        <v>0</v>
      </c>
      <c r="SPE68" s="995">
        <f t="shared" ref="SPE68" si="31193">SPE60*$C$65*$C$68</f>
        <v>0</v>
      </c>
      <c r="SPG68" s="995">
        <f t="shared" ref="SPG68" si="31194">SPG60*$C$65*$C$68</f>
        <v>0</v>
      </c>
      <c r="SPI68" s="995">
        <f t="shared" ref="SPI68" si="31195">SPI60*$C$65*$C$68</f>
        <v>0</v>
      </c>
      <c r="SPK68" s="995">
        <f t="shared" ref="SPK68" si="31196">SPK60*$C$65*$C$68</f>
        <v>0</v>
      </c>
      <c r="SPM68" s="995">
        <f t="shared" ref="SPM68" si="31197">SPM60*$C$65*$C$68</f>
        <v>0</v>
      </c>
      <c r="SPO68" s="995">
        <f t="shared" ref="SPO68" si="31198">SPO60*$C$65*$C$68</f>
        <v>0</v>
      </c>
      <c r="SPQ68" s="995">
        <f t="shared" ref="SPQ68" si="31199">SPQ60*$C$65*$C$68</f>
        <v>0</v>
      </c>
      <c r="SPS68" s="995">
        <f t="shared" ref="SPS68" si="31200">SPS60*$C$65*$C$68</f>
        <v>0</v>
      </c>
      <c r="SPU68" s="995">
        <f t="shared" ref="SPU68" si="31201">SPU60*$C$65*$C$68</f>
        <v>0</v>
      </c>
      <c r="SPW68" s="995">
        <f t="shared" ref="SPW68" si="31202">SPW60*$C$65*$C$68</f>
        <v>0</v>
      </c>
      <c r="SPY68" s="995">
        <f t="shared" ref="SPY68" si="31203">SPY60*$C$65*$C$68</f>
        <v>0</v>
      </c>
      <c r="SQA68" s="995">
        <f t="shared" ref="SQA68" si="31204">SQA60*$C$65*$C$68</f>
        <v>0</v>
      </c>
      <c r="SQC68" s="995">
        <f t="shared" ref="SQC68" si="31205">SQC60*$C$65*$C$68</f>
        <v>0</v>
      </c>
      <c r="SQE68" s="995">
        <f t="shared" ref="SQE68" si="31206">SQE60*$C$65*$C$68</f>
        <v>0</v>
      </c>
      <c r="SQG68" s="995">
        <f t="shared" ref="SQG68" si="31207">SQG60*$C$65*$C$68</f>
        <v>0</v>
      </c>
      <c r="SQI68" s="995">
        <f t="shared" ref="SQI68" si="31208">SQI60*$C$65*$C$68</f>
        <v>0</v>
      </c>
      <c r="SQK68" s="995">
        <f t="shared" ref="SQK68" si="31209">SQK60*$C$65*$C$68</f>
        <v>0</v>
      </c>
      <c r="SQM68" s="995">
        <f t="shared" ref="SQM68" si="31210">SQM60*$C$65*$C$68</f>
        <v>0</v>
      </c>
      <c r="SQO68" s="995">
        <f t="shared" ref="SQO68" si="31211">SQO60*$C$65*$C$68</f>
        <v>0</v>
      </c>
      <c r="SQQ68" s="995">
        <f t="shared" ref="SQQ68" si="31212">SQQ60*$C$65*$C$68</f>
        <v>0</v>
      </c>
      <c r="SQS68" s="995">
        <f t="shared" ref="SQS68" si="31213">SQS60*$C$65*$C$68</f>
        <v>0</v>
      </c>
      <c r="SQU68" s="995">
        <f t="shared" ref="SQU68" si="31214">SQU60*$C$65*$C$68</f>
        <v>0</v>
      </c>
      <c r="SQW68" s="995">
        <f t="shared" ref="SQW68" si="31215">SQW60*$C$65*$C$68</f>
        <v>0</v>
      </c>
      <c r="SQY68" s="995">
        <f t="shared" ref="SQY68" si="31216">SQY60*$C$65*$C$68</f>
        <v>0</v>
      </c>
      <c r="SRA68" s="995">
        <f t="shared" ref="SRA68" si="31217">SRA60*$C$65*$C$68</f>
        <v>0</v>
      </c>
      <c r="SRC68" s="995">
        <f t="shared" ref="SRC68" si="31218">SRC60*$C$65*$C$68</f>
        <v>0</v>
      </c>
      <c r="SRE68" s="995">
        <f t="shared" ref="SRE68" si="31219">SRE60*$C$65*$C$68</f>
        <v>0</v>
      </c>
      <c r="SRG68" s="995">
        <f t="shared" ref="SRG68" si="31220">SRG60*$C$65*$C$68</f>
        <v>0</v>
      </c>
      <c r="SRI68" s="995">
        <f t="shared" ref="SRI68" si="31221">SRI60*$C$65*$C$68</f>
        <v>0</v>
      </c>
      <c r="SRK68" s="995">
        <f t="shared" ref="SRK68" si="31222">SRK60*$C$65*$C$68</f>
        <v>0</v>
      </c>
      <c r="SRM68" s="995">
        <f t="shared" ref="SRM68" si="31223">SRM60*$C$65*$C$68</f>
        <v>0</v>
      </c>
      <c r="SRO68" s="995">
        <f t="shared" ref="SRO68" si="31224">SRO60*$C$65*$C$68</f>
        <v>0</v>
      </c>
      <c r="SRQ68" s="995">
        <f t="shared" ref="SRQ68" si="31225">SRQ60*$C$65*$C$68</f>
        <v>0</v>
      </c>
      <c r="SRS68" s="995">
        <f t="shared" ref="SRS68" si="31226">SRS60*$C$65*$C$68</f>
        <v>0</v>
      </c>
      <c r="SRU68" s="995">
        <f t="shared" ref="SRU68" si="31227">SRU60*$C$65*$C$68</f>
        <v>0</v>
      </c>
      <c r="SRW68" s="995">
        <f t="shared" ref="SRW68" si="31228">SRW60*$C$65*$C$68</f>
        <v>0</v>
      </c>
      <c r="SRY68" s="995">
        <f t="shared" ref="SRY68" si="31229">SRY60*$C$65*$C$68</f>
        <v>0</v>
      </c>
      <c r="SSA68" s="995">
        <f t="shared" ref="SSA68" si="31230">SSA60*$C$65*$C$68</f>
        <v>0</v>
      </c>
      <c r="SSC68" s="995">
        <f t="shared" ref="SSC68" si="31231">SSC60*$C$65*$C$68</f>
        <v>0</v>
      </c>
      <c r="SSE68" s="995">
        <f t="shared" ref="SSE68" si="31232">SSE60*$C$65*$C$68</f>
        <v>0</v>
      </c>
      <c r="SSG68" s="995">
        <f t="shared" ref="SSG68" si="31233">SSG60*$C$65*$C$68</f>
        <v>0</v>
      </c>
      <c r="SSI68" s="995">
        <f t="shared" ref="SSI68" si="31234">SSI60*$C$65*$C$68</f>
        <v>0</v>
      </c>
      <c r="SSK68" s="995">
        <f t="shared" ref="SSK68" si="31235">SSK60*$C$65*$C$68</f>
        <v>0</v>
      </c>
      <c r="SSM68" s="995">
        <f t="shared" ref="SSM68" si="31236">SSM60*$C$65*$C$68</f>
        <v>0</v>
      </c>
      <c r="SSO68" s="995">
        <f t="shared" ref="SSO68" si="31237">SSO60*$C$65*$C$68</f>
        <v>0</v>
      </c>
      <c r="SSQ68" s="995">
        <f t="shared" ref="SSQ68" si="31238">SSQ60*$C$65*$C$68</f>
        <v>0</v>
      </c>
      <c r="SSS68" s="995">
        <f t="shared" ref="SSS68" si="31239">SSS60*$C$65*$C$68</f>
        <v>0</v>
      </c>
      <c r="SSU68" s="995">
        <f t="shared" ref="SSU68" si="31240">SSU60*$C$65*$C$68</f>
        <v>0</v>
      </c>
      <c r="SSW68" s="995">
        <f t="shared" ref="SSW68" si="31241">SSW60*$C$65*$C$68</f>
        <v>0</v>
      </c>
      <c r="SSY68" s="995">
        <f t="shared" ref="SSY68" si="31242">SSY60*$C$65*$C$68</f>
        <v>0</v>
      </c>
      <c r="STA68" s="995">
        <f t="shared" ref="STA68" si="31243">STA60*$C$65*$C$68</f>
        <v>0</v>
      </c>
      <c r="STC68" s="995">
        <f t="shared" ref="STC68" si="31244">STC60*$C$65*$C$68</f>
        <v>0</v>
      </c>
      <c r="STE68" s="995">
        <f t="shared" ref="STE68" si="31245">STE60*$C$65*$C$68</f>
        <v>0</v>
      </c>
      <c r="STG68" s="995">
        <f t="shared" ref="STG68" si="31246">STG60*$C$65*$C$68</f>
        <v>0</v>
      </c>
      <c r="STI68" s="995">
        <f t="shared" ref="STI68" si="31247">STI60*$C$65*$C$68</f>
        <v>0</v>
      </c>
      <c r="STK68" s="995">
        <f t="shared" ref="STK68" si="31248">STK60*$C$65*$C$68</f>
        <v>0</v>
      </c>
      <c r="STM68" s="995">
        <f t="shared" ref="STM68" si="31249">STM60*$C$65*$C$68</f>
        <v>0</v>
      </c>
      <c r="STO68" s="995">
        <f t="shared" ref="STO68" si="31250">STO60*$C$65*$C$68</f>
        <v>0</v>
      </c>
      <c r="STQ68" s="995">
        <f t="shared" ref="STQ68" si="31251">STQ60*$C$65*$C$68</f>
        <v>0</v>
      </c>
      <c r="STS68" s="995">
        <f t="shared" ref="STS68" si="31252">STS60*$C$65*$C$68</f>
        <v>0</v>
      </c>
      <c r="STU68" s="995">
        <f t="shared" ref="STU68" si="31253">STU60*$C$65*$C$68</f>
        <v>0</v>
      </c>
      <c r="STW68" s="995">
        <f t="shared" ref="STW68" si="31254">STW60*$C$65*$C$68</f>
        <v>0</v>
      </c>
      <c r="STY68" s="995">
        <f t="shared" ref="STY68" si="31255">STY60*$C$65*$C$68</f>
        <v>0</v>
      </c>
      <c r="SUA68" s="995">
        <f t="shared" ref="SUA68" si="31256">SUA60*$C$65*$C$68</f>
        <v>0</v>
      </c>
      <c r="SUC68" s="995">
        <f t="shared" ref="SUC68" si="31257">SUC60*$C$65*$C$68</f>
        <v>0</v>
      </c>
      <c r="SUE68" s="995">
        <f t="shared" ref="SUE68" si="31258">SUE60*$C$65*$C$68</f>
        <v>0</v>
      </c>
      <c r="SUG68" s="995">
        <f t="shared" ref="SUG68" si="31259">SUG60*$C$65*$C$68</f>
        <v>0</v>
      </c>
      <c r="SUI68" s="995">
        <f t="shared" ref="SUI68" si="31260">SUI60*$C$65*$C$68</f>
        <v>0</v>
      </c>
      <c r="SUK68" s="995">
        <f t="shared" ref="SUK68" si="31261">SUK60*$C$65*$C$68</f>
        <v>0</v>
      </c>
      <c r="SUM68" s="995">
        <f t="shared" ref="SUM68" si="31262">SUM60*$C$65*$C$68</f>
        <v>0</v>
      </c>
      <c r="SUO68" s="995">
        <f t="shared" ref="SUO68" si="31263">SUO60*$C$65*$C$68</f>
        <v>0</v>
      </c>
      <c r="SUQ68" s="995">
        <f t="shared" ref="SUQ68" si="31264">SUQ60*$C$65*$C$68</f>
        <v>0</v>
      </c>
      <c r="SUS68" s="995">
        <f t="shared" ref="SUS68" si="31265">SUS60*$C$65*$C$68</f>
        <v>0</v>
      </c>
      <c r="SUU68" s="995">
        <f t="shared" ref="SUU68" si="31266">SUU60*$C$65*$C$68</f>
        <v>0</v>
      </c>
      <c r="SUW68" s="995">
        <f t="shared" ref="SUW68" si="31267">SUW60*$C$65*$C$68</f>
        <v>0</v>
      </c>
      <c r="SUY68" s="995">
        <f t="shared" ref="SUY68" si="31268">SUY60*$C$65*$C$68</f>
        <v>0</v>
      </c>
      <c r="SVA68" s="995">
        <f t="shared" ref="SVA68" si="31269">SVA60*$C$65*$C$68</f>
        <v>0</v>
      </c>
      <c r="SVC68" s="995">
        <f t="shared" ref="SVC68" si="31270">SVC60*$C$65*$C$68</f>
        <v>0</v>
      </c>
      <c r="SVE68" s="995">
        <f t="shared" ref="SVE68" si="31271">SVE60*$C$65*$C$68</f>
        <v>0</v>
      </c>
      <c r="SVG68" s="995">
        <f t="shared" ref="SVG68" si="31272">SVG60*$C$65*$C$68</f>
        <v>0</v>
      </c>
      <c r="SVI68" s="995">
        <f t="shared" ref="SVI68" si="31273">SVI60*$C$65*$C$68</f>
        <v>0</v>
      </c>
      <c r="SVK68" s="995">
        <f t="shared" ref="SVK68" si="31274">SVK60*$C$65*$C$68</f>
        <v>0</v>
      </c>
      <c r="SVM68" s="995">
        <f t="shared" ref="SVM68" si="31275">SVM60*$C$65*$C$68</f>
        <v>0</v>
      </c>
      <c r="SVO68" s="995">
        <f t="shared" ref="SVO68" si="31276">SVO60*$C$65*$C$68</f>
        <v>0</v>
      </c>
      <c r="SVQ68" s="995">
        <f t="shared" ref="SVQ68" si="31277">SVQ60*$C$65*$C$68</f>
        <v>0</v>
      </c>
      <c r="SVS68" s="995">
        <f t="shared" ref="SVS68" si="31278">SVS60*$C$65*$C$68</f>
        <v>0</v>
      </c>
      <c r="SVU68" s="995">
        <f t="shared" ref="SVU68" si="31279">SVU60*$C$65*$C$68</f>
        <v>0</v>
      </c>
      <c r="SVW68" s="995">
        <f t="shared" ref="SVW68" si="31280">SVW60*$C$65*$C$68</f>
        <v>0</v>
      </c>
      <c r="SVY68" s="995">
        <f t="shared" ref="SVY68" si="31281">SVY60*$C$65*$C$68</f>
        <v>0</v>
      </c>
      <c r="SWA68" s="995">
        <f t="shared" ref="SWA68" si="31282">SWA60*$C$65*$C$68</f>
        <v>0</v>
      </c>
      <c r="SWC68" s="995">
        <f t="shared" ref="SWC68" si="31283">SWC60*$C$65*$C$68</f>
        <v>0</v>
      </c>
      <c r="SWE68" s="995">
        <f t="shared" ref="SWE68" si="31284">SWE60*$C$65*$C$68</f>
        <v>0</v>
      </c>
      <c r="SWG68" s="995">
        <f t="shared" ref="SWG68" si="31285">SWG60*$C$65*$C$68</f>
        <v>0</v>
      </c>
      <c r="SWI68" s="995">
        <f t="shared" ref="SWI68" si="31286">SWI60*$C$65*$C$68</f>
        <v>0</v>
      </c>
      <c r="SWK68" s="995">
        <f t="shared" ref="SWK68" si="31287">SWK60*$C$65*$C$68</f>
        <v>0</v>
      </c>
      <c r="SWM68" s="995">
        <f t="shared" ref="SWM68" si="31288">SWM60*$C$65*$C$68</f>
        <v>0</v>
      </c>
      <c r="SWO68" s="995">
        <f t="shared" ref="SWO68" si="31289">SWO60*$C$65*$C$68</f>
        <v>0</v>
      </c>
      <c r="SWQ68" s="995">
        <f t="shared" ref="SWQ68" si="31290">SWQ60*$C$65*$C$68</f>
        <v>0</v>
      </c>
      <c r="SWS68" s="995">
        <f t="shared" ref="SWS68" si="31291">SWS60*$C$65*$C$68</f>
        <v>0</v>
      </c>
      <c r="SWU68" s="995">
        <f t="shared" ref="SWU68" si="31292">SWU60*$C$65*$C$68</f>
        <v>0</v>
      </c>
      <c r="SWW68" s="995">
        <f t="shared" ref="SWW68" si="31293">SWW60*$C$65*$C$68</f>
        <v>0</v>
      </c>
      <c r="SWY68" s="995">
        <f t="shared" ref="SWY68" si="31294">SWY60*$C$65*$C$68</f>
        <v>0</v>
      </c>
      <c r="SXA68" s="995">
        <f t="shared" ref="SXA68" si="31295">SXA60*$C$65*$C$68</f>
        <v>0</v>
      </c>
      <c r="SXC68" s="995">
        <f t="shared" ref="SXC68" si="31296">SXC60*$C$65*$C$68</f>
        <v>0</v>
      </c>
      <c r="SXE68" s="995">
        <f t="shared" ref="SXE68" si="31297">SXE60*$C$65*$C$68</f>
        <v>0</v>
      </c>
      <c r="SXG68" s="995">
        <f t="shared" ref="SXG68" si="31298">SXG60*$C$65*$C$68</f>
        <v>0</v>
      </c>
      <c r="SXI68" s="995">
        <f t="shared" ref="SXI68" si="31299">SXI60*$C$65*$C$68</f>
        <v>0</v>
      </c>
      <c r="SXK68" s="995">
        <f t="shared" ref="SXK68" si="31300">SXK60*$C$65*$C$68</f>
        <v>0</v>
      </c>
      <c r="SXM68" s="995">
        <f t="shared" ref="SXM68" si="31301">SXM60*$C$65*$C$68</f>
        <v>0</v>
      </c>
      <c r="SXO68" s="995">
        <f t="shared" ref="SXO68" si="31302">SXO60*$C$65*$C$68</f>
        <v>0</v>
      </c>
      <c r="SXQ68" s="995">
        <f t="shared" ref="SXQ68" si="31303">SXQ60*$C$65*$C$68</f>
        <v>0</v>
      </c>
      <c r="SXS68" s="995">
        <f t="shared" ref="SXS68" si="31304">SXS60*$C$65*$C$68</f>
        <v>0</v>
      </c>
      <c r="SXU68" s="995">
        <f t="shared" ref="SXU68" si="31305">SXU60*$C$65*$C$68</f>
        <v>0</v>
      </c>
      <c r="SXW68" s="995">
        <f t="shared" ref="SXW68" si="31306">SXW60*$C$65*$C$68</f>
        <v>0</v>
      </c>
      <c r="SXY68" s="995">
        <f t="shared" ref="SXY68" si="31307">SXY60*$C$65*$C$68</f>
        <v>0</v>
      </c>
      <c r="SYA68" s="995">
        <f t="shared" ref="SYA68" si="31308">SYA60*$C$65*$C$68</f>
        <v>0</v>
      </c>
      <c r="SYC68" s="995">
        <f t="shared" ref="SYC68" si="31309">SYC60*$C$65*$C$68</f>
        <v>0</v>
      </c>
      <c r="SYE68" s="995">
        <f t="shared" ref="SYE68" si="31310">SYE60*$C$65*$C$68</f>
        <v>0</v>
      </c>
      <c r="SYG68" s="995">
        <f t="shared" ref="SYG68" si="31311">SYG60*$C$65*$C$68</f>
        <v>0</v>
      </c>
      <c r="SYI68" s="995">
        <f t="shared" ref="SYI68" si="31312">SYI60*$C$65*$C$68</f>
        <v>0</v>
      </c>
      <c r="SYK68" s="995">
        <f t="shared" ref="SYK68" si="31313">SYK60*$C$65*$C$68</f>
        <v>0</v>
      </c>
      <c r="SYM68" s="995">
        <f t="shared" ref="SYM68" si="31314">SYM60*$C$65*$C$68</f>
        <v>0</v>
      </c>
      <c r="SYO68" s="995">
        <f t="shared" ref="SYO68" si="31315">SYO60*$C$65*$C$68</f>
        <v>0</v>
      </c>
      <c r="SYQ68" s="995">
        <f t="shared" ref="SYQ68" si="31316">SYQ60*$C$65*$C$68</f>
        <v>0</v>
      </c>
      <c r="SYS68" s="995">
        <f t="shared" ref="SYS68" si="31317">SYS60*$C$65*$C$68</f>
        <v>0</v>
      </c>
      <c r="SYU68" s="995">
        <f t="shared" ref="SYU68" si="31318">SYU60*$C$65*$C$68</f>
        <v>0</v>
      </c>
      <c r="SYW68" s="995">
        <f t="shared" ref="SYW68" si="31319">SYW60*$C$65*$C$68</f>
        <v>0</v>
      </c>
      <c r="SYY68" s="995">
        <f t="shared" ref="SYY68" si="31320">SYY60*$C$65*$C$68</f>
        <v>0</v>
      </c>
      <c r="SZA68" s="995">
        <f t="shared" ref="SZA68" si="31321">SZA60*$C$65*$C$68</f>
        <v>0</v>
      </c>
      <c r="SZC68" s="995">
        <f t="shared" ref="SZC68" si="31322">SZC60*$C$65*$C$68</f>
        <v>0</v>
      </c>
      <c r="SZE68" s="995">
        <f t="shared" ref="SZE68" si="31323">SZE60*$C$65*$C$68</f>
        <v>0</v>
      </c>
      <c r="SZG68" s="995">
        <f t="shared" ref="SZG68" si="31324">SZG60*$C$65*$C$68</f>
        <v>0</v>
      </c>
      <c r="SZI68" s="995">
        <f t="shared" ref="SZI68" si="31325">SZI60*$C$65*$C$68</f>
        <v>0</v>
      </c>
      <c r="SZK68" s="995">
        <f t="shared" ref="SZK68" si="31326">SZK60*$C$65*$C$68</f>
        <v>0</v>
      </c>
      <c r="SZM68" s="995">
        <f t="shared" ref="SZM68" si="31327">SZM60*$C$65*$C$68</f>
        <v>0</v>
      </c>
      <c r="SZO68" s="995">
        <f t="shared" ref="SZO68" si="31328">SZO60*$C$65*$C$68</f>
        <v>0</v>
      </c>
      <c r="SZQ68" s="995">
        <f t="shared" ref="SZQ68" si="31329">SZQ60*$C$65*$C$68</f>
        <v>0</v>
      </c>
      <c r="SZS68" s="995">
        <f t="shared" ref="SZS68" si="31330">SZS60*$C$65*$C$68</f>
        <v>0</v>
      </c>
      <c r="SZU68" s="995">
        <f t="shared" ref="SZU68" si="31331">SZU60*$C$65*$C$68</f>
        <v>0</v>
      </c>
      <c r="SZW68" s="995">
        <f t="shared" ref="SZW68" si="31332">SZW60*$C$65*$C$68</f>
        <v>0</v>
      </c>
      <c r="SZY68" s="995">
        <f t="shared" ref="SZY68" si="31333">SZY60*$C$65*$C$68</f>
        <v>0</v>
      </c>
      <c r="TAA68" s="995">
        <f t="shared" ref="TAA68" si="31334">TAA60*$C$65*$C$68</f>
        <v>0</v>
      </c>
      <c r="TAC68" s="995">
        <f t="shared" ref="TAC68" si="31335">TAC60*$C$65*$C$68</f>
        <v>0</v>
      </c>
      <c r="TAE68" s="995">
        <f t="shared" ref="TAE68" si="31336">TAE60*$C$65*$C$68</f>
        <v>0</v>
      </c>
      <c r="TAG68" s="995">
        <f t="shared" ref="TAG68" si="31337">TAG60*$C$65*$C$68</f>
        <v>0</v>
      </c>
      <c r="TAI68" s="995">
        <f t="shared" ref="TAI68" si="31338">TAI60*$C$65*$C$68</f>
        <v>0</v>
      </c>
      <c r="TAK68" s="995">
        <f t="shared" ref="TAK68" si="31339">TAK60*$C$65*$C$68</f>
        <v>0</v>
      </c>
      <c r="TAM68" s="995">
        <f t="shared" ref="TAM68" si="31340">TAM60*$C$65*$C$68</f>
        <v>0</v>
      </c>
      <c r="TAO68" s="995">
        <f t="shared" ref="TAO68" si="31341">TAO60*$C$65*$C$68</f>
        <v>0</v>
      </c>
      <c r="TAQ68" s="995">
        <f t="shared" ref="TAQ68" si="31342">TAQ60*$C$65*$C$68</f>
        <v>0</v>
      </c>
      <c r="TAS68" s="995">
        <f t="shared" ref="TAS68" si="31343">TAS60*$C$65*$C$68</f>
        <v>0</v>
      </c>
      <c r="TAU68" s="995">
        <f t="shared" ref="TAU68" si="31344">TAU60*$C$65*$C$68</f>
        <v>0</v>
      </c>
      <c r="TAW68" s="995">
        <f t="shared" ref="TAW68" si="31345">TAW60*$C$65*$C$68</f>
        <v>0</v>
      </c>
      <c r="TAY68" s="995">
        <f t="shared" ref="TAY68" si="31346">TAY60*$C$65*$C$68</f>
        <v>0</v>
      </c>
      <c r="TBA68" s="995">
        <f t="shared" ref="TBA68" si="31347">TBA60*$C$65*$C$68</f>
        <v>0</v>
      </c>
      <c r="TBC68" s="995">
        <f t="shared" ref="TBC68" si="31348">TBC60*$C$65*$C$68</f>
        <v>0</v>
      </c>
      <c r="TBE68" s="995">
        <f t="shared" ref="TBE68" si="31349">TBE60*$C$65*$C$68</f>
        <v>0</v>
      </c>
      <c r="TBG68" s="995">
        <f t="shared" ref="TBG68" si="31350">TBG60*$C$65*$C$68</f>
        <v>0</v>
      </c>
      <c r="TBI68" s="995">
        <f t="shared" ref="TBI68" si="31351">TBI60*$C$65*$C$68</f>
        <v>0</v>
      </c>
      <c r="TBK68" s="995">
        <f t="shared" ref="TBK68" si="31352">TBK60*$C$65*$C$68</f>
        <v>0</v>
      </c>
      <c r="TBM68" s="995">
        <f t="shared" ref="TBM68" si="31353">TBM60*$C$65*$C$68</f>
        <v>0</v>
      </c>
      <c r="TBO68" s="995">
        <f t="shared" ref="TBO68" si="31354">TBO60*$C$65*$C$68</f>
        <v>0</v>
      </c>
      <c r="TBQ68" s="995">
        <f t="shared" ref="TBQ68" si="31355">TBQ60*$C$65*$C$68</f>
        <v>0</v>
      </c>
      <c r="TBS68" s="995">
        <f t="shared" ref="TBS68" si="31356">TBS60*$C$65*$C$68</f>
        <v>0</v>
      </c>
      <c r="TBU68" s="995">
        <f t="shared" ref="TBU68" si="31357">TBU60*$C$65*$C$68</f>
        <v>0</v>
      </c>
      <c r="TBW68" s="995">
        <f t="shared" ref="TBW68" si="31358">TBW60*$C$65*$C$68</f>
        <v>0</v>
      </c>
      <c r="TBY68" s="995">
        <f t="shared" ref="TBY68" si="31359">TBY60*$C$65*$C$68</f>
        <v>0</v>
      </c>
      <c r="TCA68" s="995">
        <f t="shared" ref="TCA68" si="31360">TCA60*$C$65*$C$68</f>
        <v>0</v>
      </c>
      <c r="TCC68" s="995">
        <f t="shared" ref="TCC68" si="31361">TCC60*$C$65*$C$68</f>
        <v>0</v>
      </c>
      <c r="TCE68" s="995">
        <f t="shared" ref="TCE68" si="31362">TCE60*$C$65*$C$68</f>
        <v>0</v>
      </c>
      <c r="TCG68" s="995">
        <f t="shared" ref="TCG68" si="31363">TCG60*$C$65*$C$68</f>
        <v>0</v>
      </c>
      <c r="TCI68" s="995">
        <f t="shared" ref="TCI68" si="31364">TCI60*$C$65*$C$68</f>
        <v>0</v>
      </c>
      <c r="TCK68" s="995">
        <f t="shared" ref="TCK68" si="31365">TCK60*$C$65*$C$68</f>
        <v>0</v>
      </c>
      <c r="TCM68" s="995">
        <f t="shared" ref="TCM68" si="31366">TCM60*$C$65*$C$68</f>
        <v>0</v>
      </c>
      <c r="TCO68" s="995">
        <f t="shared" ref="TCO68" si="31367">TCO60*$C$65*$C$68</f>
        <v>0</v>
      </c>
      <c r="TCQ68" s="995">
        <f t="shared" ref="TCQ68" si="31368">TCQ60*$C$65*$C$68</f>
        <v>0</v>
      </c>
      <c r="TCS68" s="995">
        <f t="shared" ref="TCS68" si="31369">TCS60*$C$65*$C$68</f>
        <v>0</v>
      </c>
      <c r="TCU68" s="995">
        <f t="shared" ref="TCU68" si="31370">TCU60*$C$65*$C$68</f>
        <v>0</v>
      </c>
      <c r="TCW68" s="995">
        <f t="shared" ref="TCW68" si="31371">TCW60*$C$65*$C$68</f>
        <v>0</v>
      </c>
      <c r="TCY68" s="995">
        <f t="shared" ref="TCY68" si="31372">TCY60*$C$65*$C$68</f>
        <v>0</v>
      </c>
      <c r="TDA68" s="995">
        <f t="shared" ref="TDA68" si="31373">TDA60*$C$65*$C$68</f>
        <v>0</v>
      </c>
      <c r="TDC68" s="995">
        <f t="shared" ref="TDC68" si="31374">TDC60*$C$65*$C$68</f>
        <v>0</v>
      </c>
      <c r="TDE68" s="995">
        <f t="shared" ref="TDE68" si="31375">TDE60*$C$65*$C$68</f>
        <v>0</v>
      </c>
      <c r="TDG68" s="995">
        <f t="shared" ref="TDG68" si="31376">TDG60*$C$65*$C$68</f>
        <v>0</v>
      </c>
      <c r="TDI68" s="995">
        <f t="shared" ref="TDI68" si="31377">TDI60*$C$65*$C$68</f>
        <v>0</v>
      </c>
      <c r="TDK68" s="995">
        <f t="shared" ref="TDK68" si="31378">TDK60*$C$65*$C$68</f>
        <v>0</v>
      </c>
      <c r="TDM68" s="995">
        <f t="shared" ref="TDM68" si="31379">TDM60*$C$65*$C$68</f>
        <v>0</v>
      </c>
      <c r="TDO68" s="995">
        <f t="shared" ref="TDO68" si="31380">TDO60*$C$65*$C$68</f>
        <v>0</v>
      </c>
      <c r="TDQ68" s="995">
        <f t="shared" ref="TDQ68" si="31381">TDQ60*$C$65*$C$68</f>
        <v>0</v>
      </c>
      <c r="TDS68" s="995">
        <f t="shared" ref="TDS68" si="31382">TDS60*$C$65*$C$68</f>
        <v>0</v>
      </c>
      <c r="TDU68" s="995">
        <f t="shared" ref="TDU68" si="31383">TDU60*$C$65*$C$68</f>
        <v>0</v>
      </c>
      <c r="TDW68" s="995">
        <f t="shared" ref="TDW68" si="31384">TDW60*$C$65*$C$68</f>
        <v>0</v>
      </c>
      <c r="TDY68" s="995">
        <f t="shared" ref="TDY68" si="31385">TDY60*$C$65*$C$68</f>
        <v>0</v>
      </c>
      <c r="TEA68" s="995">
        <f t="shared" ref="TEA68" si="31386">TEA60*$C$65*$C$68</f>
        <v>0</v>
      </c>
      <c r="TEC68" s="995">
        <f t="shared" ref="TEC68" si="31387">TEC60*$C$65*$C$68</f>
        <v>0</v>
      </c>
      <c r="TEE68" s="995">
        <f t="shared" ref="TEE68" si="31388">TEE60*$C$65*$C$68</f>
        <v>0</v>
      </c>
      <c r="TEG68" s="995">
        <f t="shared" ref="TEG68" si="31389">TEG60*$C$65*$C$68</f>
        <v>0</v>
      </c>
      <c r="TEI68" s="995">
        <f t="shared" ref="TEI68" si="31390">TEI60*$C$65*$C$68</f>
        <v>0</v>
      </c>
      <c r="TEK68" s="995">
        <f t="shared" ref="TEK68" si="31391">TEK60*$C$65*$C$68</f>
        <v>0</v>
      </c>
      <c r="TEM68" s="995">
        <f t="shared" ref="TEM68" si="31392">TEM60*$C$65*$C$68</f>
        <v>0</v>
      </c>
      <c r="TEO68" s="995">
        <f t="shared" ref="TEO68" si="31393">TEO60*$C$65*$C$68</f>
        <v>0</v>
      </c>
      <c r="TEQ68" s="995">
        <f t="shared" ref="TEQ68" si="31394">TEQ60*$C$65*$C$68</f>
        <v>0</v>
      </c>
      <c r="TES68" s="995">
        <f t="shared" ref="TES68" si="31395">TES60*$C$65*$C$68</f>
        <v>0</v>
      </c>
      <c r="TEU68" s="995">
        <f t="shared" ref="TEU68" si="31396">TEU60*$C$65*$C$68</f>
        <v>0</v>
      </c>
      <c r="TEW68" s="995">
        <f t="shared" ref="TEW68" si="31397">TEW60*$C$65*$C$68</f>
        <v>0</v>
      </c>
      <c r="TEY68" s="995">
        <f t="shared" ref="TEY68" si="31398">TEY60*$C$65*$C$68</f>
        <v>0</v>
      </c>
      <c r="TFA68" s="995">
        <f t="shared" ref="TFA68" si="31399">TFA60*$C$65*$C$68</f>
        <v>0</v>
      </c>
      <c r="TFC68" s="995">
        <f t="shared" ref="TFC68" si="31400">TFC60*$C$65*$C$68</f>
        <v>0</v>
      </c>
      <c r="TFE68" s="995">
        <f t="shared" ref="TFE68" si="31401">TFE60*$C$65*$C$68</f>
        <v>0</v>
      </c>
      <c r="TFG68" s="995">
        <f t="shared" ref="TFG68" si="31402">TFG60*$C$65*$C$68</f>
        <v>0</v>
      </c>
      <c r="TFI68" s="995">
        <f t="shared" ref="TFI68" si="31403">TFI60*$C$65*$C$68</f>
        <v>0</v>
      </c>
      <c r="TFK68" s="995">
        <f t="shared" ref="TFK68" si="31404">TFK60*$C$65*$C$68</f>
        <v>0</v>
      </c>
      <c r="TFM68" s="995">
        <f t="shared" ref="TFM68" si="31405">TFM60*$C$65*$C$68</f>
        <v>0</v>
      </c>
      <c r="TFO68" s="995">
        <f t="shared" ref="TFO68" si="31406">TFO60*$C$65*$C$68</f>
        <v>0</v>
      </c>
      <c r="TFQ68" s="995">
        <f t="shared" ref="TFQ68" si="31407">TFQ60*$C$65*$C$68</f>
        <v>0</v>
      </c>
      <c r="TFS68" s="995">
        <f t="shared" ref="TFS68" si="31408">TFS60*$C$65*$C$68</f>
        <v>0</v>
      </c>
      <c r="TFU68" s="995">
        <f t="shared" ref="TFU68" si="31409">TFU60*$C$65*$C$68</f>
        <v>0</v>
      </c>
      <c r="TFW68" s="995">
        <f t="shared" ref="TFW68" si="31410">TFW60*$C$65*$C$68</f>
        <v>0</v>
      </c>
      <c r="TFY68" s="995">
        <f t="shared" ref="TFY68" si="31411">TFY60*$C$65*$C$68</f>
        <v>0</v>
      </c>
      <c r="TGA68" s="995">
        <f t="shared" ref="TGA68" si="31412">TGA60*$C$65*$C$68</f>
        <v>0</v>
      </c>
      <c r="TGC68" s="995">
        <f t="shared" ref="TGC68" si="31413">TGC60*$C$65*$C$68</f>
        <v>0</v>
      </c>
      <c r="TGE68" s="995">
        <f t="shared" ref="TGE68" si="31414">TGE60*$C$65*$C$68</f>
        <v>0</v>
      </c>
      <c r="TGG68" s="995">
        <f t="shared" ref="TGG68" si="31415">TGG60*$C$65*$C$68</f>
        <v>0</v>
      </c>
      <c r="TGI68" s="995">
        <f t="shared" ref="TGI68" si="31416">TGI60*$C$65*$C$68</f>
        <v>0</v>
      </c>
      <c r="TGK68" s="995">
        <f t="shared" ref="TGK68" si="31417">TGK60*$C$65*$C$68</f>
        <v>0</v>
      </c>
      <c r="TGM68" s="995">
        <f t="shared" ref="TGM68" si="31418">TGM60*$C$65*$C$68</f>
        <v>0</v>
      </c>
      <c r="TGO68" s="995">
        <f t="shared" ref="TGO68" si="31419">TGO60*$C$65*$C$68</f>
        <v>0</v>
      </c>
      <c r="TGQ68" s="995">
        <f t="shared" ref="TGQ68" si="31420">TGQ60*$C$65*$C$68</f>
        <v>0</v>
      </c>
      <c r="TGS68" s="995">
        <f t="shared" ref="TGS68" si="31421">TGS60*$C$65*$C$68</f>
        <v>0</v>
      </c>
      <c r="TGU68" s="995">
        <f t="shared" ref="TGU68" si="31422">TGU60*$C$65*$C$68</f>
        <v>0</v>
      </c>
      <c r="TGW68" s="995">
        <f t="shared" ref="TGW68" si="31423">TGW60*$C$65*$C$68</f>
        <v>0</v>
      </c>
      <c r="TGY68" s="995">
        <f t="shared" ref="TGY68" si="31424">TGY60*$C$65*$C$68</f>
        <v>0</v>
      </c>
      <c r="THA68" s="995">
        <f t="shared" ref="THA68" si="31425">THA60*$C$65*$C$68</f>
        <v>0</v>
      </c>
      <c r="THC68" s="995">
        <f t="shared" ref="THC68" si="31426">THC60*$C$65*$C$68</f>
        <v>0</v>
      </c>
      <c r="THE68" s="995">
        <f t="shared" ref="THE68" si="31427">THE60*$C$65*$C$68</f>
        <v>0</v>
      </c>
      <c r="THG68" s="995">
        <f t="shared" ref="THG68" si="31428">THG60*$C$65*$C$68</f>
        <v>0</v>
      </c>
      <c r="THI68" s="995">
        <f t="shared" ref="THI68" si="31429">THI60*$C$65*$C$68</f>
        <v>0</v>
      </c>
      <c r="THK68" s="995">
        <f t="shared" ref="THK68" si="31430">THK60*$C$65*$C$68</f>
        <v>0</v>
      </c>
      <c r="THM68" s="995">
        <f t="shared" ref="THM68" si="31431">THM60*$C$65*$C$68</f>
        <v>0</v>
      </c>
      <c r="THO68" s="995">
        <f t="shared" ref="THO68" si="31432">THO60*$C$65*$C$68</f>
        <v>0</v>
      </c>
      <c r="THQ68" s="995">
        <f t="shared" ref="THQ68" si="31433">THQ60*$C$65*$C$68</f>
        <v>0</v>
      </c>
      <c r="THS68" s="995">
        <f t="shared" ref="THS68" si="31434">THS60*$C$65*$C$68</f>
        <v>0</v>
      </c>
      <c r="THU68" s="995">
        <f t="shared" ref="THU68" si="31435">THU60*$C$65*$C$68</f>
        <v>0</v>
      </c>
      <c r="THW68" s="995">
        <f t="shared" ref="THW68" si="31436">THW60*$C$65*$C$68</f>
        <v>0</v>
      </c>
      <c r="THY68" s="995">
        <f t="shared" ref="THY68" si="31437">THY60*$C$65*$C$68</f>
        <v>0</v>
      </c>
      <c r="TIA68" s="995">
        <f t="shared" ref="TIA68" si="31438">TIA60*$C$65*$C$68</f>
        <v>0</v>
      </c>
      <c r="TIC68" s="995">
        <f t="shared" ref="TIC68" si="31439">TIC60*$C$65*$C$68</f>
        <v>0</v>
      </c>
      <c r="TIE68" s="995">
        <f t="shared" ref="TIE68" si="31440">TIE60*$C$65*$C$68</f>
        <v>0</v>
      </c>
      <c r="TIG68" s="995">
        <f t="shared" ref="TIG68" si="31441">TIG60*$C$65*$C$68</f>
        <v>0</v>
      </c>
      <c r="TII68" s="995">
        <f t="shared" ref="TII68" si="31442">TII60*$C$65*$C$68</f>
        <v>0</v>
      </c>
      <c r="TIK68" s="995">
        <f t="shared" ref="TIK68" si="31443">TIK60*$C$65*$C$68</f>
        <v>0</v>
      </c>
      <c r="TIM68" s="995">
        <f t="shared" ref="TIM68" si="31444">TIM60*$C$65*$C$68</f>
        <v>0</v>
      </c>
      <c r="TIO68" s="995">
        <f t="shared" ref="TIO68" si="31445">TIO60*$C$65*$C$68</f>
        <v>0</v>
      </c>
      <c r="TIQ68" s="995">
        <f t="shared" ref="TIQ68" si="31446">TIQ60*$C$65*$C$68</f>
        <v>0</v>
      </c>
      <c r="TIS68" s="995">
        <f t="shared" ref="TIS68" si="31447">TIS60*$C$65*$C$68</f>
        <v>0</v>
      </c>
      <c r="TIU68" s="995">
        <f t="shared" ref="TIU68" si="31448">TIU60*$C$65*$C$68</f>
        <v>0</v>
      </c>
      <c r="TIW68" s="995">
        <f t="shared" ref="TIW68" si="31449">TIW60*$C$65*$C$68</f>
        <v>0</v>
      </c>
      <c r="TIY68" s="995">
        <f t="shared" ref="TIY68" si="31450">TIY60*$C$65*$C$68</f>
        <v>0</v>
      </c>
      <c r="TJA68" s="995">
        <f t="shared" ref="TJA68" si="31451">TJA60*$C$65*$C$68</f>
        <v>0</v>
      </c>
      <c r="TJC68" s="995">
        <f t="shared" ref="TJC68" si="31452">TJC60*$C$65*$C$68</f>
        <v>0</v>
      </c>
      <c r="TJE68" s="995">
        <f t="shared" ref="TJE68" si="31453">TJE60*$C$65*$C$68</f>
        <v>0</v>
      </c>
      <c r="TJG68" s="995">
        <f t="shared" ref="TJG68" si="31454">TJG60*$C$65*$C$68</f>
        <v>0</v>
      </c>
      <c r="TJI68" s="995">
        <f t="shared" ref="TJI68" si="31455">TJI60*$C$65*$C$68</f>
        <v>0</v>
      </c>
      <c r="TJK68" s="995">
        <f t="shared" ref="TJK68" si="31456">TJK60*$C$65*$C$68</f>
        <v>0</v>
      </c>
      <c r="TJM68" s="995">
        <f t="shared" ref="TJM68" si="31457">TJM60*$C$65*$C$68</f>
        <v>0</v>
      </c>
      <c r="TJO68" s="995">
        <f t="shared" ref="TJO68" si="31458">TJO60*$C$65*$C$68</f>
        <v>0</v>
      </c>
      <c r="TJQ68" s="995">
        <f t="shared" ref="TJQ68" si="31459">TJQ60*$C$65*$C$68</f>
        <v>0</v>
      </c>
      <c r="TJS68" s="995">
        <f t="shared" ref="TJS68" si="31460">TJS60*$C$65*$C$68</f>
        <v>0</v>
      </c>
      <c r="TJU68" s="995">
        <f t="shared" ref="TJU68" si="31461">TJU60*$C$65*$C$68</f>
        <v>0</v>
      </c>
      <c r="TJW68" s="995">
        <f t="shared" ref="TJW68" si="31462">TJW60*$C$65*$C$68</f>
        <v>0</v>
      </c>
      <c r="TJY68" s="995">
        <f t="shared" ref="TJY68" si="31463">TJY60*$C$65*$C$68</f>
        <v>0</v>
      </c>
      <c r="TKA68" s="995">
        <f t="shared" ref="TKA68" si="31464">TKA60*$C$65*$C$68</f>
        <v>0</v>
      </c>
      <c r="TKC68" s="995">
        <f t="shared" ref="TKC68" si="31465">TKC60*$C$65*$C$68</f>
        <v>0</v>
      </c>
      <c r="TKE68" s="995">
        <f t="shared" ref="TKE68" si="31466">TKE60*$C$65*$C$68</f>
        <v>0</v>
      </c>
      <c r="TKG68" s="995">
        <f t="shared" ref="TKG68" si="31467">TKG60*$C$65*$C$68</f>
        <v>0</v>
      </c>
      <c r="TKI68" s="995">
        <f t="shared" ref="TKI68" si="31468">TKI60*$C$65*$C$68</f>
        <v>0</v>
      </c>
      <c r="TKK68" s="995">
        <f t="shared" ref="TKK68" si="31469">TKK60*$C$65*$C$68</f>
        <v>0</v>
      </c>
      <c r="TKM68" s="995">
        <f t="shared" ref="TKM68" si="31470">TKM60*$C$65*$C$68</f>
        <v>0</v>
      </c>
      <c r="TKO68" s="995">
        <f t="shared" ref="TKO68" si="31471">TKO60*$C$65*$C$68</f>
        <v>0</v>
      </c>
      <c r="TKQ68" s="995">
        <f t="shared" ref="TKQ68" si="31472">TKQ60*$C$65*$C$68</f>
        <v>0</v>
      </c>
      <c r="TKS68" s="995">
        <f t="shared" ref="TKS68" si="31473">TKS60*$C$65*$C$68</f>
        <v>0</v>
      </c>
      <c r="TKU68" s="995">
        <f t="shared" ref="TKU68" si="31474">TKU60*$C$65*$C$68</f>
        <v>0</v>
      </c>
      <c r="TKW68" s="995">
        <f t="shared" ref="TKW68" si="31475">TKW60*$C$65*$C$68</f>
        <v>0</v>
      </c>
      <c r="TKY68" s="995">
        <f t="shared" ref="TKY68" si="31476">TKY60*$C$65*$C$68</f>
        <v>0</v>
      </c>
      <c r="TLA68" s="995">
        <f t="shared" ref="TLA68" si="31477">TLA60*$C$65*$C$68</f>
        <v>0</v>
      </c>
      <c r="TLC68" s="995">
        <f t="shared" ref="TLC68" si="31478">TLC60*$C$65*$C$68</f>
        <v>0</v>
      </c>
      <c r="TLE68" s="995">
        <f t="shared" ref="TLE68" si="31479">TLE60*$C$65*$C$68</f>
        <v>0</v>
      </c>
      <c r="TLG68" s="995">
        <f t="shared" ref="TLG68" si="31480">TLG60*$C$65*$C$68</f>
        <v>0</v>
      </c>
      <c r="TLI68" s="995">
        <f t="shared" ref="TLI68" si="31481">TLI60*$C$65*$C$68</f>
        <v>0</v>
      </c>
      <c r="TLK68" s="995">
        <f t="shared" ref="TLK68" si="31482">TLK60*$C$65*$C$68</f>
        <v>0</v>
      </c>
      <c r="TLM68" s="995">
        <f t="shared" ref="TLM68" si="31483">TLM60*$C$65*$C$68</f>
        <v>0</v>
      </c>
      <c r="TLO68" s="995">
        <f t="shared" ref="TLO68" si="31484">TLO60*$C$65*$C$68</f>
        <v>0</v>
      </c>
      <c r="TLQ68" s="995">
        <f t="shared" ref="TLQ68" si="31485">TLQ60*$C$65*$C$68</f>
        <v>0</v>
      </c>
      <c r="TLS68" s="995">
        <f t="shared" ref="TLS68" si="31486">TLS60*$C$65*$C$68</f>
        <v>0</v>
      </c>
      <c r="TLU68" s="995">
        <f t="shared" ref="TLU68" si="31487">TLU60*$C$65*$C$68</f>
        <v>0</v>
      </c>
      <c r="TLW68" s="995">
        <f t="shared" ref="TLW68" si="31488">TLW60*$C$65*$C$68</f>
        <v>0</v>
      </c>
      <c r="TLY68" s="995">
        <f t="shared" ref="TLY68" si="31489">TLY60*$C$65*$C$68</f>
        <v>0</v>
      </c>
      <c r="TMA68" s="995">
        <f t="shared" ref="TMA68" si="31490">TMA60*$C$65*$C$68</f>
        <v>0</v>
      </c>
      <c r="TMC68" s="995">
        <f t="shared" ref="TMC68" si="31491">TMC60*$C$65*$C$68</f>
        <v>0</v>
      </c>
      <c r="TME68" s="995">
        <f t="shared" ref="TME68" si="31492">TME60*$C$65*$C$68</f>
        <v>0</v>
      </c>
      <c r="TMG68" s="995">
        <f t="shared" ref="TMG68" si="31493">TMG60*$C$65*$C$68</f>
        <v>0</v>
      </c>
      <c r="TMI68" s="995">
        <f t="shared" ref="TMI68" si="31494">TMI60*$C$65*$C$68</f>
        <v>0</v>
      </c>
      <c r="TMK68" s="995">
        <f t="shared" ref="TMK68" si="31495">TMK60*$C$65*$C$68</f>
        <v>0</v>
      </c>
      <c r="TMM68" s="995">
        <f t="shared" ref="TMM68" si="31496">TMM60*$C$65*$C$68</f>
        <v>0</v>
      </c>
      <c r="TMO68" s="995">
        <f t="shared" ref="TMO68" si="31497">TMO60*$C$65*$C$68</f>
        <v>0</v>
      </c>
      <c r="TMQ68" s="995">
        <f t="shared" ref="TMQ68" si="31498">TMQ60*$C$65*$C$68</f>
        <v>0</v>
      </c>
      <c r="TMS68" s="995">
        <f t="shared" ref="TMS68" si="31499">TMS60*$C$65*$C$68</f>
        <v>0</v>
      </c>
      <c r="TMU68" s="995">
        <f t="shared" ref="TMU68" si="31500">TMU60*$C$65*$C$68</f>
        <v>0</v>
      </c>
      <c r="TMW68" s="995">
        <f t="shared" ref="TMW68" si="31501">TMW60*$C$65*$C$68</f>
        <v>0</v>
      </c>
      <c r="TMY68" s="995">
        <f t="shared" ref="TMY68" si="31502">TMY60*$C$65*$C$68</f>
        <v>0</v>
      </c>
      <c r="TNA68" s="995">
        <f t="shared" ref="TNA68" si="31503">TNA60*$C$65*$C$68</f>
        <v>0</v>
      </c>
      <c r="TNC68" s="995">
        <f t="shared" ref="TNC68" si="31504">TNC60*$C$65*$C$68</f>
        <v>0</v>
      </c>
      <c r="TNE68" s="995">
        <f t="shared" ref="TNE68" si="31505">TNE60*$C$65*$C$68</f>
        <v>0</v>
      </c>
      <c r="TNG68" s="995">
        <f t="shared" ref="TNG68" si="31506">TNG60*$C$65*$C$68</f>
        <v>0</v>
      </c>
      <c r="TNI68" s="995">
        <f t="shared" ref="TNI68" si="31507">TNI60*$C$65*$C$68</f>
        <v>0</v>
      </c>
      <c r="TNK68" s="995">
        <f t="shared" ref="TNK68" si="31508">TNK60*$C$65*$C$68</f>
        <v>0</v>
      </c>
      <c r="TNM68" s="995">
        <f t="shared" ref="TNM68" si="31509">TNM60*$C$65*$C$68</f>
        <v>0</v>
      </c>
      <c r="TNO68" s="995">
        <f t="shared" ref="TNO68" si="31510">TNO60*$C$65*$C$68</f>
        <v>0</v>
      </c>
      <c r="TNQ68" s="995">
        <f t="shared" ref="TNQ68" si="31511">TNQ60*$C$65*$C$68</f>
        <v>0</v>
      </c>
      <c r="TNS68" s="995">
        <f t="shared" ref="TNS68" si="31512">TNS60*$C$65*$C$68</f>
        <v>0</v>
      </c>
      <c r="TNU68" s="995">
        <f t="shared" ref="TNU68" si="31513">TNU60*$C$65*$C$68</f>
        <v>0</v>
      </c>
      <c r="TNW68" s="995">
        <f t="shared" ref="TNW68" si="31514">TNW60*$C$65*$C$68</f>
        <v>0</v>
      </c>
      <c r="TNY68" s="995">
        <f t="shared" ref="TNY68" si="31515">TNY60*$C$65*$C$68</f>
        <v>0</v>
      </c>
      <c r="TOA68" s="995">
        <f t="shared" ref="TOA68" si="31516">TOA60*$C$65*$C$68</f>
        <v>0</v>
      </c>
      <c r="TOC68" s="995">
        <f t="shared" ref="TOC68" si="31517">TOC60*$C$65*$C$68</f>
        <v>0</v>
      </c>
      <c r="TOE68" s="995">
        <f t="shared" ref="TOE68" si="31518">TOE60*$C$65*$C$68</f>
        <v>0</v>
      </c>
      <c r="TOG68" s="995">
        <f t="shared" ref="TOG68" si="31519">TOG60*$C$65*$C$68</f>
        <v>0</v>
      </c>
      <c r="TOI68" s="995">
        <f t="shared" ref="TOI68" si="31520">TOI60*$C$65*$C$68</f>
        <v>0</v>
      </c>
      <c r="TOK68" s="995">
        <f t="shared" ref="TOK68" si="31521">TOK60*$C$65*$C$68</f>
        <v>0</v>
      </c>
      <c r="TOM68" s="995">
        <f t="shared" ref="TOM68" si="31522">TOM60*$C$65*$C$68</f>
        <v>0</v>
      </c>
      <c r="TOO68" s="995">
        <f t="shared" ref="TOO68" si="31523">TOO60*$C$65*$C$68</f>
        <v>0</v>
      </c>
      <c r="TOQ68" s="995">
        <f t="shared" ref="TOQ68" si="31524">TOQ60*$C$65*$C$68</f>
        <v>0</v>
      </c>
      <c r="TOS68" s="995">
        <f t="shared" ref="TOS68" si="31525">TOS60*$C$65*$C$68</f>
        <v>0</v>
      </c>
      <c r="TOU68" s="995">
        <f t="shared" ref="TOU68" si="31526">TOU60*$C$65*$C$68</f>
        <v>0</v>
      </c>
      <c r="TOW68" s="995">
        <f t="shared" ref="TOW68" si="31527">TOW60*$C$65*$C$68</f>
        <v>0</v>
      </c>
      <c r="TOY68" s="995">
        <f t="shared" ref="TOY68" si="31528">TOY60*$C$65*$C$68</f>
        <v>0</v>
      </c>
      <c r="TPA68" s="995">
        <f t="shared" ref="TPA68" si="31529">TPA60*$C$65*$C$68</f>
        <v>0</v>
      </c>
      <c r="TPC68" s="995">
        <f t="shared" ref="TPC68" si="31530">TPC60*$C$65*$C$68</f>
        <v>0</v>
      </c>
      <c r="TPE68" s="995">
        <f t="shared" ref="TPE68" si="31531">TPE60*$C$65*$C$68</f>
        <v>0</v>
      </c>
      <c r="TPG68" s="995">
        <f t="shared" ref="TPG68" si="31532">TPG60*$C$65*$C$68</f>
        <v>0</v>
      </c>
      <c r="TPI68" s="995">
        <f t="shared" ref="TPI68" si="31533">TPI60*$C$65*$C$68</f>
        <v>0</v>
      </c>
      <c r="TPK68" s="995">
        <f t="shared" ref="TPK68" si="31534">TPK60*$C$65*$C$68</f>
        <v>0</v>
      </c>
      <c r="TPM68" s="995">
        <f t="shared" ref="TPM68" si="31535">TPM60*$C$65*$C$68</f>
        <v>0</v>
      </c>
      <c r="TPO68" s="995">
        <f t="shared" ref="TPO68" si="31536">TPO60*$C$65*$C$68</f>
        <v>0</v>
      </c>
      <c r="TPQ68" s="995">
        <f t="shared" ref="TPQ68" si="31537">TPQ60*$C$65*$C$68</f>
        <v>0</v>
      </c>
      <c r="TPS68" s="995">
        <f t="shared" ref="TPS68" si="31538">TPS60*$C$65*$C$68</f>
        <v>0</v>
      </c>
      <c r="TPU68" s="995">
        <f t="shared" ref="TPU68" si="31539">TPU60*$C$65*$C$68</f>
        <v>0</v>
      </c>
      <c r="TPW68" s="995">
        <f t="shared" ref="TPW68" si="31540">TPW60*$C$65*$C$68</f>
        <v>0</v>
      </c>
      <c r="TPY68" s="995">
        <f t="shared" ref="TPY68" si="31541">TPY60*$C$65*$C$68</f>
        <v>0</v>
      </c>
      <c r="TQA68" s="995">
        <f t="shared" ref="TQA68" si="31542">TQA60*$C$65*$C$68</f>
        <v>0</v>
      </c>
      <c r="TQC68" s="995">
        <f t="shared" ref="TQC68" si="31543">TQC60*$C$65*$C$68</f>
        <v>0</v>
      </c>
      <c r="TQE68" s="995">
        <f t="shared" ref="TQE68" si="31544">TQE60*$C$65*$C$68</f>
        <v>0</v>
      </c>
      <c r="TQG68" s="995">
        <f t="shared" ref="TQG68" si="31545">TQG60*$C$65*$C$68</f>
        <v>0</v>
      </c>
      <c r="TQI68" s="995">
        <f t="shared" ref="TQI68" si="31546">TQI60*$C$65*$C$68</f>
        <v>0</v>
      </c>
      <c r="TQK68" s="995">
        <f t="shared" ref="TQK68" si="31547">TQK60*$C$65*$C$68</f>
        <v>0</v>
      </c>
      <c r="TQM68" s="995">
        <f t="shared" ref="TQM68" si="31548">TQM60*$C$65*$C$68</f>
        <v>0</v>
      </c>
      <c r="TQO68" s="995">
        <f t="shared" ref="TQO68" si="31549">TQO60*$C$65*$C$68</f>
        <v>0</v>
      </c>
      <c r="TQQ68" s="995">
        <f t="shared" ref="TQQ68" si="31550">TQQ60*$C$65*$C$68</f>
        <v>0</v>
      </c>
      <c r="TQS68" s="995">
        <f t="shared" ref="TQS68" si="31551">TQS60*$C$65*$C$68</f>
        <v>0</v>
      </c>
      <c r="TQU68" s="995">
        <f t="shared" ref="TQU68" si="31552">TQU60*$C$65*$C$68</f>
        <v>0</v>
      </c>
      <c r="TQW68" s="995">
        <f t="shared" ref="TQW68" si="31553">TQW60*$C$65*$C$68</f>
        <v>0</v>
      </c>
      <c r="TQY68" s="995">
        <f t="shared" ref="TQY68" si="31554">TQY60*$C$65*$C$68</f>
        <v>0</v>
      </c>
      <c r="TRA68" s="995">
        <f t="shared" ref="TRA68" si="31555">TRA60*$C$65*$C$68</f>
        <v>0</v>
      </c>
      <c r="TRC68" s="995">
        <f t="shared" ref="TRC68" si="31556">TRC60*$C$65*$C$68</f>
        <v>0</v>
      </c>
      <c r="TRE68" s="995">
        <f t="shared" ref="TRE68" si="31557">TRE60*$C$65*$C$68</f>
        <v>0</v>
      </c>
      <c r="TRG68" s="995">
        <f t="shared" ref="TRG68" si="31558">TRG60*$C$65*$C$68</f>
        <v>0</v>
      </c>
      <c r="TRI68" s="995">
        <f t="shared" ref="TRI68" si="31559">TRI60*$C$65*$C$68</f>
        <v>0</v>
      </c>
      <c r="TRK68" s="995">
        <f t="shared" ref="TRK68" si="31560">TRK60*$C$65*$C$68</f>
        <v>0</v>
      </c>
      <c r="TRM68" s="995">
        <f t="shared" ref="TRM68" si="31561">TRM60*$C$65*$C$68</f>
        <v>0</v>
      </c>
      <c r="TRO68" s="995">
        <f t="shared" ref="TRO68" si="31562">TRO60*$C$65*$C$68</f>
        <v>0</v>
      </c>
      <c r="TRQ68" s="995">
        <f t="shared" ref="TRQ68" si="31563">TRQ60*$C$65*$C$68</f>
        <v>0</v>
      </c>
      <c r="TRS68" s="995">
        <f t="shared" ref="TRS68" si="31564">TRS60*$C$65*$C$68</f>
        <v>0</v>
      </c>
      <c r="TRU68" s="995">
        <f t="shared" ref="TRU68" si="31565">TRU60*$C$65*$C$68</f>
        <v>0</v>
      </c>
      <c r="TRW68" s="995">
        <f t="shared" ref="TRW68" si="31566">TRW60*$C$65*$C$68</f>
        <v>0</v>
      </c>
      <c r="TRY68" s="995">
        <f t="shared" ref="TRY68" si="31567">TRY60*$C$65*$C$68</f>
        <v>0</v>
      </c>
      <c r="TSA68" s="995">
        <f t="shared" ref="TSA68" si="31568">TSA60*$C$65*$C$68</f>
        <v>0</v>
      </c>
      <c r="TSC68" s="995">
        <f t="shared" ref="TSC68" si="31569">TSC60*$C$65*$C$68</f>
        <v>0</v>
      </c>
      <c r="TSE68" s="995">
        <f t="shared" ref="TSE68" si="31570">TSE60*$C$65*$C$68</f>
        <v>0</v>
      </c>
      <c r="TSG68" s="995">
        <f t="shared" ref="TSG68" si="31571">TSG60*$C$65*$C$68</f>
        <v>0</v>
      </c>
      <c r="TSI68" s="995">
        <f t="shared" ref="TSI68" si="31572">TSI60*$C$65*$C$68</f>
        <v>0</v>
      </c>
      <c r="TSK68" s="995">
        <f t="shared" ref="TSK68" si="31573">TSK60*$C$65*$C$68</f>
        <v>0</v>
      </c>
      <c r="TSM68" s="995">
        <f t="shared" ref="TSM68" si="31574">TSM60*$C$65*$C$68</f>
        <v>0</v>
      </c>
      <c r="TSO68" s="995">
        <f t="shared" ref="TSO68" si="31575">TSO60*$C$65*$C$68</f>
        <v>0</v>
      </c>
      <c r="TSQ68" s="995">
        <f t="shared" ref="TSQ68" si="31576">TSQ60*$C$65*$C$68</f>
        <v>0</v>
      </c>
      <c r="TSS68" s="995">
        <f t="shared" ref="TSS68" si="31577">TSS60*$C$65*$C$68</f>
        <v>0</v>
      </c>
      <c r="TSU68" s="995">
        <f t="shared" ref="TSU68" si="31578">TSU60*$C$65*$C$68</f>
        <v>0</v>
      </c>
      <c r="TSW68" s="995">
        <f t="shared" ref="TSW68" si="31579">TSW60*$C$65*$C$68</f>
        <v>0</v>
      </c>
      <c r="TSY68" s="995">
        <f t="shared" ref="TSY68" si="31580">TSY60*$C$65*$C$68</f>
        <v>0</v>
      </c>
      <c r="TTA68" s="995">
        <f t="shared" ref="TTA68" si="31581">TTA60*$C$65*$C$68</f>
        <v>0</v>
      </c>
      <c r="TTC68" s="995">
        <f t="shared" ref="TTC68" si="31582">TTC60*$C$65*$C$68</f>
        <v>0</v>
      </c>
      <c r="TTE68" s="995">
        <f t="shared" ref="TTE68" si="31583">TTE60*$C$65*$C$68</f>
        <v>0</v>
      </c>
      <c r="TTG68" s="995">
        <f t="shared" ref="TTG68" si="31584">TTG60*$C$65*$C$68</f>
        <v>0</v>
      </c>
      <c r="TTI68" s="995">
        <f t="shared" ref="TTI68" si="31585">TTI60*$C$65*$C$68</f>
        <v>0</v>
      </c>
      <c r="TTK68" s="995">
        <f t="shared" ref="TTK68" si="31586">TTK60*$C$65*$C$68</f>
        <v>0</v>
      </c>
      <c r="TTM68" s="995">
        <f t="shared" ref="TTM68" si="31587">TTM60*$C$65*$C$68</f>
        <v>0</v>
      </c>
      <c r="TTO68" s="995">
        <f t="shared" ref="TTO68" si="31588">TTO60*$C$65*$C$68</f>
        <v>0</v>
      </c>
      <c r="TTQ68" s="995">
        <f t="shared" ref="TTQ68" si="31589">TTQ60*$C$65*$C$68</f>
        <v>0</v>
      </c>
      <c r="TTS68" s="995">
        <f t="shared" ref="TTS68" si="31590">TTS60*$C$65*$C$68</f>
        <v>0</v>
      </c>
      <c r="TTU68" s="995">
        <f t="shared" ref="TTU68" si="31591">TTU60*$C$65*$C$68</f>
        <v>0</v>
      </c>
      <c r="TTW68" s="995">
        <f t="shared" ref="TTW68" si="31592">TTW60*$C$65*$C$68</f>
        <v>0</v>
      </c>
      <c r="TTY68" s="995">
        <f t="shared" ref="TTY68" si="31593">TTY60*$C$65*$C$68</f>
        <v>0</v>
      </c>
      <c r="TUA68" s="995">
        <f t="shared" ref="TUA68" si="31594">TUA60*$C$65*$C$68</f>
        <v>0</v>
      </c>
      <c r="TUC68" s="995">
        <f t="shared" ref="TUC68" si="31595">TUC60*$C$65*$C$68</f>
        <v>0</v>
      </c>
      <c r="TUE68" s="995">
        <f t="shared" ref="TUE68" si="31596">TUE60*$C$65*$C$68</f>
        <v>0</v>
      </c>
      <c r="TUG68" s="995">
        <f t="shared" ref="TUG68" si="31597">TUG60*$C$65*$C$68</f>
        <v>0</v>
      </c>
      <c r="TUI68" s="995">
        <f t="shared" ref="TUI68" si="31598">TUI60*$C$65*$C$68</f>
        <v>0</v>
      </c>
      <c r="TUK68" s="995">
        <f t="shared" ref="TUK68" si="31599">TUK60*$C$65*$C$68</f>
        <v>0</v>
      </c>
      <c r="TUM68" s="995">
        <f t="shared" ref="TUM68" si="31600">TUM60*$C$65*$C$68</f>
        <v>0</v>
      </c>
      <c r="TUO68" s="995">
        <f t="shared" ref="TUO68" si="31601">TUO60*$C$65*$C$68</f>
        <v>0</v>
      </c>
      <c r="TUQ68" s="995">
        <f t="shared" ref="TUQ68" si="31602">TUQ60*$C$65*$C$68</f>
        <v>0</v>
      </c>
      <c r="TUS68" s="995">
        <f t="shared" ref="TUS68" si="31603">TUS60*$C$65*$C$68</f>
        <v>0</v>
      </c>
      <c r="TUU68" s="995">
        <f t="shared" ref="TUU68" si="31604">TUU60*$C$65*$C$68</f>
        <v>0</v>
      </c>
      <c r="TUW68" s="995">
        <f t="shared" ref="TUW68" si="31605">TUW60*$C$65*$C$68</f>
        <v>0</v>
      </c>
      <c r="TUY68" s="995">
        <f t="shared" ref="TUY68" si="31606">TUY60*$C$65*$C$68</f>
        <v>0</v>
      </c>
      <c r="TVA68" s="995">
        <f t="shared" ref="TVA68" si="31607">TVA60*$C$65*$C$68</f>
        <v>0</v>
      </c>
      <c r="TVC68" s="995">
        <f t="shared" ref="TVC68" si="31608">TVC60*$C$65*$C$68</f>
        <v>0</v>
      </c>
      <c r="TVE68" s="995">
        <f t="shared" ref="TVE68" si="31609">TVE60*$C$65*$C$68</f>
        <v>0</v>
      </c>
      <c r="TVG68" s="995">
        <f t="shared" ref="TVG68" si="31610">TVG60*$C$65*$C$68</f>
        <v>0</v>
      </c>
      <c r="TVI68" s="995">
        <f t="shared" ref="TVI68" si="31611">TVI60*$C$65*$C$68</f>
        <v>0</v>
      </c>
      <c r="TVK68" s="995">
        <f t="shared" ref="TVK68" si="31612">TVK60*$C$65*$C$68</f>
        <v>0</v>
      </c>
      <c r="TVM68" s="995">
        <f t="shared" ref="TVM68" si="31613">TVM60*$C$65*$C$68</f>
        <v>0</v>
      </c>
      <c r="TVO68" s="995">
        <f t="shared" ref="TVO68" si="31614">TVO60*$C$65*$C$68</f>
        <v>0</v>
      </c>
      <c r="TVQ68" s="995">
        <f t="shared" ref="TVQ68" si="31615">TVQ60*$C$65*$C$68</f>
        <v>0</v>
      </c>
      <c r="TVS68" s="995">
        <f t="shared" ref="TVS68" si="31616">TVS60*$C$65*$C$68</f>
        <v>0</v>
      </c>
      <c r="TVU68" s="995">
        <f t="shared" ref="TVU68" si="31617">TVU60*$C$65*$C$68</f>
        <v>0</v>
      </c>
      <c r="TVW68" s="995">
        <f t="shared" ref="TVW68" si="31618">TVW60*$C$65*$C$68</f>
        <v>0</v>
      </c>
      <c r="TVY68" s="995">
        <f t="shared" ref="TVY68" si="31619">TVY60*$C$65*$C$68</f>
        <v>0</v>
      </c>
      <c r="TWA68" s="995">
        <f t="shared" ref="TWA68" si="31620">TWA60*$C$65*$C$68</f>
        <v>0</v>
      </c>
      <c r="TWC68" s="995">
        <f t="shared" ref="TWC68" si="31621">TWC60*$C$65*$C$68</f>
        <v>0</v>
      </c>
      <c r="TWE68" s="995">
        <f t="shared" ref="TWE68" si="31622">TWE60*$C$65*$C$68</f>
        <v>0</v>
      </c>
      <c r="TWG68" s="995">
        <f t="shared" ref="TWG68" si="31623">TWG60*$C$65*$C$68</f>
        <v>0</v>
      </c>
      <c r="TWI68" s="995">
        <f t="shared" ref="TWI68" si="31624">TWI60*$C$65*$C$68</f>
        <v>0</v>
      </c>
      <c r="TWK68" s="995">
        <f t="shared" ref="TWK68" si="31625">TWK60*$C$65*$C$68</f>
        <v>0</v>
      </c>
      <c r="TWM68" s="995">
        <f t="shared" ref="TWM68" si="31626">TWM60*$C$65*$C$68</f>
        <v>0</v>
      </c>
      <c r="TWO68" s="995">
        <f t="shared" ref="TWO68" si="31627">TWO60*$C$65*$C$68</f>
        <v>0</v>
      </c>
      <c r="TWQ68" s="995">
        <f t="shared" ref="TWQ68" si="31628">TWQ60*$C$65*$C$68</f>
        <v>0</v>
      </c>
      <c r="TWS68" s="995">
        <f t="shared" ref="TWS68" si="31629">TWS60*$C$65*$C$68</f>
        <v>0</v>
      </c>
      <c r="TWU68" s="995">
        <f t="shared" ref="TWU68" si="31630">TWU60*$C$65*$C$68</f>
        <v>0</v>
      </c>
      <c r="TWW68" s="995">
        <f t="shared" ref="TWW68" si="31631">TWW60*$C$65*$C$68</f>
        <v>0</v>
      </c>
      <c r="TWY68" s="995">
        <f t="shared" ref="TWY68" si="31632">TWY60*$C$65*$C$68</f>
        <v>0</v>
      </c>
      <c r="TXA68" s="995">
        <f t="shared" ref="TXA68" si="31633">TXA60*$C$65*$C$68</f>
        <v>0</v>
      </c>
      <c r="TXC68" s="995">
        <f t="shared" ref="TXC68" si="31634">TXC60*$C$65*$C$68</f>
        <v>0</v>
      </c>
      <c r="TXE68" s="995">
        <f t="shared" ref="TXE68" si="31635">TXE60*$C$65*$C$68</f>
        <v>0</v>
      </c>
      <c r="TXG68" s="995">
        <f t="shared" ref="TXG68" si="31636">TXG60*$C$65*$C$68</f>
        <v>0</v>
      </c>
      <c r="TXI68" s="995">
        <f t="shared" ref="TXI68" si="31637">TXI60*$C$65*$C$68</f>
        <v>0</v>
      </c>
      <c r="TXK68" s="995">
        <f t="shared" ref="TXK68" si="31638">TXK60*$C$65*$C$68</f>
        <v>0</v>
      </c>
      <c r="TXM68" s="995">
        <f t="shared" ref="TXM68" si="31639">TXM60*$C$65*$C$68</f>
        <v>0</v>
      </c>
      <c r="TXO68" s="995">
        <f t="shared" ref="TXO68" si="31640">TXO60*$C$65*$C$68</f>
        <v>0</v>
      </c>
      <c r="TXQ68" s="995">
        <f t="shared" ref="TXQ68" si="31641">TXQ60*$C$65*$C$68</f>
        <v>0</v>
      </c>
      <c r="TXS68" s="995">
        <f t="shared" ref="TXS68" si="31642">TXS60*$C$65*$C$68</f>
        <v>0</v>
      </c>
      <c r="TXU68" s="995">
        <f t="shared" ref="TXU68" si="31643">TXU60*$C$65*$C$68</f>
        <v>0</v>
      </c>
      <c r="TXW68" s="995">
        <f t="shared" ref="TXW68" si="31644">TXW60*$C$65*$C$68</f>
        <v>0</v>
      </c>
      <c r="TXY68" s="995">
        <f t="shared" ref="TXY68" si="31645">TXY60*$C$65*$C$68</f>
        <v>0</v>
      </c>
      <c r="TYA68" s="995">
        <f t="shared" ref="TYA68" si="31646">TYA60*$C$65*$C$68</f>
        <v>0</v>
      </c>
      <c r="TYC68" s="995">
        <f t="shared" ref="TYC68" si="31647">TYC60*$C$65*$C$68</f>
        <v>0</v>
      </c>
      <c r="TYE68" s="995">
        <f t="shared" ref="TYE68" si="31648">TYE60*$C$65*$C$68</f>
        <v>0</v>
      </c>
      <c r="TYG68" s="995">
        <f t="shared" ref="TYG68" si="31649">TYG60*$C$65*$C$68</f>
        <v>0</v>
      </c>
      <c r="TYI68" s="995">
        <f t="shared" ref="TYI68" si="31650">TYI60*$C$65*$C$68</f>
        <v>0</v>
      </c>
      <c r="TYK68" s="995">
        <f t="shared" ref="TYK68" si="31651">TYK60*$C$65*$C$68</f>
        <v>0</v>
      </c>
      <c r="TYM68" s="995">
        <f t="shared" ref="TYM68" si="31652">TYM60*$C$65*$C$68</f>
        <v>0</v>
      </c>
      <c r="TYO68" s="995">
        <f t="shared" ref="TYO68" si="31653">TYO60*$C$65*$C$68</f>
        <v>0</v>
      </c>
      <c r="TYQ68" s="995">
        <f t="shared" ref="TYQ68" si="31654">TYQ60*$C$65*$C$68</f>
        <v>0</v>
      </c>
      <c r="TYS68" s="995">
        <f t="shared" ref="TYS68" si="31655">TYS60*$C$65*$C$68</f>
        <v>0</v>
      </c>
      <c r="TYU68" s="995">
        <f t="shared" ref="TYU68" si="31656">TYU60*$C$65*$C$68</f>
        <v>0</v>
      </c>
      <c r="TYW68" s="995">
        <f t="shared" ref="TYW68" si="31657">TYW60*$C$65*$C$68</f>
        <v>0</v>
      </c>
      <c r="TYY68" s="995">
        <f t="shared" ref="TYY68" si="31658">TYY60*$C$65*$C$68</f>
        <v>0</v>
      </c>
      <c r="TZA68" s="995">
        <f t="shared" ref="TZA68" si="31659">TZA60*$C$65*$C$68</f>
        <v>0</v>
      </c>
      <c r="TZC68" s="995">
        <f t="shared" ref="TZC68" si="31660">TZC60*$C$65*$C$68</f>
        <v>0</v>
      </c>
      <c r="TZE68" s="995">
        <f t="shared" ref="TZE68" si="31661">TZE60*$C$65*$C$68</f>
        <v>0</v>
      </c>
      <c r="TZG68" s="995">
        <f t="shared" ref="TZG68" si="31662">TZG60*$C$65*$C$68</f>
        <v>0</v>
      </c>
      <c r="TZI68" s="995">
        <f t="shared" ref="TZI68" si="31663">TZI60*$C$65*$C$68</f>
        <v>0</v>
      </c>
      <c r="TZK68" s="995">
        <f t="shared" ref="TZK68" si="31664">TZK60*$C$65*$C$68</f>
        <v>0</v>
      </c>
      <c r="TZM68" s="995">
        <f t="shared" ref="TZM68" si="31665">TZM60*$C$65*$C$68</f>
        <v>0</v>
      </c>
      <c r="TZO68" s="995">
        <f t="shared" ref="TZO68" si="31666">TZO60*$C$65*$C$68</f>
        <v>0</v>
      </c>
      <c r="TZQ68" s="995">
        <f t="shared" ref="TZQ68" si="31667">TZQ60*$C$65*$C$68</f>
        <v>0</v>
      </c>
      <c r="TZS68" s="995">
        <f t="shared" ref="TZS68" si="31668">TZS60*$C$65*$C$68</f>
        <v>0</v>
      </c>
      <c r="TZU68" s="995">
        <f t="shared" ref="TZU68" si="31669">TZU60*$C$65*$C$68</f>
        <v>0</v>
      </c>
      <c r="TZW68" s="995">
        <f t="shared" ref="TZW68" si="31670">TZW60*$C$65*$C$68</f>
        <v>0</v>
      </c>
      <c r="TZY68" s="995">
        <f t="shared" ref="TZY68" si="31671">TZY60*$C$65*$C$68</f>
        <v>0</v>
      </c>
      <c r="UAA68" s="995">
        <f t="shared" ref="UAA68" si="31672">UAA60*$C$65*$C$68</f>
        <v>0</v>
      </c>
      <c r="UAC68" s="995">
        <f t="shared" ref="UAC68" si="31673">UAC60*$C$65*$C$68</f>
        <v>0</v>
      </c>
      <c r="UAE68" s="995">
        <f t="shared" ref="UAE68" si="31674">UAE60*$C$65*$C$68</f>
        <v>0</v>
      </c>
      <c r="UAG68" s="995">
        <f t="shared" ref="UAG68" si="31675">UAG60*$C$65*$C$68</f>
        <v>0</v>
      </c>
      <c r="UAI68" s="995">
        <f t="shared" ref="UAI68" si="31676">UAI60*$C$65*$C$68</f>
        <v>0</v>
      </c>
      <c r="UAK68" s="995">
        <f t="shared" ref="UAK68" si="31677">UAK60*$C$65*$C$68</f>
        <v>0</v>
      </c>
      <c r="UAM68" s="995">
        <f t="shared" ref="UAM68" si="31678">UAM60*$C$65*$C$68</f>
        <v>0</v>
      </c>
      <c r="UAO68" s="995">
        <f t="shared" ref="UAO68" si="31679">UAO60*$C$65*$C$68</f>
        <v>0</v>
      </c>
      <c r="UAQ68" s="995">
        <f t="shared" ref="UAQ68" si="31680">UAQ60*$C$65*$C$68</f>
        <v>0</v>
      </c>
      <c r="UAS68" s="995">
        <f t="shared" ref="UAS68" si="31681">UAS60*$C$65*$C$68</f>
        <v>0</v>
      </c>
      <c r="UAU68" s="995">
        <f t="shared" ref="UAU68" si="31682">UAU60*$C$65*$C$68</f>
        <v>0</v>
      </c>
      <c r="UAW68" s="995">
        <f t="shared" ref="UAW68" si="31683">UAW60*$C$65*$C$68</f>
        <v>0</v>
      </c>
      <c r="UAY68" s="995">
        <f t="shared" ref="UAY68" si="31684">UAY60*$C$65*$C$68</f>
        <v>0</v>
      </c>
      <c r="UBA68" s="995">
        <f t="shared" ref="UBA68" si="31685">UBA60*$C$65*$C$68</f>
        <v>0</v>
      </c>
      <c r="UBC68" s="995">
        <f t="shared" ref="UBC68" si="31686">UBC60*$C$65*$C$68</f>
        <v>0</v>
      </c>
      <c r="UBE68" s="995">
        <f t="shared" ref="UBE68" si="31687">UBE60*$C$65*$C$68</f>
        <v>0</v>
      </c>
      <c r="UBG68" s="995">
        <f t="shared" ref="UBG68" si="31688">UBG60*$C$65*$C$68</f>
        <v>0</v>
      </c>
      <c r="UBI68" s="995">
        <f t="shared" ref="UBI68" si="31689">UBI60*$C$65*$C$68</f>
        <v>0</v>
      </c>
      <c r="UBK68" s="995">
        <f t="shared" ref="UBK68" si="31690">UBK60*$C$65*$C$68</f>
        <v>0</v>
      </c>
      <c r="UBM68" s="995">
        <f t="shared" ref="UBM68" si="31691">UBM60*$C$65*$C$68</f>
        <v>0</v>
      </c>
      <c r="UBO68" s="995">
        <f t="shared" ref="UBO68" si="31692">UBO60*$C$65*$C$68</f>
        <v>0</v>
      </c>
      <c r="UBQ68" s="995">
        <f t="shared" ref="UBQ68" si="31693">UBQ60*$C$65*$C$68</f>
        <v>0</v>
      </c>
      <c r="UBS68" s="995">
        <f t="shared" ref="UBS68" si="31694">UBS60*$C$65*$C$68</f>
        <v>0</v>
      </c>
      <c r="UBU68" s="995">
        <f t="shared" ref="UBU68" si="31695">UBU60*$C$65*$C$68</f>
        <v>0</v>
      </c>
      <c r="UBW68" s="995">
        <f t="shared" ref="UBW68" si="31696">UBW60*$C$65*$C$68</f>
        <v>0</v>
      </c>
      <c r="UBY68" s="995">
        <f t="shared" ref="UBY68" si="31697">UBY60*$C$65*$C$68</f>
        <v>0</v>
      </c>
      <c r="UCA68" s="995">
        <f t="shared" ref="UCA68" si="31698">UCA60*$C$65*$C$68</f>
        <v>0</v>
      </c>
      <c r="UCC68" s="995">
        <f t="shared" ref="UCC68" si="31699">UCC60*$C$65*$C$68</f>
        <v>0</v>
      </c>
      <c r="UCE68" s="995">
        <f t="shared" ref="UCE68" si="31700">UCE60*$C$65*$C$68</f>
        <v>0</v>
      </c>
      <c r="UCG68" s="995">
        <f t="shared" ref="UCG68" si="31701">UCG60*$C$65*$C$68</f>
        <v>0</v>
      </c>
      <c r="UCI68" s="995">
        <f t="shared" ref="UCI68" si="31702">UCI60*$C$65*$C$68</f>
        <v>0</v>
      </c>
      <c r="UCK68" s="995">
        <f t="shared" ref="UCK68" si="31703">UCK60*$C$65*$C$68</f>
        <v>0</v>
      </c>
      <c r="UCM68" s="995">
        <f t="shared" ref="UCM68" si="31704">UCM60*$C$65*$C$68</f>
        <v>0</v>
      </c>
      <c r="UCO68" s="995">
        <f t="shared" ref="UCO68" si="31705">UCO60*$C$65*$C$68</f>
        <v>0</v>
      </c>
      <c r="UCQ68" s="995">
        <f t="shared" ref="UCQ68" si="31706">UCQ60*$C$65*$C$68</f>
        <v>0</v>
      </c>
      <c r="UCS68" s="995">
        <f t="shared" ref="UCS68" si="31707">UCS60*$C$65*$C$68</f>
        <v>0</v>
      </c>
      <c r="UCU68" s="995">
        <f t="shared" ref="UCU68" si="31708">UCU60*$C$65*$C$68</f>
        <v>0</v>
      </c>
      <c r="UCW68" s="995">
        <f t="shared" ref="UCW68" si="31709">UCW60*$C$65*$C$68</f>
        <v>0</v>
      </c>
      <c r="UCY68" s="995">
        <f t="shared" ref="UCY68" si="31710">UCY60*$C$65*$C$68</f>
        <v>0</v>
      </c>
      <c r="UDA68" s="995">
        <f t="shared" ref="UDA68" si="31711">UDA60*$C$65*$C$68</f>
        <v>0</v>
      </c>
      <c r="UDC68" s="995">
        <f t="shared" ref="UDC68" si="31712">UDC60*$C$65*$C$68</f>
        <v>0</v>
      </c>
      <c r="UDE68" s="995">
        <f t="shared" ref="UDE68" si="31713">UDE60*$C$65*$C$68</f>
        <v>0</v>
      </c>
      <c r="UDG68" s="995">
        <f t="shared" ref="UDG68" si="31714">UDG60*$C$65*$C$68</f>
        <v>0</v>
      </c>
      <c r="UDI68" s="995">
        <f t="shared" ref="UDI68" si="31715">UDI60*$C$65*$C$68</f>
        <v>0</v>
      </c>
      <c r="UDK68" s="995">
        <f t="shared" ref="UDK68" si="31716">UDK60*$C$65*$C$68</f>
        <v>0</v>
      </c>
      <c r="UDM68" s="995">
        <f t="shared" ref="UDM68" si="31717">UDM60*$C$65*$C$68</f>
        <v>0</v>
      </c>
      <c r="UDO68" s="995">
        <f t="shared" ref="UDO68" si="31718">UDO60*$C$65*$C$68</f>
        <v>0</v>
      </c>
      <c r="UDQ68" s="995">
        <f t="shared" ref="UDQ68" si="31719">UDQ60*$C$65*$C$68</f>
        <v>0</v>
      </c>
      <c r="UDS68" s="995">
        <f t="shared" ref="UDS68" si="31720">UDS60*$C$65*$C$68</f>
        <v>0</v>
      </c>
      <c r="UDU68" s="995">
        <f t="shared" ref="UDU68" si="31721">UDU60*$C$65*$C$68</f>
        <v>0</v>
      </c>
      <c r="UDW68" s="995">
        <f t="shared" ref="UDW68" si="31722">UDW60*$C$65*$C$68</f>
        <v>0</v>
      </c>
      <c r="UDY68" s="995">
        <f t="shared" ref="UDY68" si="31723">UDY60*$C$65*$C$68</f>
        <v>0</v>
      </c>
      <c r="UEA68" s="995">
        <f t="shared" ref="UEA68" si="31724">UEA60*$C$65*$C$68</f>
        <v>0</v>
      </c>
      <c r="UEC68" s="995">
        <f t="shared" ref="UEC68" si="31725">UEC60*$C$65*$C$68</f>
        <v>0</v>
      </c>
      <c r="UEE68" s="995">
        <f t="shared" ref="UEE68" si="31726">UEE60*$C$65*$C$68</f>
        <v>0</v>
      </c>
      <c r="UEG68" s="995">
        <f t="shared" ref="UEG68" si="31727">UEG60*$C$65*$C$68</f>
        <v>0</v>
      </c>
      <c r="UEI68" s="995">
        <f t="shared" ref="UEI68" si="31728">UEI60*$C$65*$C$68</f>
        <v>0</v>
      </c>
      <c r="UEK68" s="995">
        <f t="shared" ref="UEK68" si="31729">UEK60*$C$65*$C$68</f>
        <v>0</v>
      </c>
      <c r="UEM68" s="995">
        <f t="shared" ref="UEM68" si="31730">UEM60*$C$65*$C$68</f>
        <v>0</v>
      </c>
      <c r="UEO68" s="995">
        <f t="shared" ref="UEO68" si="31731">UEO60*$C$65*$C$68</f>
        <v>0</v>
      </c>
      <c r="UEQ68" s="995">
        <f t="shared" ref="UEQ68" si="31732">UEQ60*$C$65*$C$68</f>
        <v>0</v>
      </c>
      <c r="UES68" s="995">
        <f t="shared" ref="UES68" si="31733">UES60*$C$65*$C$68</f>
        <v>0</v>
      </c>
      <c r="UEU68" s="995">
        <f t="shared" ref="UEU68" si="31734">UEU60*$C$65*$C$68</f>
        <v>0</v>
      </c>
      <c r="UEW68" s="995">
        <f t="shared" ref="UEW68" si="31735">UEW60*$C$65*$C$68</f>
        <v>0</v>
      </c>
      <c r="UEY68" s="995">
        <f t="shared" ref="UEY68" si="31736">UEY60*$C$65*$C$68</f>
        <v>0</v>
      </c>
      <c r="UFA68" s="995">
        <f t="shared" ref="UFA68" si="31737">UFA60*$C$65*$C$68</f>
        <v>0</v>
      </c>
      <c r="UFC68" s="995">
        <f t="shared" ref="UFC68" si="31738">UFC60*$C$65*$C$68</f>
        <v>0</v>
      </c>
      <c r="UFE68" s="995">
        <f t="shared" ref="UFE68" si="31739">UFE60*$C$65*$C$68</f>
        <v>0</v>
      </c>
      <c r="UFG68" s="995">
        <f t="shared" ref="UFG68" si="31740">UFG60*$C$65*$C$68</f>
        <v>0</v>
      </c>
      <c r="UFI68" s="995">
        <f t="shared" ref="UFI68" si="31741">UFI60*$C$65*$C$68</f>
        <v>0</v>
      </c>
      <c r="UFK68" s="995">
        <f t="shared" ref="UFK68" si="31742">UFK60*$C$65*$C$68</f>
        <v>0</v>
      </c>
      <c r="UFM68" s="995">
        <f t="shared" ref="UFM68" si="31743">UFM60*$C$65*$C$68</f>
        <v>0</v>
      </c>
      <c r="UFO68" s="995">
        <f t="shared" ref="UFO68" si="31744">UFO60*$C$65*$C$68</f>
        <v>0</v>
      </c>
      <c r="UFQ68" s="995">
        <f t="shared" ref="UFQ68" si="31745">UFQ60*$C$65*$C$68</f>
        <v>0</v>
      </c>
      <c r="UFS68" s="995">
        <f t="shared" ref="UFS68" si="31746">UFS60*$C$65*$C$68</f>
        <v>0</v>
      </c>
      <c r="UFU68" s="995">
        <f t="shared" ref="UFU68" si="31747">UFU60*$C$65*$C$68</f>
        <v>0</v>
      </c>
      <c r="UFW68" s="995">
        <f t="shared" ref="UFW68" si="31748">UFW60*$C$65*$C$68</f>
        <v>0</v>
      </c>
      <c r="UFY68" s="995">
        <f t="shared" ref="UFY68" si="31749">UFY60*$C$65*$C$68</f>
        <v>0</v>
      </c>
      <c r="UGA68" s="995">
        <f t="shared" ref="UGA68" si="31750">UGA60*$C$65*$C$68</f>
        <v>0</v>
      </c>
      <c r="UGC68" s="995">
        <f t="shared" ref="UGC68" si="31751">UGC60*$C$65*$C$68</f>
        <v>0</v>
      </c>
      <c r="UGE68" s="995">
        <f t="shared" ref="UGE68" si="31752">UGE60*$C$65*$C$68</f>
        <v>0</v>
      </c>
      <c r="UGG68" s="995">
        <f t="shared" ref="UGG68" si="31753">UGG60*$C$65*$C$68</f>
        <v>0</v>
      </c>
      <c r="UGI68" s="995">
        <f t="shared" ref="UGI68" si="31754">UGI60*$C$65*$C$68</f>
        <v>0</v>
      </c>
      <c r="UGK68" s="995">
        <f t="shared" ref="UGK68" si="31755">UGK60*$C$65*$C$68</f>
        <v>0</v>
      </c>
      <c r="UGM68" s="995">
        <f t="shared" ref="UGM68" si="31756">UGM60*$C$65*$C$68</f>
        <v>0</v>
      </c>
      <c r="UGO68" s="995">
        <f t="shared" ref="UGO68" si="31757">UGO60*$C$65*$C$68</f>
        <v>0</v>
      </c>
      <c r="UGQ68" s="995">
        <f t="shared" ref="UGQ68" si="31758">UGQ60*$C$65*$C$68</f>
        <v>0</v>
      </c>
      <c r="UGS68" s="995">
        <f t="shared" ref="UGS68" si="31759">UGS60*$C$65*$C$68</f>
        <v>0</v>
      </c>
      <c r="UGU68" s="995">
        <f t="shared" ref="UGU68" si="31760">UGU60*$C$65*$C$68</f>
        <v>0</v>
      </c>
      <c r="UGW68" s="995">
        <f t="shared" ref="UGW68" si="31761">UGW60*$C$65*$C$68</f>
        <v>0</v>
      </c>
      <c r="UGY68" s="995">
        <f t="shared" ref="UGY68" si="31762">UGY60*$C$65*$C$68</f>
        <v>0</v>
      </c>
      <c r="UHA68" s="995">
        <f t="shared" ref="UHA68" si="31763">UHA60*$C$65*$C$68</f>
        <v>0</v>
      </c>
      <c r="UHC68" s="995">
        <f t="shared" ref="UHC68" si="31764">UHC60*$C$65*$C$68</f>
        <v>0</v>
      </c>
      <c r="UHE68" s="995">
        <f t="shared" ref="UHE68" si="31765">UHE60*$C$65*$C$68</f>
        <v>0</v>
      </c>
      <c r="UHG68" s="995">
        <f t="shared" ref="UHG68" si="31766">UHG60*$C$65*$C$68</f>
        <v>0</v>
      </c>
      <c r="UHI68" s="995">
        <f t="shared" ref="UHI68" si="31767">UHI60*$C$65*$C$68</f>
        <v>0</v>
      </c>
      <c r="UHK68" s="995">
        <f t="shared" ref="UHK68" si="31768">UHK60*$C$65*$C$68</f>
        <v>0</v>
      </c>
      <c r="UHM68" s="995">
        <f t="shared" ref="UHM68" si="31769">UHM60*$C$65*$C$68</f>
        <v>0</v>
      </c>
      <c r="UHO68" s="995">
        <f t="shared" ref="UHO68" si="31770">UHO60*$C$65*$C$68</f>
        <v>0</v>
      </c>
      <c r="UHQ68" s="995">
        <f t="shared" ref="UHQ68" si="31771">UHQ60*$C$65*$C$68</f>
        <v>0</v>
      </c>
      <c r="UHS68" s="995">
        <f t="shared" ref="UHS68" si="31772">UHS60*$C$65*$C$68</f>
        <v>0</v>
      </c>
      <c r="UHU68" s="995">
        <f t="shared" ref="UHU68" si="31773">UHU60*$C$65*$C$68</f>
        <v>0</v>
      </c>
      <c r="UHW68" s="995">
        <f t="shared" ref="UHW68" si="31774">UHW60*$C$65*$C$68</f>
        <v>0</v>
      </c>
      <c r="UHY68" s="995">
        <f t="shared" ref="UHY68" si="31775">UHY60*$C$65*$C$68</f>
        <v>0</v>
      </c>
      <c r="UIA68" s="995">
        <f t="shared" ref="UIA68" si="31776">UIA60*$C$65*$C$68</f>
        <v>0</v>
      </c>
      <c r="UIC68" s="995">
        <f t="shared" ref="UIC68" si="31777">UIC60*$C$65*$C$68</f>
        <v>0</v>
      </c>
      <c r="UIE68" s="995">
        <f t="shared" ref="UIE68" si="31778">UIE60*$C$65*$C$68</f>
        <v>0</v>
      </c>
      <c r="UIG68" s="995">
        <f t="shared" ref="UIG68" si="31779">UIG60*$C$65*$C$68</f>
        <v>0</v>
      </c>
      <c r="UII68" s="995">
        <f t="shared" ref="UII68" si="31780">UII60*$C$65*$C$68</f>
        <v>0</v>
      </c>
      <c r="UIK68" s="995">
        <f t="shared" ref="UIK68" si="31781">UIK60*$C$65*$C$68</f>
        <v>0</v>
      </c>
      <c r="UIM68" s="995">
        <f t="shared" ref="UIM68" si="31782">UIM60*$C$65*$C$68</f>
        <v>0</v>
      </c>
      <c r="UIO68" s="995">
        <f t="shared" ref="UIO68" si="31783">UIO60*$C$65*$C$68</f>
        <v>0</v>
      </c>
      <c r="UIQ68" s="995">
        <f t="shared" ref="UIQ68" si="31784">UIQ60*$C$65*$C$68</f>
        <v>0</v>
      </c>
      <c r="UIS68" s="995">
        <f t="shared" ref="UIS68" si="31785">UIS60*$C$65*$C$68</f>
        <v>0</v>
      </c>
      <c r="UIU68" s="995">
        <f t="shared" ref="UIU68" si="31786">UIU60*$C$65*$C$68</f>
        <v>0</v>
      </c>
      <c r="UIW68" s="995">
        <f t="shared" ref="UIW68" si="31787">UIW60*$C$65*$C$68</f>
        <v>0</v>
      </c>
      <c r="UIY68" s="995">
        <f t="shared" ref="UIY68" si="31788">UIY60*$C$65*$C$68</f>
        <v>0</v>
      </c>
      <c r="UJA68" s="995">
        <f t="shared" ref="UJA68" si="31789">UJA60*$C$65*$C$68</f>
        <v>0</v>
      </c>
      <c r="UJC68" s="995">
        <f t="shared" ref="UJC68" si="31790">UJC60*$C$65*$C$68</f>
        <v>0</v>
      </c>
      <c r="UJE68" s="995">
        <f t="shared" ref="UJE68" si="31791">UJE60*$C$65*$C$68</f>
        <v>0</v>
      </c>
      <c r="UJG68" s="995">
        <f t="shared" ref="UJG68" si="31792">UJG60*$C$65*$C$68</f>
        <v>0</v>
      </c>
      <c r="UJI68" s="995">
        <f t="shared" ref="UJI68" si="31793">UJI60*$C$65*$C$68</f>
        <v>0</v>
      </c>
      <c r="UJK68" s="995">
        <f t="shared" ref="UJK68" si="31794">UJK60*$C$65*$C$68</f>
        <v>0</v>
      </c>
      <c r="UJM68" s="995">
        <f t="shared" ref="UJM68" si="31795">UJM60*$C$65*$C$68</f>
        <v>0</v>
      </c>
      <c r="UJO68" s="995">
        <f t="shared" ref="UJO68" si="31796">UJO60*$C$65*$C$68</f>
        <v>0</v>
      </c>
      <c r="UJQ68" s="995">
        <f t="shared" ref="UJQ68" si="31797">UJQ60*$C$65*$C$68</f>
        <v>0</v>
      </c>
      <c r="UJS68" s="995">
        <f t="shared" ref="UJS68" si="31798">UJS60*$C$65*$C$68</f>
        <v>0</v>
      </c>
      <c r="UJU68" s="995">
        <f t="shared" ref="UJU68" si="31799">UJU60*$C$65*$C$68</f>
        <v>0</v>
      </c>
      <c r="UJW68" s="995">
        <f t="shared" ref="UJW68" si="31800">UJW60*$C$65*$C$68</f>
        <v>0</v>
      </c>
      <c r="UJY68" s="995">
        <f t="shared" ref="UJY68" si="31801">UJY60*$C$65*$C$68</f>
        <v>0</v>
      </c>
      <c r="UKA68" s="995">
        <f t="shared" ref="UKA68" si="31802">UKA60*$C$65*$C$68</f>
        <v>0</v>
      </c>
      <c r="UKC68" s="995">
        <f t="shared" ref="UKC68" si="31803">UKC60*$C$65*$C$68</f>
        <v>0</v>
      </c>
      <c r="UKE68" s="995">
        <f t="shared" ref="UKE68" si="31804">UKE60*$C$65*$C$68</f>
        <v>0</v>
      </c>
      <c r="UKG68" s="995">
        <f t="shared" ref="UKG68" si="31805">UKG60*$C$65*$C$68</f>
        <v>0</v>
      </c>
      <c r="UKI68" s="995">
        <f t="shared" ref="UKI68" si="31806">UKI60*$C$65*$C$68</f>
        <v>0</v>
      </c>
      <c r="UKK68" s="995">
        <f t="shared" ref="UKK68" si="31807">UKK60*$C$65*$C$68</f>
        <v>0</v>
      </c>
      <c r="UKM68" s="995">
        <f t="shared" ref="UKM68" si="31808">UKM60*$C$65*$C$68</f>
        <v>0</v>
      </c>
      <c r="UKO68" s="995">
        <f t="shared" ref="UKO68" si="31809">UKO60*$C$65*$C$68</f>
        <v>0</v>
      </c>
      <c r="UKQ68" s="995">
        <f t="shared" ref="UKQ68" si="31810">UKQ60*$C$65*$C$68</f>
        <v>0</v>
      </c>
      <c r="UKS68" s="995">
        <f t="shared" ref="UKS68" si="31811">UKS60*$C$65*$C$68</f>
        <v>0</v>
      </c>
      <c r="UKU68" s="995">
        <f t="shared" ref="UKU68" si="31812">UKU60*$C$65*$C$68</f>
        <v>0</v>
      </c>
      <c r="UKW68" s="995">
        <f t="shared" ref="UKW68" si="31813">UKW60*$C$65*$C$68</f>
        <v>0</v>
      </c>
      <c r="UKY68" s="995">
        <f t="shared" ref="UKY68" si="31814">UKY60*$C$65*$C$68</f>
        <v>0</v>
      </c>
      <c r="ULA68" s="995">
        <f t="shared" ref="ULA68" si="31815">ULA60*$C$65*$C$68</f>
        <v>0</v>
      </c>
      <c r="ULC68" s="995">
        <f t="shared" ref="ULC68" si="31816">ULC60*$C$65*$C$68</f>
        <v>0</v>
      </c>
      <c r="ULE68" s="995">
        <f t="shared" ref="ULE68" si="31817">ULE60*$C$65*$C$68</f>
        <v>0</v>
      </c>
      <c r="ULG68" s="995">
        <f t="shared" ref="ULG68" si="31818">ULG60*$C$65*$C$68</f>
        <v>0</v>
      </c>
      <c r="ULI68" s="995">
        <f t="shared" ref="ULI68" si="31819">ULI60*$C$65*$C$68</f>
        <v>0</v>
      </c>
      <c r="ULK68" s="995">
        <f t="shared" ref="ULK68" si="31820">ULK60*$C$65*$C$68</f>
        <v>0</v>
      </c>
      <c r="ULM68" s="995">
        <f t="shared" ref="ULM68" si="31821">ULM60*$C$65*$C$68</f>
        <v>0</v>
      </c>
      <c r="ULO68" s="995">
        <f t="shared" ref="ULO68" si="31822">ULO60*$C$65*$C$68</f>
        <v>0</v>
      </c>
      <c r="ULQ68" s="995">
        <f t="shared" ref="ULQ68" si="31823">ULQ60*$C$65*$C$68</f>
        <v>0</v>
      </c>
      <c r="ULS68" s="995">
        <f t="shared" ref="ULS68" si="31824">ULS60*$C$65*$C$68</f>
        <v>0</v>
      </c>
      <c r="ULU68" s="995">
        <f t="shared" ref="ULU68" si="31825">ULU60*$C$65*$C$68</f>
        <v>0</v>
      </c>
      <c r="ULW68" s="995">
        <f t="shared" ref="ULW68" si="31826">ULW60*$C$65*$C$68</f>
        <v>0</v>
      </c>
      <c r="ULY68" s="995">
        <f t="shared" ref="ULY68" si="31827">ULY60*$C$65*$C$68</f>
        <v>0</v>
      </c>
      <c r="UMA68" s="995">
        <f t="shared" ref="UMA68" si="31828">UMA60*$C$65*$C$68</f>
        <v>0</v>
      </c>
      <c r="UMC68" s="995">
        <f t="shared" ref="UMC68" si="31829">UMC60*$C$65*$C$68</f>
        <v>0</v>
      </c>
      <c r="UME68" s="995">
        <f t="shared" ref="UME68" si="31830">UME60*$C$65*$C$68</f>
        <v>0</v>
      </c>
      <c r="UMG68" s="995">
        <f t="shared" ref="UMG68" si="31831">UMG60*$C$65*$C$68</f>
        <v>0</v>
      </c>
      <c r="UMI68" s="995">
        <f t="shared" ref="UMI68" si="31832">UMI60*$C$65*$C$68</f>
        <v>0</v>
      </c>
      <c r="UMK68" s="995">
        <f t="shared" ref="UMK68" si="31833">UMK60*$C$65*$C$68</f>
        <v>0</v>
      </c>
      <c r="UMM68" s="995">
        <f t="shared" ref="UMM68" si="31834">UMM60*$C$65*$C$68</f>
        <v>0</v>
      </c>
      <c r="UMO68" s="995">
        <f t="shared" ref="UMO68" si="31835">UMO60*$C$65*$C$68</f>
        <v>0</v>
      </c>
      <c r="UMQ68" s="995">
        <f t="shared" ref="UMQ68" si="31836">UMQ60*$C$65*$C$68</f>
        <v>0</v>
      </c>
      <c r="UMS68" s="995">
        <f t="shared" ref="UMS68" si="31837">UMS60*$C$65*$C$68</f>
        <v>0</v>
      </c>
      <c r="UMU68" s="995">
        <f t="shared" ref="UMU68" si="31838">UMU60*$C$65*$C$68</f>
        <v>0</v>
      </c>
      <c r="UMW68" s="995">
        <f t="shared" ref="UMW68" si="31839">UMW60*$C$65*$C$68</f>
        <v>0</v>
      </c>
      <c r="UMY68" s="995">
        <f t="shared" ref="UMY68" si="31840">UMY60*$C$65*$C$68</f>
        <v>0</v>
      </c>
      <c r="UNA68" s="995">
        <f t="shared" ref="UNA68" si="31841">UNA60*$C$65*$C$68</f>
        <v>0</v>
      </c>
      <c r="UNC68" s="995">
        <f t="shared" ref="UNC68" si="31842">UNC60*$C$65*$C$68</f>
        <v>0</v>
      </c>
      <c r="UNE68" s="995">
        <f t="shared" ref="UNE68" si="31843">UNE60*$C$65*$C$68</f>
        <v>0</v>
      </c>
      <c r="UNG68" s="995">
        <f t="shared" ref="UNG68" si="31844">UNG60*$C$65*$C$68</f>
        <v>0</v>
      </c>
      <c r="UNI68" s="995">
        <f t="shared" ref="UNI68" si="31845">UNI60*$C$65*$C$68</f>
        <v>0</v>
      </c>
      <c r="UNK68" s="995">
        <f t="shared" ref="UNK68" si="31846">UNK60*$C$65*$C$68</f>
        <v>0</v>
      </c>
      <c r="UNM68" s="995">
        <f t="shared" ref="UNM68" si="31847">UNM60*$C$65*$C$68</f>
        <v>0</v>
      </c>
      <c r="UNO68" s="995">
        <f t="shared" ref="UNO68" si="31848">UNO60*$C$65*$C$68</f>
        <v>0</v>
      </c>
      <c r="UNQ68" s="995">
        <f t="shared" ref="UNQ68" si="31849">UNQ60*$C$65*$C$68</f>
        <v>0</v>
      </c>
      <c r="UNS68" s="995">
        <f t="shared" ref="UNS68" si="31850">UNS60*$C$65*$C$68</f>
        <v>0</v>
      </c>
      <c r="UNU68" s="995">
        <f t="shared" ref="UNU68" si="31851">UNU60*$C$65*$C$68</f>
        <v>0</v>
      </c>
      <c r="UNW68" s="995">
        <f t="shared" ref="UNW68" si="31852">UNW60*$C$65*$C$68</f>
        <v>0</v>
      </c>
      <c r="UNY68" s="995">
        <f t="shared" ref="UNY68" si="31853">UNY60*$C$65*$C$68</f>
        <v>0</v>
      </c>
      <c r="UOA68" s="995">
        <f t="shared" ref="UOA68" si="31854">UOA60*$C$65*$C$68</f>
        <v>0</v>
      </c>
      <c r="UOC68" s="995">
        <f t="shared" ref="UOC68" si="31855">UOC60*$C$65*$C$68</f>
        <v>0</v>
      </c>
      <c r="UOE68" s="995">
        <f t="shared" ref="UOE68" si="31856">UOE60*$C$65*$C$68</f>
        <v>0</v>
      </c>
      <c r="UOG68" s="995">
        <f t="shared" ref="UOG68" si="31857">UOG60*$C$65*$C$68</f>
        <v>0</v>
      </c>
      <c r="UOI68" s="995">
        <f t="shared" ref="UOI68" si="31858">UOI60*$C$65*$C$68</f>
        <v>0</v>
      </c>
      <c r="UOK68" s="995">
        <f t="shared" ref="UOK68" si="31859">UOK60*$C$65*$C$68</f>
        <v>0</v>
      </c>
      <c r="UOM68" s="995">
        <f t="shared" ref="UOM68" si="31860">UOM60*$C$65*$C$68</f>
        <v>0</v>
      </c>
      <c r="UOO68" s="995">
        <f t="shared" ref="UOO68" si="31861">UOO60*$C$65*$C$68</f>
        <v>0</v>
      </c>
      <c r="UOQ68" s="995">
        <f t="shared" ref="UOQ68" si="31862">UOQ60*$C$65*$C$68</f>
        <v>0</v>
      </c>
      <c r="UOS68" s="995">
        <f t="shared" ref="UOS68" si="31863">UOS60*$C$65*$C$68</f>
        <v>0</v>
      </c>
      <c r="UOU68" s="995">
        <f t="shared" ref="UOU68" si="31864">UOU60*$C$65*$C$68</f>
        <v>0</v>
      </c>
      <c r="UOW68" s="995">
        <f t="shared" ref="UOW68" si="31865">UOW60*$C$65*$C$68</f>
        <v>0</v>
      </c>
      <c r="UOY68" s="995">
        <f t="shared" ref="UOY68" si="31866">UOY60*$C$65*$C$68</f>
        <v>0</v>
      </c>
      <c r="UPA68" s="995">
        <f t="shared" ref="UPA68" si="31867">UPA60*$C$65*$C$68</f>
        <v>0</v>
      </c>
      <c r="UPC68" s="995">
        <f t="shared" ref="UPC68" si="31868">UPC60*$C$65*$C$68</f>
        <v>0</v>
      </c>
      <c r="UPE68" s="995">
        <f t="shared" ref="UPE68" si="31869">UPE60*$C$65*$C$68</f>
        <v>0</v>
      </c>
      <c r="UPG68" s="995">
        <f t="shared" ref="UPG68" si="31870">UPG60*$C$65*$C$68</f>
        <v>0</v>
      </c>
      <c r="UPI68" s="995">
        <f t="shared" ref="UPI68" si="31871">UPI60*$C$65*$C$68</f>
        <v>0</v>
      </c>
      <c r="UPK68" s="995">
        <f t="shared" ref="UPK68" si="31872">UPK60*$C$65*$C$68</f>
        <v>0</v>
      </c>
      <c r="UPM68" s="995">
        <f t="shared" ref="UPM68" si="31873">UPM60*$C$65*$C$68</f>
        <v>0</v>
      </c>
      <c r="UPO68" s="995">
        <f t="shared" ref="UPO68" si="31874">UPO60*$C$65*$C$68</f>
        <v>0</v>
      </c>
      <c r="UPQ68" s="995">
        <f t="shared" ref="UPQ68" si="31875">UPQ60*$C$65*$C$68</f>
        <v>0</v>
      </c>
      <c r="UPS68" s="995">
        <f t="shared" ref="UPS68" si="31876">UPS60*$C$65*$C$68</f>
        <v>0</v>
      </c>
      <c r="UPU68" s="995">
        <f t="shared" ref="UPU68" si="31877">UPU60*$C$65*$C$68</f>
        <v>0</v>
      </c>
      <c r="UPW68" s="995">
        <f t="shared" ref="UPW68" si="31878">UPW60*$C$65*$C$68</f>
        <v>0</v>
      </c>
      <c r="UPY68" s="995">
        <f t="shared" ref="UPY68" si="31879">UPY60*$C$65*$C$68</f>
        <v>0</v>
      </c>
      <c r="UQA68" s="995">
        <f t="shared" ref="UQA68" si="31880">UQA60*$C$65*$C$68</f>
        <v>0</v>
      </c>
      <c r="UQC68" s="995">
        <f t="shared" ref="UQC68" si="31881">UQC60*$C$65*$C$68</f>
        <v>0</v>
      </c>
      <c r="UQE68" s="995">
        <f t="shared" ref="UQE68" si="31882">UQE60*$C$65*$C$68</f>
        <v>0</v>
      </c>
      <c r="UQG68" s="995">
        <f t="shared" ref="UQG68" si="31883">UQG60*$C$65*$C$68</f>
        <v>0</v>
      </c>
      <c r="UQI68" s="995">
        <f t="shared" ref="UQI68" si="31884">UQI60*$C$65*$C$68</f>
        <v>0</v>
      </c>
      <c r="UQK68" s="995">
        <f t="shared" ref="UQK68" si="31885">UQK60*$C$65*$C$68</f>
        <v>0</v>
      </c>
      <c r="UQM68" s="995">
        <f t="shared" ref="UQM68" si="31886">UQM60*$C$65*$C$68</f>
        <v>0</v>
      </c>
      <c r="UQO68" s="995">
        <f t="shared" ref="UQO68" si="31887">UQO60*$C$65*$C$68</f>
        <v>0</v>
      </c>
      <c r="UQQ68" s="995">
        <f t="shared" ref="UQQ68" si="31888">UQQ60*$C$65*$C$68</f>
        <v>0</v>
      </c>
      <c r="UQS68" s="995">
        <f t="shared" ref="UQS68" si="31889">UQS60*$C$65*$C$68</f>
        <v>0</v>
      </c>
      <c r="UQU68" s="995">
        <f t="shared" ref="UQU68" si="31890">UQU60*$C$65*$C$68</f>
        <v>0</v>
      </c>
      <c r="UQW68" s="995">
        <f t="shared" ref="UQW68" si="31891">UQW60*$C$65*$C$68</f>
        <v>0</v>
      </c>
      <c r="UQY68" s="995">
        <f t="shared" ref="UQY68" si="31892">UQY60*$C$65*$C$68</f>
        <v>0</v>
      </c>
      <c r="URA68" s="995">
        <f t="shared" ref="URA68" si="31893">URA60*$C$65*$C$68</f>
        <v>0</v>
      </c>
      <c r="URC68" s="995">
        <f t="shared" ref="URC68" si="31894">URC60*$C$65*$C$68</f>
        <v>0</v>
      </c>
      <c r="URE68" s="995">
        <f t="shared" ref="URE68" si="31895">URE60*$C$65*$C$68</f>
        <v>0</v>
      </c>
      <c r="URG68" s="995">
        <f t="shared" ref="URG68" si="31896">URG60*$C$65*$C$68</f>
        <v>0</v>
      </c>
      <c r="URI68" s="995">
        <f t="shared" ref="URI68" si="31897">URI60*$C$65*$C$68</f>
        <v>0</v>
      </c>
      <c r="URK68" s="995">
        <f t="shared" ref="URK68" si="31898">URK60*$C$65*$C$68</f>
        <v>0</v>
      </c>
      <c r="URM68" s="995">
        <f t="shared" ref="URM68" si="31899">URM60*$C$65*$C$68</f>
        <v>0</v>
      </c>
      <c r="URO68" s="995">
        <f t="shared" ref="URO68" si="31900">URO60*$C$65*$C$68</f>
        <v>0</v>
      </c>
      <c r="URQ68" s="995">
        <f t="shared" ref="URQ68" si="31901">URQ60*$C$65*$C$68</f>
        <v>0</v>
      </c>
      <c r="URS68" s="995">
        <f t="shared" ref="URS68" si="31902">URS60*$C$65*$C$68</f>
        <v>0</v>
      </c>
      <c r="URU68" s="995">
        <f t="shared" ref="URU68" si="31903">URU60*$C$65*$C$68</f>
        <v>0</v>
      </c>
      <c r="URW68" s="995">
        <f t="shared" ref="URW68" si="31904">URW60*$C$65*$C$68</f>
        <v>0</v>
      </c>
      <c r="URY68" s="995">
        <f t="shared" ref="URY68" si="31905">URY60*$C$65*$C$68</f>
        <v>0</v>
      </c>
      <c r="USA68" s="995">
        <f t="shared" ref="USA68" si="31906">USA60*$C$65*$C$68</f>
        <v>0</v>
      </c>
      <c r="USC68" s="995">
        <f t="shared" ref="USC68" si="31907">USC60*$C$65*$C$68</f>
        <v>0</v>
      </c>
      <c r="USE68" s="995">
        <f t="shared" ref="USE68" si="31908">USE60*$C$65*$C$68</f>
        <v>0</v>
      </c>
      <c r="USG68" s="995">
        <f t="shared" ref="USG68" si="31909">USG60*$C$65*$C$68</f>
        <v>0</v>
      </c>
      <c r="USI68" s="995">
        <f t="shared" ref="USI68" si="31910">USI60*$C$65*$C$68</f>
        <v>0</v>
      </c>
      <c r="USK68" s="995">
        <f t="shared" ref="USK68" si="31911">USK60*$C$65*$C$68</f>
        <v>0</v>
      </c>
      <c r="USM68" s="995">
        <f t="shared" ref="USM68" si="31912">USM60*$C$65*$C$68</f>
        <v>0</v>
      </c>
      <c r="USO68" s="995">
        <f t="shared" ref="USO68" si="31913">USO60*$C$65*$C$68</f>
        <v>0</v>
      </c>
      <c r="USQ68" s="995">
        <f t="shared" ref="USQ68" si="31914">USQ60*$C$65*$C$68</f>
        <v>0</v>
      </c>
      <c r="USS68" s="995">
        <f t="shared" ref="USS68" si="31915">USS60*$C$65*$C$68</f>
        <v>0</v>
      </c>
      <c r="USU68" s="995">
        <f t="shared" ref="USU68" si="31916">USU60*$C$65*$C$68</f>
        <v>0</v>
      </c>
      <c r="USW68" s="995">
        <f t="shared" ref="USW68" si="31917">USW60*$C$65*$C$68</f>
        <v>0</v>
      </c>
      <c r="USY68" s="995">
        <f t="shared" ref="USY68" si="31918">USY60*$C$65*$C$68</f>
        <v>0</v>
      </c>
      <c r="UTA68" s="995">
        <f t="shared" ref="UTA68" si="31919">UTA60*$C$65*$C$68</f>
        <v>0</v>
      </c>
      <c r="UTC68" s="995">
        <f t="shared" ref="UTC68" si="31920">UTC60*$C$65*$C$68</f>
        <v>0</v>
      </c>
      <c r="UTE68" s="995">
        <f t="shared" ref="UTE68" si="31921">UTE60*$C$65*$C$68</f>
        <v>0</v>
      </c>
      <c r="UTG68" s="995">
        <f t="shared" ref="UTG68" si="31922">UTG60*$C$65*$C$68</f>
        <v>0</v>
      </c>
      <c r="UTI68" s="995">
        <f t="shared" ref="UTI68" si="31923">UTI60*$C$65*$C$68</f>
        <v>0</v>
      </c>
      <c r="UTK68" s="995">
        <f t="shared" ref="UTK68" si="31924">UTK60*$C$65*$C$68</f>
        <v>0</v>
      </c>
      <c r="UTM68" s="995">
        <f t="shared" ref="UTM68" si="31925">UTM60*$C$65*$C$68</f>
        <v>0</v>
      </c>
      <c r="UTO68" s="995">
        <f t="shared" ref="UTO68" si="31926">UTO60*$C$65*$C$68</f>
        <v>0</v>
      </c>
      <c r="UTQ68" s="995">
        <f t="shared" ref="UTQ68" si="31927">UTQ60*$C$65*$C$68</f>
        <v>0</v>
      </c>
      <c r="UTS68" s="995">
        <f t="shared" ref="UTS68" si="31928">UTS60*$C$65*$C$68</f>
        <v>0</v>
      </c>
      <c r="UTU68" s="995">
        <f t="shared" ref="UTU68" si="31929">UTU60*$C$65*$C$68</f>
        <v>0</v>
      </c>
      <c r="UTW68" s="995">
        <f t="shared" ref="UTW68" si="31930">UTW60*$C$65*$C$68</f>
        <v>0</v>
      </c>
      <c r="UTY68" s="995">
        <f t="shared" ref="UTY68" si="31931">UTY60*$C$65*$C$68</f>
        <v>0</v>
      </c>
      <c r="UUA68" s="995">
        <f t="shared" ref="UUA68" si="31932">UUA60*$C$65*$C$68</f>
        <v>0</v>
      </c>
      <c r="UUC68" s="995">
        <f t="shared" ref="UUC68" si="31933">UUC60*$C$65*$C$68</f>
        <v>0</v>
      </c>
      <c r="UUE68" s="995">
        <f t="shared" ref="UUE68" si="31934">UUE60*$C$65*$C$68</f>
        <v>0</v>
      </c>
      <c r="UUG68" s="995">
        <f t="shared" ref="UUG68" si="31935">UUG60*$C$65*$C$68</f>
        <v>0</v>
      </c>
      <c r="UUI68" s="995">
        <f t="shared" ref="UUI68" si="31936">UUI60*$C$65*$C$68</f>
        <v>0</v>
      </c>
      <c r="UUK68" s="995">
        <f t="shared" ref="UUK68" si="31937">UUK60*$C$65*$C$68</f>
        <v>0</v>
      </c>
      <c r="UUM68" s="995">
        <f t="shared" ref="UUM68" si="31938">UUM60*$C$65*$C$68</f>
        <v>0</v>
      </c>
      <c r="UUO68" s="995">
        <f t="shared" ref="UUO68" si="31939">UUO60*$C$65*$C$68</f>
        <v>0</v>
      </c>
      <c r="UUQ68" s="995">
        <f t="shared" ref="UUQ68" si="31940">UUQ60*$C$65*$C$68</f>
        <v>0</v>
      </c>
      <c r="UUS68" s="995">
        <f t="shared" ref="UUS68" si="31941">UUS60*$C$65*$C$68</f>
        <v>0</v>
      </c>
      <c r="UUU68" s="995">
        <f t="shared" ref="UUU68" si="31942">UUU60*$C$65*$C$68</f>
        <v>0</v>
      </c>
      <c r="UUW68" s="995">
        <f t="shared" ref="UUW68" si="31943">UUW60*$C$65*$C$68</f>
        <v>0</v>
      </c>
      <c r="UUY68" s="995">
        <f t="shared" ref="UUY68" si="31944">UUY60*$C$65*$C$68</f>
        <v>0</v>
      </c>
      <c r="UVA68" s="995">
        <f t="shared" ref="UVA68" si="31945">UVA60*$C$65*$C$68</f>
        <v>0</v>
      </c>
      <c r="UVC68" s="995">
        <f t="shared" ref="UVC68" si="31946">UVC60*$C$65*$C$68</f>
        <v>0</v>
      </c>
      <c r="UVE68" s="995">
        <f t="shared" ref="UVE68" si="31947">UVE60*$C$65*$C$68</f>
        <v>0</v>
      </c>
      <c r="UVG68" s="995">
        <f t="shared" ref="UVG68" si="31948">UVG60*$C$65*$C$68</f>
        <v>0</v>
      </c>
      <c r="UVI68" s="995">
        <f t="shared" ref="UVI68" si="31949">UVI60*$C$65*$C$68</f>
        <v>0</v>
      </c>
      <c r="UVK68" s="995">
        <f t="shared" ref="UVK68" si="31950">UVK60*$C$65*$C$68</f>
        <v>0</v>
      </c>
      <c r="UVM68" s="995">
        <f t="shared" ref="UVM68" si="31951">UVM60*$C$65*$C$68</f>
        <v>0</v>
      </c>
      <c r="UVO68" s="995">
        <f t="shared" ref="UVO68" si="31952">UVO60*$C$65*$C$68</f>
        <v>0</v>
      </c>
      <c r="UVQ68" s="995">
        <f t="shared" ref="UVQ68" si="31953">UVQ60*$C$65*$C$68</f>
        <v>0</v>
      </c>
      <c r="UVS68" s="995">
        <f t="shared" ref="UVS68" si="31954">UVS60*$C$65*$C$68</f>
        <v>0</v>
      </c>
      <c r="UVU68" s="995">
        <f t="shared" ref="UVU68" si="31955">UVU60*$C$65*$C$68</f>
        <v>0</v>
      </c>
      <c r="UVW68" s="995">
        <f t="shared" ref="UVW68" si="31956">UVW60*$C$65*$C$68</f>
        <v>0</v>
      </c>
      <c r="UVY68" s="995">
        <f t="shared" ref="UVY68" si="31957">UVY60*$C$65*$C$68</f>
        <v>0</v>
      </c>
      <c r="UWA68" s="995">
        <f t="shared" ref="UWA68" si="31958">UWA60*$C$65*$C$68</f>
        <v>0</v>
      </c>
      <c r="UWC68" s="995">
        <f t="shared" ref="UWC68" si="31959">UWC60*$C$65*$C$68</f>
        <v>0</v>
      </c>
      <c r="UWE68" s="995">
        <f t="shared" ref="UWE68" si="31960">UWE60*$C$65*$C$68</f>
        <v>0</v>
      </c>
      <c r="UWG68" s="995">
        <f t="shared" ref="UWG68" si="31961">UWG60*$C$65*$C$68</f>
        <v>0</v>
      </c>
      <c r="UWI68" s="995">
        <f t="shared" ref="UWI68" si="31962">UWI60*$C$65*$C$68</f>
        <v>0</v>
      </c>
      <c r="UWK68" s="995">
        <f t="shared" ref="UWK68" si="31963">UWK60*$C$65*$C$68</f>
        <v>0</v>
      </c>
      <c r="UWM68" s="995">
        <f t="shared" ref="UWM68" si="31964">UWM60*$C$65*$C$68</f>
        <v>0</v>
      </c>
      <c r="UWO68" s="995">
        <f t="shared" ref="UWO68" si="31965">UWO60*$C$65*$C$68</f>
        <v>0</v>
      </c>
      <c r="UWQ68" s="995">
        <f t="shared" ref="UWQ68" si="31966">UWQ60*$C$65*$C$68</f>
        <v>0</v>
      </c>
      <c r="UWS68" s="995">
        <f t="shared" ref="UWS68" si="31967">UWS60*$C$65*$C$68</f>
        <v>0</v>
      </c>
      <c r="UWU68" s="995">
        <f t="shared" ref="UWU68" si="31968">UWU60*$C$65*$C$68</f>
        <v>0</v>
      </c>
      <c r="UWW68" s="995">
        <f t="shared" ref="UWW68" si="31969">UWW60*$C$65*$C$68</f>
        <v>0</v>
      </c>
      <c r="UWY68" s="995">
        <f t="shared" ref="UWY68" si="31970">UWY60*$C$65*$C$68</f>
        <v>0</v>
      </c>
      <c r="UXA68" s="995">
        <f t="shared" ref="UXA68" si="31971">UXA60*$C$65*$C$68</f>
        <v>0</v>
      </c>
      <c r="UXC68" s="995">
        <f t="shared" ref="UXC68" si="31972">UXC60*$C$65*$C$68</f>
        <v>0</v>
      </c>
      <c r="UXE68" s="995">
        <f t="shared" ref="UXE68" si="31973">UXE60*$C$65*$C$68</f>
        <v>0</v>
      </c>
      <c r="UXG68" s="995">
        <f t="shared" ref="UXG68" si="31974">UXG60*$C$65*$C$68</f>
        <v>0</v>
      </c>
      <c r="UXI68" s="995">
        <f t="shared" ref="UXI68" si="31975">UXI60*$C$65*$C$68</f>
        <v>0</v>
      </c>
      <c r="UXK68" s="995">
        <f t="shared" ref="UXK68" si="31976">UXK60*$C$65*$C$68</f>
        <v>0</v>
      </c>
      <c r="UXM68" s="995">
        <f t="shared" ref="UXM68" si="31977">UXM60*$C$65*$C$68</f>
        <v>0</v>
      </c>
      <c r="UXO68" s="995">
        <f t="shared" ref="UXO68" si="31978">UXO60*$C$65*$C$68</f>
        <v>0</v>
      </c>
      <c r="UXQ68" s="995">
        <f t="shared" ref="UXQ68" si="31979">UXQ60*$C$65*$C$68</f>
        <v>0</v>
      </c>
      <c r="UXS68" s="995">
        <f t="shared" ref="UXS68" si="31980">UXS60*$C$65*$C$68</f>
        <v>0</v>
      </c>
      <c r="UXU68" s="995">
        <f t="shared" ref="UXU68" si="31981">UXU60*$C$65*$C$68</f>
        <v>0</v>
      </c>
      <c r="UXW68" s="995">
        <f t="shared" ref="UXW68" si="31982">UXW60*$C$65*$C$68</f>
        <v>0</v>
      </c>
      <c r="UXY68" s="995">
        <f t="shared" ref="UXY68" si="31983">UXY60*$C$65*$C$68</f>
        <v>0</v>
      </c>
      <c r="UYA68" s="995">
        <f t="shared" ref="UYA68" si="31984">UYA60*$C$65*$C$68</f>
        <v>0</v>
      </c>
      <c r="UYC68" s="995">
        <f t="shared" ref="UYC68" si="31985">UYC60*$C$65*$C$68</f>
        <v>0</v>
      </c>
      <c r="UYE68" s="995">
        <f t="shared" ref="UYE68" si="31986">UYE60*$C$65*$C$68</f>
        <v>0</v>
      </c>
      <c r="UYG68" s="995">
        <f t="shared" ref="UYG68" si="31987">UYG60*$C$65*$C$68</f>
        <v>0</v>
      </c>
      <c r="UYI68" s="995">
        <f t="shared" ref="UYI68" si="31988">UYI60*$C$65*$C$68</f>
        <v>0</v>
      </c>
      <c r="UYK68" s="995">
        <f t="shared" ref="UYK68" si="31989">UYK60*$C$65*$C$68</f>
        <v>0</v>
      </c>
      <c r="UYM68" s="995">
        <f t="shared" ref="UYM68" si="31990">UYM60*$C$65*$C$68</f>
        <v>0</v>
      </c>
      <c r="UYO68" s="995">
        <f t="shared" ref="UYO68" si="31991">UYO60*$C$65*$C$68</f>
        <v>0</v>
      </c>
      <c r="UYQ68" s="995">
        <f t="shared" ref="UYQ68" si="31992">UYQ60*$C$65*$C$68</f>
        <v>0</v>
      </c>
      <c r="UYS68" s="995">
        <f t="shared" ref="UYS68" si="31993">UYS60*$C$65*$C$68</f>
        <v>0</v>
      </c>
      <c r="UYU68" s="995">
        <f t="shared" ref="UYU68" si="31994">UYU60*$C$65*$C$68</f>
        <v>0</v>
      </c>
      <c r="UYW68" s="995">
        <f t="shared" ref="UYW68" si="31995">UYW60*$C$65*$C$68</f>
        <v>0</v>
      </c>
      <c r="UYY68" s="995">
        <f t="shared" ref="UYY68" si="31996">UYY60*$C$65*$C$68</f>
        <v>0</v>
      </c>
      <c r="UZA68" s="995">
        <f t="shared" ref="UZA68" si="31997">UZA60*$C$65*$C$68</f>
        <v>0</v>
      </c>
      <c r="UZC68" s="995">
        <f t="shared" ref="UZC68" si="31998">UZC60*$C$65*$C$68</f>
        <v>0</v>
      </c>
      <c r="UZE68" s="995">
        <f t="shared" ref="UZE68" si="31999">UZE60*$C$65*$C$68</f>
        <v>0</v>
      </c>
      <c r="UZG68" s="995">
        <f t="shared" ref="UZG68" si="32000">UZG60*$C$65*$C$68</f>
        <v>0</v>
      </c>
      <c r="UZI68" s="995">
        <f t="shared" ref="UZI68" si="32001">UZI60*$C$65*$C$68</f>
        <v>0</v>
      </c>
      <c r="UZK68" s="995">
        <f t="shared" ref="UZK68" si="32002">UZK60*$C$65*$C$68</f>
        <v>0</v>
      </c>
      <c r="UZM68" s="995">
        <f t="shared" ref="UZM68" si="32003">UZM60*$C$65*$C$68</f>
        <v>0</v>
      </c>
      <c r="UZO68" s="995">
        <f t="shared" ref="UZO68" si="32004">UZO60*$C$65*$C$68</f>
        <v>0</v>
      </c>
      <c r="UZQ68" s="995">
        <f t="shared" ref="UZQ68" si="32005">UZQ60*$C$65*$C$68</f>
        <v>0</v>
      </c>
      <c r="UZS68" s="995">
        <f t="shared" ref="UZS68" si="32006">UZS60*$C$65*$C$68</f>
        <v>0</v>
      </c>
      <c r="UZU68" s="995">
        <f t="shared" ref="UZU68" si="32007">UZU60*$C$65*$C$68</f>
        <v>0</v>
      </c>
      <c r="UZW68" s="995">
        <f t="shared" ref="UZW68" si="32008">UZW60*$C$65*$C$68</f>
        <v>0</v>
      </c>
      <c r="UZY68" s="995">
        <f t="shared" ref="UZY68" si="32009">UZY60*$C$65*$C$68</f>
        <v>0</v>
      </c>
      <c r="VAA68" s="995">
        <f t="shared" ref="VAA68" si="32010">VAA60*$C$65*$C$68</f>
        <v>0</v>
      </c>
      <c r="VAC68" s="995">
        <f t="shared" ref="VAC68" si="32011">VAC60*$C$65*$C$68</f>
        <v>0</v>
      </c>
      <c r="VAE68" s="995">
        <f t="shared" ref="VAE68" si="32012">VAE60*$C$65*$C$68</f>
        <v>0</v>
      </c>
      <c r="VAG68" s="995">
        <f t="shared" ref="VAG68" si="32013">VAG60*$C$65*$C$68</f>
        <v>0</v>
      </c>
      <c r="VAI68" s="995">
        <f t="shared" ref="VAI68" si="32014">VAI60*$C$65*$C$68</f>
        <v>0</v>
      </c>
      <c r="VAK68" s="995">
        <f t="shared" ref="VAK68" si="32015">VAK60*$C$65*$C$68</f>
        <v>0</v>
      </c>
      <c r="VAM68" s="995">
        <f t="shared" ref="VAM68" si="32016">VAM60*$C$65*$C$68</f>
        <v>0</v>
      </c>
      <c r="VAO68" s="995">
        <f t="shared" ref="VAO68" si="32017">VAO60*$C$65*$C$68</f>
        <v>0</v>
      </c>
      <c r="VAQ68" s="995">
        <f t="shared" ref="VAQ68" si="32018">VAQ60*$C$65*$C$68</f>
        <v>0</v>
      </c>
      <c r="VAS68" s="995">
        <f t="shared" ref="VAS68" si="32019">VAS60*$C$65*$C$68</f>
        <v>0</v>
      </c>
      <c r="VAU68" s="995">
        <f t="shared" ref="VAU68" si="32020">VAU60*$C$65*$C$68</f>
        <v>0</v>
      </c>
      <c r="VAW68" s="995">
        <f t="shared" ref="VAW68" si="32021">VAW60*$C$65*$C$68</f>
        <v>0</v>
      </c>
      <c r="VAY68" s="995">
        <f t="shared" ref="VAY68" si="32022">VAY60*$C$65*$C$68</f>
        <v>0</v>
      </c>
      <c r="VBA68" s="995">
        <f t="shared" ref="VBA68" si="32023">VBA60*$C$65*$C$68</f>
        <v>0</v>
      </c>
      <c r="VBC68" s="995">
        <f t="shared" ref="VBC68" si="32024">VBC60*$C$65*$C$68</f>
        <v>0</v>
      </c>
      <c r="VBE68" s="995">
        <f t="shared" ref="VBE68" si="32025">VBE60*$C$65*$C$68</f>
        <v>0</v>
      </c>
      <c r="VBG68" s="995">
        <f t="shared" ref="VBG68" si="32026">VBG60*$C$65*$C$68</f>
        <v>0</v>
      </c>
      <c r="VBI68" s="995">
        <f t="shared" ref="VBI68" si="32027">VBI60*$C$65*$C$68</f>
        <v>0</v>
      </c>
      <c r="VBK68" s="995">
        <f t="shared" ref="VBK68" si="32028">VBK60*$C$65*$C$68</f>
        <v>0</v>
      </c>
      <c r="VBM68" s="995">
        <f t="shared" ref="VBM68" si="32029">VBM60*$C$65*$C$68</f>
        <v>0</v>
      </c>
      <c r="VBO68" s="995">
        <f t="shared" ref="VBO68" si="32030">VBO60*$C$65*$C$68</f>
        <v>0</v>
      </c>
      <c r="VBQ68" s="995">
        <f t="shared" ref="VBQ68" si="32031">VBQ60*$C$65*$C$68</f>
        <v>0</v>
      </c>
      <c r="VBS68" s="995">
        <f t="shared" ref="VBS68" si="32032">VBS60*$C$65*$C$68</f>
        <v>0</v>
      </c>
      <c r="VBU68" s="995">
        <f t="shared" ref="VBU68" si="32033">VBU60*$C$65*$C$68</f>
        <v>0</v>
      </c>
      <c r="VBW68" s="995">
        <f t="shared" ref="VBW68" si="32034">VBW60*$C$65*$C$68</f>
        <v>0</v>
      </c>
      <c r="VBY68" s="995">
        <f t="shared" ref="VBY68" si="32035">VBY60*$C$65*$C$68</f>
        <v>0</v>
      </c>
      <c r="VCA68" s="995">
        <f t="shared" ref="VCA68" si="32036">VCA60*$C$65*$C$68</f>
        <v>0</v>
      </c>
      <c r="VCC68" s="995">
        <f t="shared" ref="VCC68" si="32037">VCC60*$C$65*$C$68</f>
        <v>0</v>
      </c>
      <c r="VCE68" s="995">
        <f t="shared" ref="VCE68" si="32038">VCE60*$C$65*$C$68</f>
        <v>0</v>
      </c>
      <c r="VCG68" s="995">
        <f t="shared" ref="VCG68" si="32039">VCG60*$C$65*$C$68</f>
        <v>0</v>
      </c>
      <c r="VCI68" s="995">
        <f t="shared" ref="VCI68" si="32040">VCI60*$C$65*$C$68</f>
        <v>0</v>
      </c>
      <c r="VCK68" s="995">
        <f t="shared" ref="VCK68" si="32041">VCK60*$C$65*$C$68</f>
        <v>0</v>
      </c>
      <c r="VCM68" s="995">
        <f t="shared" ref="VCM68" si="32042">VCM60*$C$65*$C$68</f>
        <v>0</v>
      </c>
      <c r="VCO68" s="995">
        <f t="shared" ref="VCO68" si="32043">VCO60*$C$65*$C$68</f>
        <v>0</v>
      </c>
      <c r="VCQ68" s="995">
        <f t="shared" ref="VCQ68" si="32044">VCQ60*$C$65*$C$68</f>
        <v>0</v>
      </c>
      <c r="VCS68" s="995">
        <f t="shared" ref="VCS68" si="32045">VCS60*$C$65*$C$68</f>
        <v>0</v>
      </c>
      <c r="VCU68" s="995">
        <f t="shared" ref="VCU68" si="32046">VCU60*$C$65*$C$68</f>
        <v>0</v>
      </c>
      <c r="VCW68" s="995">
        <f t="shared" ref="VCW68" si="32047">VCW60*$C$65*$C$68</f>
        <v>0</v>
      </c>
      <c r="VCY68" s="995">
        <f t="shared" ref="VCY68" si="32048">VCY60*$C$65*$C$68</f>
        <v>0</v>
      </c>
      <c r="VDA68" s="995">
        <f t="shared" ref="VDA68" si="32049">VDA60*$C$65*$C$68</f>
        <v>0</v>
      </c>
      <c r="VDC68" s="995">
        <f t="shared" ref="VDC68" si="32050">VDC60*$C$65*$C$68</f>
        <v>0</v>
      </c>
      <c r="VDE68" s="995">
        <f t="shared" ref="VDE68" si="32051">VDE60*$C$65*$C$68</f>
        <v>0</v>
      </c>
      <c r="VDG68" s="995">
        <f t="shared" ref="VDG68" si="32052">VDG60*$C$65*$C$68</f>
        <v>0</v>
      </c>
      <c r="VDI68" s="995">
        <f t="shared" ref="VDI68" si="32053">VDI60*$C$65*$C$68</f>
        <v>0</v>
      </c>
      <c r="VDK68" s="995">
        <f t="shared" ref="VDK68" si="32054">VDK60*$C$65*$C$68</f>
        <v>0</v>
      </c>
      <c r="VDM68" s="995">
        <f t="shared" ref="VDM68" si="32055">VDM60*$C$65*$C$68</f>
        <v>0</v>
      </c>
      <c r="VDO68" s="995">
        <f t="shared" ref="VDO68" si="32056">VDO60*$C$65*$C$68</f>
        <v>0</v>
      </c>
      <c r="VDQ68" s="995">
        <f t="shared" ref="VDQ68" si="32057">VDQ60*$C$65*$C$68</f>
        <v>0</v>
      </c>
      <c r="VDS68" s="995">
        <f t="shared" ref="VDS68" si="32058">VDS60*$C$65*$C$68</f>
        <v>0</v>
      </c>
      <c r="VDU68" s="995">
        <f t="shared" ref="VDU68" si="32059">VDU60*$C$65*$C$68</f>
        <v>0</v>
      </c>
      <c r="VDW68" s="995">
        <f t="shared" ref="VDW68" si="32060">VDW60*$C$65*$C$68</f>
        <v>0</v>
      </c>
      <c r="VDY68" s="995">
        <f t="shared" ref="VDY68" si="32061">VDY60*$C$65*$C$68</f>
        <v>0</v>
      </c>
      <c r="VEA68" s="995">
        <f t="shared" ref="VEA68" si="32062">VEA60*$C$65*$C$68</f>
        <v>0</v>
      </c>
      <c r="VEC68" s="995">
        <f t="shared" ref="VEC68" si="32063">VEC60*$C$65*$C$68</f>
        <v>0</v>
      </c>
      <c r="VEE68" s="995">
        <f t="shared" ref="VEE68" si="32064">VEE60*$C$65*$C$68</f>
        <v>0</v>
      </c>
      <c r="VEG68" s="995">
        <f t="shared" ref="VEG68" si="32065">VEG60*$C$65*$C$68</f>
        <v>0</v>
      </c>
      <c r="VEI68" s="995">
        <f t="shared" ref="VEI68" si="32066">VEI60*$C$65*$C$68</f>
        <v>0</v>
      </c>
      <c r="VEK68" s="995">
        <f t="shared" ref="VEK68" si="32067">VEK60*$C$65*$C$68</f>
        <v>0</v>
      </c>
      <c r="VEM68" s="995">
        <f t="shared" ref="VEM68" si="32068">VEM60*$C$65*$C$68</f>
        <v>0</v>
      </c>
      <c r="VEO68" s="995">
        <f t="shared" ref="VEO68" si="32069">VEO60*$C$65*$C$68</f>
        <v>0</v>
      </c>
      <c r="VEQ68" s="995">
        <f t="shared" ref="VEQ68" si="32070">VEQ60*$C$65*$C$68</f>
        <v>0</v>
      </c>
      <c r="VES68" s="995">
        <f t="shared" ref="VES68" si="32071">VES60*$C$65*$C$68</f>
        <v>0</v>
      </c>
      <c r="VEU68" s="995">
        <f t="shared" ref="VEU68" si="32072">VEU60*$C$65*$C$68</f>
        <v>0</v>
      </c>
      <c r="VEW68" s="995">
        <f t="shared" ref="VEW68" si="32073">VEW60*$C$65*$C$68</f>
        <v>0</v>
      </c>
      <c r="VEY68" s="995">
        <f t="shared" ref="VEY68" si="32074">VEY60*$C$65*$C$68</f>
        <v>0</v>
      </c>
      <c r="VFA68" s="995">
        <f t="shared" ref="VFA68" si="32075">VFA60*$C$65*$C$68</f>
        <v>0</v>
      </c>
      <c r="VFC68" s="995">
        <f t="shared" ref="VFC68" si="32076">VFC60*$C$65*$C$68</f>
        <v>0</v>
      </c>
      <c r="VFE68" s="995">
        <f t="shared" ref="VFE68" si="32077">VFE60*$C$65*$C$68</f>
        <v>0</v>
      </c>
      <c r="VFG68" s="995">
        <f t="shared" ref="VFG68" si="32078">VFG60*$C$65*$C$68</f>
        <v>0</v>
      </c>
      <c r="VFI68" s="995">
        <f t="shared" ref="VFI68" si="32079">VFI60*$C$65*$C$68</f>
        <v>0</v>
      </c>
      <c r="VFK68" s="995">
        <f t="shared" ref="VFK68" si="32080">VFK60*$C$65*$C$68</f>
        <v>0</v>
      </c>
      <c r="VFM68" s="995">
        <f t="shared" ref="VFM68" si="32081">VFM60*$C$65*$C$68</f>
        <v>0</v>
      </c>
      <c r="VFO68" s="995">
        <f t="shared" ref="VFO68" si="32082">VFO60*$C$65*$C$68</f>
        <v>0</v>
      </c>
      <c r="VFQ68" s="995">
        <f t="shared" ref="VFQ68" si="32083">VFQ60*$C$65*$C$68</f>
        <v>0</v>
      </c>
      <c r="VFS68" s="995">
        <f t="shared" ref="VFS68" si="32084">VFS60*$C$65*$C$68</f>
        <v>0</v>
      </c>
      <c r="VFU68" s="995">
        <f t="shared" ref="VFU68" si="32085">VFU60*$C$65*$C$68</f>
        <v>0</v>
      </c>
      <c r="VFW68" s="995">
        <f t="shared" ref="VFW68" si="32086">VFW60*$C$65*$C$68</f>
        <v>0</v>
      </c>
      <c r="VFY68" s="995">
        <f t="shared" ref="VFY68" si="32087">VFY60*$C$65*$C$68</f>
        <v>0</v>
      </c>
      <c r="VGA68" s="995">
        <f t="shared" ref="VGA68" si="32088">VGA60*$C$65*$C$68</f>
        <v>0</v>
      </c>
      <c r="VGC68" s="995">
        <f t="shared" ref="VGC68" si="32089">VGC60*$C$65*$C$68</f>
        <v>0</v>
      </c>
      <c r="VGE68" s="995">
        <f t="shared" ref="VGE68" si="32090">VGE60*$C$65*$C$68</f>
        <v>0</v>
      </c>
      <c r="VGG68" s="995">
        <f t="shared" ref="VGG68" si="32091">VGG60*$C$65*$C$68</f>
        <v>0</v>
      </c>
      <c r="VGI68" s="995">
        <f t="shared" ref="VGI68" si="32092">VGI60*$C$65*$C$68</f>
        <v>0</v>
      </c>
      <c r="VGK68" s="995">
        <f t="shared" ref="VGK68" si="32093">VGK60*$C$65*$C$68</f>
        <v>0</v>
      </c>
      <c r="VGM68" s="995">
        <f t="shared" ref="VGM68" si="32094">VGM60*$C$65*$C$68</f>
        <v>0</v>
      </c>
      <c r="VGO68" s="995">
        <f t="shared" ref="VGO68" si="32095">VGO60*$C$65*$C$68</f>
        <v>0</v>
      </c>
      <c r="VGQ68" s="995">
        <f t="shared" ref="VGQ68" si="32096">VGQ60*$C$65*$C$68</f>
        <v>0</v>
      </c>
      <c r="VGS68" s="995">
        <f t="shared" ref="VGS68" si="32097">VGS60*$C$65*$C$68</f>
        <v>0</v>
      </c>
      <c r="VGU68" s="995">
        <f t="shared" ref="VGU68" si="32098">VGU60*$C$65*$C$68</f>
        <v>0</v>
      </c>
      <c r="VGW68" s="995">
        <f t="shared" ref="VGW68" si="32099">VGW60*$C$65*$C$68</f>
        <v>0</v>
      </c>
      <c r="VGY68" s="995">
        <f t="shared" ref="VGY68" si="32100">VGY60*$C$65*$C$68</f>
        <v>0</v>
      </c>
      <c r="VHA68" s="995">
        <f t="shared" ref="VHA68" si="32101">VHA60*$C$65*$C$68</f>
        <v>0</v>
      </c>
      <c r="VHC68" s="995">
        <f t="shared" ref="VHC68" si="32102">VHC60*$C$65*$C$68</f>
        <v>0</v>
      </c>
      <c r="VHE68" s="995">
        <f t="shared" ref="VHE68" si="32103">VHE60*$C$65*$C$68</f>
        <v>0</v>
      </c>
      <c r="VHG68" s="995">
        <f t="shared" ref="VHG68" si="32104">VHG60*$C$65*$C$68</f>
        <v>0</v>
      </c>
      <c r="VHI68" s="995">
        <f t="shared" ref="VHI68" si="32105">VHI60*$C$65*$C$68</f>
        <v>0</v>
      </c>
      <c r="VHK68" s="995">
        <f t="shared" ref="VHK68" si="32106">VHK60*$C$65*$C$68</f>
        <v>0</v>
      </c>
      <c r="VHM68" s="995">
        <f t="shared" ref="VHM68" si="32107">VHM60*$C$65*$C$68</f>
        <v>0</v>
      </c>
      <c r="VHO68" s="995">
        <f t="shared" ref="VHO68" si="32108">VHO60*$C$65*$C$68</f>
        <v>0</v>
      </c>
      <c r="VHQ68" s="995">
        <f t="shared" ref="VHQ68" si="32109">VHQ60*$C$65*$C$68</f>
        <v>0</v>
      </c>
      <c r="VHS68" s="995">
        <f t="shared" ref="VHS68" si="32110">VHS60*$C$65*$C$68</f>
        <v>0</v>
      </c>
      <c r="VHU68" s="995">
        <f t="shared" ref="VHU68" si="32111">VHU60*$C$65*$C$68</f>
        <v>0</v>
      </c>
      <c r="VHW68" s="995">
        <f t="shared" ref="VHW68" si="32112">VHW60*$C$65*$C$68</f>
        <v>0</v>
      </c>
      <c r="VHY68" s="995">
        <f t="shared" ref="VHY68" si="32113">VHY60*$C$65*$C$68</f>
        <v>0</v>
      </c>
      <c r="VIA68" s="995">
        <f t="shared" ref="VIA68" si="32114">VIA60*$C$65*$C$68</f>
        <v>0</v>
      </c>
      <c r="VIC68" s="995">
        <f t="shared" ref="VIC68" si="32115">VIC60*$C$65*$C$68</f>
        <v>0</v>
      </c>
      <c r="VIE68" s="995">
        <f t="shared" ref="VIE68" si="32116">VIE60*$C$65*$C$68</f>
        <v>0</v>
      </c>
      <c r="VIG68" s="995">
        <f t="shared" ref="VIG68" si="32117">VIG60*$C$65*$C$68</f>
        <v>0</v>
      </c>
      <c r="VII68" s="995">
        <f t="shared" ref="VII68" si="32118">VII60*$C$65*$C$68</f>
        <v>0</v>
      </c>
      <c r="VIK68" s="995">
        <f t="shared" ref="VIK68" si="32119">VIK60*$C$65*$C$68</f>
        <v>0</v>
      </c>
      <c r="VIM68" s="995">
        <f t="shared" ref="VIM68" si="32120">VIM60*$C$65*$C$68</f>
        <v>0</v>
      </c>
      <c r="VIO68" s="995">
        <f t="shared" ref="VIO68" si="32121">VIO60*$C$65*$C$68</f>
        <v>0</v>
      </c>
      <c r="VIQ68" s="995">
        <f t="shared" ref="VIQ68" si="32122">VIQ60*$C$65*$C$68</f>
        <v>0</v>
      </c>
      <c r="VIS68" s="995">
        <f t="shared" ref="VIS68" si="32123">VIS60*$C$65*$C$68</f>
        <v>0</v>
      </c>
      <c r="VIU68" s="995">
        <f t="shared" ref="VIU68" si="32124">VIU60*$C$65*$C$68</f>
        <v>0</v>
      </c>
      <c r="VIW68" s="995">
        <f t="shared" ref="VIW68" si="32125">VIW60*$C$65*$C$68</f>
        <v>0</v>
      </c>
      <c r="VIY68" s="995">
        <f t="shared" ref="VIY68" si="32126">VIY60*$C$65*$C$68</f>
        <v>0</v>
      </c>
      <c r="VJA68" s="995">
        <f t="shared" ref="VJA68" si="32127">VJA60*$C$65*$C$68</f>
        <v>0</v>
      </c>
      <c r="VJC68" s="995">
        <f t="shared" ref="VJC68" si="32128">VJC60*$C$65*$C$68</f>
        <v>0</v>
      </c>
      <c r="VJE68" s="995">
        <f t="shared" ref="VJE68" si="32129">VJE60*$C$65*$C$68</f>
        <v>0</v>
      </c>
      <c r="VJG68" s="995">
        <f t="shared" ref="VJG68" si="32130">VJG60*$C$65*$C$68</f>
        <v>0</v>
      </c>
      <c r="VJI68" s="995">
        <f t="shared" ref="VJI68" si="32131">VJI60*$C$65*$C$68</f>
        <v>0</v>
      </c>
      <c r="VJK68" s="995">
        <f t="shared" ref="VJK68" si="32132">VJK60*$C$65*$C$68</f>
        <v>0</v>
      </c>
      <c r="VJM68" s="995">
        <f t="shared" ref="VJM68" si="32133">VJM60*$C$65*$C$68</f>
        <v>0</v>
      </c>
      <c r="VJO68" s="995">
        <f t="shared" ref="VJO68" si="32134">VJO60*$C$65*$C$68</f>
        <v>0</v>
      </c>
      <c r="VJQ68" s="995">
        <f t="shared" ref="VJQ68" si="32135">VJQ60*$C$65*$C$68</f>
        <v>0</v>
      </c>
      <c r="VJS68" s="995">
        <f t="shared" ref="VJS68" si="32136">VJS60*$C$65*$C$68</f>
        <v>0</v>
      </c>
      <c r="VJU68" s="995">
        <f t="shared" ref="VJU68" si="32137">VJU60*$C$65*$C$68</f>
        <v>0</v>
      </c>
      <c r="VJW68" s="995">
        <f t="shared" ref="VJW68" si="32138">VJW60*$C$65*$C$68</f>
        <v>0</v>
      </c>
      <c r="VJY68" s="995">
        <f t="shared" ref="VJY68" si="32139">VJY60*$C$65*$C$68</f>
        <v>0</v>
      </c>
      <c r="VKA68" s="995">
        <f t="shared" ref="VKA68" si="32140">VKA60*$C$65*$C$68</f>
        <v>0</v>
      </c>
      <c r="VKC68" s="995">
        <f t="shared" ref="VKC68" si="32141">VKC60*$C$65*$C$68</f>
        <v>0</v>
      </c>
      <c r="VKE68" s="995">
        <f t="shared" ref="VKE68" si="32142">VKE60*$C$65*$C$68</f>
        <v>0</v>
      </c>
      <c r="VKG68" s="995">
        <f t="shared" ref="VKG68" si="32143">VKG60*$C$65*$C$68</f>
        <v>0</v>
      </c>
      <c r="VKI68" s="995">
        <f t="shared" ref="VKI68" si="32144">VKI60*$C$65*$C$68</f>
        <v>0</v>
      </c>
      <c r="VKK68" s="995">
        <f t="shared" ref="VKK68" si="32145">VKK60*$C$65*$C$68</f>
        <v>0</v>
      </c>
      <c r="VKM68" s="995">
        <f t="shared" ref="VKM68" si="32146">VKM60*$C$65*$C$68</f>
        <v>0</v>
      </c>
      <c r="VKO68" s="995">
        <f t="shared" ref="VKO68" si="32147">VKO60*$C$65*$C$68</f>
        <v>0</v>
      </c>
      <c r="VKQ68" s="995">
        <f t="shared" ref="VKQ68" si="32148">VKQ60*$C$65*$C$68</f>
        <v>0</v>
      </c>
      <c r="VKS68" s="995">
        <f t="shared" ref="VKS68" si="32149">VKS60*$C$65*$C$68</f>
        <v>0</v>
      </c>
      <c r="VKU68" s="995">
        <f t="shared" ref="VKU68" si="32150">VKU60*$C$65*$C$68</f>
        <v>0</v>
      </c>
      <c r="VKW68" s="995">
        <f t="shared" ref="VKW68" si="32151">VKW60*$C$65*$C$68</f>
        <v>0</v>
      </c>
      <c r="VKY68" s="995">
        <f t="shared" ref="VKY68" si="32152">VKY60*$C$65*$C$68</f>
        <v>0</v>
      </c>
      <c r="VLA68" s="995">
        <f t="shared" ref="VLA68" si="32153">VLA60*$C$65*$C$68</f>
        <v>0</v>
      </c>
      <c r="VLC68" s="995">
        <f t="shared" ref="VLC68" si="32154">VLC60*$C$65*$C$68</f>
        <v>0</v>
      </c>
      <c r="VLE68" s="995">
        <f t="shared" ref="VLE68" si="32155">VLE60*$C$65*$C$68</f>
        <v>0</v>
      </c>
      <c r="VLG68" s="995">
        <f t="shared" ref="VLG68" si="32156">VLG60*$C$65*$C$68</f>
        <v>0</v>
      </c>
      <c r="VLI68" s="995">
        <f t="shared" ref="VLI68" si="32157">VLI60*$C$65*$C$68</f>
        <v>0</v>
      </c>
      <c r="VLK68" s="995">
        <f t="shared" ref="VLK68" si="32158">VLK60*$C$65*$C$68</f>
        <v>0</v>
      </c>
      <c r="VLM68" s="995">
        <f t="shared" ref="VLM68" si="32159">VLM60*$C$65*$C$68</f>
        <v>0</v>
      </c>
      <c r="VLO68" s="995">
        <f t="shared" ref="VLO68" si="32160">VLO60*$C$65*$C$68</f>
        <v>0</v>
      </c>
      <c r="VLQ68" s="995">
        <f t="shared" ref="VLQ68" si="32161">VLQ60*$C$65*$C$68</f>
        <v>0</v>
      </c>
      <c r="VLS68" s="995">
        <f t="shared" ref="VLS68" si="32162">VLS60*$C$65*$C$68</f>
        <v>0</v>
      </c>
      <c r="VLU68" s="995">
        <f t="shared" ref="VLU68" si="32163">VLU60*$C$65*$C$68</f>
        <v>0</v>
      </c>
      <c r="VLW68" s="995">
        <f t="shared" ref="VLW68" si="32164">VLW60*$C$65*$C$68</f>
        <v>0</v>
      </c>
      <c r="VLY68" s="995">
        <f t="shared" ref="VLY68" si="32165">VLY60*$C$65*$C$68</f>
        <v>0</v>
      </c>
      <c r="VMA68" s="995">
        <f t="shared" ref="VMA68" si="32166">VMA60*$C$65*$C$68</f>
        <v>0</v>
      </c>
      <c r="VMC68" s="995">
        <f t="shared" ref="VMC68" si="32167">VMC60*$C$65*$C$68</f>
        <v>0</v>
      </c>
      <c r="VME68" s="995">
        <f t="shared" ref="VME68" si="32168">VME60*$C$65*$C$68</f>
        <v>0</v>
      </c>
      <c r="VMG68" s="995">
        <f t="shared" ref="VMG68" si="32169">VMG60*$C$65*$C$68</f>
        <v>0</v>
      </c>
      <c r="VMI68" s="995">
        <f t="shared" ref="VMI68" si="32170">VMI60*$C$65*$C$68</f>
        <v>0</v>
      </c>
      <c r="VMK68" s="995">
        <f t="shared" ref="VMK68" si="32171">VMK60*$C$65*$C$68</f>
        <v>0</v>
      </c>
      <c r="VMM68" s="995">
        <f t="shared" ref="VMM68" si="32172">VMM60*$C$65*$C$68</f>
        <v>0</v>
      </c>
      <c r="VMO68" s="995">
        <f t="shared" ref="VMO68" si="32173">VMO60*$C$65*$C$68</f>
        <v>0</v>
      </c>
      <c r="VMQ68" s="995">
        <f t="shared" ref="VMQ68" si="32174">VMQ60*$C$65*$C$68</f>
        <v>0</v>
      </c>
      <c r="VMS68" s="995">
        <f t="shared" ref="VMS68" si="32175">VMS60*$C$65*$C$68</f>
        <v>0</v>
      </c>
      <c r="VMU68" s="995">
        <f t="shared" ref="VMU68" si="32176">VMU60*$C$65*$C$68</f>
        <v>0</v>
      </c>
      <c r="VMW68" s="995">
        <f t="shared" ref="VMW68" si="32177">VMW60*$C$65*$C$68</f>
        <v>0</v>
      </c>
      <c r="VMY68" s="995">
        <f t="shared" ref="VMY68" si="32178">VMY60*$C$65*$C$68</f>
        <v>0</v>
      </c>
      <c r="VNA68" s="995">
        <f t="shared" ref="VNA68" si="32179">VNA60*$C$65*$C$68</f>
        <v>0</v>
      </c>
      <c r="VNC68" s="995">
        <f t="shared" ref="VNC68" si="32180">VNC60*$C$65*$C$68</f>
        <v>0</v>
      </c>
      <c r="VNE68" s="995">
        <f t="shared" ref="VNE68" si="32181">VNE60*$C$65*$C$68</f>
        <v>0</v>
      </c>
      <c r="VNG68" s="995">
        <f t="shared" ref="VNG68" si="32182">VNG60*$C$65*$C$68</f>
        <v>0</v>
      </c>
      <c r="VNI68" s="995">
        <f t="shared" ref="VNI68" si="32183">VNI60*$C$65*$C$68</f>
        <v>0</v>
      </c>
      <c r="VNK68" s="995">
        <f t="shared" ref="VNK68" si="32184">VNK60*$C$65*$C$68</f>
        <v>0</v>
      </c>
      <c r="VNM68" s="995">
        <f t="shared" ref="VNM68" si="32185">VNM60*$C$65*$C$68</f>
        <v>0</v>
      </c>
      <c r="VNO68" s="995">
        <f t="shared" ref="VNO68" si="32186">VNO60*$C$65*$C$68</f>
        <v>0</v>
      </c>
      <c r="VNQ68" s="995">
        <f t="shared" ref="VNQ68" si="32187">VNQ60*$C$65*$C$68</f>
        <v>0</v>
      </c>
      <c r="VNS68" s="995">
        <f t="shared" ref="VNS68" si="32188">VNS60*$C$65*$C$68</f>
        <v>0</v>
      </c>
      <c r="VNU68" s="995">
        <f t="shared" ref="VNU68" si="32189">VNU60*$C$65*$C$68</f>
        <v>0</v>
      </c>
      <c r="VNW68" s="995">
        <f t="shared" ref="VNW68" si="32190">VNW60*$C$65*$C$68</f>
        <v>0</v>
      </c>
      <c r="VNY68" s="995">
        <f t="shared" ref="VNY68" si="32191">VNY60*$C$65*$C$68</f>
        <v>0</v>
      </c>
      <c r="VOA68" s="995">
        <f t="shared" ref="VOA68" si="32192">VOA60*$C$65*$C$68</f>
        <v>0</v>
      </c>
      <c r="VOC68" s="995">
        <f t="shared" ref="VOC68" si="32193">VOC60*$C$65*$C$68</f>
        <v>0</v>
      </c>
      <c r="VOE68" s="995">
        <f t="shared" ref="VOE68" si="32194">VOE60*$C$65*$C$68</f>
        <v>0</v>
      </c>
      <c r="VOG68" s="995">
        <f t="shared" ref="VOG68" si="32195">VOG60*$C$65*$C$68</f>
        <v>0</v>
      </c>
      <c r="VOI68" s="995">
        <f t="shared" ref="VOI68" si="32196">VOI60*$C$65*$C$68</f>
        <v>0</v>
      </c>
      <c r="VOK68" s="995">
        <f t="shared" ref="VOK68" si="32197">VOK60*$C$65*$C$68</f>
        <v>0</v>
      </c>
      <c r="VOM68" s="995">
        <f t="shared" ref="VOM68" si="32198">VOM60*$C$65*$C$68</f>
        <v>0</v>
      </c>
      <c r="VOO68" s="995">
        <f t="shared" ref="VOO68" si="32199">VOO60*$C$65*$C$68</f>
        <v>0</v>
      </c>
      <c r="VOQ68" s="995">
        <f t="shared" ref="VOQ68" si="32200">VOQ60*$C$65*$C$68</f>
        <v>0</v>
      </c>
      <c r="VOS68" s="995">
        <f t="shared" ref="VOS68" si="32201">VOS60*$C$65*$C$68</f>
        <v>0</v>
      </c>
      <c r="VOU68" s="995">
        <f t="shared" ref="VOU68" si="32202">VOU60*$C$65*$C$68</f>
        <v>0</v>
      </c>
      <c r="VOW68" s="995">
        <f t="shared" ref="VOW68" si="32203">VOW60*$C$65*$C$68</f>
        <v>0</v>
      </c>
      <c r="VOY68" s="995">
        <f t="shared" ref="VOY68" si="32204">VOY60*$C$65*$C$68</f>
        <v>0</v>
      </c>
      <c r="VPA68" s="995">
        <f t="shared" ref="VPA68" si="32205">VPA60*$C$65*$C$68</f>
        <v>0</v>
      </c>
      <c r="VPC68" s="995">
        <f t="shared" ref="VPC68" si="32206">VPC60*$C$65*$C$68</f>
        <v>0</v>
      </c>
      <c r="VPE68" s="995">
        <f t="shared" ref="VPE68" si="32207">VPE60*$C$65*$C$68</f>
        <v>0</v>
      </c>
      <c r="VPG68" s="995">
        <f t="shared" ref="VPG68" si="32208">VPG60*$C$65*$C$68</f>
        <v>0</v>
      </c>
      <c r="VPI68" s="995">
        <f t="shared" ref="VPI68" si="32209">VPI60*$C$65*$C$68</f>
        <v>0</v>
      </c>
      <c r="VPK68" s="995">
        <f t="shared" ref="VPK68" si="32210">VPK60*$C$65*$C$68</f>
        <v>0</v>
      </c>
      <c r="VPM68" s="995">
        <f t="shared" ref="VPM68" si="32211">VPM60*$C$65*$C$68</f>
        <v>0</v>
      </c>
      <c r="VPO68" s="995">
        <f t="shared" ref="VPO68" si="32212">VPO60*$C$65*$C$68</f>
        <v>0</v>
      </c>
      <c r="VPQ68" s="995">
        <f t="shared" ref="VPQ68" si="32213">VPQ60*$C$65*$C$68</f>
        <v>0</v>
      </c>
      <c r="VPS68" s="995">
        <f t="shared" ref="VPS68" si="32214">VPS60*$C$65*$C$68</f>
        <v>0</v>
      </c>
      <c r="VPU68" s="995">
        <f t="shared" ref="VPU68" si="32215">VPU60*$C$65*$C$68</f>
        <v>0</v>
      </c>
      <c r="VPW68" s="995">
        <f t="shared" ref="VPW68" si="32216">VPW60*$C$65*$C$68</f>
        <v>0</v>
      </c>
      <c r="VPY68" s="995">
        <f t="shared" ref="VPY68" si="32217">VPY60*$C$65*$C$68</f>
        <v>0</v>
      </c>
      <c r="VQA68" s="995">
        <f t="shared" ref="VQA68" si="32218">VQA60*$C$65*$C$68</f>
        <v>0</v>
      </c>
      <c r="VQC68" s="995">
        <f t="shared" ref="VQC68" si="32219">VQC60*$C$65*$C$68</f>
        <v>0</v>
      </c>
      <c r="VQE68" s="995">
        <f t="shared" ref="VQE68" si="32220">VQE60*$C$65*$C$68</f>
        <v>0</v>
      </c>
      <c r="VQG68" s="995">
        <f t="shared" ref="VQG68" si="32221">VQG60*$C$65*$C$68</f>
        <v>0</v>
      </c>
      <c r="VQI68" s="995">
        <f t="shared" ref="VQI68" si="32222">VQI60*$C$65*$C$68</f>
        <v>0</v>
      </c>
      <c r="VQK68" s="995">
        <f t="shared" ref="VQK68" si="32223">VQK60*$C$65*$C$68</f>
        <v>0</v>
      </c>
      <c r="VQM68" s="995">
        <f t="shared" ref="VQM68" si="32224">VQM60*$C$65*$C$68</f>
        <v>0</v>
      </c>
      <c r="VQO68" s="995">
        <f t="shared" ref="VQO68" si="32225">VQO60*$C$65*$C$68</f>
        <v>0</v>
      </c>
      <c r="VQQ68" s="995">
        <f t="shared" ref="VQQ68" si="32226">VQQ60*$C$65*$C$68</f>
        <v>0</v>
      </c>
      <c r="VQS68" s="995">
        <f t="shared" ref="VQS68" si="32227">VQS60*$C$65*$C$68</f>
        <v>0</v>
      </c>
      <c r="VQU68" s="995">
        <f t="shared" ref="VQU68" si="32228">VQU60*$C$65*$C$68</f>
        <v>0</v>
      </c>
      <c r="VQW68" s="995">
        <f t="shared" ref="VQW68" si="32229">VQW60*$C$65*$C$68</f>
        <v>0</v>
      </c>
      <c r="VQY68" s="995">
        <f t="shared" ref="VQY68" si="32230">VQY60*$C$65*$C$68</f>
        <v>0</v>
      </c>
      <c r="VRA68" s="995">
        <f t="shared" ref="VRA68" si="32231">VRA60*$C$65*$C$68</f>
        <v>0</v>
      </c>
      <c r="VRC68" s="995">
        <f t="shared" ref="VRC68" si="32232">VRC60*$C$65*$C$68</f>
        <v>0</v>
      </c>
      <c r="VRE68" s="995">
        <f t="shared" ref="VRE68" si="32233">VRE60*$C$65*$C$68</f>
        <v>0</v>
      </c>
      <c r="VRG68" s="995">
        <f t="shared" ref="VRG68" si="32234">VRG60*$C$65*$C$68</f>
        <v>0</v>
      </c>
      <c r="VRI68" s="995">
        <f t="shared" ref="VRI68" si="32235">VRI60*$C$65*$C$68</f>
        <v>0</v>
      </c>
      <c r="VRK68" s="995">
        <f t="shared" ref="VRK68" si="32236">VRK60*$C$65*$C$68</f>
        <v>0</v>
      </c>
      <c r="VRM68" s="995">
        <f t="shared" ref="VRM68" si="32237">VRM60*$C$65*$C$68</f>
        <v>0</v>
      </c>
      <c r="VRO68" s="995">
        <f t="shared" ref="VRO68" si="32238">VRO60*$C$65*$C$68</f>
        <v>0</v>
      </c>
      <c r="VRQ68" s="995">
        <f t="shared" ref="VRQ68" si="32239">VRQ60*$C$65*$C$68</f>
        <v>0</v>
      </c>
      <c r="VRS68" s="995">
        <f t="shared" ref="VRS68" si="32240">VRS60*$C$65*$C$68</f>
        <v>0</v>
      </c>
      <c r="VRU68" s="995">
        <f t="shared" ref="VRU68" si="32241">VRU60*$C$65*$C$68</f>
        <v>0</v>
      </c>
      <c r="VRW68" s="995">
        <f t="shared" ref="VRW68" si="32242">VRW60*$C$65*$C$68</f>
        <v>0</v>
      </c>
      <c r="VRY68" s="995">
        <f t="shared" ref="VRY68" si="32243">VRY60*$C$65*$C$68</f>
        <v>0</v>
      </c>
      <c r="VSA68" s="995">
        <f t="shared" ref="VSA68" si="32244">VSA60*$C$65*$C$68</f>
        <v>0</v>
      </c>
      <c r="VSC68" s="995">
        <f t="shared" ref="VSC68" si="32245">VSC60*$C$65*$C$68</f>
        <v>0</v>
      </c>
      <c r="VSE68" s="995">
        <f t="shared" ref="VSE68" si="32246">VSE60*$C$65*$C$68</f>
        <v>0</v>
      </c>
      <c r="VSG68" s="995">
        <f t="shared" ref="VSG68" si="32247">VSG60*$C$65*$C$68</f>
        <v>0</v>
      </c>
      <c r="VSI68" s="995">
        <f t="shared" ref="VSI68" si="32248">VSI60*$C$65*$C$68</f>
        <v>0</v>
      </c>
      <c r="VSK68" s="995">
        <f t="shared" ref="VSK68" si="32249">VSK60*$C$65*$C$68</f>
        <v>0</v>
      </c>
      <c r="VSM68" s="995">
        <f t="shared" ref="VSM68" si="32250">VSM60*$C$65*$C$68</f>
        <v>0</v>
      </c>
      <c r="VSO68" s="995">
        <f t="shared" ref="VSO68" si="32251">VSO60*$C$65*$C$68</f>
        <v>0</v>
      </c>
      <c r="VSQ68" s="995">
        <f t="shared" ref="VSQ68" si="32252">VSQ60*$C$65*$C$68</f>
        <v>0</v>
      </c>
      <c r="VSS68" s="995">
        <f t="shared" ref="VSS68" si="32253">VSS60*$C$65*$C$68</f>
        <v>0</v>
      </c>
      <c r="VSU68" s="995">
        <f t="shared" ref="VSU68" si="32254">VSU60*$C$65*$C$68</f>
        <v>0</v>
      </c>
      <c r="VSW68" s="995">
        <f t="shared" ref="VSW68" si="32255">VSW60*$C$65*$C$68</f>
        <v>0</v>
      </c>
      <c r="VSY68" s="995">
        <f t="shared" ref="VSY68" si="32256">VSY60*$C$65*$C$68</f>
        <v>0</v>
      </c>
      <c r="VTA68" s="995">
        <f t="shared" ref="VTA68" si="32257">VTA60*$C$65*$C$68</f>
        <v>0</v>
      </c>
      <c r="VTC68" s="995">
        <f t="shared" ref="VTC68" si="32258">VTC60*$C$65*$C$68</f>
        <v>0</v>
      </c>
      <c r="VTE68" s="995">
        <f t="shared" ref="VTE68" si="32259">VTE60*$C$65*$C$68</f>
        <v>0</v>
      </c>
      <c r="VTG68" s="995">
        <f t="shared" ref="VTG68" si="32260">VTG60*$C$65*$C$68</f>
        <v>0</v>
      </c>
      <c r="VTI68" s="995">
        <f t="shared" ref="VTI68" si="32261">VTI60*$C$65*$C$68</f>
        <v>0</v>
      </c>
      <c r="VTK68" s="995">
        <f t="shared" ref="VTK68" si="32262">VTK60*$C$65*$C$68</f>
        <v>0</v>
      </c>
      <c r="VTM68" s="995">
        <f t="shared" ref="VTM68" si="32263">VTM60*$C$65*$C$68</f>
        <v>0</v>
      </c>
      <c r="VTO68" s="995">
        <f t="shared" ref="VTO68" si="32264">VTO60*$C$65*$C$68</f>
        <v>0</v>
      </c>
      <c r="VTQ68" s="995">
        <f t="shared" ref="VTQ68" si="32265">VTQ60*$C$65*$C$68</f>
        <v>0</v>
      </c>
      <c r="VTS68" s="995">
        <f t="shared" ref="VTS68" si="32266">VTS60*$C$65*$C$68</f>
        <v>0</v>
      </c>
      <c r="VTU68" s="995">
        <f t="shared" ref="VTU68" si="32267">VTU60*$C$65*$C$68</f>
        <v>0</v>
      </c>
      <c r="VTW68" s="995">
        <f t="shared" ref="VTW68" si="32268">VTW60*$C$65*$C$68</f>
        <v>0</v>
      </c>
      <c r="VTY68" s="995">
        <f t="shared" ref="VTY68" si="32269">VTY60*$C$65*$C$68</f>
        <v>0</v>
      </c>
      <c r="VUA68" s="995">
        <f t="shared" ref="VUA68" si="32270">VUA60*$C$65*$C$68</f>
        <v>0</v>
      </c>
      <c r="VUC68" s="995">
        <f t="shared" ref="VUC68" si="32271">VUC60*$C$65*$C$68</f>
        <v>0</v>
      </c>
      <c r="VUE68" s="995">
        <f t="shared" ref="VUE68" si="32272">VUE60*$C$65*$C$68</f>
        <v>0</v>
      </c>
      <c r="VUG68" s="995">
        <f t="shared" ref="VUG68" si="32273">VUG60*$C$65*$C$68</f>
        <v>0</v>
      </c>
      <c r="VUI68" s="995">
        <f t="shared" ref="VUI68" si="32274">VUI60*$C$65*$C$68</f>
        <v>0</v>
      </c>
      <c r="VUK68" s="995">
        <f t="shared" ref="VUK68" si="32275">VUK60*$C$65*$C$68</f>
        <v>0</v>
      </c>
      <c r="VUM68" s="995">
        <f t="shared" ref="VUM68" si="32276">VUM60*$C$65*$C$68</f>
        <v>0</v>
      </c>
      <c r="VUO68" s="995">
        <f t="shared" ref="VUO68" si="32277">VUO60*$C$65*$C$68</f>
        <v>0</v>
      </c>
      <c r="VUQ68" s="995">
        <f t="shared" ref="VUQ68" si="32278">VUQ60*$C$65*$C$68</f>
        <v>0</v>
      </c>
      <c r="VUS68" s="995">
        <f t="shared" ref="VUS68" si="32279">VUS60*$C$65*$C$68</f>
        <v>0</v>
      </c>
      <c r="VUU68" s="995">
        <f t="shared" ref="VUU68" si="32280">VUU60*$C$65*$C$68</f>
        <v>0</v>
      </c>
      <c r="VUW68" s="995">
        <f t="shared" ref="VUW68" si="32281">VUW60*$C$65*$C$68</f>
        <v>0</v>
      </c>
      <c r="VUY68" s="995">
        <f t="shared" ref="VUY68" si="32282">VUY60*$C$65*$C$68</f>
        <v>0</v>
      </c>
      <c r="VVA68" s="995">
        <f t="shared" ref="VVA68" si="32283">VVA60*$C$65*$C$68</f>
        <v>0</v>
      </c>
      <c r="VVC68" s="995">
        <f t="shared" ref="VVC68" si="32284">VVC60*$C$65*$C$68</f>
        <v>0</v>
      </c>
      <c r="VVE68" s="995">
        <f t="shared" ref="VVE68" si="32285">VVE60*$C$65*$C$68</f>
        <v>0</v>
      </c>
      <c r="VVG68" s="995">
        <f t="shared" ref="VVG68" si="32286">VVG60*$C$65*$C$68</f>
        <v>0</v>
      </c>
      <c r="VVI68" s="995">
        <f t="shared" ref="VVI68" si="32287">VVI60*$C$65*$C$68</f>
        <v>0</v>
      </c>
      <c r="VVK68" s="995">
        <f t="shared" ref="VVK68" si="32288">VVK60*$C$65*$C$68</f>
        <v>0</v>
      </c>
      <c r="VVM68" s="995">
        <f t="shared" ref="VVM68" si="32289">VVM60*$C$65*$C$68</f>
        <v>0</v>
      </c>
      <c r="VVO68" s="995">
        <f t="shared" ref="VVO68" si="32290">VVO60*$C$65*$C$68</f>
        <v>0</v>
      </c>
      <c r="VVQ68" s="995">
        <f t="shared" ref="VVQ68" si="32291">VVQ60*$C$65*$C$68</f>
        <v>0</v>
      </c>
      <c r="VVS68" s="995">
        <f t="shared" ref="VVS68" si="32292">VVS60*$C$65*$C$68</f>
        <v>0</v>
      </c>
      <c r="VVU68" s="995">
        <f t="shared" ref="VVU68" si="32293">VVU60*$C$65*$C$68</f>
        <v>0</v>
      </c>
      <c r="VVW68" s="995">
        <f t="shared" ref="VVW68" si="32294">VVW60*$C$65*$C$68</f>
        <v>0</v>
      </c>
      <c r="VVY68" s="995">
        <f t="shared" ref="VVY68" si="32295">VVY60*$C$65*$C$68</f>
        <v>0</v>
      </c>
      <c r="VWA68" s="995">
        <f t="shared" ref="VWA68" si="32296">VWA60*$C$65*$C$68</f>
        <v>0</v>
      </c>
      <c r="VWC68" s="995">
        <f t="shared" ref="VWC68" si="32297">VWC60*$C$65*$C$68</f>
        <v>0</v>
      </c>
      <c r="VWE68" s="995">
        <f t="shared" ref="VWE68" si="32298">VWE60*$C$65*$C$68</f>
        <v>0</v>
      </c>
      <c r="VWG68" s="995">
        <f t="shared" ref="VWG68" si="32299">VWG60*$C$65*$C$68</f>
        <v>0</v>
      </c>
      <c r="VWI68" s="995">
        <f t="shared" ref="VWI68" si="32300">VWI60*$C$65*$C$68</f>
        <v>0</v>
      </c>
      <c r="VWK68" s="995">
        <f t="shared" ref="VWK68" si="32301">VWK60*$C$65*$C$68</f>
        <v>0</v>
      </c>
      <c r="VWM68" s="995">
        <f t="shared" ref="VWM68" si="32302">VWM60*$C$65*$C$68</f>
        <v>0</v>
      </c>
      <c r="VWO68" s="995">
        <f t="shared" ref="VWO68" si="32303">VWO60*$C$65*$C$68</f>
        <v>0</v>
      </c>
      <c r="VWQ68" s="995">
        <f t="shared" ref="VWQ68" si="32304">VWQ60*$C$65*$C$68</f>
        <v>0</v>
      </c>
      <c r="VWS68" s="995">
        <f t="shared" ref="VWS68" si="32305">VWS60*$C$65*$C$68</f>
        <v>0</v>
      </c>
      <c r="VWU68" s="995">
        <f t="shared" ref="VWU68" si="32306">VWU60*$C$65*$C$68</f>
        <v>0</v>
      </c>
      <c r="VWW68" s="995">
        <f t="shared" ref="VWW68" si="32307">VWW60*$C$65*$C$68</f>
        <v>0</v>
      </c>
      <c r="VWY68" s="995">
        <f t="shared" ref="VWY68" si="32308">VWY60*$C$65*$C$68</f>
        <v>0</v>
      </c>
      <c r="VXA68" s="995">
        <f t="shared" ref="VXA68" si="32309">VXA60*$C$65*$C$68</f>
        <v>0</v>
      </c>
      <c r="VXC68" s="995">
        <f t="shared" ref="VXC68" si="32310">VXC60*$C$65*$C$68</f>
        <v>0</v>
      </c>
      <c r="VXE68" s="995">
        <f t="shared" ref="VXE68" si="32311">VXE60*$C$65*$C$68</f>
        <v>0</v>
      </c>
      <c r="VXG68" s="995">
        <f t="shared" ref="VXG68" si="32312">VXG60*$C$65*$C$68</f>
        <v>0</v>
      </c>
      <c r="VXI68" s="995">
        <f t="shared" ref="VXI68" si="32313">VXI60*$C$65*$C$68</f>
        <v>0</v>
      </c>
      <c r="VXK68" s="995">
        <f t="shared" ref="VXK68" si="32314">VXK60*$C$65*$C$68</f>
        <v>0</v>
      </c>
      <c r="VXM68" s="995">
        <f t="shared" ref="VXM68" si="32315">VXM60*$C$65*$C$68</f>
        <v>0</v>
      </c>
      <c r="VXO68" s="995">
        <f t="shared" ref="VXO68" si="32316">VXO60*$C$65*$C$68</f>
        <v>0</v>
      </c>
      <c r="VXQ68" s="995">
        <f t="shared" ref="VXQ68" si="32317">VXQ60*$C$65*$C$68</f>
        <v>0</v>
      </c>
      <c r="VXS68" s="995">
        <f t="shared" ref="VXS68" si="32318">VXS60*$C$65*$C$68</f>
        <v>0</v>
      </c>
      <c r="VXU68" s="995">
        <f t="shared" ref="VXU68" si="32319">VXU60*$C$65*$C$68</f>
        <v>0</v>
      </c>
      <c r="VXW68" s="995">
        <f t="shared" ref="VXW68" si="32320">VXW60*$C$65*$C$68</f>
        <v>0</v>
      </c>
      <c r="VXY68" s="995">
        <f t="shared" ref="VXY68" si="32321">VXY60*$C$65*$C$68</f>
        <v>0</v>
      </c>
      <c r="VYA68" s="995">
        <f t="shared" ref="VYA68" si="32322">VYA60*$C$65*$C$68</f>
        <v>0</v>
      </c>
      <c r="VYC68" s="995">
        <f t="shared" ref="VYC68" si="32323">VYC60*$C$65*$C$68</f>
        <v>0</v>
      </c>
      <c r="VYE68" s="995">
        <f t="shared" ref="VYE68" si="32324">VYE60*$C$65*$C$68</f>
        <v>0</v>
      </c>
      <c r="VYG68" s="995">
        <f t="shared" ref="VYG68" si="32325">VYG60*$C$65*$C$68</f>
        <v>0</v>
      </c>
      <c r="VYI68" s="995">
        <f t="shared" ref="VYI68" si="32326">VYI60*$C$65*$C$68</f>
        <v>0</v>
      </c>
      <c r="VYK68" s="995">
        <f t="shared" ref="VYK68" si="32327">VYK60*$C$65*$C$68</f>
        <v>0</v>
      </c>
      <c r="VYM68" s="995">
        <f t="shared" ref="VYM68" si="32328">VYM60*$C$65*$C$68</f>
        <v>0</v>
      </c>
      <c r="VYO68" s="995">
        <f t="shared" ref="VYO68" si="32329">VYO60*$C$65*$C$68</f>
        <v>0</v>
      </c>
      <c r="VYQ68" s="995">
        <f t="shared" ref="VYQ68" si="32330">VYQ60*$C$65*$C$68</f>
        <v>0</v>
      </c>
      <c r="VYS68" s="995">
        <f t="shared" ref="VYS68" si="32331">VYS60*$C$65*$C$68</f>
        <v>0</v>
      </c>
      <c r="VYU68" s="995">
        <f t="shared" ref="VYU68" si="32332">VYU60*$C$65*$C$68</f>
        <v>0</v>
      </c>
      <c r="VYW68" s="995">
        <f t="shared" ref="VYW68" si="32333">VYW60*$C$65*$C$68</f>
        <v>0</v>
      </c>
      <c r="VYY68" s="995">
        <f t="shared" ref="VYY68" si="32334">VYY60*$C$65*$C$68</f>
        <v>0</v>
      </c>
      <c r="VZA68" s="995">
        <f t="shared" ref="VZA68" si="32335">VZA60*$C$65*$C$68</f>
        <v>0</v>
      </c>
      <c r="VZC68" s="995">
        <f t="shared" ref="VZC68" si="32336">VZC60*$C$65*$C$68</f>
        <v>0</v>
      </c>
      <c r="VZE68" s="995">
        <f t="shared" ref="VZE68" si="32337">VZE60*$C$65*$C$68</f>
        <v>0</v>
      </c>
      <c r="VZG68" s="995">
        <f t="shared" ref="VZG68" si="32338">VZG60*$C$65*$C$68</f>
        <v>0</v>
      </c>
      <c r="VZI68" s="995">
        <f t="shared" ref="VZI68" si="32339">VZI60*$C$65*$C$68</f>
        <v>0</v>
      </c>
      <c r="VZK68" s="995">
        <f t="shared" ref="VZK68" si="32340">VZK60*$C$65*$C$68</f>
        <v>0</v>
      </c>
      <c r="VZM68" s="995">
        <f t="shared" ref="VZM68" si="32341">VZM60*$C$65*$C$68</f>
        <v>0</v>
      </c>
      <c r="VZO68" s="995">
        <f t="shared" ref="VZO68" si="32342">VZO60*$C$65*$C$68</f>
        <v>0</v>
      </c>
      <c r="VZQ68" s="995">
        <f t="shared" ref="VZQ68" si="32343">VZQ60*$C$65*$C$68</f>
        <v>0</v>
      </c>
      <c r="VZS68" s="995">
        <f t="shared" ref="VZS68" si="32344">VZS60*$C$65*$C$68</f>
        <v>0</v>
      </c>
      <c r="VZU68" s="995">
        <f t="shared" ref="VZU68" si="32345">VZU60*$C$65*$C$68</f>
        <v>0</v>
      </c>
      <c r="VZW68" s="995">
        <f t="shared" ref="VZW68" si="32346">VZW60*$C$65*$C$68</f>
        <v>0</v>
      </c>
      <c r="VZY68" s="995">
        <f t="shared" ref="VZY68" si="32347">VZY60*$C$65*$C$68</f>
        <v>0</v>
      </c>
      <c r="WAA68" s="995">
        <f t="shared" ref="WAA68" si="32348">WAA60*$C$65*$C$68</f>
        <v>0</v>
      </c>
      <c r="WAC68" s="995">
        <f t="shared" ref="WAC68" si="32349">WAC60*$C$65*$C$68</f>
        <v>0</v>
      </c>
      <c r="WAE68" s="995">
        <f t="shared" ref="WAE68" si="32350">WAE60*$C$65*$C$68</f>
        <v>0</v>
      </c>
      <c r="WAG68" s="995">
        <f t="shared" ref="WAG68" si="32351">WAG60*$C$65*$C$68</f>
        <v>0</v>
      </c>
      <c r="WAI68" s="995">
        <f t="shared" ref="WAI68" si="32352">WAI60*$C$65*$C$68</f>
        <v>0</v>
      </c>
      <c r="WAK68" s="995">
        <f t="shared" ref="WAK68" si="32353">WAK60*$C$65*$C$68</f>
        <v>0</v>
      </c>
      <c r="WAM68" s="995">
        <f t="shared" ref="WAM68" si="32354">WAM60*$C$65*$C$68</f>
        <v>0</v>
      </c>
      <c r="WAO68" s="995">
        <f t="shared" ref="WAO68" si="32355">WAO60*$C$65*$C$68</f>
        <v>0</v>
      </c>
      <c r="WAQ68" s="995">
        <f t="shared" ref="WAQ68" si="32356">WAQ60*$C$65*$C$68</f>
        <v>0</v>
      </c>
      <c r="WAS68" s="995">
        <f t="shared" ref="WAS68" si="32357">WAS60*$C$65*$C$68</f>
        <v>0</v>
      </c>
      <c r="WAU68" s="995">
        <f t="shared" ref="WAU68" si="32358">WAU60*$C$65*$C$68</f>
        <v>0</v>
      </c>
      <c r="WAW68" s="995">
        <f t="shared" ref="WAW68" si="32359">WAW60*$C$65*$C$68</f>
        <v>0</v>
      </c>
      <c r="WAY68" s="995">
        <f t="shared" ref="WAY68" si="32360">WAY60*$C$65*$C$68</f>
        <v>0</v>
      </c>
      <c r="WBA68" s="995">
        <f t="shared" ref="WBA68" si="32361">WBA60*$C$65*$C$68</f>
        <v>0</v>
      </c>
      <c r="WBC68" s="995">
        <f t="shared" ref="WBC68" si="32362">WBC60*$C$65*$C$68</f>
        <v>0</v>
      </c>
      <c r="WBE68" s="995">
        <f t="shared" ref="WBE68" si="32363">WBE60*$C$65*$C$68</f>
        <v>0</v>
      </c>
      <c r="WBG68" s="995">
        <f t="shared" ref="WBG68" si="32364">WBG60*$C$65*$C$68</f>
        <v>0</v>
      </c>
      <c r="WBI68" s="995">
        <f t="shared" ref="WBI68" si="32365">WBI60*$C$65*$C$68</f>
        <v>0</v>
      </c>
      <c r="WBK68" s="995">
        <f t="shared" ref="WBK68" si="32366">WBK60*$C$65*$C$68</f>
        <v>0</v>
      </c>
      <c r="WBM68" s="995">
        <f t="shared" ref="WBM68" si="32367">WBM60*$C$65*$C$68</f>
        <v>0</v>
      </c>
      <c r="WBO68" s="995">
        <f t="shared" ref="WBO68" si="32368">WBO60*$C$65*$C$68</f>
        <v>0</v>
      </c>
      <c r="WBQ68" s="995">
        <f t="shared" ref="WBQ68" si="32369">WBQ60*$C$65*$C$68</f>
        <v>0</v>
      </c>
      <c r="WBS68" s="995">
        <f t="shared" ref="WBS68" si="32370">WBS60*$C$65*$C$68</f>
        <v>0</v>
      </c>
      <c r="WBU68" s="995">
        <f t="shared" ref="WBU68" si="32371">WBU60*$C$65*$C$68</f>
        <v>0</v>
      </c>
      <c r="WBW68" s="995">
        <f t="shared" ref="WBW68" si="32372">WBW60*$C$65*$C$68</f>
        <v>0</v>
      </c>
      <c r="WBY68" s="995">
        <f t="shared" ref="WBY68" si="32373">WBY60*$C$65*$C$68</f>
        <v>0</v>
      </c>
      <c r="WCA68" s="995">
        <f t="shared" ref="WCA68" si="32374">WCA60*$C$65*$C$68</f>
        <v>0</v>
      </c>
      <c r="WCC68" s="995">
        <f t="shared" ref="WCC68" si="32375">WCC60*$C$65*$C$68</f>
        <v>0</v>
      </c>
      <c r="WCE68" s="995">
        <f t="shared" ref="WCE68" si="32376">WCE60*$C$65*$C$68</f>
        <v>0</v>
      </c>
      <c r="WCG68" s="995">
        <f t="shared" ref="WCG68" si="32377">WCG60*$C$65*$C$68</f>
        <v>0</v>
      </c>
      <c r="WCI68" s="995">
        <f t="shared" ref="WCI68" si="32378">WCI60*$C$65*$C$68</f>
        <v>0</v>
      </c>
      <c r="WCK68" s="995">
        <f t="shared" ref="WCK68" si="32379">WCK60*$C$65*$C$68</f>
        <v>0</v>
      </c>
      <c r="WCM68" s="995">
        <f t="shared" ref="WCM68" si="32380">WCM60*$C$65*$C$68</f>
        <v>0</v>
      </c>
      <c r="WCO68" s="995">
        <f t="shared" ref="WCO68" si="32381">WCO60*$C$65*$C$68</f>
        <v>0</v>
      </c>
      <c r="WCQ68" s="995">
        <f t="shared" ref="WCQ68" si="32382">WCQ60*$C$65*$C$68</f>
        <v>0</v>
      </c>
      <c r="WCS68" s="995">
        <f t="shared" ref="WCS68" si="32383">WCS60*$C$65*$C$68</f>
        <v>0</v>
      </c>
      <c r="WCU68" s="995">
        <f t="shared" ref="WCU68" si="32384">WCU60*$C$65*$C$68</f>
        <v>0</v>
      </c>
      <c r="WCW68" s="995">
        <f t="shared" ref="WCW68" si="32385">WCW60*$C$65*$C$68</f>
        <v>0</v>
      </c>
      <c r="WCY68" s="995">
        <f t="shared" ref="WCY68" si="32386">WCY60*$C$65*$C$68</f>
        <v>0</v>
      </c>
      <c r="WDA68" s="995">
        <f t="shared" ref="WDA68" si="32387">WDA60*$C$65*$C$68</f>
        <v>0</v>
      </c>
      <c r="WDC68" s="995">
        <f t="shared" ref="WDC68" si="32388">WDC60*$C$65*$C$68</f>
        <v>0</v>
      </c>
      <c r="WDE68" s="995">
        <f t="shared" ref="WDE68" si="32389">WDE60*$C$65*$C$68</f>
        <v>0</v>
      </c>
      <c r="WDG68" s="995">
        <f t="shared" ref="WDG68" si="32390">WDG60*$C$65*$C$68</f>
        <v>0</v>
      </c>
      <c r="WDI68" s="995">
        <f t="shared" ref="WDI68" si="32391">WDI60*$C$65*$C$68</f>
        <v>0</v>
      </c>
      <c r="WDK68" s="995">
        <f t="shared" ref="WDK68" si="32392">WDK60*$C$65*$C$68</f>
        <v>0</v>
      </c>
      <c r="WDM68" s="995">
        <f t="shared" ref="WDM68" si="32393">WDM60*$C$65*$C$68</f>
        <v>0</v>
      </c>
      <c r="WDO68" s="995">
        <f t="shared" ref="WDO68" si="32394">WDO60*$C$65*$C$68</f>
        <v>0</v>
      </c>
      <c r="WDQ68" s="995">
        <f t="shared" ref="WDQ68" si="32395">WDQ60*$C$65*$C$68</f>
        <v>0</v>
      </c>
      <c r="WDS68" s="995">
        <f t="shared" ref="WDS68" si="32396">WDS60*$C$65*$C$68</f>
        <v>0</v>
      </c>
      <c r="WDU68" s="995">
        <f t="shared" ref="WDU68" si="32397">WDU60*$C$65*$C$68</f>
        <v>0</v>
      </c>
      <c r="WDW68" s="995">
        <f t="shared" ref="WDW68" si="32398">WDW60*$C$65*$C$68</f>
        <v>0</v>
      </c>
      <c r="WDY68" s="995">
        <f t="shared" ref="WDY68" si="32399">WDY60*$C$65*$C$68</f>
        <v>0</v>
      </c>
      <c r="WEA68" s="995">
        <f t="shared" ref="WEA68" si="32400">WEA60*$C$65*$C$68</f>
        <v>0</v>
      </c>
      <c r="WEC68" s="995">
        <f t="shared" ref="WEC68" si="32401">WEC60*$C$65*$C$68</f>
        <v>0</v>
      </c>
      <c r="WEE68" s="995">
        <f t="shared" ref="WEE68" si="32402">WEE60*$C$65*$C$68</f>
        <v>0</v>
      </c>
      <c r="WEG68" s="995">
        <f t="shared" ref="WEG68" si="32403">WEG60*$C$65*$C$68</f>
        <v>0</v>
      </c>
      <c r="WEI68" s="995">
        <f t="shared" ref="WEI68" si="32404">WEI60*$C$65*$C$68</f>
        <v>0</v>
      </c>
      <c r="WEK68" s="995">
        <f t="shared" ref="WEK68" si="32405">WEK60*$C$65*$C$68</f>
        <v>0</v>
      </c>
      <c r="WEM68" s="995">
        <f t="shared" ref="WEM68" si="32406">WEM60*$C$65*$C$68</f>
        <v>0</v>
      </c>
      <c r="WEO68" s="995">
        <f t="shared" ref="WEO68" si="32407">WEO60*$C$65*$C$68</f>
        <v>0</v>
      </c>
      <c r="WEQ68" s="995">
        <f t="shared" ref="WEQ68" si="32408">WEQ60*$C$65*$C$68</f>
        <v>0</v>
      </c>
      <c r="WES68" s="995">
        <f t="shared" ref="WES68" si="32409">WES60*$C$65*$C$68</f>
        <v>0</v>
      </c>
      <c r="WEU68" s="995">
        <f t="shared" ref="WEU68" si="32410">WEU60*$C$65*$C$68</f>
        <v>0</v>
      </c>
      <c r="WEW68" s="995">
        <f t="shared" ref="WEW68" si="32411">WEW60*$C$65*$C$68</f>
        <v>0</v>
      </c>
      <c r="WEY68" s="995">
        <f t="shared" ref="WEY68" si="32412">WEY60*$C$65*$C$68</f>
        <v>0</v>
      </c>
      <c r="WFA68" s="995">
        <f t="shared" ref="WFA68" si="32413">WFA60*$C$65*$C$68</f>
        <v>0</v>
      </c>
      <c r="WFC68" s="995">
        <f t="shared" ref="WFC68" si="32414">WFC60*$C$65*$C$68</f>
        <v>0</v>
      </c>
      <c r="WFE68" s="995">
        <f t="shared" ref="WFE68" si="32415">WFE60*$C$65*$C$68</f>
        <v>0</v>
      </c>
      <c r="WFG68" s="995">
        <f t="shared" ref="WFG68" si="32416">WFG60*$C$65*$C$68</f>
        <v>0</v>
      </c>
      <c r="WFI68" s="995">
        <f t="shared" ref="WFI68" si="32417">WFI60*$C$65*$C$68</f>
        <v>0</v>
      </c>
      <c r="WFK68" s="995">
        <f t="shared" ref="WFK68" si="32418">WFK60*$C$65*$C$68</f>
        <v>0</v>
      </c>
      <c r="WFM68" s="995">
        <f t="shared" ref="WFM68" si="32419">WFM60*$C$65*$C$68</f>
        <v>0</v>
      </c>
      <c r="WFO68" s="995">
        <f t="shared" ref="WFO68" si="32420">WFO60*$C$65*$C$68</f>
        <v>0</v>
      </c>
      <c r="WFQ68" s="995">
        <f t="shared" ref="WFQ68" si="32421">WFQ60*$C$65*$C$68</f>
        <v>0</v>
      </c>
      <c r="WFS68" s="995">
        <f t="shared" ref="WFS68" si="32422">WFS60*$C$65*$C$68</f>
        <v>0</v>
      </c>
      <c r="WFU68" s="995">
        <f t="shared" ref="WFU68" si="32423">WFU60*$C$65*$C$68</f>
        <v>0</v>
      </c>
      <c r="WFW68" s="995">
        <f t="shared" ref="WFW68" si="32424">WFW60*$C$65*$C$68</f>
        <v>0</v>
      </c>
      <c r="WFY68" s="995">
        <f t="shared" ref="WFY68" si="32425">WFY60*$C$65*$C$68</f>
        <v>0</v>
      </c>
      <c r="WGA68" s="995">
        <f t="shared" ref="WGA68" si="32426">WGA60*$C$65*$C$68</f>
        <v>0</v>
      </c>
      <c r="WGC68" s="995">
        <f t="shared" ref="WGC68" si="32427">WGC60*$C$65*$C$68</f>
        <v>0</v>
      </c>
      <c r="WGE68" s="995">
        <f t="shared" ref="WGE68" si="32428">WGE60*$C$65*$C$68</f>
        <v>0</v>
      </c>
      <c r="WGG68" s="995">
        <f t="shared" ref="WGG68" si="32429">WGG60*$C$65*$C$68</f>
        <v>0</v>
      </c>
      <c r="WGI68" s="995">
        <f t="shared" ref="WGI68" si="32430">WGI60*$C$65*$C$68</f>
        <v>0</v>
      </c>
      <c r="WGK68" s="995">
        <f t="shared" ref="WGK68" si="32431">WGK60*$C$65*$C$68</f>
        <v>0</v>
      </c>
      <c r="WGM68" s="995">
        <f t="shared" ref="WGM68" si="32432">WGM60*$C$65*$C$68</f>
        <v>0</v>
      </c>
      <c r="WGO68" s="995">
        <f t="shared" ref="WGO68" si="32433">WGO60*$C$65*$C$68</f>
        <v>0</v>
      </c>
      <c r="WGQ68" s="995">
        <f t="shared" ref="WGQ68" si="32434">WGQ60*$C$65*$C$68</f>
        <v>0</v>
      </c>
      <c r="WGS68" s="995">
        <f t="shared" ref="WGS68" si="32435">WGS60*$C$65*$C$68</f>
        <v>0</v>
      </c>
      <c r="WGU68" s="995">
        <f t="shared" ref="WGU68" si="32436">WGU60*$C$65*$C$68</f>
        <v>0</v>
      </c>
      <c r="WGW68" s="995">
        <f t="shared" ref="WGW68" si="32437">WGW60*$C$65*$C$68</f>
        <v>0</v>
      </c>
      <c r="WGY68" s="995">
        <f t="shared" ref="WGY68" si="32438">WGY60*$C$65*$C$68</f>
        <v>0</v>
      </c>
      <c r="WHA68" s="995">
        <f t="shared" ref="WHA68" si="32439">WHA60*$C$65*$C$68</f>
        <v>0</v>
      </c>
      <c r="WHC68" s="995">
        <f t="shared" ref="WHC68" si="32440">WHC60*$C$65*$C$68</f>
        <v>0</v>
      </c>
      <c r="WHE68" s="995">
        <f t="shared" ref="WHE68" si="32441">WHE60*$C$65*$C$68</f>
        <v>0</v>
      </c>
      <c r="WHG68" s="995">
        <f t="shared" ref="WHG68" si="32442">WHG60*$C$65*$C$68</f>
        <v>0</v>
      </c>
      <c r="WHI68" s="995">
        <f t="shared" ref="WHI68" si="32443">WHI60*$C$65*$C$68</f>
        <v>0</v>
      </c>
      <c r="WHK68" s="995">
        <f t="shared" ref="WHK68" si="32444">WHK60*$C$65*$C$68</f>
        <v>0</v>
      </c>
      <c r="WHM68" s="995">
        <f t="shared" ref="WHM68" si="32445">WHM60*$C$65*$C$68</f>
        <v>0</v>
      </c>
      <c r="WHO68" s="995">
        <f t="shared" ref="WHO68" si="32446">WHO60*$C$65*$C$68</f>
        <v>0</v>
      </c>
      <c r="WHQ68" s="995">
        <f t="shared" ref="WHQ68" si="32447">WHQ60*$C$65*$C$68</f>
        <v>0</v>
      </c>
      <c r="WHS68" s="995">
        <f t="shared" ref="WHS68" si="32448">WHS60*$C$65*$C$68</f>
        <v>0</v>
      </c>
      <c r="WHU68" s="995">
        <f t="shared" ref="WHU68" si="32449">WHU60*$C$65*$C$68</f>
        <v>0</v>
      </c>
      <c r="WHW68" s="995">
        <f t="shared" ref="WHW68" si="32450">WHW60*$C$65*$C$68</f>
        <v>0</v>
      </c>
      <c r="WHY68" s="995">
        <f t="shared" ref="WHY68" si="32451">WHY60*$C$65*$C$68</f>
        <v>0</v>
      </c>
      <c r="WIA68" s="995">
        <f t="shared" ref="WIA68" si="32452">WIA60*$C$65*$C$68</f>
        <v>0</v>
      </c>
      <c r="WIC68" s="995">
        <f t="shared" ref="WIC68" si="32453">WIC60*$C$65*$C$68</f>
        <v>0</v>
      </c>
      <c r="WIE68" s="995">
        <f t="shared" ref="WIE68" si="32454">WIE60*$C$65*$C$68</f>
        <v>0</v>
      </c>
      <c r="WIG68" s="995">
        <f t="shared" ref="WIG68" si="32455">WIG60*$C$65*$C$68</f>
        <v>0</v>
      </c>
      <c r="WII68" s="995">
        <f t="shared" ref="WII68" si="32456">WII60*$C$65*$C$68</f>
        <v>0</v>
      </c>
      <c r="WIK68" s="995">
        <f t="shared" ref="WIK68" si="32457">WIK60*$C$65*$C$68</f>
        <v>0</v>
      </c>
      <c r="WIM68" s="995">
        <f t="shared" ref="WIM68" si="32458">WIM60*$C$65*$C$68</f>
        <v>0</v>
      </c>
      <c r="WIO68" s="995">
        <f t="shared" ref="WIO68" si="32459">WIO60*$C$65*$C$68</f>
        <v>0</v>
      </c>
      <c r="WIQ68" s="995">
        <f t="shared" ref="WIQ68" si="32460">WIQ60*$C$65*$C$68</f>
        <v>0</v>
      </c>
      <c r="WIS68" s="995">
        <f t="shared" ref="WIS68" si="32461">WIS60*$C$65*$C$68</f>
        <v>0</v>
      </c>
      <c r="WIU68" s="995">
        <f t="shared" ref="WIU68" si="32462">WIU60*$C$65*$C$68</f>
        <v>0</v>
      </c>
      <c r="WIW68" s="995">
        <f t="shared" ref="WIW68" si="32463">WIW60*$C$65*$C$68</f>
        <v>0</v>
      </c>
      <c r="WIY68" s="995">
        <f t="shared" ref="WIY68" si="32464">WIY60*$C$65*$C$68</f>
        <v>0</v>
      </c>
      <c r="WJA68" s="995">
        <f t="shared" ref="WJA68" si="32465">WJA60*$C$65*$C$68</f>
        <v>0</v>
      </c>
      <c r="WJC68" s="995">
        <f t="shared" ref="WJC68" si="32466">WJC60*$C$65*$C$68</f>
        <v>0</v>
      </c>
      <c r="WJE68" s="995">
        <f t="shared" ref="WJE68" si="32467">WJE60*$C$65*$C$68</f>
        <v>0</v>
      </c>
      <c r="WJG68" s="995">
        <f t="shared" ref="WJG68" si="32468">WJG60*$C$65*$C$68</f>
        <v>0</v>
      </c>
      <c r="WJI68" s="995">
        <f t="shared" ref="WJI68" si="32469">WJI60*$C$65*$C$68</f>
        <v>0</v>
      </c>
      <c r="WJK68" s="995">
        <f t="shared" ref="WJK68" si="32470">WJK60*$C$65*$C$68</f>
        <v>0</v>
      </c>
      <c r="WJM68" s="995">
        <f t="shared" ref="WJM68" si="32471">WJM60*$C$65*$C$68</f>
        <v>0</v>
      </c>
      <c r="WJO68" s="995">
        <f t="shared" ref="WJO68" si="32472">WJO60*$C$65*$C$68</f>
        <v>0</v>
      </c>
      <c r="WJQ68" s="995">
        <f t="shared" ref="WJQ68" si="32473">WJQ60*$C$65*$C$68</f>
        <v>0</v>
      </c>
      <c r="WJS68" s="995">
        <f t="shared" ref="WJS68" si="32474">WJS60*$C$65*$C$68</f>
        <v>0</v>
      </c>
      <c r="WJU68" s="995">
        <f t="shared" ref="WJU68" si="32475">WJU60*$C$65*$C$68</f>
        <v>0</v>
      </c>
      <c r="WJW68" s="995">
        <f t="shared" ref="WJW68" si="32476">WJW60*$C$65*$C$68</f>
        <v>0</v>
      </c>
      <c r="WJY68" s="995">
        <f t="shared" ref="WJY68" si="32477">WJY60*$C$65*$C$68</f>
        <v>0</v>
      </c>
      <c r="WKA68" s="995">
        <f t="shared" ref="WKA68" si="32478">WKA60*$C$65*$C$68</f>
        <v>0</v>
      </c>
      <c r="WKC68" s="995">
        <f t="shared" ref="WKC68" si="32479">WKC60*$C$65*$C$68</f>
        <v>0</v>
      </c>
      <c r="WKE68" s="995">
        <f t="shared" ref="WKE68" si="32480">WKE60*$C$65*$C$68</f>
        <v>0</v>
      </c>
      <c r="WKG68" s="995">
        <f t="shared" ref="WKG68" si="32481">WKG60*$C$65*$C$68</f>
        <v>0</v>
      </c>
      <c r="WKI68" s="995">
        <f t="shared" ref="WKI68" si="32482">WKI60*$C$65*$C$68</f>
        <v>0</v>
      </c>
      <c r="WKK68" s="995">
        <f t="shared" ref="WKK68" si="32483">WKK60*$C$65*$C$68</f>
        <v>0</v>
      </c>
      <c r="WKM68" s="995">
        <f t="shared" ref="WKM68" si="32484">WKM60*$C$65*$C$68</f>
        <v>0</v>
      </c>
      <c r="WKO68" s="995">
        <f t="shared" ref="WKO68" si="32485">WKO60*$C$65*$C$68</f>
        <v>0</v>
      </c>
      <c r="WKQ68" s="995">
        <f t="shared" ref="WKQ68" si="32486">WKQ60*$C$65*$C$68</f>
        <v>0</v>
      </c>
      <c r="WKS68" s="995">
        <f t="shared" ref="WKS68" si="32487">WKS60*$C$65*$C$68</f>
        <v>0</v>
      </c>
      <c r="WKU68" s="995">
        <f t="shared" ref="WKU68" si="32488">WKU60*$C$65*$C$68</f>
        <v>0</v>
      </c>
      <c r="WKW68" s="995">
        <f t="shared" ref="WKW68" si="32489">WKW60*$C$65*$C$68</f>
        <v>0</v>
      </c>
      <c r="WKY68" s="995">
        <f t="shared" ref="WKY68" si="32490">WKY60*$C$65*$C$68</f>
        <v>0</v>
      </c>
      <c r="WLA68" s="995">
        <f t="shared" ref="WLA68" si="32491">WLA60*$C$65*$C$68</f>
        <v>0</v>
      </c>
      <c r="WLC68" s="995">
        <f t="shared" ref="WLC68" si="32492">WLC60*$C$65*$C$68</f>
        <v>0</v>
      </c>
      <c r="WLE68" s="995">
        <f t="shared" ref="WLE68" si="32493">WLE60*$C$65*$C$68</f>
        <v>0</v>
      </c>
      <c r="WLG68" s="995">
        <f t="shared" ref="WLG68" si="32494">WLG60*$C$65*$C$68</f>
        <v>0</v>
      </c>
      <c r="WLI68" s="995">
        <f t="shared" ref="WLI68" si="32495">WLI60*$C$65*$C$68</f>
        <v>0</v>
      </c>
      <c r="WLK68" s="995">
        <f t="shared" ref="WLK68" si="32496">WLK60*$C$65*$C$68</f>
        <v>0</v>
      </c>
      <c r="WLM68" s="995">
        <f t="shared" ref="WLM68" si="32497">WLM60*$C$65*$C$68</f>
        <v>0</v>
      </c>
      <c r="WLO68" s="995">
        <f t="shared" ref="WLO68" si="32498">WLO60*$C$65*$C$68</f>
        <v>0</v>
      </c>
      <c r="WLQ68" s="995">
        <f t="shared" ref="WLQ68" si="32499">WLQ60*$C$65*$C$68</f>
        <v>0</v>
      </c>
      <c r="WLS68" s="995">
        <f t="shared" ref="WLS68" si="32500">WLS60*$C$65*$C$68</f>
        <v>0</v>
      </c>
      <c r="WLU68" s="995">
        <f t="shared" ref="WLU68" si="32501">WLU60*$C$65*$C$68</f>
        <v>0</v>
      </c>
      <c r="WLW68" s="995">
        <f t="shared" ref="WLW68" si="32502">WLW60*$C$65*$C$68</f>
        <v>0</v>
      </c>
      <c r="WLY68" s="995">
        <f t="shared" ref="WLY68" si="32503">WLY60*$C$65*$C$68</f>
        <v>0</v>
      </c>
      <c r="WMA68" s="995">
        <f t="shared" ref="WMA68" si="32504">WMA60*$C$65*$C$68</f>
        <v>0</v>
      </c>
      <c r="WMC68" s="995">
        <f t="shared" ref="WMC68" si="32505">WMC60*$C$65*$C$68</f>
        <v>0</v>
      </c>
      <c r="WME68" s="995">
        <f t="shared" ref="WME68" si="32506">WME60*$C$65*$C$68</f>
        <v>0</v>
      </c>
      <c r="WMG68" s="995">
        <f t="shared" ref="WMG68" si="32507">WMG60*$C$65*$C$68</f>
        <v>0</v>
      </c>
      <c r="WMI68" s="995">
        <f t="shared" ref="WMI68" si="32508">WMI60*$C$65*$C$68</f>
        <v>0</v>
      </c>
      <c r="WMK68" s="995">
        <f t="shared" ref="WMK68" si="32509">WMK60*$C$65*$C$68</f>
        <v>0</v>
      </c>
      <c r="WMM68" s="995">
        <f t="shared" ref="WMM68" si="32510">WMM60*$C$65*$C$68</f>
        <v>0</v>
      </c>
      <c r="WMO68" s="995">
        <f t="shared" ref="WMO68" si="32511">WMO60*$C$65*$C$68</f>
        <v>0</v>
      </c>
      <c r="WMQ68" s="995">
        <f t="shared" ref="WMQ68" si="32512">WMQ60*$C$65*$C$68</f>
        <v>0</v>
      </c>
      <c r="WMS68" s="995">
        <f t="shared" ref="WMS68" si="32513">WMS60*$C$65*$C$68</f>
        <v>0</v>
      </c>
      <c r="WMU68" s="995">
        <f t="shared" ref="WMU68" si="32514">WMU60*$C$65*$C$68</f>
        <v>0</v>
      </c>
      <c r="WMW68" s="995">
        <f t="shared" ref="WMW68" si="32515">WMW60*$C$65*$C$68</f>
        <v>0</v>
      </c>
      <c r="WMY68" s="995">
        <f t="shared" ref="WMY68" si="32516">WMY60*$C$65*$C$68</f>
        <v>0</v>
      </c>
      <c r="WNA68" s="995">
        <f t="shared" ref="WNA68" si="32517">WNA60*$C$65*$C$68</f>
        <v>0</v>
      </c>
      <c r="WNC68" s="995">
        <f t="shared" ref="WNC68" si="32518">WNC60*$C$65*$C$68</f>
        <v>0</v>
      </c>
      <c r="WNE68" s="995">
        <f t="shared" ref="WNE68" si="32519">WNE60*$C$65*$C$68</f>
        <v>0</v>
      </c>
      <c r="WNG68" s="995">
        <f t="shared" ref="WNG68" si="32520">WNG60*$C$65*$C$68</f>
        <v>0</v>
      </c>
      <c r="WNI68" s="995">
        <f t="shared" ref="WNI68" si="32521">WNI60*$C$65*$C$68</f>
        <v>0</v>
      </c>
      <c r="WNK68" s="995">
        <f t="shared" ref="WNK68" si="32522">WNK60*$C$65*$C$68</f>
        <v>0</v>
      </c>
      <c r="WNM68" s="995">
        <f t="shared" ref="WNM68" si="32523">WNM60*$C$65*$C$68</f>
        <v>0</v>
      </c>
      <c r="WNO68" s="995">
        <f t="shared" ref="WNO68" si="32524">WNO60*$C$65*$C$68</f>
        <v>0</v>
      </c>
      <c r="WNQ68" s="995">
        <f t="shared" ref="WNQ68" si="32525">WNQ60*$C$65*$C$68</f>
        <v>0</v>
      </c>
      <c r="WNS68" s="995">
        <f t="shared" ref="WNS68" si="32526">WNS60*$C$65*$C$68</f>
        <v>0</v>
      </c>
      <c r="WNU68" s="995">
        <f t="shared" ref="WNU68" si="32527">WNU60*$C$65*$C$68</f>
        <v>0</v>
      </c>
      <c r="WNW68" s="995">
        <f t="shared" ref="WNW68" si="32528">WNW60*$C$65*$C$68</f>
        <v>0</v>
      </c>
      <c r="WNY68" s="995">
        <f t="shared" ref="WNY68" si="32529">WNY60*$C$65*$C$68</f>
        <v>0</v>
      </c>
      <c r="WOA68" s="995">
        <f t="shared" ref="WOA68" si="32530">WOA60*$C$65*$C$68</f>
        <v>0</v>
      </c>
      <c r="WOC68" s="995">
        <f t="shared" ref="WOC68" si="32531">WOC60*$C$65*$C$68</f>
        <v>0</v>
      </c>
      <c r="WOE68" s="995">
        <f t="shared" ref="WOE68" si="32532">WOE60*$C$65*$C$68</f>
        <v>0</v>
      </c>
      <c r="WOG68" s="995">
        <f t="shared" ref="WOG68" si="32533">WOG60*$C$65*$C$68</f>
        <v>0</v>
      </c>
      <c r="WOI68" s="995">
        <f t="shared" ref="WOI68" si="32534">WOI60*$C$65*$C$68</f>
        <v>0</v>
      </c>
      <c r="WOK68" s="995">
        <f t="shared" ref="WOK68" si="32535">WOK60*$C$65*$C$68</f>
        <v>0</v>
      </c>
      <c r="WOM68" s="995">
        <f t="shared" ref="WOM68" si="32536">WOM60*$C$65*$C$68</f>
        <v>0</v>
      </c>
      <c r="WOO68" s="995">
        <f t="shared" ref="WOO68" si="32537">WOO60*$C$65*$C$68</f>
        <v>0</v>
      </c>
      <c r="WOQ68" s="995">
        <f t="shared" ref="WOQ68" si="32538">WOQ60*$C$65*$C$68</f>
        <v>0</v>
      </c>
      <c r="WOS68" s="995">
        <f t="shared" ref="WOS68" si="32539">WOS60*$C$65*$C$68</f>
        <v>0</v>
      </c>
      <c r="WOU68" s="995">
        <f t="shared" ref="WOU68" si="32540">WOU60*$C$65*$C$68</f>
        <v>0</v>
      </c>
      <c r="WOW68" s="995">
        <f t="shared" ref="WOW68" si="32541">WOW60*$C$65*$C$68</f>
        <v>0</v>
      </c>
      <c r="WOY68" s="995">
        <f t="shared" ref="WOY68" si="32542">WOY60*$C$65*$C$68</f>
        <v>0</v>
      </c>
      <c r="WPA68" s="995">
        <f t="shared" ref="WPA68" si="32543">WPA60*$C$65*$C$68</f>
        <v>0</v>
      </c>
      <c r="WPC68" s="995">
        <f t="shared" ref="WPC68" si="32544">WPC60*$C$65*$C$68</f>
        <v>0</v>
      </c>
      <c r="WPE68" s="995">
        <f t="shared" ref="WPE68" si="32545">WPE60*$C$65*$C$68</f>
        <v>0</v>
      </c>
      <c r="WPG68" s="995">
        <f t="shared" ref="WPG68" si="32546">WPG60*$C$65*$C$68</f>
        <v>0</v>
      </c>
      <c r="WPI68" s="995">
        <f t="shared" ref="WPI68" si="32547">WPI60*$C$65*$C$68</f>
        <v>0</v>
      </c>
      <c r="WPK68" s="995">
        <f t="shared" ref="WPK68" si="32548">WPK60*$C$65*$C$68</f>
        <v>0</v>
      </c>
      <c r="WPM68" s="995">
        <f t="shared" ref="WPM68" si="32549">WPM60*$C$65*$C$68</f>
        <v>0</v>
      </c>
      <c r="WPO68" s="995">
        <f t="shared" ref="WPO68" si="32550">WPO60*$C$65*$C$68</f>
        <v>0</v>
      </c>
      <c r="WPQ68" s="995">
        <f t="shared" ref="WPQ68" si="32551">WPQ60*$C$65*$C$68</f>
        <v>0</v>
      </c>
      <c r="WPS68" s="995">
        <f t="shared" ref="WPS68" si="32552">WPS60*$C$65*$C$68</f>
        <v>0</v>
      </c>
      <c r="WPU68" s="995">
        <f t="shared" ref="WPU68" si="32553">WPU60*$C$65*$C$68</f>
        <v>0</v>
      </c>
      <c r="WPW68" s="995">
        <f t="shared" ref="WPW68" si="32554">WPW60*$C$65*$C$68</f>
        <v>0</v>
      </c>
      <c r="WPY68" s="995">
        <f t="shared" ref="WPY68" si="32555">WPY60*$C$65*$C$68</f>
        <v>0</v>
      </c>
      <c r="WQA68" s="995">
        <f t="shared" ref="WQA68" si="32556">WQA60*$C$65*$C$68</f>
        <v>0</v>
      </c>
      <c r="WQC68" s="995">
        <f t="shared" ref="WQC68" si="32557">WQC60*$C$65*$C$68</f>
        <v>0</v>
      </c>
      <c r="WQE68" s="995">
        <f t="shared" ref="WQE68" si="32558">WQE60*$C$65*$C$68</f>
        <v>0</v>
      </c>
      <c r="WQG68" s="995">
        <f t="shared" ref="WQG68" si="32559">WQG60*$C$65*$C$68</f>
        <v>0</v>
      </c>
      <c r="WQI68" s="995">
        <f t="shared" ref="WQI68" si="32560">WQI60*$C$65*$C$68</f>
        <v>0</v>
      </c>
      <c r="WQK68" s="995">
        <f t="shared" ref="WQK68" si="32561">WQK60*$C$65*$C$68</f>
        <v>0</v>
      </c>
      <c r="WQM68" s="995">
        <f t="shared" ref="WQM68" si="32562">WQM60*$C$65*$C$68</f>
        <v>0</v>
      </c>
      <c r="WQO68" s="995">
        <f t="shared" ref="WQO68" si="32563">WQO60*$C$65*$C$68</f>
        <v>0</v>
      </c>
      <c r="WQQ68" s="995">
        <f t="shared" ref="WQQ68" si="32564">WQQ60*$C$65*$C$68</f>
        <v>0</v>
      </c>
      <c r="WQS68" s="995">
        <f t="shared" ref="WQS68" si="32565">WQS60*$C$65*$C$68</f>
        <v>0</v>
      </c>
      <c r="WQU68" s="995">
        <f t="shared" ref="WQU68" si="32566">WQU60*$C$65*$C$68</f>
        <v>0</v>
      </c>
      <c r="WQW68" s="995">
        <f t="shared" ref="WQW68" si="32567">WQW60*$C$65*$C$68</f>
        <v>0</v>
      </c>
      <c r="WQY68" s="995">
        <f t="shared" ref="WQY68" si="32568">WQY60*$C$65*$C$68</f>
        <v>0</v>
      </c>
      <c r="WRA68" s="995">
        <f t="shared" ref="WRA68" si="32569">WRA60*$C$65*$C$68</f>
        <v>0</v>
      </c>
      <c r="WRC68" s="995">
        <f t="shared" ref="WRC68" si="32570">WRC60*$C$65*$C$68</f>
        <v>0</v>
      </c>
      <c r="WRE68" s="995">
        <f t="shared" ref="WRE68" si="32571">WRE60*$C$65*$C$68</f>
        <v>0</v>
      </c>
      <c r="WRG68" s="995">
        <f t="shared" ref="WRG68" si="32572">WRG60*$C$65*$C$68</f>
        <v>0</v>
      </c>
      <c r="WRI68" s="995">
        <f t="shared" ref="WRI68" si="32573">WRI60*$C$65*$C$68</f>
        <v>0</v>
      </c>
      <c r="WRK68" s="995">
        <f t="shared" ref="WRK68" si="32574">WRK60*$C$65*$C$68</f>
        <v>0</v>
      </c>
      <c r="WRM68" s="995">
        <f t="shared" ref="WRM68" si="32575">WRM60*$C$65*$C$68</f>
        <v>0</v>
      </c>
      <c r="WRO68" s="995">
        <f t="shared" ref="WRO68" si="32576">WRO60*$C$65*$C$68</f>
        <v>0</v>
      </c>
      <c r="WRQ68" s="995">
        <f t="shared" ref="WRQ68" si="32577">WRQ60*$C$65*$C$68</f>
        <v>0</v>
      </c>
      <c r="WRS68" s="995">
        <f t="shared" ref="WRS68" si="32578">WRS60*$C$65*$C$68</f>
        <v>0</v>
      </c>
      <c r="WRU68" s="995">
        <f t="shared" ref="WRU68" si="32579">WRU60*$C$65*$C$68</f>
        <v>0</v>
      </c>
      <c r="WRW68" s="995">
        <f t="shared" ref="WRW68" si="32580">WRW60*$C$65*$C$68</f>
        <v>0</v>
      </c>
      <c r="WRY68" s="995">
        <f t="shared" ref="WRY68" si="32581">WRY60*$C$65*$C$68</f>
        <v>0</v>
      </c>
      <c r="WSA68" s="995">
        <f t="shared" ref="WSA68" si="32582">WSA60*$C$65*$C$68</f>
        <v>0</v>
      </c>
      <c r="WSC68" s="995">
        <f t="shared" ref="WSC68" si="32583">WSC60*$C$65*$C$68</f>
        <v>0</v>
      </c>
      <c r="WSE68" s="995">
        <f t="shared" ref="WSE68" si="32584">WSE60*$C$65*$C$68</f>
        <v>0</v>
      </c>
      <c r="WSG68" s="995">
        <f t="shared" ref="WSG68" si="32585">WSG60*$C$65*$C$68</f>
        <v>0</v>
      </c>
      <c r="WSI68" s="995">
        <f t="shared" ref="WSI68" si="32586">WSI60*$C$65*$C$68</f>
        <v>0</v>
      </c>
      <c r="WSK68" s="995">
        <f t="shared" ref="WSK68" si="32587">WSK60*$C$65*$C$68</f>
        <v>0</v>
      </c>
      <c r="WSM68" s="995">
        <f t="shared" ref="WSM68" si="32588">WSM60*$C$65*$C$68</f>
        <v>0</v>
      </c>
      <c r="WSO68" s="995">
        <f t="shared" ref="WSO68" si="32589">WSO60*$C$65*$C$68</f>
        <v>0</v>
      </c>
      <c r="WSQ68" s="995">
        <f t="shared" ref="WSQ68" si="32590">WSQ60*$C$65*$C$68</f>
        <v>0</v>
      </c>
      <c r="WSS68" s="995">
        <f t="shared" ref="WSS68" si="32591">WSS60*$C$65*$C$68</f>
        <v>0</v>
      </c>
      <c r="WSU68" s="995">
        <f t="shared" ref="WSU68" si="32592">WSU60*$C$65*$C$68</f>
        <v>0</v>
      </c>
      <c r="WSW68" s="995">
        <f t="shared" ref="WSW68" si="32593">WSW60*$C$65*$C$68</f>
        <v>0</v>
      </c>
      <c r="WSY68" s="995">
        <f t="shared" ref="WSY68" si="32594">WSY60*$C$65*$C$68</f>
        <v>0</v>
      </c>
      <c r="WTA68" s="995">
        <f t="shared" ref="WTA68" si="32595">WTA60*$C$65*$C$68</f>
        <v>0</v>
      </c>
      <c r="WTC68" s="995">
        <f t="shared" ref="WTC68" si="32596">WTC60*$C$65*$C$68</f>
        <v>0</v>
      </c>
      <c r="WTE68" s="995">
        <f t="shared" ref="WTE68" si="32597">WTE60*$C$65*$C$68</f>
        <v>0</v>
      </c>
      <c r="WTG68" s="995">
        <f t="shared" ref="WTG68" si="32598">WTG60*$C$65*$C$68</f>
        <v>0</v>
      </c>
      <c r="WTI68" s="995">
        <f t="shared" ref="WTI68" si="32599">WTI60*$C$65*$C$68</f>
        <v>0</v>
      </c>
      <c r="WTK68" s="995">
        <f t="shared" ref="WTK68" si="32600">WTK60*$C$65*$C$68</f>
        <v>0</v>
      </c>
      <c r="WTM68" s="995">
        <f t="shared" ref="WTM68" si="32601">WTM60*$C$65*$C$68</f>
        <v>0</v>
      </c>
      <c r="WTO68" s="995">
        <f t="shared" ref="WTO68" si="32602">WTO60*$C$65*$C$68</f>
        <v>0</v>
      </c>
      <c r="WTQ68" s="995">
        <f t="shared" ref="WTQ68" si="32603">WTQ60*$C$65*$C$68</f>
        <v>0</v>
      </c>
      <c r="WTS68" s="995">
        <f t="shared" ref="WTS68" si="32604">WTS60*$C$65*$C$68</f>
        <v>0</v>
      </c>
      <c r="WTU68" s="995">
        <f t="shared" ref="WTU68" si="32605">WTU60*$C$65*$C$68</f>
        <v>0</v>
      </c>
      <c r="WTW68" s="995">
        <f t="shared" ref="WTW68" si="32606">WTW60*$C$65*$C$68</f>
        <v>0</v>
      </c>
      <c r="WTY68" s="995">
        <f t="shared" ref="WTY68" si="32607">WTY60*$C$65*$C$68</f>
        <v>0</v>
      </c>
      <c r="WUA68" s="995">
        <f t="shared" ref="WUA68" si="32608">WUA60*$C$65*$C$68</f>
        <v>0</v>
      </c>
      <c r="WUC68" s="995">
        <f t="shared" ref="WUC68" si="32609">WUC60*$C$65*$C$68</f>
        <v>0</v>
      </c>
      <c r="WUE68" s="995">
        <f t="shared" ref="WUE68" si="32610">WUE60*$C$65*$C$68</f>
        <v>0</v>
      </c>
      <c r="WUG68" s="995">
        <f t="shared" ref="WUG68" si="32611">WUG60*$C$65*$C$68</f>
        <v>0</v>
      </c>
      <c r="WUI68" s="995">
        <f t="shared" ref="WUI68" si="32612">WUI60*$C$65*$C$68</f>
        <v>0</v>
      </c>
      <c r="WUK68" s="995">
        <f t="shared" ref="WUK68" si="32613">WUK60*$C$65*$C$68</f>
        <v>0</v>
      </c>
      <c r="WUM68" s="995">
        <f t="shared" ref="WUM68" si="32614">WUM60*$C$65*$C$68</f>
        <v>0</v>
      </c>
      <c r="WUO68" s="995">
        <f t="shared" ref="WUO68" si="32615">WUO60*$C$65*$C$68</f>
        <v>0</v>
      </c>
      <c r="WUQ68" s="995">
        <f t="shared" ref="WUQ68" si="32616">WUQ60*$C$65*$C$68</f>
        <v>0</v>
      </c>
      <c r="WUS68" s="995">
        <f t="shared" ref="WUS68" si="32617">WUS60*$C$65*$C$68</f>
        <v>0</v>
      </c>
      <c r="WUU68" s="995">
        <f t="shared" ref="WUU68" si="32618">WUU60*$C$65*$C$68</f>
        <v>0</v>
      </c>
      <c r="WUW68" s="995">
        <f t="shared" ref="WUW68" si="32619">WUW60*$C$65*$C$68</f>
        <v>0</v>
      </c>
      <c r="WUY68" s="995">
        <f t="shared" ref="WUY68" si="32620">WUY60*$C$65*$C$68</f>
        <v>0</v>
      </c>
      <c r="WVA68" s="995">
        <f t="shared" ref="WVA68" si="32621">WVA60*$C$65*$C$68</f>
        <v>0</v>
      </c>
      <c r="WVC68" s="995">
        <f t="shared" ref="WVC68" si="32622">WVC60*$C$65*$C$68</f>
        <v>0</v>
      </c>
      <c r="WVE68" s="995">
        <f t="shared" ref="WVE68" si="32623">WVE60*$C$65*$C$68</f>
        <v>0</v>
      </c>
      <c r="WVG68" s="995">
        <f t="shared" ref="WVG68" si="32624">WVG60*$C$65*$C$68</f>
        <v>0</v>
      </c>
      <c r="WVI68" s="995">
        <f t="shared" ref="WVI68" si="32625">WVI60*$C$65*$C$68</f>
        <v>0</v>
      </c>
      <c r="WVK68" s="995">
        <f t="shared" ref="WVK68" si="32626">WVK60*$C$65*$C$68</f>
        <v>0</v>
      </c>
      <c r="WVM68" s="995">
        <f t="shared" ref="WVM68" si="32627">WVM60*$C$65*$C$68</f>
        <v>0</v>
      </c>
      <c r="WVO68" s="995">
        <f t="shared" ref="WVO68" si="32628">WVO60*$C$65*$C$68</f>
        <v>0</v>
      </c>
      <c r="WVQ68" s="995">
        <f t="shared" ref="WVQ68" si="32629">WVQ60*$C$65*$C$68</f>
        <v>0</v>
      </c>
      <c r="WVS68" s="995">
        <f t="shared" ref="WVS68" si="32630">WVS60*$C$65*$C$68</f>
        <v>0</v>
      </c>
      <c r="WVU68" s="995">
        <f t="shared" ref="WVU68" si="32631">WVU60*$C$65*$C$68</f>
        <v>0</v>
      </c>
      <c r="WVW68" s="995">
        <f t="shared" ref="WVW68" si="32632">WVW60*$C$65*$C$68</f>
        <v>0</v>
      </c>
      <c r="WVY68" s="995">
        <f t="shared" ref="WVY68" si="32633">WVY60*$C$65*$C$68</f>
        <v>0</v>
      </c>
      <c r="WWA68" s="995">
        <f t="shared" ref="WWA68" si="32634">WWA60*$C$65*$C$68</f>
        <v>0</v>
      </c>
      <c r="WWC68" s="995">
        <f t="shared" ref="WWC68" si="32635">WWC60*$C$65*$C$68</f>
        <v>0</v>
      </c>
      <c r="WWE68" s="995">
        <f t="shared" ref="WWE68" si="32636">WWE60*$C$65*$C$68</f>
        <v>0</v>
      </c>
      <c r="WWG68" s="995">
        <f t="shared" ref="WWG68" si="32637">WWG60*$C$65*$C$68</f>
        <v>0</v>
      </c>
      <c r="WWI68" s="995">
        <f t="shared" ref="WWI68" si="32638">WWI60*$C$65*$C$68</f>
        <v>0</v>
      </c>
      <c r="WWK68" s="995">
        <f t="shared" ref="WWK68" si="32639">WWK60*$C$65*$C$68</f>
        <v>0</v>
      </c>
      <c r="WWM68" s="995">
        <f t="shared" ref="WWM68" si="32640">WWM60*$C$65*$C$68</f>
        <v>0</v>
      </c>
      <c r="WWO68" s="995">
        <f t="shared" ref="WWO68" si="32641">WWO60*$C$65*$C$68</f>
        <v>0</v>
      </c>
      <c r="WWQ68" s="995">
        <f t="shared" ref="WWQ68" si="32642">WWQ60*$C$65*$C$68</f>
        <v>0</v>
      </c>
      <c r="WWS68" s="995">
        <f t="shared" ref="WWS68" si="32643">WWS60*$C$65*$C$68</f>
        <v>0</v>
      </c>
      <c r="WWU68" s="995">
        <f t="shared" ref="WWU68" si="32644">WWU60*$C$65*$C$68</f>
        <v>0</v>
      </c>
      <c r="WWW68" s="995">
        <f t="shared" ref="WWW68" si="32645">WWW60*$C$65*$C$68</f>
        <v>0</v>
      </c>
      <c r="WWY68" s="995">
        <f t="shared" ref="WWY68" si="32646">WWY60*$C$65*$C$68</f>
        <v>0</v>
      </c>
      <c r="WXA68" s="995">
        <f t="shared" ref="WXA68" si="32647">WXA60*$C$65*$C$68</f>
        <v>0</v>
      </c>
      <c r="WXC68" s="995">
        <f t="shared" ref="WXC68" si="32648">WXC60*$C$65*$C$68</f>
        <v>0</v>
      </c>
      <c r="WXE68" s="995">
        <f t="shared" ref="WXE68" si="32649">WXE60*$C$65*$C$68</f>
        <v>0</v>
      </c>
      <c r="WXG68" s="995">
        <f t="shared" ref="WXG68" si="32650">WXG60*$C$65*$C$68</f>
        <v>0</v>
      </c>
      <c r="WXI68" s="995">
        <f t="shared" ref="WXI68" si="32651">WXI60*$C$65*$C$68</f>
        <v>0</v>
      </c>
      <c r="WXK68" s="995">
        <f t="shared" ref="WXK68" si="32652">WXK60*$C$65*$C$68</f>
        <v>0</v>
      </c>
      <c r="WXM68" s="995">
        <f t="shared" ref="WXM68" si="32653">WXM60*$C$65*$C$68</f>
        <v>0</v>
      </c>
      <c r="WXO68" s="995">
        <f t="shared" ref="WXO68" si="32654">WXO60*$C$65*$C$68</f>
        <v>0</v>
      </c>
      <c r="WXQ68" s="995">
        <f t="shared" ref="WXQ68" si="32655">WXQ60*$C$65*$C$68</f>
        <v>0</v>
      </c>
      <c r="WXS68" s="995">
        <f t="shared" ref="WXS68" si="32656">WXS60*$C$65*$C$68</f>
        <v>0</v>
      </c>
      <c r="WXU68" s="995">
        <f t="shared" ref="WXU68" si="32657">WXU60*$C$65*$C$68</f>
        <v>0</v>
      </c>
      <c r="WXW68" s="995">
        <f t="shared" ref="WXW68" si="32658">WXW60*$C$65*$C$68</f>
        <v>0</v>
      </c>
      <c r="WXY68" s="995">
        <f t="shared" ref="WXY68" si="32659">WXY60*$C$65*$C$68</f>
        <v>0</v>
      </c>
      <c r="WYA68" s="995">
        <f t="shared" ref="WYA68" si="32660">WYA60*$C$65*$C$68</f>
        <v>0</v>
      </c>
      <c r="WYC68" s="995">
        <f t="shared" ref="WYC68" si="32661">WYC60*$C$65*$C$68</f>
        <v>0</v>
      </c>
      <c r="WYE68" s="995">
        <f t="shared" ref="WYE68" si="32662">WYE60*$C$65*$C$68</f>
        <v>0</v>
      </c>
      <c r="WYG68" s="995">
        <f t="shared" ref="WYG68" si="32663">WYG60*$C$65*$C$68</f>
        <v>0</v>
      </c>
      <c r="WYI68" s="995">
        <f t="shared" ref="WYI68" si="32664">WYI60*$C$65*$C$68</f>
        <v>0</v>
      </c>
      <c r="WYK68" s="995">
        <f t="shared" ref="WYK68" si="32665">WYK60*$C$65*$C$68</f>
        <v>0</v>
      </c>
      <c r="WYM68" s="995">
        <f t="shared" ref="WYM68" si="32666">WYM60*$C$65*$C$68</f>
        <v>0</v>
      </c>
      <c r="WYO68" s="995">
        <f t="shared" ref="WYO68" si="32667">WYO60*$C$65*$C$68</f>
        <v>0</v>
      </c>
      <c r="WYQ68" s="995">
        <f t="shared" ref="WYQ68" si="32668">WYQ60*$C$65*$C$68</f>
        <v>0</v>
      </c>
      <c r="WYS68" s="995">
        <f t="shared" ref="WYS68" si="32669">WYS60*$C$65*$C$68</f>
        <v>0</v>
      </c>
      <c r="WYU68" s="995">
        <f t="shared" ref="WYU68" si="32670">WYU60*$C$65*$C$68</f>
        <v>0</v>
      </c>
      <c r="WYW68" s="995">
        <f t="shared" ref="WYW68" si="32671">WYW60*$C$65*$C$68</f>
        <v>0</v>
      </c>
      <c r="WYY68" s="995">
        <f t="shared" ref="WYY68" si="32672">WYY60*$C$65*$C$68</f>
        <v>0</v>
      </c>
      <c r="WZA68" s="995">
        <f t="shared" ref="WZA68" si="32673">WZA60*$C$65*$C$68</f>
        <v>0</v>
      </c>
      <c r="WZC68" s="995">
        <f t="shared" ref="WZC68" si="32674">WZC60*$C$65*$C$68</f>
        <v>0</v>
      </c>
      <c r="WZE68" s="995">
        <f t="shared" ref="WZE68" si="32675">WZE60*$C$65*$C$68</f>
        <v>0</v>
      </c>
      <c r="WZG68" s="995">
        <f t="shared" ref="WZG68" si="32676">WZG60*$C$65*$C$68</f>
        <v>0</v>
      </c>
      <c r="WZI68" s="995">
        <f t="shared" ref="WZI68" si="32677">WZI60*$C$65*$C$68</f>
        <v>0</v>
      </c>
      <c r="WZK68" s="995">
        <f t="shared" ref="WZK68" si="32678">WZK60*$C$65*$C$68</f>
        <v>0</v>
      </c>
      <c r="WZM68" s="995">
        <f t="shared" ref="WZM68" si="32679">WZM60*$C$65*$C$68</f>
        <v>0</v>
      </c>
      <c r="WZO68" s="995">
        <f t="shared" ref="WZO68" si="32680">WZO60*$C$65*$C$68</f>
        <v>0</v>
      </c>
      <c r="WZQ68" s="995">
        <f t="shared" ref="WZQ68" si="32681">WZQ60*$C$65*$C$68</f>
        <v>0</v>
      </c>
      <c r="WZS68" s="995">
        <f t="shared" ref="WZS68" si="32682">WZS60*$C$65*$C$68</f>
        <v>0</v>
      </c>
      <c r="WZU68" s="995">
        <f t="shared" ref="WZU68" si="32683">WZU60*$C$65*$C$68</f>
        <v>0</v>
      </c>
      <c r="WZW68" s="995">
        <f t="shared" ref="WZW68" si="32684">WZW60*$C$65*$C$68</f>
        <v>0</v>
      </c>
      <c r="WZY68" s="995">
        <f t="shared" ref="WZY68" si="32685">WZY60*$C$65*$C$68</f>
        <v>0</v>
      </c>
      <c r="XAA68" s="995">
        <f t="shared" ref="XAA68" si="32686">XAA60*$C$65*$C$68</f>
        <v>0</v>
      </c>
      <c r="XAC68" s="995">
        <f t="shared" ref="XAC68" si="32687">XAC60*$C$65*$C$68</f>
        <v>0</v>
      </c>
      <c r="XAE68" s="995">
        <f t="shared" ref="XAE68" si="32688">XAE60*$C$65*$C$68</f>
        <v>0</v>
      </c>
      <c r="XAG68" s="995">
        <f t="shared" ref="XAG68" si="32689">XAG60*$C$65*$C$68</f>
        <v>0</v>
      </c>
      <c r="XAI68" s="995">
        <f t="shared" ref="XAI68" si="32690">XAI60*$C$65*$C$68</f>
        <v>0</v>
      </c>
      <c r="XAK68" s="995">
        <f t="shared" ref="XAK68" si="32691">XAK60*$C$65*$C$68</f>
        <v>0</v>
      </c>
      <c r="XAM68" s="995">
        <f t="shared" ref="XAM68" si="32692">XAM60*$C$65*$C$68</f>
        <v>0</v>
      </c>
      <c r="XAO68" s="995">
        <f t="shared" ref="XAO68" si="32693">XAO60*$C$65*$C$68</f>
        <v>0</v>
      </c>
      <c r="XAQ68" s="995">
        <f t="shared" ref="XAQ68" si="32694">XAQ60*$C$65*$C$68</f>
        <v>0</v>
      </c>
      <c r="XAS68" s="995">
        <f t="shared" ref="XAS68" si="32695">XAS60*$C$65*$C$68</f>
        <v>0</v>
      </c>
      <c r="XAU68" s="995">
        <f t="shared" ref="XAU68" si="32696">XAU60*$C$65*$C$68</f>
        <v>0</v>
      </c>
      <c r="XAW68" s="995">
        <f t="shared" ref="XAW68" si="32697">XAW60*$C$65*$C$68</f>
        <v>0</v>
      </c>
      <c r="XAY68" s="995">
        <f t="shared" ref="XAY68" si="32698">XAY60*$C$65*$C$68</f>
        <v>0</v>
      </c>
      <c r="XBA68" s="995">
        <f t="shared" ref="XBA68" si="32699">XBA60*$C$65*$C$68</f>
        <v>0</v>
      </c>
      <c r="XBC68" s="995">
        <f t="shared" ref="XBC68" si="32700">XBC60*$C$65*$C$68</f>
        <v>0</v>
      </c>
      <c r="XBE68" s="995">
        <f t="shared" ref="XBE68" si="32701">XBE60*$C$65*$C$68</f>
        <v>0</v>
      </c>
      <c r="XBG68" s="995">
        <f t="shared" ref="XBG68" si="32702">XBG60*$C$65*$C$68</f>
        <v>0</v>
      </c>
      <c r="XBI68" s="995">
        <f t="shared" ref="XBI68" si="32703">XBI60*$C$65*$C$68</f>
        <v>0</v>
      </c>
      <c r="XBK68" s="995">
        <f t="shared" ref="XBK68" si="32704">XBK60*$C$65*$C$68</f>
        <v>0</v>
      </c>
      <c r="XBM68" s="995">
        <f t="shared" ref="XBM68" si="32705">XBM60*$C$65*$C$68</f>
        <v>0</v>
      </c>
      <c r="XBO68" s="995">
        <f t="shared" ref="XBO68" si="32706">XBO60*$C$65*$C$68</f>
        <v>0</v>
      </c>
      <c r="XBQ68" s="995">
        <f t="shared" ref="XBQ68" si="32707">XBQ60*$C$65*$C$68</f>
        <v>0</v>
      </c>
      <c r="XBS68" s="995">
        <f t="shared" ref="XBS68" si="32708">XBS60*$C$65*$C$68</f>
        <v>0</v>
      </c>
      <c r="XBU68" s="995">
        <f t="shared" ref="XBU68" si="32709">XBU60*$C$65*$C$68</f>
        <v>0</v>
      </c>
      <c r="XBW68" s="995">
        <f t="shared" ref="XBW68" si="32710">XBW60*$C$65*$C$68</f>
        <v>0</v>
      </c>
      <c r="XBY68" s="995">
        <f t="shared" ref="XBY68" si="32711">XBY60*$C$65*$C$68</f>
        <v>0</v>
      </c>
      <c r="XCA68" s="995">
        <f t="shared" ref="XCA68" si="32712">XCA60*$C$65*$C$68</f>
        <v>0</v>
      </c>
      <c r="XCC68" s="995">
        <f t="shared" ref="XCC68" si="32713">XCC60*$C$65*$C$68</f>
        <v>0</v>
      </c>
      <c r="XCE68" s="995">
        <f t="shared" ref="XCE68" si="32714">XCE60*$C$65*$C$68</f>
        <v>0</v>
      </c>
      <c r="XCG68" s="995">
        <f t="shared" ref="XCG68" si="32715">XCG60*$C$65*$C$68</f>
        <v>0</v>
      </c>
      <c r="XCI68" s="995">
        <f t="shared" ref="XCI68" si="32716">XCI60*$C$65*$C$68</f>
        <v>0</v>
      </c>
      <c r="XCK68" s="995">
        <f t="shared" ref="XCK68" si="32717">XCK60*$C$65*$C$68</f>
        <v>0</v>
      </c>
      <c r="XCM68" s="995">
        <f t="shared" ref="XCM68" si="32718">XCM60*$C$65*$C$68</f>
        <v>0</v>
      </c>
      <c r="XCO68" s="995">
        <f t="shared" ref="XCO68" si="32719">XCO60*$C$65*$C$68</f>
        <v>0</v>
      </c>
      <c r="XCQ68" s="995">
        <f t="shared" ref="XCQ68" si="32720">XCQ60*$C$65*$C$68</f>
        <v>0</v>
      </c>
      <c r="XCS68" s="995">
        <f t="shared" ref="XCS68" si="32721">XCS60*$C$65*$C$68</f>
        <v>0</v>
      </c>
      <c r="XCU68" s="995">
        <f t="shared" ref="XCU68" si="32722">XCU60*$C$65*$C$68</f>
        <v>0</v>
      </c>
      <c r="XCW68" s="995">
        <f t="shared" ref="XCW68" si="32723">XCW60*$C$65*$C$68</f>
        <v>0</v>
      </c>
      <c r="XCY68" s="995">
        <f t="shared" ref="XCY68" si="32724">XCY60*$C$65*$C$68</f>
        <v>0</v>
      </c>
      <c r="XDA68" s="995">
        <f t="shared" ref="XDA68" si="32725">XDA60*$C$65*$C$68</f>
        <v>0</v>
      </c>
      <c r="XDC68" s="995">
        <f t="shared" ref="XDC68" si="32726">XDC60*$C$65*$C$68</f>
        <v>0</v>
      </c>
      <c r="XDE68" s="995">
        <f t="shared" ref="XDE68" si="32727">XDE60*$C$65*$C$68</f>
        <v>0</v>
      </c>
      <c r="XDG68" s="995">
        <f t="shared" ref="XDG68" si="32728">XDG60*$C$65*$C$68</f>
        <v>0</v>
      </c>
      <c r="XDI68" s="995">
        <f t="shared" ref="XDI68" si="32729">XDI60*$C$65*$C$68</f>
        <v>0</v>
      </c>
      <c r="XDK68" s="995">
        <f t="shared" ref="XDK68" si="32730">XDK60*$C$65*$C$68</f>
        <v>0</v>
      </c>
      <c r="XDM68" s="995">
        <f t="shared" ref="XDM68" si="32731">XDM60*$C$65*$C$68</f>
        <v>0</v>
      </c>
      <c r="XDO68" s="995">
        <f t="shared" ref="XDO68" si="32732">XDO60*$C$65*$C$68</f>
        <v>0</v>
      </c>
      <c r="XDQ68" s="995">
        <f t="shared" ref="XDQ68" si="32733">XDQ60*$C$65*$C$68</f>
        <v>0</v>
      </c>
      <c r="XDS68" s="995">
        <f t="shared" ref="XDS68" si="32734">XDS60*$C$65*$C$68</f>
        <v>0</v>
      </c>
      <c r="XDU68" s="995">
        <f t="shared" ref="XDU68" si="32735">XDU60*$C$65*$C$68</f>
        <v>0</v>
      </c>
      <c r="XDW68" s="995">
        <f t="shared" ref="XDW68" si="32736">XDW60*$C$65*$C$68</f>
        <v>0</v>
      </c>
      <c r="XDY68" s="995">
        <f t="shared" ref="XDY68" si="32737">XDY60*$C$65*$C$68</f>
        <v>0</v>
      </c>
      <c r="XEA68" s="995">
        <f t="shared" ref="XEA68" si="32738">XEA60*$C$65*$C$68</f>
        <v>0</v>
      </c>
      <c r="XEC68" s="995">
        <f t="shared" ref="XEC68" si="32739">XEC60*$C$65*$C$68</f>
        <v>0</v>
      </c>
      <c r="XEE68" s="995">
        <f t="shared" ref="XEE68" si="32740">XEE60*$C$65*$C$68</f>
        <v>0</v>
      </c>
      <c r="XEG68" s="995">
        <f t="shared" ref="XEG68" si="32741">XEG60*$C$65*$C$68</f>
        <v>0</v>
      </c>
      <c r="XEI68" s="995">
        <f t="shared" ref="XEI68" si="32742">XEI60*$C$65*$C$68</f>
        <v>0</v>
      </c>
      <c r="XEK68" s="995">
        <f t="shared" ref="XEK68" si="32743">XEK60*$C$65*$C$68</f>
        <v>0</v>
      </c>
      <c r="XEM68" s="995">
        <f t="shared" ref="XEM68" si="32744">XEM60*$C$65*$C$68</f>
        <v>0</v>
      </c>
      <c r="XEO68" s="995">
        <f t="shared" ref="XEO68" si="32745">XEO60*$C$65*$C$68</f>
        <v>0</v>
      </c>
      <c r="XEQ68" s="995">
        <f t="shared" ref="XEQ68" si="32746">XEQ60*$C$65*$C$68</f>
        <v>0</v>
      </c>
      <c r="XES68" s="995">
        <f t="shared" ref="XES68" si="32747">XES60*$C$65*$C$68</f>
        <v>0</v>
      </c>
      <c r="XEU68" s="995">
        <f t="shared" ref="XEU68" si="32748">XEU60*$C$65*$C$68</f>
        <v>0</v>
      </c>
      <c r="XEW68" s="995">
        <f t="shared" ref="XEW68" si="32749">XEW60*$C$65*$C$68</f>
        <v>0</v>
      </c>
      <c r="XEY68" s="995">
        <f t="shared" ref="XEY68" si="32750">XEY60*$C$65*$C$68</f>
        <v>0</v>
      </c>
      <c r="XFA68" s="995">
        <f t="shared" ref="XFA68" si="32751">XFA60*$C$65*$C$68</f>
        <v>0</v>
      </c>
      <c r="XFC68" s="995">
        <f t="shared" ref="XFC68" si="32752">XFC60*$C$65*$C$68</f>
        <v>0</v>
      </c>
    </row>
    <row r="69" spans="1:1023 1025:2047 2049:3071 3073:4095 4097:5119 5121:6143 6145:7167 7169:8191 8193:9215 9217:10239 10241:11263 11265:12287 12289:13311 13313:14335 14337:15359 15361:16383" s="995" customFormat="1">
      <c r="A69" s="999" t="str">
        <f>Application!C632</f>
        <v>HCD CDBG-DR</v>
      </c>
      <c r="B69" s="1000"/>
      <c r="C69" s="994">
        <f>(Application!AO632)/SUM(Application!AO$628:AS$632)</f>
        <v>0.41246570593948423</v>
      </c>
      <c r="E69" s="1002">
        <f>$E60*$C$65*$C$69</f>
        <v>0</v>
      </c>
      <c r="G69" s="1003">
        <f>G60*$C$65*$C$69</f>
        <v>0</v>
      </c>
      <c r="I69" s="1003">
        <f t="shared" ref="I69" si="32753">I60*$C$65*$C$69</f>
        <v>0</v>
      </c>
      <c r="K69" s="1003">
        <f t="shared" ref="K69" si="32754">K60*$C$65*$C$69</f>
        <v>0</v>
      </c>
      <c r="M69" s="1003">
        <f t="shared" ref="M69" si="32755">M60*$C$65*$C$69</f>
        <v>0</v>
      </c>
      <c r="O69" s="1003">
        <f t="shared" ref="O69" si="32756">O60*$C$65*$C$69</f>
        <v>0</v>
      </c>
      <c r="Q69" s="1003">
        <f t="shared" ref="Q69" si="32757">Q60*$C$65*$C$69</f>
        <v>0</v>
      </c>
      <c r="S69" s="1003">
        <f t="shared" ref="S69" si="32758">S60*$C$65*$C$69</f>
        <v>0</v>
      </c>
      <c r="U69" s="1003">
        <f t="shared" ref="U69" si="32759">U60*$C$65*$C$69</f>
        <v>0</v>
      </c>
      <c r="W69" s="1003">
        <f t="shared" ref="W69" si="32760">W60*$C$65*$C$69</f>
        <v>0</v>
      </c>
      <c r="Y69" s="1003">
        <f t="shared" ref="Y69" si="32761">Y60*$C$65*$C$69</f>
        <v>0</v>
      </c>
      <c r="AA69" s="1003">
        <f t="shared" ref="AA69" si="32762">AA60*$C$65*$C$69</f>
        <v>0</v>
      </c>
      <c r="AC69" s="1003">
        <f t="shared" ref="AC69" si="32763">AC60*$C$65*$C$69</f>
        <v>0</v>
      </c>
      <c r="AE69" s="1003">
        <f t="shared" ref="AE69" si="32764">AE60*$C$65*$C$69</f>
        <v>0</v>
      </c>
      <c r="AG69" s="1003">
        <f t="shared" ref="AG69" si="32765">AG60*$C$65*$C$69</f>
        <v>0</v>
      </c>
      <c r="AI69" s="1003">
        <f t="shared" ref="AI69" si="32766">AI60*$C$65*$C$69</f>
        <v>0</v>
      </c>
      <c r="AK69" s="1003">
        <f t="shared" ref="AK69" si="32767">AK60*$C$65*$C$69</f>
        <v>0</v>
      </c>
      <c r="AM69" s="1003">
        <f t="shared" ref="AM69" si="32768">AM60*$C$65*$C$69</f>
        <v>0</v>
      </c>
      <c r="AO69" s="1003">
        <f t="shared" ref="AO69" si="32769">AO60*$C$65*$C$69</f>
        <v>0</v>
      </c>
      <c r="AQ69" s="1003">
        <f t="shared" ref="AQ69" si="32770">AQ60*$C$65*$C$69</f>
        <v>0</v>
      </c>
      <c r="AS69" s="1003">
        <f t="shared" ref="AS69" si="32771">AS60*$C$65*$C$69</f>
        <v>0</v>
      </c>
      <c r="AU69" s="1003">
        <f t="shared" ref="AU69" si="32772">AU60*$C$65*$C$69</f>
        <v>0</v>
      </c>
      <c r="AW69" s="1003">
        <f t="shared" ref="AW69" si="32773">AW60*$C$65*$C$69</f>
        <v>0</v>
      </c>
      <c r="AY69" s="1003">
        <f t="shared" ref="AY69" si="32774">AY60*$C$65*$C$69</f>
        <v>0</v>
      </c>
      <c r="BA69" s="1003">
        <f t="shared" ref="BA69" si="32775">BA60*$C$65*$C$69</f>
        <v>0</v>
      </c>
      <c r="BC69" s="1003">
        <f t="shared" ref="BC69" si="32776">BC60*$C$65*$C$69</f>
        <v>0</v>
      </c>
      <c r="BE69" s="1003">
        <f t="shared" ref="BE69" si="32777">BE60*$C$65*$C$69</f>
        <v>0</v>
      </c>
      <c r="BG69" s="1003">
        <f t="shared" ref="BG69" si="32778">BG60*$C$65*$C$69</f>
        <v>0</v>
      </c>
      <c r="BI69" s="1003">
        <f t="shared" ref="BI69" si="32779">BI60*$C$65*$C$69</f>
        <v>0</v>
      </c>
      <c r="BK69" s="1003">
        <f t="shared" ref="BK69" si="32780">BK60*$C$65*$C$69</f>
        <v>0</v>
      </c>
      <c r="BM69" s="1003">
        <f t="shared" ref="BM69" si="32781">BM60*$C$65*$C$69</f>
        <v>0</v>
      </c>
      <c r="BO69" s="1003">
        <f t="shared" ref="BO69" si="32782">BO60*$C$65*$C$69</f>
        <v>0</v>
      </c>
      <c r="BQ69" s="1003">
        <f t="shared" ref="BQ69" si="32783">BQ60*$C$65*$C$69</f>
        <v>0</v>
      </c>
      <c r="BS69" s="1003">
        <f t="shared" ref="BS69" si="32784">BS60*$C$65*$C$69</f>
        <v>0</v>
      </c>
      <c r="BU69" s="1003">
        <f t="shared" ref="BU69" si="32785">BU60*$C$65*$C$69</f>
        <v>0</v>
      </c>
      <c r="BW69" s="1003">
        <f t="shared" ref="BW69" si="32786">BW60*$C$65*$C$69</f>
        <v>0</v>
      </c>
      <c r="BY69" s="1003">
        <f t="shared" ref="BY69" si="32787">BY60*$C$65*$C$69</f>
        <v>0</v>
      </c>
      <c r="CA69" s="1003">
        <f t="shared" ref="CA69" si="32788">CA60*$C$65*$C$69</f>
        <v>0</v>
      </c>
      <c r="CC69" s="1003">
        <f t="shared" ref="CC69" si="32789">CC60*$C$65*$C$69</f>
        <v>0</v>
      </c>
      <c r="CE69" s="1003">
        <f t="shared" ref="CE69" si="32790">CE60*$C$65*$C$69</f>
        <v>0</v>
      </c>
      <c r="CG69" s="1003">
        <f t="shared" ref="CG69" si="32791">CG60*$C$65*$C$69</f>
        <v>0</v>
      </c>
      <c r="CI69" s="1003">
        <f t="shared" ref="CI69" si="32792">CI60*$C$65*$C$69</f>
        <v>0</v>
      </c>
      <c r="CK69" s="1003">
        <f t="shared" ref="CK69" si="32793">CK60*$C$65*$C$69</f>
        <v>0</v>
      </c>
      <c r="CM69" s="1003">
        <f t="shared" ref="CM69" si="32794">CM60*$C$65*$C$69</f>
        <v>0</v>
      </c>
      <c r="CO69" s="1003">
        <f t="shared" ref="CO69" si="32795">CO60*$C$65*$C$69</f>
        <v>0</v>
      </c>
      <c r="CQ69" s="1003">
        <f t="shared" ref="CQ69" si="32796">CQ60*$C$65*$C$69</f>
        <v>0</v>
      </c>
      <c r="CS69" s="1003">
        <f t="shared" ref="CS69" si="32797">CS60*$C$65*$C$69</f>
        <v>0</v>
      </c>
      <c r="CU69" s="1003">
        <f t="shared" ref="CU69" si="32798">CU60*$C$65*$C$69</f>
        <v>0</v>
      </c>
      <c r="CW69" s="1003">
        <f t="shared" ref="CW69" si="32799">CW60*$C$65*$C$69</f>
        <v>0</v>
      </c>
      <c r="CY69" s="1003">
        <f t="shared" ref="CY69" si="32800">CY60*$C$65*$C$69</f>
        <v>0</v>
      </c>
      <c r="DA69" s="1003">
        <f t="shared" ref="DA69" si="32801">DA60*$C$65*$C$69</f>
        <v>0</v>
      </c>
      <c r="DC69" s="1003">
        <f t="shared" ref="DC69" si="32802">DC60*$C$65*$C$69</f>
        <v>0</v>
      </c>
      <c r="DE69" s="1003">
        <f t="shared" ref="DE69" si="32803">DE60*$C$65*$C$69</f>
        <v>0</v>
      </c>
      <c r="DG69" s="1003">
        <f t="shared" ref="DG69" si="32804">DG60*$C$65*$C$69</f>
        <v>0</v>
      </c>
      <c r="DI69" s="1003">
        <f t="shared" ref="DI69" si="32805">DI60*$C$65*$C$69</f>
        <v>0</v>
      </c>
      <c r="DK69" s="1003">
        <f t="shared" ref="DK69" si="32806">DK60*$C$65*$C$69</f>
        <v>0</v>
      </c>
      <c r="DM69" s="1003">
        <f t="shared" ref="DM69" si="32807">DM60*$C$65*$C$69</f>
        <v>0</v>
      </c>
      <c r="DO69" s="1003">
        <f t="shared" ref="DO69" si="32808">DO60*$C$65*$C$69</f>
        <v>0</v>
      </c>
      <c r="DQ69" s="1003">
        <f t="shared" ref="DQ69" si="32809">DQ60*$C$65*$C$69</f>
        <v>0</v>
      </c>
      <c r="DS69" s="1003">
        <f t="shared" ref="DS69" si="32810">DS60*$C$65*$C$69</f>
        <v>0</v>
      </c>
      <c r="DU69" s="1003">
        <f t="shared" ref="DU69" si="32811">DU60*$C$65*$C$69</f>
        <v>0</v>
      </c>
      <c r="DW69" s="1003">
        <f t="shared" ref="DW69" si="32812">DW60*$C$65*$C$69</f>
        <v>0</v>
      </c>
      <c r="DY69" s="1003">
        <f t="shared" ref="DY69" si="32813">DY60*$C$65*$C$69</f>
        <v>0</v>
      </c>
      <c r="EA69" s="1003">
        <f t="shared" ref="EA69" si="32814">EA60*$C$65*$C$69</f>
        <v>0</v>
      </c>
      <c r="EC69" s="1003">
        <f t="shared" ref="EC69" si="32815">EC60*$C$65*$C$69</f>
        <v>0</v>
      </c>
      <c r="EE69" s="1003">
        <f t="shared" ref="EE69" si="32816">EE60*$C$65*$C$69</f>
        <v>0</v>
      </c>
      <c r="EG69" s="1003">
        <f t="shared" ref="EG69" si="32817">EG60*$C$65*$C$69</f>
        <v>0</v>
      </c>
      <c r="EI69" s="1003">
        <f t="shared" ref="EI69" si="32818">EI60*$C$65*$C$69</f>
        <v>0</v>
      </c>
      <c r="EK69" s="1003">
        <f t="shared" ref="EK69" si="32819">EK60*$C$65*$C$69</f>
        <v>0</v>
      </c>
      <c r="EM69" s="1003">
        <f t="shared" ref="EM69" si="32820">EM60*$C$65*$C$69</f>
        <v>0</v>
      </c>
      <c r="EO69" s="1003">
        <f t="shared" ref="EO69" si="32821">EO60*$C$65*$C$69</f>
        <v>0</v>
      </c>
      <c r="EQ69" s="1003">
        <f t="shared" ref="EQ69" si="32822">EQ60*$C$65*$C$69</f>
        <v>0</v>
      </c>
      <c r="ES69" s="1003">
        <f t="shared" ref="ES69" si="32823">ES60*$C$65*$C$69</f>
        <v>0</v>
      </c>
      <c r="EU69" s="1003">
        <f t="shared" ref="EU69" si="32824">EU60*$C$65*$C$69</f>
        <v>0</v>
      </c>
      <c r="EW69" s="1003">
        <f t="shared" ref="EW69" si="32825">EW60*$C$65*$C$69</f>
        <v>0</v>
      </c>
      <c r="EY69" s="1003">
        <f t="shared" ref="EY69" si="32826">EY60*$C$65*$C$69</f>
        <v>0</v>
      </c>
      <c r="FA69" s="1003">
        <f t="shared" ref="FA69" si="32827">FA60*$C$65*$C$69</f>
        <v>0</v>
      </c>
      <c r="FC69" s="1003">
        <f t="shared" ref="FC69" si="32828">FC60*$C$65*$C$69</f>
        <v>0</v>
      </c>
      <c r="FE69" s="1003">
        <f t="shared" ref="FE69" si="32829">FE60*$C$65*$C$69</f>
        <v>0</v>
      </c>
      <c r="FG69" s="1003">
        <f t="shared" ref="FG69" si="32830">FG60*$C$65*$C$69</f>
        <v>0</v>
      </c>
      <c r="FI69" s="1003">
        <f t="shared" ref="FI69" si="32831">FI60*$C$65*$C$69</f>
        <v>0</v>
      </c>
      <c r="FK69" s="1003">
        <f t="shared" ref="FK69" si="32832">FK60*$C$65*$C$69</f>
        <v>0</v>
      </c>
      <c r="FM69" s="1003">
        <f t="shared" ref="FM69" si="32833">FM60*$C$65*$C$69</f>
        <v>0</v>
      </c>
      <c r="FO69" s="1003">
        <f t="shared" ref="FO69" si="32834">FO60*$C$65*$C$69</f>
        <v>0</v>
      </c>
      <c r="FQ69" s="1003">
        <f t="shared" ref="FQ69" si="32835">FQ60*$C$65*$C$69</f>
        <v>0</v>
      </c>
      <c r="FS69" s="1003">
        <f t="shared" ref="FS69" si="32836">FS60*$C$65*$C$69</f>
        <v>0</v>
      </c>
      <c r="FU69" s="1003">
        <f t="shared" ref="FU69" si="32837">FU60*$C$65*$C$69</f>
        <v>0</v>
      </c>
      <c r="FW69" s="1003">
        <f t="shared" ref="FW69" si="32838">FW60*$C$65*$C$69</f>
        <v>0</v>
      </c>
      <c r="FY69" s="1003">
        <f t="shared" ref="FY69" si="32839">FY60*$C$65*$C$69</f>
        <v>0</v>
      </c>
      <c r="GA69" s="1003">
        <f t="shared" ref="GA69" si="32840">GA60*$C$65*$C$69</f>
        <v>0</v>
      </c>
      <c r="GC69" s="1003">
        <f t="shared" ref="GC69" si="32841">GC60*$C$65*$C$69</f>
        <v>0</v>
      </c>
      <c r="GE69" s="1003">
        <f t="shared" ref="GE69" si="32842">GE60*$C$65*$C$69</f>
        <v>0</v>
      </c>
      <c r="GG69" s="1003">
        <f t="shared" ref="GG69" si="32843">GG60*$C$65*$C$69</f>
        <v>0</v>
      </c>
      <c r="GI69" s="1003">
        <f t="shared" ref="GI69" si="32844">GI60*$C$65*$C$69</f>
        <v>0</v>
      </c>
      <c r="GK69" s="1003">
        <f t="shared" ref="GK69" si="32845">GK60*$C$65*$C$69</f>
        <v>0</v>
      </c>
      <c r="GM69" s="1003">
        <f t="shared" ref="GM69" si="32846">GM60*$C$65*$C$69</f>
        <v>0</v>
      </c>
      <c r="GO69" s="1003">
        <f t="shared" ref="GO69" si="32847">GO60*$C$65*$C$69</f>
        <v>0</v>
      </c>
      <c r="GQ69" s="1003">
        <f t="shared" ref="GQ69" si="32848">GQ60*$C$65*$C$69</f>
        <v>0</v>
      </c>
      <c r="GS69" s="1003">
        <f t="shared" ref="GS69" si="32849">GS60*$C$65*$C$69</f>
        <v>0</v>
      </c>
      <c r="GU69" s="1003">
        <f t="shared" ref="GU69" si="32850">GU60*$C$65*$C$69</f>
        <v>0</v>
      </c>
      <c r="GW69" s="1003">
        <f t="shared" ref="GW69" si="32851">GW60*$C$65*$C$69</f>
        <v>0</v>
      </c>
      <c r="GY69" s="1003">
        <f t="shared" ref="GY69" si="32852">GY60*$C$65*$C$69</f>
        <v>0</v>
      </c>
      <c r="HA69" s="1003">
        <f t="shared" ref="HA69" si="32853">HA60*$C$65*$C$69</f>
        <v>0</v>
      </c>
      <c r="HC69" s="1003">
        <f t="shared" ref="HC69" si="32854">HC60*$C$65*$C$69</f>
        <v>0</v>
      </c>
      <c r="HE69" s="1003">
        <f t="shared" ref="HE69" si="32855">HE60*$C$65*$C$69</f>
        <v>0</v>
      </c>
      <c r="HG69" s="1003">
        <f t="shared" ref="HG69" si="32856">HG60*$C$65*$C$69</f>
        <v>0</v>
      </c>
      <c r="HI69" s="1003">
        <f t="shared" ref="HI69" si="32857">HI60*$C$65*$C$69</f>
        <v>0</v>
      </c>
      <c r="HK69" s="1003">
        <f t="shared" ref="HK69" si="32858">HK60*$C$65*$C$69</f>
        <v>0</v>
      </c>
      <c r="HM69" s="1003">
        <f t="shared" ref="HM69" si="32859">HM60*$C$65*$C$69</f>
        <v>0</v>
      </c>
      <c r="HO69" s="1003">
        <f t="shared" ref="HO69" si="32860">HO60*$C$65*$C$69</f>
        <v>0</v>
      </c>
      <c r="HQ69" s="1003">
        <f t="shared" ref="HQ69" si="32861">HQ60*$C$65*$C$69</f>
        <v>0</v>
      </c>
      <c r="HS69" s="1003">
        <f t="shared" ref="HS69" si="32862">HS60*$C$65*$C$69</f>
        <v>0</v>
      </c>
      <c r="HU69" s="1003">
        <f t="shared" ref="HU69" si="32863">HU60*$C$65*$C$69</f>
        <v>0</v>
      </c>
      <c r="HW69" s="1003">
        <f t="shared" ref="HW69" si="32864">HW60*$C$65*$C$69</f>
        <v>0</v>
      </c>
      <c r="HY69" s="1003">
        <f t="shared" ref="HY69" si="32865">HY60*$C$65*$C$69</f>
        <v>0</v>
      </c>
      <c r="IA69" s="1003">
        <f t="shared" ref="IA69" si="32866">IA60*$C$65*$C$69</f>
        <v>0</v>
      </c>
      <c r="IC69" s="1003">
        <f t="shared" ref="IC69" si="32867">IC60*$C$65*$C$69</f>
        <v>0</v>
      </c>
      <c r="IE69" s="1003">
        <f t="shared" ref="IE69" si="32868">IE60*$C$65*$C$69</f>
        <v>0</v>
      </c>
      <c r="IG69" s="1003">
        <f t="shared" ref="IG69" si="32869">IG60*$C$65*$C$69</f>
        <v>0</v>
      </c>
      <c r="II69" s="1003">
        <f t="shared" ref="II69" si="32870">II60*$C$65*$C$69</f>
        <v>0</v>
      </c>
      <c r="IK69" s="1003">
        <f t="shared" ref="IK69" si="32871">IK60*$C$65*$C$69</f>
        <v>0</v>
      </c>
      <c r="IM69" s="1003">
        <f t="shared" ref="IM69" si="32872">IM60*$C$65*$C$69</f>
        <v>0</v>
      </c>
      <c r="IO69" s="1003">
        <f t="shared" ref="IO69" si="32873">IO60*$C$65*$C$69</f>
        <v>0</v>
      </c>
      <c r="IQ69" s="1003">
        <f t="shared" ref="IQ69" si="32874">IQ60*$C$65*$C$69</f>
        <v>0</v>
      </c>
      <c r="IS69" s="1003">
        <f t="shared" ref="IS69" si="32875">IS60*$C$65*$C$69</f>
        <v>0</v>
      </c>
      <c r="IU69" s="1003">
        <f t="shared" ref="IU69" si="32876">IU60*$C$65*$C$69</f>
        <v>0</v>
      </c>
      <c r="IW69" s="1003">
        <f t="shared" ref="IW69" si="32877">IW60*$C$65*$C$69</f>
        <v>0</v>
      </c>
      <c r="IY69" s="1003">
        <f t="shared" ref="IY69" si="32878">IY60*$C$65*$C$69</f>
        <v>0</v>
      </c>
      <c r="JA69" s="1003">
        <f t="shared" ref="JA69" si="32879">JA60*$C$65*$C$69</f>
        <v>0</v>
      </c>
      <c r="JC69" s="1003">
        <f t="shared" ref="JC69" si="32880">JC60*$C$65*$C$69</f>
        <v>0</v>
      </c>
      <c r="JE69" s="1003">
        <f t="shared" ref="JE69" si="32881">JE60*$C$65*$C$69</f>
        <v>0</v>
      </c>
      <c r="JG69" s="1003">
        <f t="shared" ref="JG69" si="32882">JG60*$C$65*$C$69</f>
        <v>0</v>
      </c>
      <c r="JI69" s="1003">
        <f t="shared" ref="JI69" si="32883">JI60*$C$65*$C$69</f>
        <v>0</v>
      </c>
      <c r="JK69" s="1003">
        <f t="shared" ref="JK69" si="32884">JK60*$C$65*$C$69</f>
        <v>0</v>
      </c>
      <c r="JM69" s="1003">
        <f t="shared" ref="JM69" si="32885">JM60*$C$65*$C$69</f>
        <v>0</v>
      </c>
      <c r="JO69" s="1003">
        <f t="shared" ref="JO69" si="32886">JO60*$C$65*$C$69</f>
        <v>0</v>
      </c>
      <c r="JQ69" s="1003">
        <f t="shared" ref="JQ69" si="32887">JQ60*$C$65*$C$69</f>
        <v>0</v>
      </c>
      <c r="JS69" s="1003">
        <f t="shared" ref="JS69" si="32888">JS60*$C$65*$C$69</f>
        <v>0</v>
      </c>
      <c r="JU69" s="1003">
        <f t="shared" ref="JU69" si="32889">JU60*$C$65*$C$69</f>
        <v>0</v>
      </c>
      <c r="JW69" s="1003">
        <f t="shared" ref="JW69" si="32890">JW60*$C$65*$C$69</f>
        <v>0</v>
      </c>
      <c r="JY69" s="1003">
        <f t="shared" ref="JY69" si="32891">JY60*$C$65*$C$69</f>
        <v>0</v>
      </c>
      <c r="KA69" s="1003">
        <f t="shared" ref="KA69" si="32892">KA60*$C$65*$C$69</f>
        <v>0</v>
      </c>
      <c r="KC69" s="1003">
        <f t="shared" ref="KC69" si="32893">KC60*$C$65*$C$69</f>
        <v>0</v>
      </c>
      <c r="KE69" s="1003">
        <f t="shared" ref="KE69" si="32894">KE60*$C$65*$C$69</f>
        <v>0</v>
      </c>
      <c r="KG69" s="1003">
        <f t="shared" ref="KG69" si="32895">KG60*$C$65*$C$69</f>
        <v>0</v>
      </c>
      <c r="KI69" s="1003">
        <f t="shared" ref="KI69" si="32896">KI60*$C$65*$C$69</f>
        <v>0</v>
      </c>
      <c r="KK69" s="1003">
        <f t="shared" ref="KK69" si="32897">KK60*$C$65*$C$69</f>
        <v>0</v>
      </c>
      <c r="KM69" s="1003">
        <f t="shared" ref="KM69" si="32898">KM60*$C$65*$C$69</f>
        <v>0</v>
      </c>
      <c r="KO69" s="1003">
        <f t="shared" ref="KO69" si="32899">KO60*$C$65*$C$69</f>
        <v>0</v>
      </c>
      <c r="KQ69" s="1003">
        <f t="shared" ref="KQ69" si="32900">KQ60*$C$65*$C$69</f>
        <v>0</v>
      </c>
      <c r="KS69" s="1003">
        <f t="shared" ref="KS69" si="32901">KS60*$C$65*$C$69</f>
        <v>0</v>
      </c>
      <c r="KU69" s="1003">
        <f t="shared" ref="KU69" si="32902">KU60*$C$65*$C$69</f>
        <v>0</v>
      </c>
      <c r="KW69" s="1003">
        <f t="shared" ref="KW69" si="32903">KW60*$C$65*$C$69</f>
        <v>0</v>
      </c>
      <c r="KY69" s="1003">
        <f t="shared" ref="KY69" si="32904">KY60*$C$65*$C$69</f>
        <v>0</v>
      </c>
      <c r="LA69" s="1003">
        <f t="shared" ref="LA69" si="32905">LA60*$C$65*$C$69</f>
        <v>0</v>
      </c>
      <c r="LC69" s="1003">
        <f t="shared" ref="LC69" si="32906">LC60*$C$65*$C$69</f>
        <v>0</v>
      </c>
      <c r="LE69" s="1003">
        <f t="shared" ref="LE69" si="32907">LE60*$C$65*$C$69</f>
        <v>0</v>
      </c>
      <c r="LG69" s="1003">
        <f t="shared" ref="LG69" si="32908">LG60*$C$65*$C$69</f>
        <v>0</v>
      </c>
      <c r="LI69" s="1003">
        <f t="shared" ref="LI69" si="32909">LI60*$C$65*$C$69</f>
        <v>0</v>
      </c>
      <c r="LK69" s="1003">
        <f t="shared" ref="LK69" si="32910">LK60*$C$65*$C$69</f>
        <v>0</v>
      </c>
      <c r="LM69" s="1003">
        <f t="shared" ref="LM69" si="32911">LM60*$C$65*$C$69</f>
        <v>0</v>
      </c>
      <c r="LO69" s="1003">
        <f t="shared" ref="LO69" si="32912">LO60*$C$65*$C$69</f>
        <v>0</v>
      </c>
      <c r="LQ69" s="1003">
        <f t="shared" ref="LQ69" si="32913">LQ60*$C$65*$C$69</f>
        <v>0</v>
      </c>
      <c r="LS69" s="1003">
        <f t="shared" ref="LS69" si="32914">LS60*$C$65*$C$69</f>
        <v>0</v>
      </c>
      <c r="LU69" s="1003">
        <f t="shared" ref="LU69" si="32915">LU60*$C$65*$C$69</f>
        <v>0</v>
      </c>
      <c r="LW69" s="1003">
        <f t="shared" ref="LW69" si="32916">LW60*$C$65*$C$69</f>
        <v>0</v>
      </c>
      <c r="LY69" s="1003">
        <f t="shared" ref="LY69" si="32917">LY60*$C$65*$C$69</f>
        <v>0</v>
      </c>
      <c r="MA69" s="1003">
        <f t="shared" ref="MA69" si="32918">MA60*$C$65*$C$69</f>
        <v>0</v>
      </c>
      <c r="MC69" s="1003">
        <f t="shared" ref="MC69" si="32919">MC60*$C$65*$C$69</f>
        <v>0</v>
      </c>
      <c r="ME69" s="1003">
        <f t="shared" ref="ME69" si="32920">ME60*$C$65*$C$69</f>
        <v>0</v>
      </c>
      <c r="MG69" s="1003">
        <f t="shared" ref="MG69" si="32921">MG60*$C$65*$C$69</f>
        <v>0</v>
      </c>
      <c r="MI69" s="1003">
        <f t="shared" ref="MI69" si="32922">MI60*$C$65*$C$69</f>
        <v>0</v>
      </c>
      <c r="MK69" s="1003">
        <f t="shared" ref="MK69" si="32923">MK60*$C$65*$C$69</f>
        <v>0</v>
      </c>
      <c r="MM69" s="1003">
        <f t="shared" ref="MM69" si="32924">MM60*$C$65*$C$69</f>
        <v>0</v>
      </c>
      <c r="MO69" s="1003">
        <f t="shared" ref="MO69" si="32925">MO60*$C$65*$C$69</f>
        <v>0</v>
      </c>
      <c r="MQ69" s="1003">
        <f t="shared" ref="MQ69" si="32926">MQ60*$C$65*$C$69</f>
        <v>0</v>
      </c>
      <c r="MS69" s="1003">
        <f t="shared" ref="MS69" si="32927">MS60*$C$65*$C$69</f>
        <v>0</v>
      </c>
      <c r="MU69" s="1003">
        <f t="shared" ref="MU69" si="32928">MU60*$C$65*$C$69</f>
        <v>0</v>
      </c>
      <c r="MW69" s="1003">
        <f t="shared" ref="MW69" si="32929">MW60*$C$65*$C$69</f>
        <v>0</v>
      </c>
      <c r="MY69" s="1003">
        <f t="shared" ref="MY69" si="32930">MY60*$C$65*$C$69</f>
        <v>0</v>
      </c>
      <c r="NA69" s="1003">
        <f t="shared" ref="NA69" si="32931">NA60*$C$65*$C$69</f>
        <v>0</v>
      </c>
      <c r="NC69" s="1003">
        <f t="shared" ref="NC69" si="32932">NC60*$C$65*$C$69</f>
        <v>0</v>
      </c>
      <c r="NE69" s="1003">
        <f t="shared" ref="NE69" si="32933">NE60*$C$65*$C$69</f>
        <v>0</v>
      </c>
      <c r="NG69" s="1003">
        <f t="shared" ref="NG69" si="32934">NG60*$C$65*$C$69</f>
        <v>0</v>
      </c>
      <c r="NI69" s="1003">
        <f t="shared" ref="NI69" si="32935">NI60*$C$65*$C$69</f>
        <v>0</v>
      </c>
      <c r="NK69" s="1003">
        <f t="shared" ref="NK69" si="32936">NK60*$C$65*$C$69</f>
        <v>0</v>
      </c>
      <c r="NM69" s="1003">
        <f t="shared" ref="NM69" si="32937">NM60*$C$65*$C$69</f>
        <v>0</v>
      </c>
      <c r="NO69" s="1003">
        <f t="shared" ref="NO69" si="32938">NO60*$C$65*$C$69</f>
        <v>0</v>
      </c>
      <c r="NQ69" s="1003">
        <f t="shared" ref="NQ69" si="32939">NQ60*$C$65*$C$69</f>
        <v>0</v>
      </c>
      <c r="NS69" s="1003">
        <f t="shared" ref="NS69" si="32940">NS60*$C$65*$C$69</f>
        <v>0</v>
      </c>
      <c r="NU69" s="1003">
        <f t="shared" ref="NU69" si="32941">NU60*$C$65*$C$69</f>
        <v>0</v>
      </c>
      <c r="NW69" s="1003">
        <f t="shared" ref="NW69" si="32942">NW60*$C$65*$C$69</f>
        <v>0</v>
      </c>
      <c r="NY69" s="1003">
        <f t="shared" ref="NY69" si="32943">NY60*$C$65*$C$69</f>
        <v>0</v>
      </c>
      <c r="OA69" s="1003">
        <f t="shared" ref="OA69" si="32944">OA60*$C$65*$C$69</f>
        <v>0</v>
      </c>
      <c r="OC69" s="1003">
        <f t="shared" ref="OC69" si="32945">OC60*$C$65*$C$69</f>
        <v>0</v>
      </c>
      <c r="OE69" s="1003">
        <f t="shared" ref="OE69" si="32946">OE60*$C$65*$C$69</f>
        <v>0</v>
      </c>
      <c r="OG69" s="1003">
        <f t="shared" ref="OG69" si="32947">OG60*$C$65*$C$69</f>
        <v>0</v>
      </c>
      <c r="OI69" s="1003">
        <f t="shared" ref="OI69" si="32948">OI60*$C$65*$C$69</f>
        <v>0</v>
      </c>
      <c r="OK69" s="1003">
        <f t="shared" ref="OK69" si="32949">OK60*$C$65*$C$69</f>
        <v>0</v>
      </c>
      <c r="OM69" s="1003">
        <f t="shared" ref="OM69" si="32950">OM60*$C$65*$C$69</f>
        <v>0</v>
      </c>
      <c r="OO69" s="1003">
        <f t="shared" ref="OO69" si="32951">OO60*$C$65*$C$69</f>
        <v>0</v>
      </c>
      <c r="OQ69" s="1003">
        <f t="shared" ref="OQ69" si="32952">OQ60*$C$65*$C$69</f>
        <v>0</v>
      </c>
      <c r="OS69" s="1003">
        <f t="shared" ref="OS69" si="32953">OS60*$C$65*$C$69</f>
        <v>0</v>
      </c>
      <c r="OU69" s="1003">
        <f t="shared" ref="OU69" si="32954">OU60*$C$65*$C$69</f>
        <v>0</v>
      </c>
      <c r="OW69" s="1003">
        <f t="shared" ref="OW69" si="32955">OW60*$C$65*$C$69</f>
        <v>0</v>
      </c>
      <c r="OY69" s="1003">
        <f t="shared" ref="OY69" si="32956">OY60*$C$65*$C$69</f>
        <v>0</v>
      </c>
      <c r="PA69" s="1003">
        <f t="shared" ref="PA69" si="32957">PA60*$C$65*$C$69</f>
        <v>0</v>
      </c>
      <c r="PC69" s="1003">
        <f t="shared" ref="PC69" si="32958">PC60*$C$65*$C$69</f>
        <v>0</v>
      </c>
      <c r="PE69" s="1003">
        <f t="shared" ref="PE69" si="32959">PE60*$C$65*$C$69</f>
        <v>0</v>
      </c>
      <c r="PG69" s="1003">
        <f t="shared" ref="PG69" si="32960">PG60*$C$65*$C$69</f>
        <v>0</v>
      </c>
      <c r="PI69" s="1003">
        <f t="shared" ref="PI69" si="32961">PI60*$C$65*$C$69</f>
        <v>0</v>
      </c>
      <c r="PK69" s="1003">
        <f t="shared" ref="PK69" si="32962">PK60*$C$65*$C$69</f>
        <v>0</v>
      </c>
      <c r="PM69" s="1003">
        <f t="shared" ref="PM69" si="32963">PM60*$C$65*$C$69</f>
        <v>0</v>
      </c>
      <c r="PO69" s="1003">
        <f t="shared" ref="PO69" si="32964">PO60*$C$65*$C$69</f>
        <v>0</v>
      </c>
      <c r="PQ69" s="1003">
        <f t="shared" ref="PQ69" si="32965">PQ60*$C$65*$C$69</f>
        <v>0</v>
      </c>
      <c r="PS69" s="1003">
        <f t="shared" ref="PS69" si="32966">PS60*$C$65*$C$69</f>
        <v>0</v>
      </c>
      <c r="PU69" s="1003">
        <f t="shared" ref="PU69" si="32967">PU60*$C$65*$C$69</f>
        <v>0</v>
      </c>
      <c r="PW69" s="1003">
        <f t="shared" ref="PW69" si="32968">PW60*$C$65*$C$69</f>
        <v>0</v>
      </c>
      <c r="PY69" s="1003">
        <f t="shared" ref="PY69" si="32969">PY60*$C$65*$C$69</f>
        <v>0</v>
      </c>
      <c r="QA69" s="1003">
        <f t="shared" ref="QA69" si="32970">QA60*$C$65*$C$69</f>
        <v>0</v>
      </c>
      <c r="QC69" s="1003">
        <f t="shared" ref="QC69" si="32971">QC60*$C$65*$C$69</f>
        <v>0</v>
      </c>
      <c r="QE69" s="1003">
        <f t="shared" ref="QE69" si="32972">QE60*$C$65*$C$69</f>
        <v>0</v>
      </c>
      <c r="QG69" s="1003">
        <f t="shared" ref="QG69" si="32973">QG60*$C$65*$C$69</f>
        <v>0</v>
      </c>
      <c r="QI69" s="1003">
        <f t="shared" ref="QI69" si="32974">QI60*$C$65*$C$69</f>
        <v>0</v>
      </c>
      <c r="QK69" s="1003">
        <f t="shared" ref="QK69" si="32975">QK60*$C$65*$C$69</f>
        <v>0</v>
      </c>
      <c r="QM69" s="1003">
        <f t="shared" ref="QM69" si="32976">QM60*$C$65*$C$69</f>
        <v>0</v>
      </c>
      <c r="QO69" s="1003">
        <f t="shared" ref="QO69" si="32977">QO60*$C$65*$C$69</f>
        <v>0</v>
      </c>
      <c r="QQ69" s="1003">
        <f t="shared" ref="QQ69" si="32978">QQ60*$C$65*$C$69</f>
        <v>0</v>
      </c>
      <c r="QS69" s="1003">
        <f t="shared" ref="QS69" si="32979">QS60*$C$65*$C$69</f>
        <v>0</v>
      </c>
      <c r="QU69" s="1003">
        <f t="shared" ref="QU69" si="32980">QU60*$C$65*$C$69</f>
        <v>0</v>
      </c>
      <c r="QW69" s="1003">
        <f t="shared" ref="QW69" si="32981">QW60*$C$65*$C$69</f>
        <v>0</v>
      </c>
      <c r="QY69" s="1003">
        <f t="shared" ref="QY69" si="32982">QY60*$C$65*$C$69</f>
        <v>0</v>
      </c>
      <c r="RA69" s="1003">
        <f t="shared" ref="RA69" si="32983">RA60*$C$65*$C$69</f>
        <v>0</v>
      </c>
      <c r="RC69" s="1003">
        <f t="shared" ref="RC69" si="32984">RC60*$C$65*$C$69</f>
        <v>0</v>
      </c>
      <c r="RE69" s="1003">
        <f t="shared" ref="RE69" si="32985">RE60*$C$65*$C$69</f>
        <v>0</v>
      </c>
      <c r="RG69" s="1003">
        <f t="shared" ref="RG69" si="32986">RG60*$C$65*$C$69</f>
        <v>0</v>
      </c>
      <c r="RI69" s="1003">
        <f t="shared" ref="RI69" si="32987">RI60*$C$65*$C$69</f>
        <v>0</v>
      </c>
      <c r="RK69" s="1003">
        <f t="shared" ref="RK69" si="32988">RK60*$C$65*$C$69</f>
        <v>0</v>
      </c>
      <c r="RM69" s="1003">
        <f t="shared" ref="RM69" si="32989">RM60*$C$65*$C$69</f>
        <v>0</v>
      </c>
      <c r="RO69" s="1003">
        <f t="shared" ref="RO69" si="32990">RO60*$C$65*$C$69</f>
        <v>0</v>
      </c>
      <c r="RQ69" s="1003">
        <f t="shared" ref="RQ69" si="32991">RQ60*$C$65*$C$69</f>
        <v>0</v>
      </c>
      <c r="RS69" s="1003">
        <f t="shared" ref="RS69" si="32992">RS60*$C$65*$C$69</f>
        <v>0</v>
      </c>
      <c r="RU69" s="1003">
        <f t="shared" ref="RU69" si="32993">RU60*$C$65*$C$69</f>
        <v>0</v>
      </c>
      <c r="RW69" s="1003">
        <f t="shared" ref="RW69" si="32994">RW60*$C$65*$C$69</f>
        <v>0</v>
      </c>
      <c r="RY69" s="1003">
        <f t="shared" ref="RY69" si="32995">RY60*$C$65*$C$69</f>
        <v>0</v>
      </c>
      <c r="SA69" s="1003">
        <f t="shared" ref="SA69" si="32996">SA60*$C$65*$C$69</f>
        <v>0</v>
      </c>
      <c r="SC69" s="1003">
        <f t="shared" ref="SC69" si="32997">SC60*$C$65*$C$69</f>
        <v>0</v>
      </c>
      <c r="SE69" s="1003">
        <f t="shared" ref="SE69" si="32998">SE60*$C$65*$C$69</f>
        <v>0</v>
      </c>
      <c r="SG69" s="1003">
        <f t="shared" ref="SG69" si="32999">SG60*$C$65*$C$69</f>
        <v>0</v>
      </c>
      <c r="SI69" s="1003">
        <f t="shared" ref="SI69" si="33000">SI60*$C$65*$C$69</f>
        <v>0</v>
      </c>
      <c r="SK69" s="1003">
        <f t="shared" ref="SK69" si="33001">SK60*$C$65*$C$69</f>
        <v>0</v>
      </c>
      <c r="SM69" s="1003">
        <f t="shared" ref="SM69" si="33002">SM60*$C$65*$C$69</f>
        <v>0</v>
      </c>
      <c r="SO69" s="1003">
        <f t="shared" ref="SO69" si="33003">SO60*$C$65*$C$69</f>
        <v>0</v>
      </c>
      <c r="SQ69" s="1003">
        <f t="shared" ref="SQ69" si="33004">SQ60*$C$65*$C$69</f>
        <v>0</v>
      </c>
      <c r="SS69" s="1003">
        <f t="shared" ref="SS69" si="33005">SS60*$C$65*$C$69</f>
        <v>0</v>
      </c>
      <c r="SU69" s="1003">
        <f t="shared" ref="SU69" si="33006">SU60*$C$65*$C$69</f>
        <v>0</v>
      </c>
      <c r="SW69" s="1003">
        <f t="shared" ref="SW69" si="33007">SW60*$C$65*$C$69</f>
        <v>0</v>
      </c>
      <c r="SY69" s="1003">
        <f t="shared" ref="SY69" si="33008">SY60*$C$65*$C$69</f>
        <v>0</v>
      </c>
      <c r="TA69" s="1003">
        <f t="shared" ref="TA69" si="33009">TA60*$C$65*$C$69</f>
        <v>0</v>
      </c>
      <c r="TC69" s="1003">
        <f t="shared" ref="TC69" si="33010">TC60*$C$65*$C$69</f>
        <v>0</v>
      </c>
      <c r="TE69" s="1003">
        <f t="shared" ref="TE69" si="33011">TE60*$C$65*$C$69</f>
        <v>0</v>
      </c>
      <c r="TG69" s="1003">
        <f t="shared" ref="TG69" si="33012">TG60*$C$65*$C$69</f>
        <v>0</v>
      </c>
      <c r="TI69" s="1003">
        <f t="shared" ref="TI69" si="33013">TI60*$C$65*$C$69</f>
        <v>0</v>
      </c>
      <c r="TK69" s="1003">
        <f t="shared" ref="TK69" si="33014">TK60*$C$65*$C$69</f>
        <v>0</v>
      </c>
      <c r="TM69" s="1003">
        <f t="shared" ref="TM69" si="33015">TM60*$C$65*$C$69</f>
        <v>0</v>
      </c>
      <c r="TO69" s="1003">
        <f t="shared" ref="TO69" si="33016">TO60*$C$65*$C$69</f>
        <v>0</v>
      </c>
      <c r="TQ69" s="1003">
        <f t="shared" ref="TQ69" si="33017">TQ60*$C$65*$C$69</f>
        <v>0</v>
      </c>
      <c r="TS69" s="1003">
        <f t="shared" ref="TS69" si="33018">TS60*$C$65*$C$69</f>
        <v>0</v>
      </c>
      <c r="TU69" s="1003">
        <f t="shared" ref="TU69" si="33019">TU60*$C$65*$C$69</f>
        <v>0</v>
      </c>
      <c r="TW69" s="1003">
        <f t="shared" ref="TW69" si="33020">TW60*$C$65*$C$69</f>
        <v>0</v>
      </c>
      <c r="TY69" s="1003">
        <f t="shared" ref="TY69" si="33021">TY60*$C$65*$C$69</f>
        <v>0</v>
      </c>
      <c r="UA69" s="1003">
        <f t="shared" ref="UA69" si="33022">UA60*$C$65*$C$69</f>
        <v>0</v>
      </c>
      <c r="UC69" s="1003">
        <f t="shared" ref="UC69" si="33023">UC60*$C$65*$C$69</f>
        <v>0</v>
      </c>
      <c r="UE69" s="1003">
        <f t="shared" ref="UE69" si="33024">UE60*$C$65*$C$69</f>
        <v>0</v>
      </c>
      <c r="UG69" s="1003">
        <f t="shared" ref="UG69" si="33025">UG60*$C$65*$C$69</f>
        <v>0</v>
      </c>
      <c r="UI69" s="1003">
        <f t="shared" ref="UI69" si="33026">UI60*$C$65*$C$69</f>
        <v>0</v>
      </c>
      <c r="UK69" s="1003">
        <f t="shared" ref="UK69" si="33027">UK60*$C$65*$C$69</f>
        <v>0</v>
      </c>
      <c r="UM69" s="1003">
        <f t="shared" ref="UM69" si="33028">UM60*$C$65*$C$69</f>
        <v>0</v>
      </c>
      <c r="UO69" s="1003">
        <f t="shared" ref="UO69" si="33029">UO60*$C$65*$C$69</f>
        <v>0</v>
      </c>
      <c r="UQ69" s="1003">
        <f t="shared" ref="UQ69" si="33030">UQ60*$C$65*$C$69</f>
        <v>0</v>
      </c>
      <c r="US69" s="1003">
        <f t="shared" ref="US69" si="33031">US60*$C$65*$C$69</f>
        <v>0</v>
      </c>
      <c r="UU69" s="1003">
        <f t="shared" ref="UU69" si="33032">UU60*$C$65*$C$69</f>
        <v>0</v>
      </c>
      <c r="UW69" s="1003">
        <f t="shared" ref="UW69" si="33033">UW60*$C$65*$C$69</f>
        <v>0</v>
      </c>
      <c r="UY69" s="1003">
        <f t="shared" ref="UY69" si="33034">UY60*$C$65*$C$69</f>
        <v>0</v>
      </c>
      <c r="VA69" s="1003">
        <f t="shared" ref="VA69" si="33035">VA60*$C$65*$C$69</f>
        <v>0</v>
      </c>
      <c r="VC69" s="1003">
        <f t="shared" ref="VC69" si="33036">VC60*$C$65*$C$69</f>
        <v>0</v>
      </c>
      <c r="VE69" s="1003">
        <f t="shared" ref="VE69" si="33037">VE60*$C$65*$C$69</f>
        <v>0</v>
      </c>
      <c r="VG69" s="1003">
        <f t="shared" ref="VG69" si="33038">VG60*$C$65*$C$69</f>
        <v>0</v>
      </c>
      <c r="VI69" s="1003">
        <f t="shared" ref="VI69" si="33039">VI60*$C$65*$C$69</f>
        <v>0</v>
      </c>
      <c r="VK69" s="1003">
        <f t="shared" ref="VK69" si="33040">VK60*$C$65*$C$69</f>
        <v>0</v>
      </c>
      <c r="VM69" s="1003">
        <f t="shared" ref="VM69" si="33041">VM60*$C$65*$C$69</f>
        <v>0</v>
      </c>
      <c r="VO69" s="1003">
        <f t="shared" ref="VO69" si="33042">VO60*$C$65*$C$69</f>
        <v>0</v>
      </c>
      <c r="VQ69" s="1003">
        <f t="shared" ref="VQ69" si="33043">VQ60*$C$65*$C$69</f>
        <v>0</v>
      </c>
      <c r="VS69" s="1003">
        <f t="shared" ref="VS69" si="33044">VS60*$C$65*$C$69</f>
        <v>0</v>
      </c>
      <c r="VU69" s="1003">
        <f t="shared" ref="VU69" si="33045">VU60*$C$65*$C$69</f>
        <v>0</v>
      </c>
      <c r="VW69" s="1003">
        <f t="shared" ref="VW69" si="33046">VW60*$C$65*$C$69</f>
        <v>0</v>
      </c>
      <c r="VY69" s="1003">
        <f t="shared" ref="VY69" si="33047">VY60*$C$65*$C$69</f>
        <v>0</v>
      </c>
      <c r="WA69" s="1003">
        <f t="shared" ref="WA69" si="33048">WA60*$C$65*$C$69</f>
        <v>0</v>
      </c>
      <c r="WC69" s="1003">
        <f t="shared" ref="WC69" si="33049">WC60*$C$65*$C$69</f>
        <v>0</v>
      </c>
      <c r="WE69" s="1003">
        <f t="shared" ref="WE69" si="33050">WE60*$C$65*$C$69</f>
        <v>0</v>
      </c>
      <c r="WG69" s="1003">
        <f t="shared" ref="WG69" si="33051">WG60*$C$65*$C$69</f>
        <v>0</v>
      </c>
      <c r="WI69" s="1003">
        <f t="shared" ref="WI69" si="33052">WI60*$C$65*$C$69</f>
        <v>0</v>
      </c>
      <c r="WK69" s="1003">
        <f t="shared" ref="WK69" si="33053">WK60*$C$65*$C$69</f>
        <v>0</v>
      </c>
      <c r="WM69" s="1003">
        <f t="shared" ref="WM69" si="33054">WM60*$C$65*$C$69</f>
        <v>0</v>
      </c>
      <c r="WO69" s="1003">
        <f t="shared" ref="WO69" si="33055">WO60*$C$65*$C$69</f>
        <v>0</v>
      </c>
      <c r="WQ69" s="1003">
        <f t="shared" ref="WQ69" si="33056">WQ60*$C$65*$C$69</f>
        <v>0</v>
      </c>
      <c r="WS69" s="1003">
        <f t="shared" ref="WS69" si="33057">WS60*$C$65*$C$69</f>
        <v>0</v>
      </c>
      <c r="WU69" s="1003">
        <f t="shared" ref="WU69" si="33058">WU60*$C$65*$C$69</f>
        <v>0</v>
      </c>
      <c r="WW69" s="1003">
        <f t="shared" ref="WW69" si="33059">WW60*$C$65*$C$69</f>
        <v>0</v>
      </c>
      <c r="WY69" s="1003">
        <f t="shared" ref="WY69" si="33060">WY60*$C$65*$C$69</f>
        <v>0</v>
      </c>
      <c r="XA69" s="1003">
        <f t="shared" ref="XA69" si="33061">XA60*$C$65*$C$69</f>
        <v>0</v>
      </c>
      <c r="XC69" s="1003">
        <f t="shared" ref="XC69" si="33062">XC60*$C$65*$C$69</f>
        <v>0</v>
      </c>
      <c r="XE69" s="1003">
        <f t="shared" ref="XE69" si="33063">XE60*$C$65*$C$69</f>
        <v>0</v>
      </c>
      <c r="XG69" s="1003">
        <f t="shared" ref="XG69" si="33064">XG60*$C$65*$C$69</f>
        <v>0</v>
      </c>
      <c r="XI69" s="1003">
        <f t="shared" ref="XI69" si="33065">XI60*$C$65*$C$69</f>
        <v>0</v>
      </c>
      <c r="XK69" s="1003">
        <f t="shared" ref="XK69" si="33066">XK60*$C$65*$C$69</f>
        <v>0</v>
      </c>
      <c r="XM69" s="1003">
        <f t="shared" ref="XM69" si="33067">XM60*$C$65*$C$69</f>
        <v>0</v>
      </c>
      <c r="XO69" s="1003">
        <f t="shared" ref="XO69" si="33068">XO60*$C$65*$C$69</f>
        <v>0</v>
      </c>
      <c r="XQ69" s="1003">
        <f t="shared" ref="XQ69" si="33069">XQ60*$C$65*$C$69</f>
        <v>0</v>
      </c>
      <c r="XS69" s="1003">
        <f t="shared" ref="XS69" si="33070">XS60*$C$65*$C$69</f>
        <v>0</v>
      </c>
      <c r="XU69" s="1003">
        <f t="shared" ref="XU69" si="33071">XU60*$C$65*$C$69</f>
        <v>0</v>
      </c>
      <c r="XW69" s="1003">
        <f t="shared" ref="XW69" si="33072">XW60*$C$65*$C$69</f>
        <v>0</v>
      </c>
      <c r="XY69" s="1003">
        <f t="shared" ref="XY69" si="33073">XY60*$C$65*$C$69</f>
        <v>0</v>
      </c>
      <c r="YA69" s="1003">
        <f t="shared" ref="YA69" si="33074">YA60*$C$65*$C$69</f>
        <v>0</v>
      </c>
      <c r="YC69" s="1003">
        <f t="shared" ref="YC69" si="33075">YC60*$C$65*$C$69</f>
        <v>0</v>
      </c>
      <c r="YE69" s="1003">
        <f t="shared" ref="YE69" si="33076">YE60*$C$65*$C$69</f>
        <v>0</v>
      </c>
      <c r="YG69" s="1003">
        <f t="shared" ref="YG69" si="33077">YG60*$C$65*$C$69</f>
        <v>0</v>
      </c>
      <c r="YI69" s="1003">
        <f t="shared" ref="YI69" si="33078">YI60*$C$65*$C$69</f>
        <v>0</v>
      </c>
      <c r="YK69" s="1003">
        <f t="shared" ref="YK69" si="33079">YK60*$C$65*$C$69</f>
        <v>0</v>
      </c>
      <c r="YM69" s="1003">
        <f t="shared" ref="YM69" si="33080">YM60*$C$65*$C$69</f>
        <v>0</v>
      </c>
      <c r="YO69" s="1003">
        <f t="shared" ref="YO69" si="33081">YO60*$C$65*$C$69</f>
        <v>0</v>
      </c>
      <c r="YQ69" s="1003">
        <f t="shared" ref="YQ69" si="33082">YQ60*$C$65*$C$69</f>
        <v>0</v>
      </c>
      <c r="YS69" s="1003">
        <f t="shared" ref="YS69" si="33083">YS60*$C$65*$C$69</f>
        <v>0</v>
      </c>
      <c r="YU69" s="1003">
        <f t="shared" ref="YU69" si="33084">YU60*$C$65*$C$69</f>
        <v>0</v>
      </c>
      <c r="YW69" s="1003">
        <f t="shared" ref="YW69" si="33085">YW60*$C$65*$C$69</f>
        <v>0</v>
      </c>
      <c r="YY69" s="1003">
        <f t="shared" ref="YY69" si="33086">YY60*$C$65*$C$69</f>
        <v>0</v>
      </c>
      <c r="ZA69" s="1003">
        <f t="shared" ref="ZA69" si="33087">ZA60*$C$65*$C$69</f>
        <v>0</v>
      </c>
      <c r="ZC69" s="1003">
        <f t="shared" ref="ZC69" si="33088">ZC60*$C$65*$C$69</f>
        <v>0</v>
      </c>
      <c r="ZE69" s="1003">
        <f t="shared" ref="ZE69" si="33089">ZE60*$C$65*$C$69</f>
        <v>0</v>
      </c>
      <c r="ZG69" s="1003">
        <f t="shared" ref="ZG69" si="33090">ZG60*$C$65*$C$69</f>
        <v>0</v>
      </c>
      <c r="ZI69" s="1003">
        <f t="shared" ref="ZI69" si="33091">ZI60*$C$65*$C$69</f>
        <v>0</v>
      </c>
      <c r="ZK69" s="1003">
        <f t="shared" ref="ZK69" si="33092">ZK60*$C$65*$C$69</f>
        <v>0</v>
      </c>
      <c r="ZM69" s="1003">
        <f t="shared" ref="ZM69" si="33093">ZM60*$C$65*$C$69</f>
        <v>0</v>
      </c>
      <c r="ZO69" s="1003">
        <f t="shared" ref="ZO69" si="33094">ZO60*$C$65*$C$69</f>
        <v>0</v>
      </c>
      <c r="ZQ69" s="1003">
        <f t="shared" ref="ZQ69" si="33095">ZQ60*$C$65*$C$69</f>
        <v>0</v>
      </c>
      <c r="ZS69" s="1003">
        <f t="shared" ref="ZS69" si="33096">ZS60*$C$65*$C$69</f>
        <v>0</v>
      </c>
      <c r="ZU69" s="1003">
        <f t="shared" ref="ZU69" si="33097">ZU60*$C$65*$C$69</f>
        <v>0</v>
      </c>
      <c r="ZW69" s="1003">
        <f t="shared" ref="ZW69" si="33098">ZW60*$C$65*$C$69</f>
        <v>0</v>
      </c>
      <c r="ZY69" s="1003">
        <f t="shared" ref="ZY69" si="33099">ZY60*$C$65*$C$69</f>
        <v>0</v>
      </c>
      <c r="AAA69" s="1003">
        <f t="shared" ref="AAA69" si="33100">AAA60*$C$65*$C$69</f>
        <v>0</v>
      </c>
      <c r="AAC69" s="1003">
        <f t="shared" ref="AAC69" si="33101">AAC60*$C$65*$C$69</f>
        <v>0</v>
      </c>
      <c r="AAE69" s="1003">
        <f t="shared" ref="AAE69" si="33102">AAE60*$C$65*$C$69</f>
        <v>0</v>
      </c>
      <c r="AAG69" s="1003">
        <f t="shared" ref="AAG69" si="33103">AAG60*$C$65*$C$69</f>
        <v>0</v>
      </c>
      <c r="AAI69" s="1003">
        <f t="shared" ref="AAI69" si="33104">AAI60*$C$65*$C$69</f>
        <v>0</v>
      </c>
      <c r="AAK69" s="1003">
        <f t="shared" ref="AAK69" si="33105">AAK60*$C$65*$C$69</f>
        <v>0</v>
      </c>
      <c r="AAM69" s="1003">
        <f t="shared" ref="AAM69" si="33106">AAM60*$C$65*$C$69</f>
        <v>0</v>
      </c>
      <c r="AAO69" s="1003">
        <f t="shared" ref="AAO69" si="33107">AAO60*$C$65*$C$69</f>
        <v>0</v>
      </c>
      <c r="AAQ69" s="1003">
        <f t="shared" ref="AAQ69" si="33108">AAQ60*$C$65*$C$69</f>
        <v>0</v>
      </c>
      <c r="AAS69" s="1003">
        <f t="shared" ref="AAS69" si="33109">AAS60*$C$65*$C$69</f>
        <v>0</v>
      </c>
      <c r="AAU69" s="1003">
        <f t="shared" ref="AAU69" si="33110">AAU60*$C$65*$C$69</f>
        <v>0</v>
      </c>
      <c r="AAW69" s="1003">
        <f t="shared" ref="AAW69" si="33111">AAW60*$C$65*$C$69</f>
        <v>0</v>
      </c>
      <c r="AAY69" s="1003">
        <f t="shared" ref="AAY69" si="33112">AAY60*$C$65*$C$69</f>
        <v>0</v>
      </c>
      <c r="ABA69" s="1003">
        <f t="shared" ref="ABA69" si="33113">ABA60*$C$65*$C$69</f>
        <v>0</v>
      </c>
      <c r="ABC69" s="1003">
        <f t="shared" ref="ABC69" si="33114">ABC60*$C$65*$C$69</f>
        <v>0</v>
      </c>
      <c r="ABE69" s="1003">
        <f t="shared" ref="ABE69" si="33115">ABE60*$C$65*$C$69</f>
        <v>0</v>
      </c>
      <c r="ABG69" s="1003">
        <f t="shared" ref="ABG69" si="33116">ABG60*$C$65*$C$69</f>
        <v>0</v>
      </c>
      <c r="ABI69" s="1003">
        <f t="shared" ref="ABI69" si="33117">ABI60*$C$65*$C$69</f>
        <v>0</v>
      </c>
      <c r="ABK69" s="1003">
        <f t="shared" ref="ABK69" si="33118">ABK60*$C$65*$C$69</f>
        <v>0</v>
      </c>
      <c r="ABM69" s="1003">
        <f t="shared" ref="ABM69" si="33119">ABM60*$C$65*$C$69</f>
        <v>0</v>
      </c>
      <c r="ABO69" s="1003">
        <f t="shared" ref="ABO69" si="33120">ABO60*$C$65*$C$69</f>
        <v>0</v>
      </c>
      <c r="ABQ69" s="1003">
        <f t="shared" ref="ABQ69" si="33121">ABQ60*$C$65*$C$69</f>
        <v>0</v>
      </c>
      <c r="ABS69" s="1003">
        <f t="shared" ref="ABS69" si="33122">ABS60*$C$65*$C$69</f>
        <v>0</v>
      </c>
      <c r="ABU69" s="1003">
        <f t="shared" ref="ABU69" si="33123">ABU60*$C$65*$C$69</f>
        <v>0</v>
      </c>
      <c r="ABW69" s="1003">
        <f t="shared" ref="ABW69" si="33124">ABW60*$C$65*$C$69</f>
        <v>0</v>
      </c>
      <c r="ABY69" s="1003">
        <f t="shared" ref="ABY69" si="33125">ABY60*$C$65*$C$69</f>
        <v>0</v>
      </c>
      <c r="ACA69" s="1003">
        <f t="shared" ref="ACA69" si="33126">ACA60*$C$65*$C$69</f>
        <v>0</v>
      </c>
      <c r="ACC69" s="1003">
        <f t="shared" ref="ACC69" si="33127">ACC60*$C$65*$C$69</f>
        <v>0</v>
      </c>
      <c r="ACE69" s="1003">
        <f t="shared" ref="ACE69" si="33128">ACE60*$C$65*$C$69</f>
        <v>0</v>
      </c>
      <c r="ACG69" s="1003">
        <f t="shared" ref="ACG69" si="33129">ACG60*$C$65*$C$69</f>
        <v>0</v>
      </c>
      <c r="ACI69" s="1003">
        <f t="shared" ref="ACI69" si="33130">ACI60*$C$65*$C$69</f>
        <v>0</v>
      </c>
      <c r="ACK69" s="1003">
        <f t="shared" ref="ACK69" si="33131">ACK60*$C$65*$C$69</f>
        <v>0</v>
      </c>
      <c r="ACM69" s="1003">
        <f t="shared" ref="ACM69" si="33132">ACM60*$C$65*$C$69</f>
        <v>0</v>
      </c>
      <c r="ACO69" s="1003">
        <f t="shared" ref="ACO69" si="33133">ACO60*$C$65*$C$69</f>
        <v>0</v>
      </c>
      <c r="ACQ69" s="1003">
        <f t="shared" ref="ACQ69" si="33134">ACQ60*$C$65*$C$69</f>
        <v>0</v>
      </c>
      <c r="ACS69" s="1003">
        <f t="shared" ref="ACS69" si="33135">ACS60*$C$65*$C$69</f>
        <v>0</v>
      </c>
      <c r="ACU69" s="1003">
        <f t="shared" ref="ACU69" si="33136">ACU60*$C$65*$C$69</f>
        <v>0</v>
      </c>
      <c r="ACW69" s="1003">
        <f t="shared" ref="ACW69" si="33137">ACW60*$C$65*$C$69</f>
        <v>0</v>
      </c>
      <c r="ACY69" s="1003">
        <f t="shared" ref="ACY69" si="33138">ACY60*$C$65*$C$69</f>
        <v>0</v>
      </c>
      <c r="ADA69" s="1003">
        <f t="shared" ref="ADA69" si="33139">ADA60*$C$65*$C$69</f>
        <v>0</v>
      </c>
      <c r="ADC69" s="1003">
        <f t="shared" ref="ADC69" si="33140">ADC60*$C$65*$C$69</f>
        <v>0</v>
      </c>
      <c r="ADE69" s="1003">
        <f t="shared" ref="ADE69" si="33141">ADE60*$C$65*$C$69</f>
        <v>0</v>
      </c>
      <c r="ADG69" s="1003">
        <f t="shared" ref="ADG69" si="33142">ADG60*$C$65*$C$69</f>
        <v>0</v>
      </c>
      <c r="ADI69" s="1003">
        <f t="shared" ref="ADI69" si="33143">ADI60*$C$65*$C$69</f>
        <v>0</v>
      </c>
      <c r="ADK69" s="1003">
        <f t="shared" ref="ADK69" si="33144">ADK60*$C$65*$C$69</f>
        <v>0</v>
      </c>
      <c r="ADM69" s="1003">
        <f t="shared" ref="ADM69" si="33145">ADM60*$C$65*$C$69</f>
        <v>0</v>
      </c>
      <c r="ADO69" s="1003">
        <f t="shared" ref="ADO69" si="33146">ADO60*$C$65*$C$69</f>
        <v>0</v>
      </c>
      <c r="ADQ69" s="1003">
        <f t="shared" ref="ADQ69" si="33147">ADQ60*$C$65*$C$69</f>
        <v>0</v>
      </c>
      <c r="ADS69" s="1003">
        <f t="shared" ref="ADS69" si="33148">ADS60*$C$65*$C$69</f>
        <v>0</v>
      </c>
      <c r="ADU69" s="1003">
        <f t="shared" ref="ADU69" si="33149">ADU60*$C$65*$C$69</f>
        <v>0</v>
      </c>
      <c r="ADW69" s="1003">
        <f t="shared" ref="ADW69" si="33150">ADW60*$C$65*$C$69</f>
        <v>0</v>
      </c>
      <c r="ADY69" s="1003">
        <f t="shared" ref="ADY69" si="33151">ADY60*$C$65*$C$69</f>
        <v>0</v>
      </c>
      <c r="AEA69" s="1003">
        <f t="shared" ref="AEA69" si="33152">AEA60*$C$65*$C$69</f>
        <v>0</v>
      </c>
      <c r="AEC69" s="1003">
        <f t="shared" ref="AEC69" si="33153">AEC60*$C$65*$C$69</f>
        <v>0</v>
      </c>
      <c r="AEE69" s="1003">
        <f t="shared" ref="AEE69" si="33154">AEE60*$C$65*$C$69</f>
        <v>0</v>
      </c>
      <c r="AEG69" s="1003">
        <f t="shared" ref="AEG69" si="33155">AEG60*$C$65*$C$69</f>
        <v>0</v>
      </c>
      <c r="AEI69" s="1003">
        <f t="shared" ref="AEI69" si="33156">AEI60*$C$65*$C$69</f>
        <v>0</v>
      </c>
      <c r="AEK69" s="1003">
        <f t="shared" ref="AEK69" si="33157">AEK60*$C$65*$C$69</f>
        <v>0</v>
      </c>
      <c r="AEM69" s="1003">
        <f t="shared" ref="AEM69" si="33158">AEM60*$C$65*$C$69</f>
        <v>0</v>
      </c>
      <c r="AEO69" s="1003">
        <f t="shared" ref="AEO69" si="33159">AEO60*$C$65*$C$69</f>
        <v>0</v>
      </c>
      <c r="AEQ69" s="1003">
        <f t="shared" ref="AEQ69" si="33160">AEQ60*$C$65*$C$69</f>
        <v>0</v>
      </c>
      <c r="AES69" s="1003">
        <f t="shared" ref="AES69" si="33161">AES60*$C$65*$C$69</f>
        <v>0</v>
      </c>
      <c r="AEU69" s="1003">
        <f t="shared" ref="AEU69" si="33162">AEU60*$C$65*$C$69</f>
        <v>0</v>
      </c>
      <c r="AEW69" s="1003">
        <f t="shared" ref="AEW69" si="33163">AEW60*$C$65*$C$69</f>
        <v>0</v>
      </c>
      <c r="AEY69" s="1003">
        <f t="shared" ref="AEY69" si="33164">AEY60*$C$65*$C$69</f>
        <v>0</v>
      </c>
      <c r="AFA69" s="1003">
        <f t="shared" ref="AFA69" si="33165">AFA60*$C$65*$C$69</f>
        <v>0</v>
      </c>
      <c r="AFC69" s="1003">
        <f t="shared" ref="AFC69" si="33166">AFC60*$C$65*$C$69</f>
        <v>0</v>
      </c>
      <c r="AFE69" s="1003">
        <f t="shared" ref="AFE69" si="33167">AFE60*$C$65*$C$69</f>
        <v>0</v>
      </c>
      <c r="AFG69" s="1003">
        <f t="shared" ref="AFG69" si="33168">AFG60*$C$65*$C$69</f>
        <v>0</v>
      </c>
      <c r="AFI69" s="1003">
        <f t="shared" ref="AFI69" si="33169">AFI60*$C$65*$C$69</f>
        <v>0</v>
      </c>
      <c r="AFK69" s="1003">
        <f t="shared" ref="AFK69" si="33170">AFK60*$C$65*$C$69</f>
        <v>0</v>
      </c>
      <c r="AFM69" s="1003">
        <f t="shared" ref="AFM69" si="33171">AFM60*$C$65*$C$69</f>
        <v>0</v>
      </c>
      <c r="AFO69" s="1003">
        <f t="shared" ref="AFO69" si="33172">AFO60*$C$65*$C$69</f>
        <v>0</v>
      </c>
      <c r="AFQ69" s="1003">
        <f t="shared" ref="AFQ69" si="33173">AFQ60*$C$65*$C$69</f>
        <v>0</v>
      </c>
      <c r="AFS69" s="1003">
        <f t="shared" ref="AFS69" si="33174">AFS60*$C$65*$C$69</f>
        <v>0</v>
      </c>
      <c r="AFU69" s="1003">
        <f t="shared" ref="AFU69" si="33175">AFU60*$C$65*$C$69</f>
        <v>0</v>
      </c>
      <c r="AFW69" s="1003">
        <f t="shared" ref="AFW69" si="33176">AFW60*$C$65*$C$69</f>
        <v>0</v>
      </c>
      <c r="AFY69" s="1003">
        <f t="shared" ref="AFY69" si="33177">AFY60*$C$65*$C$69</f>
        <v>0</v>
      </c>
      <c r="AGA69" s="1003">
        <f t="shared" ref="AGA69" si="33178">AGA60*$C$65*$C$69</f>
        <v>0</v>
      </c>
      <c r="AGC69" s="1003">
        <f t="shared" ref="AGC69" si="33179">AGC60*$C$65*$C$69</f>
        <v>0</v>
      </c>
      <c r="AGE69" s="1003">
        <f t="shared" ref="AGE69" si="33180">AGE60*$C$65*$C$69</f>
        <v>0</v>
      </c>
      <c r="AGG69" s="1003">
        <f t="shared" ref="AGG69" si="33181">AGG60*$C$65*$C$69</f>
        <v>0</v>
      </c>
      <c r="AGI69" s="1003">
        <f t="shared" ref="AGI69" si="33182">AGI60*$C$65*$C$69</f>
        <v>0</v>
      </c>
      <c r="AGK69" s="1003">
        <f t="shared" ref="AGK69" si="33183">AGK60*$C$65*$C$69</f>
        <v>0</v>
      </c>
      <c r="AGM69" s="1003">
        <f t="shared" ref="AGM69" si="33184">AGM60*$C$65*$C$69</f>
        <v>0</v>
      </c>
      <c r="AGO69" s="1003">
        <f t="shared" ref="AGO69" si="33185">AGO60*$C$65*$C$69</f>
        <v>0</v>
      </c>
      <c r="AGQ69" s="1003">
        <f t="shared" ref="AGQ69" si="33186">AGQ60*$C$65*$C$69</f>
        <v>0</v>
      </c>
      <c r="AGS69" s="1003">
        <f t="shared" ref="AGS69" si="33187">AGS60*$C$65*$C$69</f>
        <v>0</v>
      </c>
      <c r="AGU69" s="1003">
        <f t="shared" ref="AGU69" si="33188">AGU60*$C$65*$C$69</f>
        <v>0</v>
      </c>
      <c r="AGW69" s="1003">
        <f t="shared" ref="AGW69" si="33189">AGW60*$C$65*$C$69</f>
        <v>0</v>
      </c>
      <c r="AGY69" s="1003">
        <f t="shared" ref="AGY69" si="33190">AGY60*$C$65*$C$69</f>
        <v>0</v>
      </c>
      <c r="AHA69" s="1003">
        <f t="shared" ref="AHA69" si="33191">AHA60*$C$65*$C$69</f>
        <v>0</v>
      </c>
      <c r="AHC69" s="1003">
        <f t="shared" ref="AHC69" si="33192">AHC60*$C$65*$C$69</f>
        <v>0</v>
      </c>
      <c r="AHE69" s="1003">
        <f t="shared" ref="AHE69" si="33193">AHE60*$C$65*$C$69</f>
        <v>0</v>
      </c>
      <c r="AHG69" s="1003">
        <f t="shared" ref="AHG69" si="33194">AHG60*$C$65*$C$69</f>
        <v>0</v>
      </c>
      <c r="AHI69" s="1003">
        <f t="shared" ref="AHI69" si="33195">AHI60*$C$65*$C$69</f>
        <v>0</v>
      </c>
      <c r="AHK69" s="1003">
        <f t="shared" ref="AHK69" si="33196">AHK60*$C$65*$C$69</f>
        <v>0</v>
      </c>
      <c r="AHM69" s="1003">
        <f t="shared" ref="AHM69" si="33197">AHM60*$C$65*$C$69</f>
        <v>0</v>
      </c>
      <c r="AHO69" s="1003">
        <f t="shared" ref="AHO69" si="33198">AHO60*$C$65*$C$69</f>
        <v>0</v>
      </c>
      <c r="AHQ69" s="1003">
        <f t="shared" ref="AHQ69" si="33199">AHQ60*$C$65*$C$69</f>
        <v>0</v>
      </c>
      <c r="AHS69" s="1003">
        <f t="shared" ref="AHS69" si="33200">AHS60*$C$65*$C$69</f>
        <v>0</v>
      </c>
      <c r="AHU69" s="1003">
        <f t="shared" ref="AHU69" si="33201">AHU60*$C$65*$C$69</f>
        <v>0</v>
      </c>
      <c r="AHW69" s="1003">
        <f t="shared" ref="AHW69" si="33202">AHW60*$C$65*$C$69</f>
        <v>0</v>
      </c>
      <c r="AHY69" s="1003">
        <f t="shared" ref="AHY69" si="33203">AHY60*$C$65*$C$69</f>
        <v>0</v>
      </c>
      <c r="AIA69" s="1003">
        <f t="shared" ref="AIA69" si="33204">AIA60*$C$65*$C$69</f>
        <v>0</v>
      </c>
      <c r="AIC69" s="1003">
        <f t="shared" ref="AIC69" si="33205">AIC60*$C$65*$C$69</f>
        <v>0</v>
      </c>
      <c r="AIE69" s="1003">
        <f t="shared" ref="AIE69" si="33206">AIE60*$C$65*$C$69</f>
        <v>0</v>
      </c>
      <c r="AIG69" s="1003">
        <f t="shared" ref="AIG69" si="33207">AIG60*$C$65*$C$69</f>
        <v>0</v>
      </c>
      <c r="AII69" s="1003">
        <f t="shared" ref="AII69" si="33208">AII60*$C$65*$C$69</f>
        <v>0</v>
      </c>
      <c r="AIK69" s="1003">
        <f t="shared" ref="AIK69" si="33209">AIK60*$C$65*$C$69</f>
        <v>0</v>
      </c>
      <c r="AIM69" s="1003">
        <f t="shared" ref="AIM69" si="33210">AIM60*$C$65*$C$69</f>
        <v>0</v>
      </c>
      <c r="AIO69" s="1003">
        <f t="shared" ref="AIO69" si="33211">AIO60*$C$65*$C$69</f>
        <v>0</v>
      </c>
      <c r="AIQ69" s="1003">
        <f t="shared" ref="AIQ69" si="33212">AIQ60*$C$65*$C$69</f>
        <v>0</v>
      </c>
      <c r="AIS69" s="1003">
        <f t="shared" ref="AIS69" si="33213">AIS60*$C$65*$C$69</f>
        <v>0</v>
      </c>
      <c r="AIU69" s="1003">
        <f t="shared" ref="AIU69" si="33214">AIU60*$C$65*$C$69</f>
        <v>0</v>
      </c>
      <c r="AIW69" s="1003">
        <f t="shared" ref="AIW69" si="33215">AIW60*$C$65*$C$69</f>
        <v>0</v>
      </c>
      <c r="AIY69" s="1003">
        <f t="shared" ref="AIY69" si="33216">AIY60*$C$65*$C$69</f>
        <v>0</v>
      </c>
      <c r="AJA69" s="1003">
        <f t="shared" ref="AJA69" si="33217">AJA60*$C$65*$C$69</f>
        <v>0</v>
      </c>
      <c r="AJC69" s="1003">
        <f t="shared" ref="AJC69" si="33218">AJC60*$C$65*$C$69</f>
        <v>0</v>
      </c>
      <c r="AJE69" s="1003">
        <f t="shared" ref="AJE69" si="33219">AJE60*$C$65*$C$69</f>
        <v>0</v>
      </c>
      <c r="AJG69" s="1003">
        <f t="shared" ref="AJG69" si="33220">AJG60*$C$65*$C$69</f>
        <v>0</v>
      </c>
      <c r="AJI69" s="1003">
        <f t="shared" ref="AJI69" si="33221">AJI60*$C$65*$C$69</f>
        <v>0</v>
      </c>
      <c r="AJK69" s="1003">
        <f t="shared" ref="AJK69" si="33222">AJK60*$C$65*$C$69</f>
        <v>0</v>
      </c>
      <c r="AJM69" s="1003">
        <f t="shared" ref="AJM69" si="33223">AJM60*$C$65*$C$69</f>
        <v>0</v>
      </c>
      <c r="AJO69" s="1003">
        <f t="shared" ref="AJO69" si="33224">AJO60*$C$65*$C$69</f>
        <v>0</v>
      </c>
      <c r="AJQ69" s="1003">
        <f t="shared" ref="AJQ69" si="33225">AJQ60*$C$65*$C$69</f>
        <v>0</v>
      </c>
      <c r="AJS69" s="1003">
        <f t="shared" ref="AJS69" si="33226">AJS60*$C$65*$C$69</f>
        <v>0</v>
      </c>
      <c r="AJU69" s="1003">
        <f t="shared" ref="AJU69" si="33227">AJU60*$C$65*$C$69</f>
        <v>0</v>
      </c>
      <c r="AJW69" s="1003">
        <f t="shared" ref="AJW69" si="33228">AJW60*$C$65*$C$69</f>
        <v>0</v>
      </c>
      <c r="AJY69" s="1003">
        <f t="shared" ref="AJY69" si="33229">AJY60*$C$65*$C$69</f>
        <v>0</v>
      </c>
      <c r="AKA69" s="1003">
        <f t="shared" ref="AKA69" si="33230">AKA60*$C$65*$C$69</f>
        <v>0</v>
      </c>
      <c r="AKC69" s="1003">
        <f t="shared" ref="AKC69" si="33231">AKC60*$C$65*$C$69</f>
        <v>0</v>
      </c>
      <c r="AKE69" s="1003">
        <f t="shared" ref="AKE69" si="33232">AKE60*$C$65*$C$69</f>
        <v>0</v>
      </c>
      <c r="AKG69" s="1003">
        <f t="shared" ref="AKG69" si="33233">AKG60*$C$65*$C$69</f>
        <v>0</v>
      </c>
      <c r="AKI69" s="1003">
        <f t="shared" ref="AKI69" si="33234">AKI60*$C$65*$C$69</f>
        <v>0</v>
      </c>
      <c r="AKK69" s="1003">
        <f t="shared" ref="AKK69" si="33235">AKK60*$C$65*$C$69</f>
        <v>0</v>
      </c>
      <c r="AKM69" s="1003">
        <f t="shared" ref="AKM69" si="33236">AKM60*$C$65*$C$69</f>
        <v>0</v>
      </c>
      <c r="AKO69" s="1003">
        <f t="shared" ref="AKO69" si="33237">AKO60*$C$65*$C$69</f>
        <v>0</v>
      </c>
      <c r="AKQ69" s="1003">
        <f t="shared" ref="AKQ69" si="33238">AKQ60*$C$65*$C$69</f>
        <v>0</v>
      </c>
      <c r="AKS69" s="1003">
        <f t="shared" ref="AKS69" si="33239">AKS60*$C$65*$C$69</f>
        <v>0</v>
      </c>
      <c r="AKU69" s="1003">
        <f t="shared" ref="AKU69" si="33240">AKU60*$C$65*$C$69</f>
        <v>0</v>
      </c>
      <c r="AKW69" s="1003">
        <f t="shared" ref="AKW69" si="33241">AKW60*$C$65*$C$69</f>
        <v>0</v>
      </c>
      <c r="AKY69" s="1003">
        <f t="shared" ref="AKY69" si="33242">AKY60*$C$65*$C$69</f>
        <v>0</v>
      </c>
      <c r="ALA69" s="1003">
        <f t="shared" ref="ALA69" si="33243">ALA60*$C$65*$C$69</f>
        <v>0</v>
      </c>
      <c r="ALC69" s="1003">
        <f t="shared" ref="ALC69" si="33244">ALC60*$C$65*$C$69</f>
        <v>0</v>
      </c>
      <c r="ALE69" s="1003">
        <f t="shared" ref="ALE69" si="33245">ALE60*$C$65*$C$69</f>
        <v>0</v>
      </c>
      <c r="ALG69" s="1003">
        <f t="shared" ref="ALG69" si="33246">ALG60*$C$65*$C$69</f>
        <v>0</v>
      </c>
      <c r="ALI69" s="1003">
        <f t="shared" ref="ALI69" si="33247">ALI60*$C$65*$C$69</f>
        <v>0</v>
      </c>
      <c r="ALK69" s="1003">
        <f t="shared" ref="ALK69" si="33248">ALK60*$C$65*$C$69</f>
        <v>0</v>
      </c>
      <c r="ALM69" s="1003">
        <f t="shared" ref="ALM69" si="33249">ALM60*$C$65*$C$69</f>
        <v>0</v>
      </c>
      <c r="ALO69" s="1003">
        <f t="shared" ref="ALO69" si="33250">ALO60*$C$65*$C$69</f>
        <v>0</v>
      </c>
      <c r="ALQ69" s="1003">
        <f t="shared" ref="ALQ69" si="33251">ALQ60*$C$65*$C$69</f>
        <v>0</v>
      </c>
      <c r="ALS69" s="1003">
        <f t="shared" ref="ALS69" si="33252">ALS60*$C$65*$C$69</f>
        <v>0</v>
      </c>
      <c r="ALU69" s="1003">
        <f t="shared" ref="ALU69" si="33253">ALU60*$C$65*$C$69</f>
        <v>0</v>
      </c>
      <c r="ALW69" s="1003">
        <f t="shared" ref="ALW69" si="33254">ALW60*$C$65*$C$69</f>
        <v>0</v>
      </c>
      <c r="ALY69" s="1003">
        <f t="shared" ref="ALY69" si="33255">ALY60*$C$65*$C$69</f>
        <v>0</v>
      </c>
      <c r="AMA69" s="1003">
        <f t="shared" ref="AMA69" si="33256">AMA60*$C$65*$C$69</f>
        <v>0</v>
      </c>
      <c r="AMC69" s="1003">
        <f t="shared" ref="AMC69" si="33257">AMC60*$C$65*$C$69</f>
        <v>0</v>
      </c>
      <c r="AME69" s="1003">
        <f t="shared" ref="AME69" si="33258">AME60*$C$65*$C$69</f>
        <v>0</v>
      </c>
      <c r="AMG69" s="1003">
        <f t="shared" ref="AMG69" si="33259">AMG60*$C$65*$C$69</f>
        <v>0</v>
      </c>
      <c r="AMI69" s="1003">
        <f t="shared" ref="AMI69" si="33260">AMI60*$C$65*$C$69</f>
        <v>0</v>
      </c>
      <c r="AMK69" s="1003">
        <f t="shared" ref="AMK69" si="33261">AMK60*$C$65*$C$69</f>
        <v>0</v>
      </c>
      <c r="AMM69" s="1003">
        <f t="shared" ref="AMM69" si="33262">AMM60*$C$65*$C$69</f>
        <v>0</v>
      </c>
      <c r="AMO69" s="1003">
        <f t="shared" ref="AMO69" si="33263">AMO60*$C$65*$C$69</f>
        <v>0</v>
      </c>
      <c r="AMQ69" s="1003">
        <f t="shared" ref="AMQ69" si="33264">AMQ60*$C$65*$C$69</f>
        <v>0</v>
      </c>
      <c r="AMS69" s="1003">
        <f t="shared" ref="AMS69" si="33265">AMS60*$C$65*$C$69</f>
        <v>0</v>
      </c>
      <c r="AMU69" s="1003">
        <f t="shared" ref="AMU69" si="33266">AMU60*$C$65*$C$69</f>
        <v>0</v>
      </c>
      <c r="AMW69" s="1003">
        <f t="shared" ref="AMW69" si="33267">AMW60*$C$65*$C$69</f>
        <v>0</v>
      </c>
      <c r="AMY69" s="1003">
        <f t="shared" ref="AMY69" si="33268">AMY60*$C$65*$C$69</f>
        <v>0</v>
      </c>
      <c r="ANA69" s="1003">
        <f t="shared" ref="ANA69" si="33269">ANA60*$C$65*$C$69</f>
        <v>0</v>
      </c>
      <c r="ANC69" s="1003">
        <f t="shared" ref="ANC69" si="33270">ANC60*$C$65*$C$69</f>
        <v>0</v>
      </c>
      <c r="ANE69" s="1003">
        <f t="shared" ref="ANE69" si="33271">ANE60*$C$65*$C$69</f>
        <v>0</v>
      </c>
      <c r="ANG69" s="1003">
        <f t="shared" ref="ANG69" si="33272">ANG60*$C$65*$C$69</f>
        <v>0</v>
      </c>
      <c r="ANI69" s="1003">
        <f t="shared" ref="ANI69" si="33273">ANI60*$C$65*$C$69</f>
        <v>0</v>
      </c>
      <c r="ANK69" s="1003">
        <f t="shared" ref="ANK69" si="33274">ANK60*$C$65*$C$69</f>
        <v>0</v>
      </c>
      <c r="ANM69" s="1003">
        <f t="shared" ref="ANM69" si="33275">ANM60*$C$65*$C$69</f>
        <v>0</v>
      </c>
      <c r="ANO69" s="1003">
        <f t="shared" ref="ANO69" si="33276">ANO60*$C$65*$C$69</f>
        <v>0</v>
      </c>
      <c r="ANQ69" s="1003">
        <f t="shared" ref="ANQ69" si="33277">ANQ60*$C$65*$C$69</f>
        <v>0</v>
      </c>
      <c r="ANS69" s="1003">
        <f t="shared" ref="ANS69" si="33278">ANS60*$C$65*$C$69</f>
        <v>0</v>
      </c>
      <c r="ANU69" s="1003">
        <f t="shared" ref="ANU69" si="33279">ANU60*$C$65*$C$69</f>
        <v>0</v>
      </c>
      <c r="ANW69" s="1003">
        <f t="shared" ref="ANW69" si="33280">ANW60*$C$65*$C$69</f>
        <v>0</v>
      </c>
      <c r="ANY69" s="1003">
        <f t="shared" ref="ANY69" si="33281">ANY60*$C$65*$C$69</f>
        <v>0</v>
      </c>
      <c r="AOA69" s="1003">
        <f t="shared" ref="AOA69" si="33282">AOA60*$C$65*$C$69</f>
        <v>0</v>
      </c>
      <c r="AOC69" s="1003">
        <f t="shared" ref="AOC69" si="33283">AOC60*$C$65*$C$69</f>
        <v>0</v>
      </c>
      <c r="AOE69" s="1003">
        <f t="shared" ref="AOE69" si="33284">AOE60*$C$65*$C$69</f>
        <v>0</v>
      </c>
      <c r="AOG69" s="1003">
        <f t="shared" ref="AOG69" si="33285">AOG60*$C$65*$C$69</f>
        <v>0</v>
      </c>
      <c r="AOI69" s="1003">
        <f t="shared" ref="AOI69" si="33286">AOI60*$C$65*$C$69</f>
        <v>0</v>
      </c>
      <c r="AOK69" s="1003">
        <f t="shared" ref="AOK69" si="33287">AOK60*$C$65*$C$69</f>
        <v>0</v>
      </c>
      <c r="AOM69" s="1003">
        <f t="shared" ref="AOM69" si="33288">AOM60*$C$65*$C$69</f>
        <v>0</v>
      </c>
      <c r="AOO69" s="1003">
        <f t="shared" ref="AOO69" si="33289">AOO60*$C$65*$C$69</f>
        <v>0</v>
      </c>
      <c r="AOQ69" s="1003">
        <f t="shared" ref="AOQ69" si="33290">AOQ60*$C$65*$C$69</f>
        <v>0</v>
      </c>
      <c r="AOS69" s="1003">
        <f t="shared" ref="AOS69" si="33291">AOS60*$C$65*$C$69</f>
        <v>0</v>
      </c>
      <c r="AOU69" s="1003">
        <f t="shared" ref="AOU69" si="33292">AOU60*$C$65*$C$69</f>
        <v>0</v>
      </c>
      <c r="AOW69" s="1003">
        <f t="shared" ref="AOW69" si="33293">AOW60*$C$65*$C$69</f>
        <v>0</v>
      </c>
      <c r="AOY69" s="1003">
        <f t="shared" ref="AOY69" si="33294">AOY60*$C$65*$C$69</f>
        <v>0</v>
      </c>
      <c r="APA69" s="1003">
        <f t="shared" ref="APA69" si="33295">APA60*$C$65*$C$69</f>
        <v>0</v>
      </c>
      <c r="APC69" s="1003">
        <f t="shared" ref="APC69" si="33296">APC60*$C$65*$C$69</f>
        <v>0</v>
      </c>
      <c r="APE69" s="1003">
        <f t="shared" ref="APE69" si="33297">APE60*$C$65*$C$69</f>
        <v>0</v>
      </c>
      <c r="APG69" s="1003">
        <f t="shared" ref="APG69" si="33298">APG60*$C$65*$C$69</f>
        <v>0</v>
      </c>
      <c r="API69" s="1003">
        <f t="shared" ref="API69" si="33299">API60*$C$65*$C$69</f>
        <v>0</v>
      </c>
      <c r="APK69" s="1003">
        <f t="shared" ref="APK69" si="33300">APK60*$C$65*$C$69</f>
        <v>0</v>
      </c>
      <c r="APM69" s="1003">
        <f t="shared" ref="APM69" si="33301">APM60*$C$65*$C$69</f>
        <v>0</v>
      </c>
      <c r="APO69" s="1003">
        <f t="shared" ref="APO69" si="33302">APO60*$C$65*$C$69</f>
        <v>0</v>
      </c>
      <c r="APQ69" s="1003">
        <f t="shared" ref="APQ69" si="33303">APQ60*$C$65*$C$69</f>
        <v>0</v>
      </c>
      <c r="APS69" s="1003">
        <f t="shared" ref="APS69" si="33304">APS60*$C$65*$C$69</f>
        <v>0</v>
      </c>
      <c r="APU69" s="1003">
        <f t="shared" ref="APU69" si="33305">APU60*$C$65*$C$69</f>
        <v>0</v>
      </c>
      <c r="APW69" s="1003">
        <f t="shared" ref="APW69" si="33306">APW60*$C$65*$C$69</f>
        <v>0</v>
      </c>
      <c r="APY69" s="1003">
        <f t="shared" ref="APY69" si="33307">APY60*$C$65*$C$69</f>
        <v>0</v>
      </c>
      <c r="AQA69" s="1003">
        <f t="shared" ref="AQA69" si="33308">AQA60*$C$65*$C$69</f>
        <v>0</v>
      </c>
      <c r="AQC69" s="1003">
        <f t="shared" ref="AQC69" si="33309">AQC60*$C$65*$C$69</f>
        <v>0</v>
      </c>
      <c r="AQE69" s="1003">
        <f t="shared" ref="AQE69" si="33310">AQE60*$C$65*$C$69</f>
        <v>0</v>
      </c>
      <c r="AQG69" s="1003">
        <f t="shared" ref="AQG69" si="33311">AQG60*$C$65*$C$69</f>
        <v>0</v>
      </c>
      <c r="AQI69" s="1003">
        <f t="shared" ref="AQI69" si="33312">AQI60*$C$65*$C$69</f>
        <v>0</v>
      </c>
      <c r="AQK69" s="1003">
        <f t="shared" ref="AQK69" si="33313">AQK60*$C$65*$C$69</f>
        <v>0</v>
      </c>
      <c r="AQM69" s="1003">
        <f t="shared" ref="AQM69" si="33314">AQM60*$C$65*$C$69</f>
        <v>0</v>
      </c>
      <c r="AQO69" s="1003">
        <f t="shared" ref="AQO69" si="33315">AQO60*$C$65*$C$69</f>
        <v>0</v>
      </c>
      <c r="AQQ69" s="1003">
        <f t="shared" ref="AQQ69" si="33316">AQQ60*$C$65*$C$69</f>
        <v>0</v>
      </c>
      <c r="AQS69" s="1003">
        <f t="shared" ref="AQS69" si="33317">AQS60*$C$65*$C$69</f>
        <v>0</v>
      </c>
      <c r="AQU69" s="1003">
        <f t="shared" ref="AQU69" si="33318">AQU60*$C$65*$C$69</f>
        <v>0</v>
      </c>
      <c r="AQW69" s="1003">
        <f t="shared" ref="AQW69" si="33319">AQW60*$C$65*$C$69</f>
        <v>0</v>
      </c>
      <c r="AQY69" s="1003">
        <f t="shared" ref="AQY69" si="33320">AQY60*$C$65*$C$69</f>
        <v>0</v>
      </c>
      <c r="ARA69" s="1003">
        <f t="shared" ref="ARA69" si="33321">ARA60*$C$65*$C$69</f>
        <v>0</v>
      </c>
      <c r="ARC69" s="1003">
        <f t="shared" ref="ARC69" si="33322">ARC60*$C$65*$C$69</f>
        <v>0</v>
      </c>
      <c r="ARE69" s="1003">
        <f t="shared" ref="ARE69" si="33323">ARE60*$C$65*$C$69</f>
        <v>0</v>
      </c>
      <c r="ARG69" s="1003">
        <f t="shared" ref="ARG69" si="33324">ARG60*$C$65*$C$69</f>
        <v>0</v>
      </c>
      <c r="ARI69" s="1003">
        <f t="shared" ref="ARI69" si="33325">ARI60*$C$65*$C$69</f>
        <v>0</v>
      </c>
      <c r="ARK69" s="1003">
        <f t="shared" ref="ARK69" si="33326">ARK60*$C$65*$C$69</f>
        <v>0</v>
      </c>
      <c r="ARM69" s="1003">
        <f t="shared" ref="ARM69" si="33327">ARM60*$C$65*$C$69</f>
        <v>0</v>
      </c>
      <c r="ARO69" s="1003">
        <f t="shared" ref="ARO69" si="33328">ARO60*$C$65*$C$69</f>
        <v>0</v>
      </c>
      <c r="ARQ69" s="1003">
        <f t="shared" ref="ARQ69" si="33329">ARQ60*$C$65*$C$69</f>
        <v>0</v>
      </c>
      <c r="ARS69" s="1003">
        <f t="shared" ref="ARS69" si="33330">ARS60*$C$65*$C$69</f>
        <v>0</v>
      </c>
      <c r="ARU69" s="1003">
        <f t="shared" ref="ARU69" si="33331">ARU60*$C$65*$C$69</f>
        <v>0</v>
      </c>
      <c r="ARW69" s="1003">
        <f t="shared" ref="ARW69" si="33332">ARW60*$C$65*$C$69</f>
        <v>0</v>
      </c>
      <c r="ARY69" s="1003">
        <f t="shared" ref="ARY69" si="33333">ARY60*$C$65*$C$69</f>
        <v>0</v>
      </c>
      <c r="ASA69" s="1003">
        <f t="shared" ref="ASA69" si="33334">ASA60*$C$65*$C$69</f>
        <v>0</v>
      </c>
      <c r="ASC69" s="1003">
        <f t="shared" ref="ASC69" si="33335">ASC60*$C$65*$C$69</f>
        <v>0</v>
      </c>
      <c r="ASE69" s="1003">
        <f t="shared" ref="ASE69" si="33336">ASE60*$C$65*$C$69</f>
        <v>0</v>
      </c>
      <c r="ASG69" s="1003">
        <f t="shared" ref="ASG69" si="33337">ASG60*$C$65*$C$69</f>
        <v>0</v>
      </c>
      <c r="ASI69" s="1003">
        <f t="shared" ref="ASI69" si="33338">ASI60*$C$65*$C$69</f>
        <v>0</v>
      </c>
      <c r="ASK69" s="1003">
        <f t="shared" ref="ASK69" si="33339">ASK60*$C$65*$C$69</f>
        <v>0</v>
      </c>
      <c r="ASM69" s="1003">
        <f t="shared" ref="ASM69" si="33340">ASM60*$C$65*$C$69</f>
        <v>0</v>
      </c>
      <c r="ASO69" s="1003">
        <f t="shared" ref="ASO69" si="33341">ASO60*$C$65*$C$69</f>
        <v>0</v>
      </c>
      <c r="ASQ69" s="1003">
        <f t="shared" ref="ASQ69" si="33342">ASQ60*$C$65*$C$69</f>
        <v>0</v>
      </c>
      <c r="ASS69" s="1003">
        <f t="shared" ref="ASS69" si="33343">ASS60*$C$65*$C$69</f>
        <v>0</v>
      </c>
      <c r="ASU69" s="1003">
        <f t="shared" ref="ASU69" si="33344">ASU60*$C$65*$C$69</f>
        <v>0</v>
      </c>
      <c r="ASW69" s="1003">
        <f t="shared" ref="ASW69" si="33345">ASW60*$C$65*$C$69</f>
        <v>0</v>
      </c>
      <c r="ASY69" s="1003">
        <f t="shared" ref="ASY69" si="33346">ASY60*$C$65*$C$69</f>
        <v>0</v>
      </c>
      <c r="ATA69" s="1003">
        <f t="shared" ref="ATA69" si="33347">ATA60*$C$65*$C$69</f>
        <v>0</v>
      </c>
      <c r="ATC69" s="1003">
        <f t="shared" ref="ATC69" si="33348">ATC60*$C$65*$C$69</f>
        <v>0</v>
      </c>
      <c r="ATE69" s="1003">
        <f t="shared" ref="ATE69" si="33349">ATE60*$C$65*$C$69</f>
        <v>0</v>
      </c>
      <c r="ATG69" s="1003">
        <f t="shared" ref="ATG69" si="33350">ATG60*$C$65*$C$69</f>
        <v>0</v>
      </c>
      <c r="ATI69" s="1003">
        <f t="shared" ref="ATI69" si="33351">ATI60*$C$65*$C$69</f>
        <v>0</v>
      </c>
      <c r="ATK69" s="1003">
        <f t="shared" ref="ATK69" si="33352">ATK60*$C$65*$C$69</f>
        <v>0</v>
      </c>
      <c r="ATM69" s="1003">
        <f t="shared" ref="ATM69" si="33353">ATM60*$C$65*$C$69</f>
        <v>0</v>
      </c>
      <c r="ATO69" s="1003">
        <f t="shared" ref="ATO69" si="33354">ATO60*$C$65*$C$69</f>
        <v>0</v>
      </c>
      <c r="ATQ69" s="1003">
        <f t="shared" ref="ATQ69" si="33355">ATQ60*$C$65*$C$69</f>
        <v>0</v>
      </c>
      <c r="ATS69" s="1003">
        <f t="shared" ref="ATS69" si="33356">ATS60*$C$65*$C$69</f>
        <v>0</v>
      </c>
      <c r="ATU69" s="1003">
        <f t="shared" ref="ATU69" si="33357">ATU60*$C$65*$C$69</f>
        <v>0</v>
      </c>
      <c r="ATW69" s="1003">
        <f t="shared" ref="ATW69" si="33358">ATW60*$C$65*$C$69</f>
        <v>0</v>
      </c>
      <c r="ATY69" s="1003">
        <f t="shared" ref="ATY69" si="33359">ATY60*$C$65*$C$69</f>
        <v>0</v>
      </c>
      <c r="AUA69" s="1003">
        <f t="shared" ref="AUA69" si="33360">AUA60*$C$65*$C$69</f>
        <v>0</v>
      </c>
      <c r="AUC69" s="1003">
        <f t="shared" ref="AUC69" si="33361">AUC60*$C$65*$C$69</f>
        <v>0</v>
      </c>
      <c r="AUE69" s="1003">
        <f t="shared" ref="AUE69" si="33362">AUE60*$C$65*$C$69</f>
        <v>0</v>
      </c>
      <c r="AUG69" s="1003">
        <f t="shared" ref="AUG69" si="33363">AUG60*$C$65*$C$69</f>
        <v>0</v>
      </c>
      <c r="AUI69" s="1003">
        <f t="shared" ref="AUI69" si="33364">AUI60*$C$65*$C$69</f>
        <v>0</v>
      </c>
      <c r="AUK69" s="1003">
        <f t="shared" ref="AUK69" si="33365">AUK60*$C$65*$C$69</f>
        <v>0</v>
      </c>
      <c r="AUM69" s="1003">
        <f t="shared" ref="AUM69" si="33366">AUM60*$C$65*$C$69</f>
        <v>0</v>
      </c>
      <c r="AUO69" s="1003">
        <f t="shared" ref="AUO69" si="33367">AUO60*$C$65*$C$69</f>
        <v>0</v>
      </c>
      <c r="AUQ69" s="1003">
        <f t="shared" ref="AUQ69" si="33368">AUQ60*$C$65*$C$69</f>
        <v>0</v>
      </c>
      <c r="AUS69" s="1003">
        <f t="shared" ref="AUS69" si="33369">AUS60*$C$65*$C$69</f>
        <v>0</v>
      </c>
      <c r="AUU69" s="1003">
        <f t="shared" ref="AUU69" si="33370">AUU60*$C$65*$C$69</f>
        <v>0</v>
      </c>
      <c r="AUW69" s="1003">
        <f t="shared" ref="AUW69" si="33371">AUW60*$C$65*$C$69</f>
        <v>0</v>
      </c>
      <c r="AUY69" s="1003">
        <f t="shared" ref="AUY69" si="33372">AUY60*$C$65*$C$69</f>
        <v>0</v>
      </c>
      <c r="AVA69" s="1003">
        <f t="shared" ref="AVA69" si="33373">AVA60*$C$65*$C$69</f>
        <v>0</v>
      </c>
      <c r="AVC69" s="1003">
        <f t="shared" ref="AVC69" si="33374">AVC60*$C$65*$C$69</f>
        <v>0</v>
      </c>
      <c r="AVE69" s="1003">
        <f t="shared" ref="AVE69" si="33375">AVE60*$C$65*$C$69</f>
        <v>0</v>
      </c>
      <c r="AVG69" s="1003">
        <f t="shared" ref="AVG69" si="33376">AVG60*$C$65*$C$69</f>
        <v>0</v>
      </c>
      <c r="AVI69" s="1003">
        <f t="shared" ref="AVI69" si="33377">AVI60*$C$65*$C$69</f>
        <v>0</v>
      </c>
      <c r="AVK69" s="1003">
        <f t="shared" ref="AVK69" si="33378">AVK60*$C$65*$C$69</f>
        <v>0</v>
      </c>
      <c r="AVM69" s="1003">
        <f t="shared" ref="AVM69" si="33379">AVM60*$C$65*$C$69</f>
        <v>0</v>
      </c>
      <c r="AVO69" s="1003">
        <f t="shared" ref="AVO69" si="33380">AVO60*$C$65*$C$69</f>
        <v>0</v>
      </c>
      <c r="AVQ69" s="1003">
        <f t="shared" ref="AVQ69" si="33381">AVQ60*$C$65*$C$69</f>
        <v>0</v>
      </c>
      <c r="AVS69" s="1003">
        <f t="shared" ref="AVS69" si="33382">AVS60*$C$65*$C$69</f>
        <v>0</v>
      </c>
      <c r="AVU69" s="1003">
        <f t="shared" ref="AVU69" si="33383">AVU60*$C$65*$C$69</f>
        <v>0</v>
      </c>
      <c r="AVW69" s="1003">
        <f t="shared" ref="AVW69" si="33384">AVW60*$C$65*$C$69</f>
        <v>0</v>
      </c>
      <c r="AVY69" s="1003">
        <f t="shared" ref="AVY69" si="33385">AVY60*$C$65*$C$69</f>
        <v>0</v>
      </c>
      <c r="AWA69" s="1003">
        <f t="shared" ref="AWA69" si="33386">AWA60*$C$65*$C$69</f>
        <v>0</v>
      </c>
      <c r="AWC69" s="1003">
        <f t="shared" ref="AWC69" si="33387">AWC60*$C$65*$C$69</f>
        <v>0</v>
      </c>
      <c r="AWE69" s="1003">
        <f t="shared" ref="AWE69" si="33388">AWE60*$C$65*$C$69</f>
        <v>0</v>
      </c>
      <c r="AWG69" s="1003">
        <f t="shared" ref="AWG69" si="33389">AWG60*$C$65*$C$69</f>
        <v>0</v>
      </c>
      <c r="AWI69" s="1003">
        <f t="shared" ref="AWI69" si="33390">AWI60*$C$65*$C$69</f>
        <v>0</v>
      </c>
      <c r="AWK69" s="1003">
        <f t="shared" ref="AWK69" si="33391">AWK60*$C$65*$C$69</f>
        <v>0</v>
      </c>
      <c r="AWM69" s="1003">
        <f t="shared" ref="AWM69" si="33392">AWM60*$C$65*$C$69</f>
        <v>0</v>
      </c>
      <c r="AWO69" s="1003">
        <f t="shared" ref="AWO69" si="33393">AWO60*$C$65*$C$69</f>
        <v>0</v>
      </c>
      <c r="AWQ69" s="1003">
        <f t="shared" ref="AWQ69" si="33394">AWQ60*$C$65*$C$69</f>
        <v>0</v>
      </c>
      <c r="AWS69" s="1003">
        <f t="shared" ref="AWS69" si="33395">AWS60*$C$65*$C$69</f>
        <v>0</v>
      </c>
      <c r="AWU69" s="1003">
        <f t="shared" ref="AWU69" si="33396">AWU60*$C$65*$C$69</f>
        <v>0</v>
      </c>
      <c r="AWW69" s="1003">
        <f t="shared" ref="AWW69" si="33397">AWW60*$C$65*$C$69</f>
        <v>0</v>
      </c>
      <c r="AWY69" s="1003">
        <f t="shared" ref="AWY69" si="33398">AWY60*$C$65*$C$69</f>
        <v>0</v>
      </c>
      <c r="AXA69" s="1003">
        <f t="shared" ref="AXA69" si="33399">AXA60*$C$65*$C$69</f>
        <v>0</v>
      </c>
      <c r="AXC69" s="1003">
        <f t="shared" ref="AXC69" si="33400">AXC60*$C$65*$C$69</f>
        <v>0</v>
      </c>
      <c r="AXE69" s="1003">
        <f t="shared" ref="AXE69" si="33401">AXE60*$C$65*$C$69</f>
        <v>0</v>
      </c>
      <c r="AXG69" s="1003">
        <f t="shared" ref="AXG69" si="33402">AXG60*$C$65*$C$69</f>
        <v>0</v>
      </c>
      <c r="AXI69" s="1003">
        <f t="shared" ref="AXI69" si="33403">AXI60*$C$65*$C$69</f>
        <v>0</v>
      </c>
      <c r="AXK69" s="1003">
        <f t="shared" ref="AXK69" si="33404">AXK60*$C$65*$C$69</f>
        <v>0</v>
      </c>
      <c r="AXM69" s="1003">
        <f t="shared" ref="AXM69" si="33405">AXM60*$C$65*$C$69</f>
        <v>0</v>
      </c>
      <c r="AXO69" s="1003">
        <f t="shared" ref="AXO69" si="33406">AXO60*$C$65*$C$69</f>
        <v>0</v>
      </c>
      <c r="AXQ69" s="1003">
        <f t="shared" ref="AXQ69" si="33407">AXQ60*$C$65*$C$69</f>
        <v>0</v>
      </c>
      <c r="AXS69" s="1003">
        <f t="shared" ref="AXS69" si="33408">AXS60*$C$65*$C$69</f>
        <v>0</v>
      </c>
      <c r="AXU69" s="1003">
        <f t="shared" ref="AXU69" si="33409">AXU60*$C$65*$C$69</f>
        <v>0</v>
      </c>
      <c r="AXW69" s="1003">
        <f t="shared" ref="AXW69" si="33410">AXW60*$C$65*$C$69</f>
        <v>0</v>
      </c>
      <c r="AXY69" s="1003">
        <f t="shared" ref="AXY69" si="33411">AXY60*$C$65*$C$69</f>
        <v>0</v>
      </c>
      <c r="AYA69" s="1003">
        <f t="shared" ref="AYA69" si="33412">AYA60*$C$65*$C$69</f>
        <v>0</v>
      </c>
      <c r="AYC69" s="1003">
        <f t="shared" ref="AYC69" si="33413">AYC60*$C$65*$C$69</f>
        <v>0</v>
      </c>
      <c r="AYE69" s="1003">
        <f t="shared" ref="AYE69" si="33414">AYE60*$C$65*$C$69</f>
        <v>0</v>
      </c>
      <c r="AYG69" s="1003">
        <f t="shared" ref="AYG69" si="33415">AYG60*$C$65*$C$69</f>
        <v>0</v>
      </c>
      <c r="AYI69" s="1003">
        <f t="shared" ref="AYI69" si="33416">AYI60*$C$65*$C$69</f>
        <v>0</v>
      </c>
      <c r="AYK69" s="1003">
        <f t="shared" ref="AYK69" si="33417">AYK60*$C$65*$C$69</f>
        <v>0</v>
      </c>
      <c r="AYM69" s="1003">
        <f t="shared" ref="AYM69" si="33418">AYM60*$C$65*$C$69</f>
        <v>0</v>
      </c>
      <c r="AYO69" s="1003">
        <f t="shared" ref="AYO69" si="33419">AYO60*$C$65*$C$69</f>
        <v>0</v>
      </c>
      <c r="AYQ69" s="1003">
        <f t="shared" ref="AYQ69" si="33420">AYQ60*$C$65*$C$69</f>
        <v>0</v>
      </c>
      <c r="AYS69" s="1003">
        <f t="shared" ref="AYS69" si="33421">AYS60*$C$65*$C$69</f>
        <v>0</v>
      </c>
      <c r="AYU69" s="1003">
        <f t="shared" ref="AYU69" si="33422">AYU60*$C$65*$C$69</f>
        <v>0</v>
      </c>
      <c r="AYW69" s="1003">
        <f t="shared" ref="AYW69" si="33423">AYW60*$C$65*$C$69</f>
        <v>0</v>
      </c>
      <c r="AYY69" s="1003">
        <f t="shared" ref="AYY69" si="33424">AYY60*$C$65*$C$69</f>
        <v>0</v>
      </c>
      <c r="AZA69" s="1003">
        <f t="shared" ref="AZA69" si="33425">AZA60*$C$65*$C$69</f>
        <v>0</v>
      </c>
      <c r="AZC69" s="1003">
        <f t="shared" ref="AZC69" si="33426">AZC60*$C$65*$C$69</f>
        <v>0</v>
      </c>
      <c r="AZE69" s="1003">
        <f t="shared" ref="AZE69" si="33427">AZE60*$C$65*$C$69</f>
        <v>0</v>
      </c>
      <c r="AZG69" s="1003">
        <f t="shared" ref="AZG69" si="33428">AZG60*$C$65*$C$69</f>
        <v>0</v>
      </c>
      <c r="AZI69" s="1003">
        <f t="shared" ref="AZI69" si="33429">AZI60*$C$65*$C$69</f>
        <v>0</v>
      </c>
      <c r="AZK69" s="1003">
        <f t="shared" ref="AZK69" si="33430">AZK60*$C$65*$C$69</f>
        <v>0</v>
      </c>
      <c r="AZM69" s="1003">
        <f t="shared" ref="AZM69" si="33431">AZM60*$C$65*$C$69</f>
        <v>0</v>
      </c>
      <c r="AZO69" s="1003">
        <f t="shared" ref="AZO69" si="33432">AZO60*$C$65*$C$69</f>
        <v>0</v>
      </c>
      <c r="AZQ69" s="1003">
        <f t="shared" ref="AZQ69" si="33433">AZQ60*$C$65*$C$69</f>
        <v>0</v>
      </c>
      <c r="AZS69" s="1003">
        <f t="shared" ref="AZS69" si="33434">AZS60*$C$65*$C$69</f>
        <v>0</v>
      </c>
      <c r="AZU69" s="1003">
        <f t="shared" ref="AZU69" si="33435">AZU60*$C$65*$C$69</f>
        <v>0</v>
      </c>
      <c r="AZW69" s="1003">
        <f t="shared" ref="AZW69" si="33436">AZW60*$C$65*$C$69</f>
        <v>0</v>
      </c>
      <c r="AZY69" s="1003">
        <f t="shared" ref="AZY69" si="33437">AZY60*$C$65*$C$69</f>
        <v>0</v>
      </c>
      <c r="BAA69" s="1003">
        <f t="shared" ref="BAA69" si="33438">BAA60*$C$65*$C$69</f>
        <v>0</v>
      </c>
      <c r="BAC69" s="1003">
        <f t="shared" ref="BAC69" si="33439">BAC60*$C$65*$C$69</f>
        <v>0</v>
      </c>
      <c r="BAE69" s="1003">
        <f t="shared" ref="BAE69" si="33440">BAE60*$C$65*$C$69</f>
        <v>0</v>
      </c>
      <c r="BAG69" s="1003">
        <f t="shared" ref="BAG69" si="33441">BAG60*$C$65*$C$69</f>
        <v>0</v>
      </c>
      <c r="BAI69" s="1003">
        <f t="shared" ref="BAI69" si="33442">BAI60*$C$65*$C$69</f>
        <v>0</v>
      </c>
      <c r="BAK69" s="1003">
        <f t="shared" ref="BAK69" si="33443">BAK60*$C$65*$C$69</f>
        <v>0</v>
      </c>
      <c r="BAM69" s="1003">
        <f t="shared" ref="BAM69" si="33444">BAM60*$C$65*$C$69</f>
        <v>0</v>
      </c>
      <c r="BAO69" s="1003">
        <f t="shared" ref="BAO69" si="33445">BAO60*$C$65*$C$69</f>
        <v>0</v>
      </c>
      <c r="BAQ69" s="1003">
        <f t="shared" ref="BAQ69" si="33446">BAQ60*$C$65*$C$69</f>
        <v>0</v>
      </c>
      <c r="BAS69" s="1003">
        <f t="shared" ref="BAS69" si="33447">BAS60*$C$65*$C$69</f>
        <v>0</v>
      </c>
      <c r="BAU69" s="1003">
        <f t="shared" ref="BAU69" si="33448">BAU60*$C$65*$C$69</f>
        <v>0</v>
      </c>
      <c r="BAW69" s="1003">
        <f t="shared" ref="BAW69" si="33449">BAW60*$C$65*$C$69</f>
        <v>0</v>
      </c>
      <c r="BAY69" s="1003">
        <f t="shared" ref="BAY69" si="33450">BAY60*$C$65*$C$69</f>
        <v>0</v>
      </c>
      <c r="BBA69" s="1003">
        <f t="shared" ref="BBA69" si="33451">BBA60*$C$65*$C$69</f>
        <v>0</v>
      </c>
      <c r="BBC69" s="1003">
        <f t="shared" ref="BBC69" si="33452">BBC60*$C$65*$C$69</f>
        <v>0</v>
      </c>
      <c r="BBE69" s="1003">
        <f t="shared" ref="BBE69" si="33453">BBE60*$C$65*$C$69</f>
        <v>0</v>
      </c>
      <c r="BBG69" s="1003">
        <f t="shared" ref="BBG69" si="33454">BBG60*$C$65*$C$69</f>
        <v>0</v>
      </c>
      <c r="BBI69" s="1003">
        <f t="shared" ref="BBI69" si="33455">BBI60*$C$65*$C$69</f>
        <v>0</v>
      </c>
      <c r="BBK69" s="1003">
        <f t="shared" ref="BBK69" si="33456">BBK60*$C$65*$C$69</f>
        <v>0</v>
      </c>
      <c r="BBM69" s="1003">
        <f t="shared" ref="BBM69" si="33457">BBM60*$C$65*$C$69</f>
        <v>0</v>
      </c>
      <c r="BBO69" s="1003">
        <f t="shared" ref="BBO69" si="33458">BBO60*$C$65*$C$69</f>
        <v>0</v>
      </c>
      <c r="BBQ69" s="1003">
        <f t="shared" ref="BBQ69" si="33459">BBQ60*$C$65*$C$69</f>
        <v>0</v>
      </c>
      <c r="BBS69" s="1003">
        <f t="shared" ref="BBS69" si="33460">BBS60*$C$65*$C$69</f>
        <v>0</v>
      </c>
      <c r="BBU69" s="1003">
        <f t="shared" ref="BBU69" si="33461">BBU60*$C$65*$C$69</f>
        <v>0</v>
      </c>
      <c r="BBW69" s="1003">
        <f t="shared" ref="BBW69" si="33462">BBW60*$C$65*$C$69</f>
        <v>0</v>
      </c>
      <c r="BBY69" s="1003">
        <f t="shared" ref="BBY69" si="33463">BBY60*$C$65*$C$69</f>
        <v>0</v>
      </c>
      <c r="BCA69" s="1003">
        <f t="shared" ref="BCA69" si="33464">BCA60*$C$65*$C$69</f>
        <v>0</v>
      </c>
      <c r="BCC69" s="1003">
        <f t="shared" ref="BCC69" si="33465">BCC60*$C$65*$C$69</f>
        <v>0</v>
      </c>
      <c r="BCE69" s="1003">
        <f t="shared" ref="BCE69" si="33466">BCE60*$C$65*$C$69</f>
        <v>0</v>
      </c>
      <c r="BCG69" s="1003">
        <f t="shared" ref="BCG69" si="33467">BCG60*$C$65*$C$69</f>
        <v>0</v>
      </c>
      <c r="BCI69" s="1003">
        <f t="shared" ref="BCI69" si="33468">BCI60*$C$65*$C$69</f>
        <v>0</v>
      </c>
      <c r="BCK69" s="1003">
        <f t="shared" ref="BCK69" si="33469">BCK60*$C$65*$C$69</f>
        <v>0</v>
      </c>
      <c r="BCM69" s="1003">
        <f t="shared" ref="BCM69" si="33470">BCM60*$C$65*$C$69</f>
        <v>0</v>
      </c>
      <c r="BCO69" s="1003">
        <f t="shared" ref="BCO69" si="33471">BCO60*$C$65*$C$69</f>
        <v>0</v>
      </c>
      <c r="BCQ69" s="1003">
        <f t="shared" ref="BCQ69" si="33472">BCQ60*$C$65*$C$69</f>
        <v>0</v>
      </c>
      <c r="BCS69" s="1003">
        <f t="shared" ref="BCS69" si="33473">BCS60*$C$65*$C$69</f>
        <v>0</v>
      </c>
      <c r="BCU69" s="1003">
        <f t="shared" ref="BCU69" si="33474">BCU60*$C$65*$C$69</f>
        <v>0</v>
      </c>
      <c r="BCW69" s="1003">
        <f t="shared" ref="BCW69" si="33475">BCW60*$C$65*$C$69</f>
        <v>0</v>
      </c>
      <c r="BCY69" s="1003">
        <f t="shared" ref="BCY69" si="33476">BCY60*$C$65*$C$69</f>
        <v>0</v>
      </c>
      <c r="BDA69" s="1003">
        <f t="shared" ref="BDA69" si="33477">BDA60*$C$65*$C$69</f>
        <v>0</v>
      </c>
      <c r="BDC69" s="1003">
        <f t="shared" ref="BDC69" si="33478">BDC60*$C$65*$C$69</f>
        <v>0</v>
      </c>
      <c r="BDE69" s="1003">
        <f t="shared" ref="BDE69" si="33479">BDE60*$C$65*$C$69</f>
        <v>0</v>
      </c>
      <c r="BDG69" s="1003">
        <f t="shared" ref="BDG69" si="33480">BDG60*$C$65*$C$69</f>
        <v>0</v>
      </c>
      <c r="BDI69" s="1003">
        <f t="shared" ref="BDI69" si="33481">BDI60*$C$65*$C$69</f>
        <v>0</v>
      </c>
      <c r="BDK69" s="1003">
        <f t="shared" ref="BDK69" si="33482">BDK60*$C$65*$C$69</f>
        <v>0</v>
      </c>
      <c r="BDM69" s="1003">
        <f t="shared" ref="BDM69" si="33483">BDM60*$C$65*$C$69</f>
        <v>0</v>
      </c>
      <c r="BDO69" s="1003">
        <f t="shared" ref="BDO69" si="33484">BDO60*$C$65*$C$69</f>
        <v>0</v>
      </c>
      <c r="BDQ69" s="1003">
        <f t="shared" ref="BDQ69" si="33485">BDQ60*$C$65*$C$69</f>
        <v>0</v>
      </c>
      <c r="BDS69" s="1003">
        <f t="shared" ref="BDS69" si="33486">BDS60*$C$65*$C$69</f>
        <v>0</v>
      </c>
      <c r="BDU69" s="1003">
        <f t="shared" ref="BDU69" si="33487">BDU60*$C$65*$C$69</f>
        <v>0</v>
      </c>
      <c r="BDW69" s="1003">
        <f t="shared" ref="BDW69" si="33488">BDW60*$C$65*$C$69</f>
        <v>0</v>
      </c>
      <c r="BDY69" s="1003">
        <f t="shared" ref="BDY69" si="33489">BDY60*$C$65*$C$69</f>
        <v>0</v>
      </c>
      <c r="BEA69" s="1003">
        <f t="shared" ref="BEA69" si="33490">BEA60*$C$65*$C$69</f>
        <v>0</v>
      </c>
      <c r="BEC69" s="1003">
        <f t="shared" ref="BEC69" si="33491">BEC60*$C$65*$C$69</f>
        <v>0</v>
      </c>
      <c r="BEE69" s="1003">
        <f t="shared" ref="BEE69" si="33492">BEE60*$C$65*$C$69</f>
        <v>0</v>
      </c>
      <c r="BEG69" s="1003">
        <f t="shared" ref="BEG69" si="33493">BEG60*$C$65*$C$69</f>
        <v>0</v>
      </c>
      <c r="BEI69" s="1003">
        <f t="shared" ref="BEI69" si="33494">BEI60*$C$65*$C$69</f>
        <v>0</v>
      </c>
      <c r="BEK69" s="1003">
        <f t="shared" ref="BEK69" si="33495">BEK60*$C$65*$C$69</f>
        <v>0</v>
      </c>
      <c r="BEM69" s="1003">
        <f t="shared" ref="BEM69" si="33496">BEM60*$C$65*$C$69</f>
        <v>0</v>
      </c>
      <c r="BEO69" s="1003">
        <f t="shared" ref="BEO69" si="33497">BEO60*$C$65*$C$69</f>
        <v>0</v>
      </c>
      <c r="BEQ69" s="1003">
        <f t="shared" ref="BEQ69" si="33498">BEQ60*$C$65*$C$69</f>
        <v>0</v>
      </c>
      <c r="BES69" s="1003">
        <f t="shared" ref="BES69" si="33499">BES60*$C$65*$C$69</f>
        <v>0</v>
      </c>
      <c r="BEU69" s="1003">
        <f t="shared" ref="BEU69" si="33500">BEU60*$C$65*$C$69</f>
        <v>0</v>
      </c>
      <c r="BEW69" s="1003">
        <f t="shared" ref="BEW69" si="33501">BEW60*$C$65*$C$69</f>
        <v>0</v>
      </c>
      <c r="BEY69" s="1003">
        <f t="shared" ref="BEY69" si="33502">BEY60*$C$65*$C$69</f>
        <v>0</v>
      </c>
      <c r="BFA69" s="1003">
        <f t="shared" ref="BFA69" si="33503">BFA60*$C$65*$C$69</f>
        <v>0</v>
      </c>
      <c r="BFC69" s="1003">
        <f t="shared" ref="BFC69" si="33504">BFC60*$C$65*$C$69</f>
        <v>0</v>
      </c>
      <c r="BFE69" s="1003">
        <f t="shared" ref="BFE69" si="33505">BFE60*$C$65*$C$69</f>
        <v>0</v>
      </c>
      <c r="BFG69" s="1003">
        <f t="shared" ref="BFG69" si="33506">BFG60*$C$65*$C$69</f>
        <v>0</v>
      </c>
      <c r="BFI69" s="1003">
        <f t="shared" ref="BFI69" si="33507">BFI60*$C$65*$C$69</f>
        <v>0</v>
      </c>
      <c r="BFK69" s="1003">
        <f t="shared" ref="BFK69" si="33508">BFK60*$C$65*$C$69</f>
        <v>0</v>
      </c>
      <c r="BFM69" s="1003">
        <f t="shared" ref="BFM69" si="33509">BFM60*$C$65*$C$69</f>
        <v>0</v>
      </c>
      <c r="BFO69" s="1003">
        <f t="shared" ref="BFO69" si="33510">BFO60*$C$65*$C$69</f>
        <v>0</v>
      </c>
      <c r="BFQ69" s="1003">
        <f t="shared" ref="BFQ69" si="33511">BFQ60*$C$65*$C$69</f>
        <v>0</v>
      </c>
      <c r="BFS69" s="1003">
        <f t="shared" ref="BFS69" si="33512">BFS60*$C$65*$C$69</f>
        <v>0</v>
      </c>
      <c r="BFU69" s="1003">
        <f t="shared" ref="BFU69" si="33513">BFU60*$C$65*$C$69</f>
        <v>0</v>
      </c>
      <c r="BFW69" s="1003">
        <f t="shared" ref="BFW69" si="33514">BFW60*$C$65*$C$69</f>
        <v>0</v>
      </c>
      <c r="BFY69" s="1003">
        <f t="shared" ref="BFY69" si="33515">BFY60*$C$65*$C$69</f>
        <v>0</v>
      </c>
      <c r="BGA69" s="1003">
        <f t="shared" ref="BGA69" si="33516">BGA60*$C$65*$C$69</f>
        <v>0</v>
      </c>
      <c r="BGC69" s="1003">
        <f t="shared" ref="BGC69" si="33517">BGC60*$C$65*$C$69</f>
        <v>0</v>
      </c>
      <c r="BGE69" s="1003">
        <f t="shared" ref="BGE69" si="33518">BGE60*$C$65*$C$69</f>
        <v>0</v>
      </c>
      <c r="BGG69" s="1003">
        <f t="shared" ref="BGG69" si="33519">BGG60*$C$65*$C$69</f>
        <v>0</v>
      </c>
      <c r="BGI69" s="1003">
        <f t="shared" ref="BGI69" si="33520">BGI60*$C$65*$C$69</f>
        <v>0</v>
      </c>
      <c r="BGK69" s="1003">
        <f t="shared" ref="BGK69" si="33521">BGK60*$C$65*$C$69</f>
        <v>0</v>
      </c>
      <c r="BGM69" s="1003">
        <f t="shared" ref="BGM69" si="33522">BGM60*$C$65*$C$69</f>
        <v>0</v>
      </c>
      <c r="BGO69" s="1003">
        <f t="shared" ref="BGO69" si="33523">BGO60*$C$65*$C$69</f>
        <v>0</v>
      </c>
      <c r="BGQ69" s="1003">
        <f t="shared" ref="BGQ69" si="33524">BGQ60*$C$65*$C$69</f>
        <v>0</v>
      </c>
      <c r="BGS69" s="1003">
        <f t="shared" ref="BGS69" si="33525">BGS60*$C$65*$C$69</f>
        <v>0</v>
      </c>
      <c r="BGU69" s="1003">
        <f t="shared" ref="BGU69" si="33526">BGU60*$C$65*$C$69</f>
        <v>0</v>
      </c>
      <c r="BGW69" s="1003">
        <f t="shared" ref="BGW69" si="33527">BGW60*$C$65*$C$69</f>
        <v>0</v>
      </c>
      <c r="BGY69" s="1003">
        <f t="shared" ref="BGY69" si="33528">BGY60*$C$65*$C$69</f>
        <v>0</v>
      </c>
      <c r="BHA69" s="1003">
        <f t="shared" ref="BHA69" si="33529">BHA60*$C$65*$C$69</f>
        <v>0</v>
      </c>
      <c r="BHC69" s="1003">
        <f t="shared" ref="BHC69" si="33530">BHC60*$C$65*$C$69</f>
        <v>0</v>
      </c>
      <c r="BHE69" s="1003">
        <f t="shared" ref="BHE69" si="33531">BHE60*$C$65*$C$69</f>
        <v>0</v>
      </c>
      <c r="BHG69" s="1003">
        <f t="shared" ref="BHG69" si="33532">BHG60*$C$65*$C$69</f>
        <v>0</v>
      </c>
      <c r="BHI69" s="1003">
        <f t="shared" ref="BHI69" si="33533">BHI60*$C$65*$C$69</f>
        <v>0</v>
      </c>
      <c r="BHK69" s="1003">
        <f t="shared" ref="BHK69" si="33534">BHK60*$C$65*$C$69</f>
        <v>0</v>
      </c>
      <c r="BHM69" s="1003">
        <f t="shared" ref="BHM69" si="33535">BHM60*$C$65*$C$69</f>
        <v>0</v>
      </c>
      <c r="BHO69" s="1003">
        <f t="shared" ref="BHO69" si="33536">BHO60*$C$65*$C$69</f>
        <v>0</v>
      </c>
      <c r="BHQ69" s="1003">
        <f t="shared" ref="BHQ69" si="33537">BHQ60*$C$65*$C$69</f>
        <v>0</v>
      </c>
      <c r="BHS69" s="1003">
        <f t="shared" ref="BHS69" si="33538">BHS60*$C$65*$C$69</f>
        <v>0</v>
      </c>
      <c r="BHU69" s="1003">
        <f t="shared" ref="BHU69" si="33539">BHU60*$C$65*$C$69</f>
        <v>0</v>
      </c>
      <c r="BHW69" s="1003">
        <f t="shared" ref="BHW69" si="33540">BHW60*$C$65*$C$69</f>
        <v>0</v>
      </c>
      <c r="BHY69" s="1003">
        <f t="shared" ref="BHY69" si="33541">BHY60*$C$65*$C$69</f>
        <v>0</v>
      </c>
      <c r="BIA69" s="1003">
        <f t="shared" ref="BIA69" si="33542">BIA60*$C$65*$C$69</f>
        <v>0</v>
      </c>
      <c r="BIC69" s="1003">
        <f t="shared" ref="BIC69" si="33543">BIC60*$C$65*$C$69</f>
        <v>0</v>
      </c>
      <c r="BIE69" s="1003">
        <f t="shared" ref="BIE69" si="33544">BIE60*$C$65*$C$69</f>
        <v>0</v>
      </c>
      <c r="BIG69" s="1003">
        <f t="shared" ref="BIG69" si="33545">BIG60*$C$65*$C$69</f>
        <v>0</v>
      </c>
      <c r="BII69" s="1003">
        <f t="shared" ref="BII69" si="33546">BII60*$C$65*$C$69</f>
        <v>0</v>
      </c>
      <c r="BIK69" s="1003">
        <f t="shared" ref="BIK69" si="33547">BIK60*$C$65*$C$69</f>
        <v>0</v>
      </c>
      <c r="BIM69" s="1003">
        <f t="shared" ref="BIM69" si="33548">BIM60*$C$65*$C$69</f>
        <v>0</v>
      </c>
      <c r="BIO69" s="1003">
        <f t="shared" ref="BIO69" si="33549">BIO60*$C$65*$C$69</f>
        <v>0</v>
      </c>
      <c r="BIQ69" s="1003">
        <f t="shared" ref="BIQ69" si="33550">BIQ60*$C$65*$C$69</f>
        <v>0</v>
      </c>
      <c r="BIS69" s="1003">
        <f t="shared" ref="BIS69" si="33551">BIS60*$C$65*$C$69</f>
        <v>0</v>
      </c>
      <c r="BIU69" s="1003">
        <f t="shared" ref="BIU69" si="33552">BIU60*$C$65*$C$69</f>
        <v>0</v>
      </c>
      <c r="BIW69" s="1003">
        <f t="shared" ref="BIW69" si="33553">BIW60*$C$65*$C$69</f>
        <v>0</v>
      </c>
      <c r="BIY69" s="1003">
        <f t="shared" ref="BIY69" si="33554">BIY60*$C$65*$C$69</f>
        <v>0</v>
      </c>
      <c r="BJA69" s="1003">
        <f t="shared" ref="BJA69" si="33555">BJA60*$C$65*$C$69</f>
        <v>0</v>
      </c>
      <c r="BJC69" s="1003">
        <f t="shared" ref="BJC69" si="33556">BJC60*$C$65*$C$69</f>
        <v>0</v>
      </c>
      <c r="BJE69" s="1003">
        <f t="shared" ref="BJE69" si="33557">BJE60*$C$65*$C$69</f>
        <v>0</v>
      </c>
      <c r="BJG69" s="1003">
        <f t="shared" ref="BJG69" si="33558">BJG60*$C$65*$C$69</f>
        <v>0</v>
      </c>
      <c r="BJI69" s="1003">
        <f t="shared" ref="BJI69" si="33559">BJI60*$C$65*$C$69</f>
        <v>0</v>
      </c>
      <c r="BJK69" s="1003">
        <f t="shared" ref="BJK69" si="33560">BJK60*$C$65*$C$69</f>
        <v>0</v>
      </c>
      <c r="BJM69" s="1003">
        <f t="shared" ref="BJM69" si="33561">BJM60*$C$65*$C$69</f>
        <v>0</v>
      </c>
      <c r="BJO69" s="1003">
        <f t="shared" ref="BJO69" si="33562">BJO60*$C$65*$C$69</f>
        <v>0</v>
      </c>
      <c r="BJQ69" s="1003">
        <f t="shared" ref="BJQ69" si="33563">BJQ60*$C$65*$C$69</f>
        <v>0</v>
      </c>
      <c r="BJS69" s="1003">
        <f t="shared" ref="BJS69" si="33564">BJS60*$C$65*$C$69</f>
        <v>0</v>
      </c>
      <c r="BJU69" s="1003">
        <f t="shared" ref="BJU69" si="33565">BJU60*$C$65*$C$69</f>
        <v>0</v>
      </c>
      <c r="BJW69" s="1003">
        <f t="shared" ref="BJW69" si="33566">BJW60*$C$65*$C$69</f>
        <v>0</v>
      </c>
      <c r="BJY69" s="1003">
        <f t="shared" ref="BJY69" si="33567">BJY60*$C$65*$C$69</f>
        <v>0</v>
      </c>
      <c r="BKA69" s="1003">
        <f t="shared" ref="BKA69" si="33568">BKA60*$C$65*$C$69</f>
        <v>0</v>
      </c>
      <c r="BKC69" s="1003">
        <f t="shared" ref="BKC69" si="33569">BKC60*$C$65*$C$69</f>
        <v>0</v>
      </c>
      <c r="BKE69" s="1003">
        <f t="shared" ref="BKE69" si="33570">BKE60*$C$65*$C$69</f>
        <v>0</v>
      </c>
      <c r="BKG69" s="1003">
        <f t="shared" ref="BKG69" si="33571">BKG60*$C$65*$C$69</f>
        <v>0</v>
      </c>
      <c r="BKI69" s="1003">
        <f t="shared" ref="BKI69" si="33572">BKI60*$C$65*$C$69</f>
        <v>0</v>
      </c>
      <c r="BKK69" s="1003">
        <f t="shared" ref="BKK69" si="33573">BKK60*$C$65*$C$69</f>
        <v>0</v>
      </c>
      <c r="BKM69" s="1003">
        <f t="shared" ref="BKM69" si="33574">BKM60*$C$65*$C$69</f>
        <v>0</v>
      </c>
      <c r="BKO69" s="1003">
        <f t="shared" ref="BKO69" si="33575">BKO60*$C$65*$C$69</f>
        <v>0</v>
      </c>
      <c r="BKQ69" s="1003">
        <f t="shared" ref="BKQ69" si="33576">BKQ60*$C$65*$C$69</f>
        <v>0</v>
      </c>
      <c r="BKS69" s="1003">
        <f t="shared" ref="BKS69" si="33577">BKS60*$C$65*$C$69</f>
        <v>0</v>
      </c>
      <c r="BKU69" s="1003">
        <f t="shared" ref="BKU69" si="33578">BKU60*$C$65*$C$69</f>
        <v>0</v>
      </c>
      <c r="BKW69" s="1003">
        <f t="shared" ref="BKW69" si="33579">BKW60*$C$65*$C$69</f>
        <v>0</v>
      </c>
      <c r="BKY69" s="1003">
        <f t="shared" ref="BKY69" si="33580">BKY60*$C$65*$C$69</f>
        <v>0</v>
      </c>
      <c r="BLA69" s="1003">
        <f t="shared" ref="BLA69" si="33581">BLA60*$C$65*$C$69</f>
        <v>0</v>
      </c>
      <c r="BLC69" s="1003">
        <f t="shared" ref="BLC69" si="33582">BLC60*$C$65*$C$69</f>
        <v>0</v>
      </c>
      <c r="BLE69" s="1003">
        <f t="shared" ref="BLE69" si="33583">BLE60*$C$65*$C$69</f>
        <v>0</v>
      </c>
      <c r="BLG69" s="1003">
        <f t="shared" ref="BLG69" si="33584">BLG60*$C$65*$C$69</f>
        <v>0</v>
      </c>
      <c r="BLI69" s="1003">
        <f t="shared" ref="BLI69" si="33585">BLI60*$C$65*$C$69</f>
        <v>0</v>
      </c>
      <c r="BLK69" s="1003">
        <f t="shared" ref="BLK69" si="33586">BLK60*$C$65*$C$69</f>
        <v>0</v>
      </c>
      <c r="BLM69" s="1003">
        <f t="shared" ref="BLM69" si="33587">BLM60*$C$65*$C$69</f>
        <v>0</v>
      </c>
      <c r="BLO69" s="1003">
        <f t="shared" ref="BLO69" si="33588">BLO60*$C$65*$C$69</f>
        <v>0</v>
      </c>
      <c r="BLQ69" s="1003">
        <f t="shared" ref="BLQ69" si="33589">BLQ60*$C$65*$C$69</f>
        <v>0</v>
      </c>
      <c r="BLS69" s="1003">
        <f t="shared" ref="BLS69" si="33590">BLS60*$C$65*$C$69</f>
        <v>0</v>
      </c>
      <c r="BLU69" s="1003">
        <f t="shared" ref="BLU69" si="33591">BLU60*$C$65*$C$69</f>
        <v>0</v>
      </c>
      <c r="BLW69" s="1003">
        <f t="shared" ref="BLW69" si="33592">BLW60*$C$65*$C$69</f>
        <v>0</v>
      </c>
      <c r="BLY69" s="1003">
        <f t="shared" ref="BLY69" si="33593">BLY60*$C$65*$C$69</f>
        <v>0</v>
      </c>
      <c r="BMA69" s="1003">
        <f t="shared" ref="BMA69" si="33594">BMA60*$C$65*$C$69</f>
        <v>0</v>
      </c>
      <c r="BMC69" s="1003">
        <f t="shared" ref="BMC69" si="33595">BMC60*$C$65*$C$69</f>
        <v>0</v>
      </c>
      <c r="BME69" s="1003">
        <f t="shared" ref="BME69" si="33596">BME60*$C$65*$C$69</f>
        <v>0</v>
      </c>
      <c r="BMG69" s="1003">
        <f t="shared" ref="BMG69" si="33597">BMG60*$C$65*$C$69</f>
        <v>0</v>
      </c>
      <c r="BMI69" s="1003">
        <f t="shared" ref="BMI69" si="33598">BMI60*$C$65*$C$69</f>
        <v>0</v>
      </c>
      <c r="BMK69" s="1003">
        <f t="shared" ref="BMK69" si="33599">BMK60*$C$65*$C$69</f>
        <v>0</v>
      </c>
      <c r="BMM69" s="1003">
        <f t="shared" ref="BMM69" si="33600">BMM60*$C$65*$C$69</f>
        <v>0</v>
      </c>
      <c r="BMO69" s="1003">
        <f t="shared" ref="BMO69" si="33601">BMO60*$C$65*$C$69</f>
        <v>0</v>
      </c>
      <c r="BMQ69" s="1003">
        <f t="shared" ref="BMQ69" si="33602">BMQ60*$C$65*$C$69</f>
        <v>0</v>
      </c>
      <c r="BMS69" s="1003">
        <f t="shared" ref="BMS69" si="33603">BMS60*$C$65*$C$69</f>
        <v>0</v>
      </c>
      <c r="BMU69" s="1003">
        <f t="shared" ref="BMU69" si="33604">BMU60*$C$65*$C$69</f>
        <v>0</v>
      </c>
      <c r="BMW69" s="1003">
        <f t="shared" ref="BMW69" si="33605">BMW60*$C$65*$C$69</f>
        <v>0</v>
      </c>
      <c r="BMY69" s="1003">
        <f t="shared" ref="BMY69" si="33606">BMY60*$C$65*$C$69</f>
        <v>0</v>
      </c>
      <c r="BNA69" s="1003">
        <f t="shared" ref="BNA69" si="33607">BNA60*$C$65*$C$69</f>
        <v>0</v>
      </c>
      <c r="BNC69" s="1003">
        <f t="shared" ref="BNC69" si="33608">BNC60*$C$65*$C$69</f>
        <v>0</v>
      </c>
      <c r="BNE69" s="1003">
        <f t="shared" ref="BNE69" si="33609">BNE60*$C$65*$C$69</f>
        <v>0</v>
      </c>
      <c r="BNG69" s="1003">
        <f t="shared" ref="BNG69" si="33610">BNG60*$C$65*$C$69</f>
        <v>0</v>
      </c>
      <c r="BNI69" s="1003">
        <f t="shared" ref="BNI69" si="33611">BNI60*$C$65*$C$69</f>
        <v>0</v>
      </c>
      <c r="BNK69" s="1003">
        <f t="shared" ref="BNK69" si="33612">BNK60*$C$65*$C$69</f>
        <v>0</v>
      </c>
      <c r="BNM69" s="1003">
        <f t="shared" ref="BNM69" si="33613">BNM60*$C$65*$C$69</f>
        <v>0</v>
      </c>
      <c r="BNO69" s="1003">
        <f t="shared" ref="BNO69" si="33614">BNO60*$C$65*$C$69</f>
        <v>0</v>
      </c>
      <c r="BNQ69" s="1003">
        <f t="shared" ref="BNQ69" si="33615">BNQ60*$C$65*$C$69</f>
        <v>0</v>
      </c>
      <c r="BNS69" s="1003">
        <f t="shared" ref="BNS69" si="33616">BNS60*$C$65*$C$69</f>
        <v>0</v>
      </c>
      <c r="BNU69" s="1003">
        <f t="shared" ref="BNU69" si="33617">BNU60*$C$65*$C$69</f>
        <v>0</v>
      </c>
      <c r="BNW69" s="1003">
        <f t="shared" ref="BNW69" si="33618">BNW60*$C$65*$C$69</f>
        <v>0</v>
      </c>
      <c r="BNY69" s="1003">
        <f t="shared" ref="BNY69" si="33619">BNY60*$C$65*$C$69</f>
        <v>0</v>
      </c>
      <c r="BOA69" s="1003">
        <f t="shared" ref="BOA69" si="33620">BOA60*$C$65*$C$69</f>
        <v>0</v>
      </c>
      <c r="BOC69" s="1003">
        <f t="shared" ref="BOC69" si="33621">BOC60*$C$65*$C$69</f>
        <v>0</v>
      </c>
      <c r="BOE69" s="1003">
        <f t="shared" ref="BOE69" si="33622">BOE60*$C$65*$C$69</f>
        <v>0</v>
      </c>
      <c r="BOG69" s="1003">
        <f t="shared" ref="BOG69" si="33623">BOG60*$C$65*$C$69</f>
        <v>0</v>
      </c>
      <c r="BOI69" s="1003">
        <f t="shared" ref="BOI69" si="33624">BOI60*$C$65*$C$69</f>
        <v>0</v>
      </c>
      <c r="BOK69" s="1003">
        <f t="shared" ref="BOK69" si="33625">BOK60*$C$65*$C$69</f>
        <v>0</v>
      </c>
      <c r="BOM69" s="1003">
        <f t="shared" ref="BOM69" si="33626">BOM60*$C$65*$C$69</f>
        <v>0</v>
      </c>
      <c r="BOO69" s="1003">
        <f t="shared" ref="BOO69" si="33627">BOO60*$C$65*$C$69</f>
        <v>0</v>
      </c>
      <c r="BOQ69" s="1003">
        <f t="shared" ref="BOQ69" si="33628">BOQ60*$C$65*$C$69</f>
        <v>0</v>
      </c>
      <c r="BOS69" s="1003">
        <f t="shared" ref="BOS69" si="33629">BOS60*$C$65*$C$69</f>
        <v>0</v>
      </c>
      <c r="BOU69" s="1003">
        <f t="shared" ref="BOU69" si="33630">BOU60*$C$65*$C$69</f>
        <v>0</v>
      </c>
      <c r="BOW69" s="1003">
        <f t="shared" ref="BOW69" si="33631">BOW60*$C$65*$C$69</f>
        <v>0</v>
      </c>
      <c r="BOY69" s="1003">
        <f t="shared" ref="BOY69" si="33632">BOY60*$C$65*$C$69</f>
        <v>0</v>
      </c>
      <c r="BPA69" s="1003">
        <f t="shared" ref="BPA69" si="33633">BPA60*$C$65*$C$69</f>
        <v>0</v>
      </c>
      <c r="BPC69" s="1003">
        <f t="shared" ref="BPC69" si="33634">BPC60*$C$65*$C$69</f>
        <v>0</v>
      </c>
      <c r="BPE69" s="1003">
        <f t="shared" ref="BPE69" si="33635">BPE60*$C$65*$C$69</f>
        <v>0</v>
      </c>
      <c r="BPG69" s="1003">
        <f t="shared" ref="BPG69" si="33636">BPG60*$C$65*$C$69</f>
        <v>0</v>
      </c>
      <c r="BPI69" s="1003">
        <f t="shared" ref="BPI69" si="33637">BPI60*$C$65*$C$69</f>
        <v>0</v>
      </c>
      <c r="BPK69" s="1003">
        <f t="shared" ref="BPK69" si="33638">BPK60*$C$65*$C$69</f>
        <v>0</v>
      </c>
      <c r="BPM69" s="1003">
        <f t="shared" ref="BPM69" si="33639">BPM60*$C$65*$C$69</f>
        <v>0</v>
      </c>
      <c r="BPO69" s="1003">
        <f t="shared" ref="BPO69" si="33640">BPO60*$C$65*$C$69</f>
        <v>0</v>
      </c>
      <c r="BPQ69" s="1003">
        <f t="shared" ref="BPQ69" si="33641">BPQ60*$C$65*$C$69</f>
        <v>0</v>
      </c>
      <c r="BPS69" s="1003">
        <f t="shared" ref="BPS69" si="33642">BPS60*$C$65*$C$69</f>
        <v>0</v>
      </c>
      <c r="BPU69" s="1003">
        <f t="shared" ref="BPU69" si="33643">BPU60*$C$65*$C$69</f>
        <v>0</v>
      </c>
      <c r="BPW69" s="1003">
        <f t="shared" ref="BPW69" si="33644">BPW60*$C$65*$C$69</f>
        <v>0</v>
      </c>
      <c r="BPY69" s="1003">
        <f t="shared" ref="BPY69" si="33645">BPY60*$C$65*$C$69</f>
        <v>0</v>
      </c>
      <c r="BQA69" s="1003">
        <f t="shared" ref="BQA69" si="33646">BQA60*$C$65*$C$69</f>
        <v>0</v>
      </c>
      <c r="BQC69" s="1003">
        <f t="shared" ref="BQC69" si="33647">BQC60*$C$65*$C$69</f>
        <v>0</v>
      </c>
      <c r="BQE69" s="1003">
        <f t="shared" ref="BQE69" si="33648">BQE60*$C$65*$C$69</f>
        <v>0</v>
      </c>
      <c r="BQG69" s="1003">
        <f t="shared" ref="BQG69" si="33649">BQG60*$C$65*$C$69</f>
        <v>0</v>
      </c>
      <c r="BQI69" s="1003">
        <f t="shared" ref="BQI69" si="33650">BQI60*$C$65*$C$69</f>
        <v>0</v>
      </c>
      <c r="BQK69" s="1003">
        <f t="shared" ref="BQK69" si="33651">BQK60*$C$65*$C$69</f>
        <v>0</v>
      </c>
      <c r="BQM69" s="1003">
        <f t="shared" ref="BQM69" si="33652">BQM60*$C$65*$C$69</f>
        <v>0</v>
      </c>
      <c r="BQO69" s="1003">
        <f t="shared" ref="BQO69" si="33653">BQO60*$C$65*$C$69</f>
        <v>0</v>
      </c>
      <c r="BQQ69" s="1003">
        <f t="shared" ref="BQQ69" si="33654">BQQ60*$C$65*$C$69</f>
        <v>0</v>
      </c>
      <c r="BQS69" s="1003">
        <f t="shared" ref="BQS69" si="33655">BQS60*$C$65*$C$69</f>
        <v>0</v>
      </c>
      <c r="BQU69" s="1003">
        <f t="shared" ref="BQU69" si="33656">BQU60*$C$65*$C$69</f>
        <v>0</v>
      </c>
      <c r="BQW69" s="1003">
        <f t="shared" ref="BQW69" si="33657">BQW60*$C$65*$C$69</f>
        <v>0</v>
      </c>
      <c r="BQY69" s="1003">
        <f t="shared" ref="BQY69" si="33658">BQY60*$C$65*$C$69</f>
        <v>0</v>
      </c>
      <c r="BRA69" s="1003">
        <f t="shared" ref="BRA69" si="33659">BRA60*$C$65*$C$69</f>
        <v>0</v>
      </c>
      <c r="BRC69" s="1003">
        <f t="shared" ref="BRC69" si="33660">BRC60*$C$65*$C$69</f>
        <v>0</v>
      </c>
      <c r="BRE69" s="1003">
        <f t="shared" ref="BRE69" si="33661">BRE60*$C$65*$C$69</f>
        <v>0</v>
      </c>
      <c r="BRG69" s="1003">
        <f t="shared" ref="BRG69" si="33662">BRG60*$C$65*$C$69</f>
        <v>0</v>
      </c>
      <c r="BRI69" s="1003">
        <f t="shared" ref="BRI69" si="33663">BRI60*$C$65*$C$69</f>
        <v>0</v>
      </c>
      <c r="BRK69" s="1003">
        <f t="shared" ref="BRK69" si="33664">BRK60*$C$65*$C$69</f>
        <v>0</v>
      </c>
      <c r="BRM69" s="1003">
        <f t="shared" ref="BRM69" si="33665">BRM60*$C$65*$C$69</f>
        <v>0</v>
      </c>
      <c r="BRO69" s="1003">
        <f t="shared" ref="BRO69" si="33666">BRO60*$C$65*$C$69</f>
        <v>0</v>
      </c>
      <c r="BRQ69" s="1003">
        <f t="shared" ref="BRQ69" si="33667">BRQ60*$C$65*$C$69</f>
        <v>0</v>
      </c>
      <c r="BRS69" s="1003">
        <f t="shared" ref="BRS69" si="33668">BRS60*$C$65*$C$69</f>
        <v>0</v>
      </c>
      <c r="BRU69" s="1003">
        <f t="shared" ref="BRU69" si="33669">BRU60*$C$65*$C$69</f>
        <v>0</v>
      </c>
      <c r="BRW69" s="1003">
        <f t="shared" ref="BRW69" si="33670">BRW60*$C$65*$C$69</f>
        <v>0</v>
      </c>
      <c r="BRY69" s="1003">
        <f t="shared" ref="BRY69" si="33671">BRY60*$C$65*$C$69</f>
        <v>0</v>
      </c>
      <c r="BSA69" s="1003">
        <f t="shared" ref="BSA69" si="33672">BSA60*$C$65*$C$69</f>
        <v>0</v>
      </c>
      <c r="BSC69" s="1003">
        <f t="shared" ref="BSC69" si="33673">BSC60*$C$65*$C$69</f>
        <v>0</v>
      </c>
      <c r="BSE69" s="1003">
        <f t="shared" ref="BSE69" si="33674">BSE60*$C$65*$C$69</f>
        <v>0</v>
      </c>
      <c r="BSG69" s="1003">
        <f t="shared" ref="BSG69" si="33675">BSG60*$C$65*$C$69</f>
        <v>0</v>
      </c>
      <c r="BSI69" s="1003">
        <f t="shared" ref="BSI69" si="33676">BSI60*$C$65*$C$69</f>
        <v>0</v>
      </c>
      <c r="BSK69" s="1003">
        <f t="shared" ref="BSK69" si="33677">BSK60*$C$65*$C$69</f>
        <v>0</v>
      </c>
      <c r="BSM69" s="1003">
        <f t="shared" ref="BSM69" si="33678">BSM60*$C$65*$C$69</f>
        <v>0</v>
      </c>
      <c r="BSO69" s="1003">
        <f t="shared" ref="BSO69" si="33679">BSO60*$C$65*$C$69</f>
        <v>0</v>
      </c>
      <c r="BSQ69" s="1003">
        <f t="shared" ref="BSQ69" si="33680">BSQ60*$C$65*$C$69</f>
        <v>0</v>
      </c>
      <c r="BSS69" s="1003">
        <f t="shared" ref="BSS69" si="33681">BSS60*$C$65*$C$69</f>
        <v>0</v>
      </c>
      <c r="BSU69" s="1003">
        <f t="shared" ref="BSU69" si="33682">BSU60*$C$65*$C$69</f>
        <v>0</v>
      </c>
      <c r="BSW69" s="1003">
        <f t="shared" ref="BSW69" si="33683">BSW60*$C$65*$C$69</f>
        <v>0</v>
      </c>
      <c r="BSY69" s="1003">
        <f t="shared" ref="BSY69" si="33684">BSY60*$C$65*$C$69</f>
        <v>0</v>
      </c>
      <c r="BTA69" s="1003">
        <f t="shared" ref="BTA69" si="33685">BTA60*$C$65*$C$69</f>
        <v>0</v>
      </c>
      <c r="BTC69" s="1003">
        <f t="shared" ref="BTC69" si="33686">BTC60*$C$65*$C$69</f>
        <v>0</v>
      </c>
      <c r="BTE69" s="1003">
        <f t="shared" ref="BTE69" si="33687">BTE60*$C$65*$C$69</f>
        <v>0</v>
      </c>
      <c r="BTG69" s="1003">
        <f t="shared" ref="BTG69" si="33688">BTG60*$C$65*$C$69</f>
        <v>0</v>
      </c>
      <c r="BTI69" s="1003">
        <f t="shared" ref="BTI69" si="33689">BTI60*$C$65*$C$69</f>
        <v>0</v>
      </c>
      <c r="BTK69" s="1003">
        <f t="shared" ref="BTK69" si="33690">BTK60*$C$65*$C$69</f>
        <v>0</v>
      </c>
      <c r="BTM69" s="1003">
        <f t="shared" ref="BTM69" si="33691">BTM60*$C$65*$C$69</f>
        <v>0</v>
      </c>
      <c r="BTO69" s="1003">
        <f t="shared" ref="BTO69" si="33692">BTO60*$C$65*$C$69</f>
        <v>0</v>
      </c>
      <c r="BTQ69" s="1003">
        <f t="shared" ref="BTQ69" si="33693">BTQ60*$C$65*$C$69</f>
        <v>0</v>
      </c>
      <c r="BTS69" s="1003">
        <f t="shared" ref="BTS69" si="33694">BTS60*$C$65*$C$69</f>
        <v>0</v>
      </c>
      <c r="BTU69" s="1003">
        <f t="shared" ref="BTU69" si="33695">BTU60*$C$65*$C$69</f>
        <v>0</v>
      </c>
      <c r="BTW69" s="1003">
        <f t="shared" ref="BTW69" si="33696">BTW60*$C$65*$C$69</f>
        <v>0</v>
      </c>
      <c r="BTY69" s="1003">
        <f t="shared" ref="BTY69" si="33697">BTY60*$C$65*$C$69</f>
        <v>0</v>
      </c>
      <c r="BUA69" s="1003">
        <f t="shared" ref="BUA69" si="33698">BUA60*$C$65*$C$69</f>
        <v>0</v>
      </c>
      <c r="BUC69" s="1003">
        <f t="shared" ref="BUC69" si="33699">BUC60*$C$65*$C$69</f>
        <v>0</v>
      </c>
      <c r="BUE69" s="1003">
        <f t="shared" ref="BUE69" si="33700">BUE60*$C$65*$C$69</f>
        <v>0</v>
      </c>
      <c r="BUG69" s="1003">
        <f t="shared" ref="BUG69" si="33701">BUG60*$C$65*$C$69</f>
        <v>0</v>
      </c>
      <c r="BUI69" s="1003">
        <f t="shared" ref="BUI69" si="33702">BUI60*$C$65*$C$69</f>
        <v>0</v>
      </c>
      <c r="BUK69" s="1003">
        <f t="shared" ref="BUK69" si="33703">BUK60*$C$65*$C$69</f>
        <v>0</v>
      </c>
      <c r="BUM69" s="1003">
        <f t="shared" ref="BUM69" si="33704">BUM60*$C$65*$C$69</f>
        <v>0</v>
      </c>
      <c r="BUO69" s="1003">
        <f t="shared" ref="BUO69" si="33705">BUO60*$C$65*$C$69</f>
        <v>0</v>
      </c>
      <c r="BUQ69" s="1003">
        <f t="shared" ref="BUQ69" si="33706">BUQ60*$C$65*$C$69</f>
        <v>0</v>
      </c>
      <c r="BUS69" s="1003">
        <f t="shared" ref="BUS69" si="33707">BUS60*$C$65*$C$69</f>
        <v>0</v>
      </c>
      <c r="BUU69" s="1003">
        <f t="shared" ref="BUU69" si="33708">BUU60*$C$65*$C$69</f>
        <v>0</v>
      </c>
      <c r="BUW69" s="1003">
        <f t="shared" ref="BUW69" si="33709">BUW60*$C$65*$C$69</f>
        <v>0</v>
      </c>
      <c r="BUY69" s="1003">
        <f t="shared" ref="BUY69" si="33710">BUY60*$C$65*$C$69</f>
        <v>0</v>
      </c>
      <c r="BVA69" s="1003">
        <f t="shared" ref="BVA69" si="33711">BVA60*$C$65*$C$69</f>
        <v>0</v>
      </c>
      <c r="BVC69" s="1003">
        <f t="shared" ref="BVC69" si="33712">BVC60*$C$65*$C$69</f>
        <v>0</v>
      </c>
      <c r="BVE69" s="1003">
        <f t="shared" ref="BVE69" si="33713">BVE60*$C$65*$C$69</f>
        <v>0</v>
      </c>
      <c r="BVG69" s="1003">
        <f t="shared" ref="BVG69" si="33714">BVG60*$C$65*$C$69</f>
        <v>0</v>
      </c>
      <c r="BVI69" s="1003">
        <f t="shared" ref="BVI69" si="33715">BVI60*$C$65*$C$69</f>
        <v>0</v>
      </c>
      <c r="BVK69" s="1003">
        <f t="shared" ref="BVK69" si="33716">BVK60*$C$65*$C$69</f>
        <v>0</v>
      </c>
      <c r="BVM69" s="1003">
        <f t="shared" ref="BVM69" si="33717">BVM60*$C$65*$C$69</f>
        <v>0</v>
      </c>
      <c r="BVO69" s="1003">
        <f t="shared" ref="BVO69" si="33718">BVO60*$C$65*$C$69</f>
        <v>0</v>
      </c>
      <c r="BVQ69" s="1003">
        <f t="shared" ref="BVQ69" si="33719">BVQ60*$C$65*$C$69</f>
        <v>0</v>
      </c>
      <c r="BVS69" s="1003">
        <f t="shared" ref="BVS69" si="33720">BVS60*$C$65*$C$69</f>
        <v>0</v>
      </c>
      <c r="BVU69" s="1003">
        <f t="shared" ref="BVU69" si="33721">BVU60*$C$65*$C$69</f>
        <v>0</v>
      </c>
      <c r="BVW69" s="1003">
        <f t="shared" ref="BVW69" si="33722">BVW60*$C$65*$C$69</f>
        <v>0</v>
      </c>
      <c r="BVY69" s="1003">
        <f t="shared" ref="BVY69" si="33723">BVY60*$C$65*$C$69</f>
        <v>0</v>
      </c>
      <c r="BWA69" s="1003">
        <f t="shared" ref="BWA69" si="33724">BWA60*$C$65*$C$69</f>
        <v>0</v>
      </c>
      <c r="BWC69" s="1003">
        <f t="shared" ref="BWC69" si="33725">BWC60*$C$65*$C$69</f>
        <v>0</v>
      </c>
      <c r="BWE69" s="1003">
        <f t="shared" ref="BWE69" si="33726">BWE60*$C$65*$C$69</f>
        <v>0</v>
      </c>
      <c r="BWG69" s="1003">
        <f t="shared" ref="BWG69" si="33727">BWG60*$C$65*$C$69</f>
        <v>0</v>
      </c>
      <c r="BWI69" s="1003">
        <f t="shared" ref="BWI69" si="33728">BWI60*$C$65*$C$69</f>
        <v>0</v>
      </c>
      <c r="BWK69" s="1003">
        <f t="shared" ref="BWK69" si="33729">BWK60*$C$65*$C$69</f>
        <v>0</v>
      </c>
      <c r="BWM69" s="1003">
        <f t="shared" ref="BWM69" si="33730">BWM60*$C$65*$C$69</f>
        <v>0</v>
      </c>
      <c r="BWO69" s="1003">
        <f t="shared" ref="BWO69" si="33731">BWO60*$C$65*$C$69</f>
        <v>0</v>
      </c>
      <c r="BWQ69" s="1003">
        <f t="shared" ref="BWQ69" si="33732">BWQ60*$C$65*$C$69</f>
        <v>0</v>
      </c>
      <c r="BWS69" s="1003">
        <f t="shared" ref="BWS69" si="33733">BWS60*$C$65*$C$69</f>
        <v>0</v>
      </c>
      <c r="BWU69" s="1003">
        <f t="shared" ref="BWU69" si="33734">BWU60*$C$65*$C$69</f>
        <v>0</v>
      </c>
      <c r="BWW69" s="1003">
        <f t="shared" ref="BWW69" si="33735">BWW60*$C$65*$C$69</f>
        <v>0</v>
      </c>
      <c r="BWY69" s="1003">
        <f t="shared" ref="BWY69" si="33736">BWY60*$C$65*$C$69</f>
        <v>0</v>
      </c>
      <c r="BXA69" s="1003">
        <f t="shared" ref="BXA69" si="33737">BXA60*$C$65*$C$69</f>
        <v>0</v>
      </c>
      <c r="BXC69" s="1003">
        <f t="shared" ref="BXC69" si="33738">BXC60*$C$65*$C$69</f>
        <v>0</v>
      </c>
      <c r="BXE69" s="1003">
        <f t="shared" ref="BXE69" si="33739">BXE60*$C$65*$C$69</f>
        <v>0</v>
      </c>
      <c r="BXG69" s="1003">
        <f t="shared" ref="BXG69" si="33740">BXG60*$C$65*$C$69</f>
        <v>0</v>
      </c>
      <c r="BXI69" s="1003">
        <f t="shared" ref="BXI69" si="33741">BXI60*$C$65*$C$69</f>
        <v>0</v>
      </c>
      <c r="BXK69" s="1003">
        <f t="shared" ref="BXK69" si="33742">BXK60*$C$65*$C$69</f>
        <v>0</v>
      </c>
      <c r="BXM69" s="1003">
        <f t="shared" ref="BXM69" si="33743">BXM60*$C$65*$C$69</f>
        <v>0</v>
      </c>
      <c r="BXO69" s="1003">
        <f t="shared" ref="BXO69" si="33744">BXO60*$C$65*$C$69</f>
        <v>0</v>
      </c>
      <c r="BXQ69" s="1003">
        <f t="shared" ref="BXQ69" si="33745">BXQ60*$C$65*$C$69</f>
        <v>0</v>
      </c>
      <c r="BXS69" s="1003">
        <f t="shared" ref="BXS69" si="33746">BXS60*$C$65*$C$69</f>
        <v>0</v>
      </c>
      <c r="BXU69" s="1003">
        <f t="shared" ref="BXU69" si="33747">BXU60*$C$65*$C$69</f>
        <v>0</v>
      </c>
      <c r="BXW69" s="1003">
        <f t="shared" ref="BXW69" si="33748">BXW60*$C$65*$C$69</f>
        <v>0</v>
      </c>
      <c r="BXY69" s="1003">
        <f t="shared" ref="BXY69" si="33749">BXY60*$C$65*$C$69</f>
        <v>0</v>
      </c>
      <c r="BYA69" s="1003">
        <f t="shared" ref="BYA69" si="33750">BYA60*$C$65*$C$69</f>
        <v>0</v>
      </c>
      <c r="BYC69" s="1003">
        <f t="shared" ref="BYC69" si="33751">BYC60*$C$65*$C$69</f>
        <v>0</v>
      </c>
      <c r="BYE69" s="1003">
        <f t="shared" ref="BYE69" si="33752">BYE60*$C$65*$C$69</f>
        <v>0</v>
      </c>
      <c r="BYG69" s="1003">
        <f t="shared" ref="BYG69" si="33753">BYG60*$C$65*$C$69</f>
        <v>0</v>
      </c>
      <c r="BYI69" s="1003">
        <f t="shared" ref="BYI69" si="33754">BYI60*$C$65*$C$69</f>
        <v>0</v>
      </c>
      <c r="BYK69" s="1003">
        <f t="shared" ref="BYK69" si="33755">BYK60*$C$65*$C$69</f>
        <v>0</v>
      </c>
      <c r="BYM69" s="1003">
        <f t="shared" ref="BYM69" si="33756">BYM60*$C$65*$C$69</f>
        <v>0</v>
      </c>
      <c r="BYO69" s="1003">
        <f t="shared" ref="BYO69" si="33757">BYO60*$C$65*$C$69</f>
        <v>0</v>
      </c>
      <c r="BYQ69" s="1003">
        <f t="shared" ref="BYQ69" si="33758">BYQ60*$C$65*$C$69</f>
        <v>0</v>
      </c>
      <c r="BYS69" s="1003">
        <f t="shared" ref="BYS69" si="33759">BYS60*$C$65*$C$69</f>
        <v>0</v>
      </c>
      <c r="BYU69" s="1003">
        <f t="shared" ref="BYU69" si="33760">BYU60*$C$65*$C$69</f>
        <v>0</v>
      </c>
      <c r="BYW69" s="1003">
        <f t="shared" ref="BYW69" si="33761">BYW60*$C$65*$C$69</f>
        <v>0</v>
      </c>
      <c r="BYY69" s="1003">
        <f t="shared" ref="BYY69" si="33762">BYY60*$C$65*$C$69</f>
        <v>0</v>
      </c>
      <c r="BZA69" s="1003">
        <f t="shared" ref="BZA69" si="33763">BZA60*$C$65*$C$69</f>
        <v>0</v>
      </c>
      <c r="BZC69" s="1003">
        <f t="shared" ref="BZC69" si="33764">BZC60*$C$65*$C$69</f>
        <v>0</v>
      </c>
      <c r="BZE69" s="1003">
        <f t="shared" ref="BZE69" si="33765">BZE60*$C$65*$C$69</f>
        <v>0</v>
      </c>
      <c r="BZG69" s="1003">
        <f t="shared" ref="BZG69" si="33766">BZG60*$C$65*$C$69</f>
        <v>0</v>
      </c>
      <c r="BZI69" s="1003">
        <f t="shared" ref="BZI69" si="33767">BZI60*$C$65*$C$69</f>
        <v>0</v>
      </c>
      <c r="BZK69" s="1003">
        <f t="shared" ref="BZK69" si="33768">BZK60*$C$65*$C$69</f>
        <v>0</v>
      </c>
      <c r="BZM69" s="1003">
        <f t="shared" ref="BZM69" si="33769">BZM60*$C$65*$C$69</f>
        <v>0</v>
      </c>
      <c r="BZO69" s="1003">
        <f t="shared" ref="BZO69" si="33770">BZO60*$C$65*$C$69</f>
        <v>0</v>
      </c>
      <c r="BZQ69" s="1003">
        <f t="shared" ref="BZQ69" si="33771">BZQ60*$C$65*$C$69</f>
        <v>0</v>
      </c>
      <c r="BZS69" s="1003">
        <f t="shared" ref="BZS69" si="33772">BZS60*$C$65*$C$69</f>
        <v>0</v>
      </c>
      <c r="BZU69" s="1003">
        <f t="shared" ref="BZU69" si="33773">BZU60*$C$65*$C$69</f>
        <v>0</v>
      </c>
      <c r="BZW69" s="1003">
        <f t="shared" ref="BZW69" si="33774">BZW60*$C$65*$C$69</f>
        <v>0</v>
      </c>
      <c r="BZY69" s="1003">
        <f t="shared" ref="BZY69" si="33775">BZY60*$C$65*$C$69</f>
        <v>0</v>
      </c>
      <c r="CAA69" s="1003">
        <f t="shared" ref="CAA69" si="33776">CAA60*$C$65*$C$69</f>
        <v>0</v>
      </c>
      <c r="CAC69" s="1003">
        <f t="shared" ref="CAC69" si="33777">CAC60*$C$65*$C$69</f>
        <v>0</v>
      </c>
      <c r="CAE69" s="1003">
        <f t="shared" ref="CAE69" si="33778">CAE60*$C$65*$C$69</f>
        <v>0</v>
      </c>
      <c r="CAG69" s="1003">
        <f t="shared" ref="CAG69" si="33779">CAG60*$C$65*$C$69</f>
        <v>0</v>
      </c>
      <c r="CAI69" s="1003">
        <f t="shared" ref="CAI69" si="33780">CAI60*$C$65*$C$69</f>
        <v>0</v>
      </c>
      <c r="CAK69" s="1003">
        <f t="shared" ref="CAK69" si="33781">CAK60*$C$65*$C$69</f>
        <v>0</v>
      </c>
      <c r="CAM69" s="1003">
        <f t="shared" ref="CAM69" si="33782">CAM60*$C$65*$C$69</f>
        <v>0</v>
      </c>
      <c r="CAO69" s="1003">
        <f t="shared" ref="CAO69" si="33783">CAO60*$C$65*$C$69</f>
        <v>0</v>
      </c>
      <c r="CAQ69" s="1003">
        <f t="shared" ref="CAQ69" si="33784">CAQ60*$C$65*$C$69</f>
        <v>0</v>
      </c>
      <c r="CAS69" s="1003">
        <f t="shared" ref="CAS69" si="33785">CAS60*$C$65*$C$69</f>
        <v>0</v>
      </c>
      <c r="CAU69" s="1003">
        <f t="shared" ref="CAU69" si="33786">CAU60*$C$65*$C$69</f>
        <v>0</v>
      </c>
      <c r="CAW69" s="1003">
        <f t="shared" ref="CAW69" si="33787">CAW60*$C$65*$C$69</f>
        <v>0</v>
      </c>
      <c r="CAY69" s="1003">
        <f t="shared" ref="CAY69" si="33788">CAY60*$C$65*$C$69</f>
        <v>0</v>
      </c>
      <c r="CBA69" s="1003">
        <f t="shared" ref="CBA69" si="33789">CBA60*$C$65*$C$69</f>
        <v>0</v>
      </c>
      <c r="CBC69" s="1003">
        <f t="shared" ref="CBC69" si="33790">CBC60*$C$65*$C$69</f>
        <v>0</v>
      </c>
      <c r="CBE69" s="1003">
        <f t="shared" ref="CBE69" si="33791">CBE60*$C$65*$C$69</f>
        <v>0</v>
      </c>
      <c r="CBG69" s="1003">
        <f t="shared" ref="CBG69" si="33792">CBG60*$C$65*$C$69</f>
        <v>0</v>
      </c>
      <c r="CBI69" s="1003">
        <f t="shared" ref="CBI69" si="33793">CBI60*$C$65*$C$69</f>
        <v>0</v>
      </c>
      <c r="CBK69" s="1003">
        <f t="shared" ref="CBK69" si="33794">CBK60*$C$65*$C$69</f>
        <v>0</v>
      </c>
      <c r="CBM69" s="1003">
        <f t="shared" ref="CBM69" si="33795">CBM60*$C$65*$C$69</f>
        <v>0</v>
      </c>
      <c r="CBO69" s="1003">
        <f t="shared" ref="CBO69" si="33796">CBO60*$C$65*$C$69</f>
        <v>0</v>
      </c>
      <c r="CBQ69" s="1003">
        <f t="shared" ref="CBQ69" si="33797">CBQ60*$C$65*$C$69</f>
        <v>0</v>
      </c>
      <c r="CBS69" s="1003">
        <f t="shared" ref="CBS69" si="33798">CBS60*$C$65*$C$69</f>
        <v>0</v>
      </c>
      <c r="CBU69" s="1003">
        <f t="shared" ref="CBU69" si="33799">CBU60*$C$65*$C$69</f>
        <v>0</v>
      </c>
      <c r="CBW69" s="1003">
        <f t="shared" ref="CBW69" si="33800">CBW60*$C$65*$C$69</f>
        <v>0</v>
      </c>
      <c r="CBY69" s="1003">
        <f t="shared" ref="CBY69" si="33801">CBY60*$C$65*$C$69</f>
        <v>0</v>
      </c>
      <c r="CCA69" s="1003">
        <f t="shared" ref="CCA69" si="33802">CCA60*$C$65*$C$69</f>
        <v>0</v>
      </c>
      <c r="CCC69" s="1003">
        <f t="shared" ref="CCC69" si="33803">CCC60*$C$65*$C$69</f>
        <v>0</v>
      </c>
      <c r="CCE69" s="1003">
        <f t="shared" ref="CCE69" si="33804">CCE60*$C$65*$C$69</f>
        <v>0</v>
      </c>
      <c r="CCG69" s="1003">
        <f t="shared" ref="CCG69" si="33805">CCG60*$C$65*$C$69</f>
        <v>0</v>
      </c>
      <c r="CCI69" s="1003">
        <f t="shared" ref="CCI69" si="33806">CCI60*$C$65*$C$69</f>
        <v>0</v>
      </c>
      <c r="CCK69" s="1003">
        <f t="shared" ref="CCK69" si="33807">CCK60*$C$65*$C$69</f>
        <v>0</v>
      </c>
      <c r="CCM69" s="1003">
        <f t="shared" ref="CCM69" si="33808">CCM60*$C$65*$C$69</f>
        <v>0</v>
      </c>
      <c r="CCO69" s="1003">
        <f t="shared" ref="CCO69" si="33809">CCO60*$C$65*$C$69</f>
        <v>0</v>
      </c>
      <c r="CCQ69" s="1003">
        <f t="shared" ref="CCQ69" si="33810">CCQ60*$C$65*$C$69</f>
        <v>0</v>
      </c>
      <c r="CCS69" s="1003">
        <f t="shared" ref="CCS69" si="33811">CCS60*$C$65*$C$69</f>
        <v>0</v>
      </c>
      <c r="CCU69" s="1003">
        <f t="shared" ref="CCU69" si="33812">CCU60*$C$65*$C$69</f>
        <v>0</v>
      </c>
      <c r="CCW69" s="1003">
        <f t="shared" ref="CCW69" si="33813">CCW60*$C$65*$C$69</f>
        <v>0</v>
      </c>
      <c r="CCY69" s="1003">
        <f t="shared" ref="CCY69" si="33814">CCY60*$C$65*$C$69</f>
        <v>0</v>
      </c>
      <c r="CDA69" s="1003">
        <f t="shared" ref="CDA69" si="33815">CDA60*$C$65*$C$69</f>
        <v>0</v>
      </c>
      <c r="CDC69" s="1003">
        <f t="shared" ref="CDC69" si="33816">CDC60*$C$65*$C$69</f>
        <v>0</v>
      </c>
      <c r="CDE69" s="1003">
        <f t="shared" ref="CDE69" si="33817">CDE60*$C$65*$C$69</f>
        <v>0</v>
      </c>
      <c r="CDG69" s="1003">
        <f t="shared" ref="CDG69" si="33818">CDG60*$C$65*$C$69</f>
        <v>0</v>
      </c>
      <c r="CDI69" s="1003">
        <f t="shared" ref="CDI69" si="33819">CDI60*$C$65*$C$69</f>
        <v>0</v>
      </c>
      <c r="CDK69" s="1003">
        <f t="shared" ref="CDK69" si="33820">CDK60*$C$65*$C$69</f>
        <v>0</v>
      </c>
      <c r="CDM69" s="1003">
        <f t="shared" ref="CDM69" si="33821">CDM60*$C$65*$C$69</f>
        <v>0</v>
      </c>
      <c r="CDO69" s="1003">
        <f t="shared" ref="CDO69" si="33822">CDO60*$C$65*$C$69</f>
        <v>0</v>
      </c>
      <c r="CDQ69" s="1003">
        <f t="shared" ref="CDQ69" si="33823">CDQ60*$C$65*$C$69</f>
        <v>0</v>
      </c>
      <c r="CDS69" s="1003">
        <f t="shared" ref="CDS69" si="33824">CDS60*$C$65*$C$69</f>
        <v>0</v>
      </c>
      <c r="CDU69" s="1003">
        <f t="shared" ref="CDU69" si="33825">CDU60*$C$65*$C$69</f>
        <v>0</v>
      </c>
      <c r="CDW69" s="1003">
        <f t="shared" ref="CDW69" si="33826">CDW60*$C$65*$C$69</f>
        <v>0</v>
      </c>
      <c r="CDY69" s="1003">
        <f t="shared" ref="CDY69" si="33827">CDY60*$C$65*$C$69</f>
        <v>0</v>
      </c>
      <c r="CEA69" s="1003">
        <f t="shared" ref="CEA69" si="33828">CEA60*$C$65*$C$69</f>
        <v>0</v>
      </c>
      <c r="CEC69" s="1003">
        <f t="shared" ref="CEC69" si="33829">CEC60*$C$65*$C$69</f>
        <v>0</v>
      </c>
      <c r="CEE69" s="1003">
        <f t="shared" ref="CEE69" si="33830">CEE60*$C$65*$C$69</f>
        <v>0</v>
      </c>
      <c r="CEG69" s="1003">
        <f t="shared" ref="CEG69" si="33831">CEG60*$C$65*$C$69</f>
        <v>0</v>
      </c>
      <c r="CEI69" s="1003">
        <f t="shared" ref="CEI69" si="33832">CEI60*$C$65*$C$69</f>
        <v>0</v>
      </c>
      <c r="CEK69" s="1003">
        <f t="shared" ref="CEK69" si="33833">CEK60*$C$65*$C$69</f>
        <v>0</v>
      </c>
      <c r="CEM69" s="1003">
        <f t="shared" ref="CEM69" si="33834">CEM60*$C$65*$C$69</f>
        <v>0</v>
      </c>
      <c r="CEO69" s="1003">
        <f t="shared" ref="CEO69" si="33835">CEO60*$C$65*$C$69</f>
        <v>0</v>
      </c>
      <c r="CEQ69" s="1003">
        <f t="shared" ref="CEQ69" si="33836">CEQ60*$C$65*$C$69</f>
        <v>0</v>
      </c>
      <c r="CES69" s="1003">
        <f t="shared" ref="CES69" si="33837">CES60*$C$65*$C$69</f>
        <v>0</v>
      </c>
      <c r="CEU69" s="1003">
        <f t="shared" ref="CEU69" si="33838">CEU60*$C$65*$C$69</f>
        <v>0</v>
      </c>
      <c r="CEW69" s="1003">
        <f t="shared" ref="CEW69" si="33839">CEW60*$C$65*$C$69</f>
        <v>0</v>
      </c>
      <c r="CEY69" s="1003">
        <f t="shared" ref="CEY69" si="33840">CEY60*$C$65*$C$69</f>
        <v>0</v>
      </c>
      <c r="CFA69" s="1003">
        <f t="shared" ref="CFA69" si="33841">CFA60*$C$65*$C$69</f>
        <v>0</v>
      </c>
      <c r="CFC69" s="1003">
        <f t="shared" ref="CFC69" si="33842">CFC60*$C$65*$C$69</f>
        <v>0</v>
      </c>
      <c r="CFE69" s="1003">
        <f t="shared" ref="CFE69" si="33843">CFE60*$C$65*$C$69</f>
        <v>0</v>
      </c>
      <c r="CFG69" s="1003">
        <f t="shared" ref="CFG69" si="33844">CFG60*$C$65*$C$69</f>
        <v>0</v>
      </c>
      <c r="CFI69" s="1003">
        <f t="shared" ref="CFI69" si="33845">CFI60*$C$65*$C$69</f>
        <v>0</v>
      </c>
      <c r="CFK69" s="1003">
        <f t="shared" ref="CFK69" si="33846">CFK60*$C$65*$C$69</f>
        <v>0</v>
      </c>
      <c r="CFM69" s="1003">
        <f t="shared" ref="CFM69" si="33847">CFM60*$C$65*$C$69</f>
        <v>0</v>
      </c>
      <c r="CFO69" s="1003">
        <f t="shared" ref="CFO69" si="33848">CFO60*$C$65*$C$69</f>
        <v>0</v>
      </c>
      <c r="CFQ69" s="1003">
        <f t="shared" ref="CFQ69" si="33849">CFQ60*$C$65*$C$69</f>
        <v>0</v>
      </c>
      <c r="CFS69" s="1003">
        <f t="shared" ref="CFS69" si="33850">CFS60*$C$65*$C$69</f>
        <v>0</v>
      </c>
      <c r="CFU69" s="1003">
        <f t="shared" ref="CFU69" si="33851">CFU60*$C$65*$C$69</f>
        <v>0</v>
      </c>
      <c r="CFW69" s="1003">
        <f t="shared" ref="CFW69" si="33852">CFW60*$C$65*$C$69</f>
        <v>0</v>
      </c>
      <c r="CFY69" s="1003">
        <f t="shared" ref="CFY69" si="33853">CFY60*$C$65*$C$69</f>
        <v>0</v>
      </c>
      <c r="CGA69" s="1003">
        <f t="shared" ref="CGA69" si="33854">CGA60*$C$65*$C$69</f>
        <v>0</v>
      </c>
      <c r="CGC69" s="1003">
        <f t="shared" ref="CGC69" si="33855">CGC60*$C$65*$C$69</f>
        <v>0</v>
      </c>
      <c r="CGE69" s="1003">
        <f t="shared" ref="CGE69" si="33856">CGE60*$C$65*$C$69</f>
        <v>0</v>
      </c>
      <c r="CGG69" s="1003">
        <f t="shared" ref="CGG69" si="33857">CGG60*$C$65*$C$69</f>
        <v>0</v>
      </c>
      <c r="CGI69" s="1003">
        <f t="shared" ref="CGI69" si="33858">CGI60*$C$65*$C$69</f>
        <v>0</v>
      </c>
      <c r="CGK69" s="1003">
        <f t="shared" ref="CGK69" si="33859">CGK60*$C$65*$C$69</f>
        <v>0</v>
      </c>
      <c r="CGM69" s="1003">
        <f t="shared" ref="CGM69" si="33860">CGM60*$C$65*$C$69</f>
        <v>0</v>
      </c>
      <c r="CGO69" s="1003">
        <f t="shared" ref="CGO69" si="33861">CGO60*$C$65*$C$69</f>
        <v>0</v>
      </c>
      <c r="CGQ69" s="1003">
        <f t="shared" ref="CGQ69" si="33862">CGQ60*$C$65*$C$69</f>
        <v>0</v>
      </c>
      <c r="CGS69" s="1003">
        <f t="shared" ref="CGS69" si="33863">CGS60*$C$65*$C$69</f>
        <v>0</v>
      </c>
      <c r="CGU69" s="1003">
        <f t="shared" ref="CGU69" si="33864">CGU60*$C$65*$C$69</f>
        <v>0</v>
      </c>
      <c r="CGW69" s="1003">
        <f t="shared" ref="CGW69" si="33865">CGW60*$C$65*$C$69</f>
        <v>0</v>
      </c>
      <c r="CGY69" s="1003">
        <f t="shared" ref="CGY69" si="33866">CGY60*$C$65*$C$69</f>
        <v>0</v>
      </c>
      <c r="CHA69" s="1003">
        <f t="shared" ref="CHA69" si="33867">CHA60*$C$65*$C$69</f>
        <v>0</v>
      </c>
      <c r="CHC69" s="1003">
        <f t="shared" ref="CHC69" si="33868">CHC60*$C$65*$C$69</f>
        <v>0</v>
      </c>
      <c r="CHE69" s="1003">
        <f t="shared" ref="CHE69" si="33869">CHE60*$C$65*$C$69</f>
        <v>0</v>
      </c>
      <c r="CHG69" s="1003">
        <f t="shared" ref="CHG69" si="33870">CHG60*$C$65*$C$69</f>
        <v>0</v>
      </c>
      <c r="CHI69" s="1003">
        <f t="shared" ref="CHI69" si="33871">CHI60*$C$65*$C$69</f>
        <v>0</v>
      </c>
      <c r="CHK69" s="1003">
        <f t="shared" ref="CHK69" si="33872">CHK60*$C$65*$C$69</f>
        <v>0</v>
      </c>
      <c r="CHM69" s="1003">
        <f t="shared" ref="CHM69" si="33873">CHM60*$C$65*$C$69</f>
        <v>0</v>
      </c>
      <c r="CHO69" s="1003">
        <f t="shared" ref="CHO69" si="33874">CHO60*$C$65*$C$69</f>
        <v>0</v>
      </c>
      <c r="CHQ69" s="1003">
        <f t="shared" ref="CHQ69" si="33875">CHQ60*$C$65*$C$69</f>
        <v>0</v>
      </c>
      <c r="CHS69" s="1003">
        <f t="shared" ref="CHS69" si="33876">CHS60*$C$65*$C$69</f>
        <v>0</v>
      </c>
      <c r="CHU69" s="1003">
        <f t="shared" ref="CHU69" si="33877">CHU60*$C$65*$C$69</f>
        <v>0</v>
      </c>
      <c r="CHW69" s="1003">
        <f t="shared" ref="CHW69" si="33878">CHW60*$C$65*$C$69</f>
        <v>0</v>
      </c>
      <c r="CHY69" s="1003">
        <f t="shared" ref="CHY69" si="33879">CHY60*$C$65*$C$69</f>
        <v>0</v>
      </c>
      <c r="CIA69" s="1003">
        <f t="shared" ref="CIA69" si="33880">CIA60*$C$65*$C$69</f>
        <v>0</v>
      </c>
      <c r="CIC69" s="1003">
        <f t="shared" ref="CIC69" si="33881">CIC60*$C$65*$C$69</f>
        <v>0</v>
      </c>
      <c r="CIE69" s="1003">
        <f t="shared" ref="CIE69" si="33882">CIE60*$C$65*$C$69</f>
        <v>0</v>
      </c>
      <c r="CIG69" s="1003">
        <f t="shared" ref="CIG69" si="33883">CIG60*$C$65*$C$69</f>
        <v>0</v>
      </c>
      <c r="CII69" s="1003">
        <f t="shared" ref="CII69" si="33884">CII60*$C$65*$C$69</f>
        <v>0</v>
      </c>
      <c r="CIK69" s="1003">
        <f t="shared" ref="CIK69" si="33885">CIK60*$C$65*$C$69</f>
        <v>0</v>
      </c>
      <c r="CIM69" s="1003">
        <f t="shared" ref="CIM69" si="33886">CIM60*$C$65*$C$69</f>
        <v>0</v>
      </c>
      <c r="CIO69" s="1003">
        <f t="shared" ref="CIO69" si="33887">CIO60*$C$65*$C$69</f>
        <v>0</v>
      </c>
      <c r="CIQ69" s="1003">
        <f t="shared" ref="CIQ69" si="33888">CIQ60*$C$65*$C$69</f>
        <v>0</v>
      </c>
      <c r="CIS69" s="1003">
        <f t="shared" ref="CIS69" si="33889">CIS60*$C$65*$C$69</f>
        <v>0</v>
      </c>
      <c r="CIU69" s="1003">
        <f t="shared" ref="CIU69" si="33890">CIU60*$C$65*$C$69</f>
        <v>0</v>
      </c>
      <c r="CIW69" s="1003">
        <f t="shared" ref="CIW69" si="33891">CIW60*$C$65*$C$69</f>
        <v>0</v>
      </c>
      <c r="CIY69" s="1003">
        <f t="shared" ref="CIY69" si="33892">CIY60*$C$65*$C$69</f>
        <v>0</v>
      </c>
      <c r="CJA69" s="1003">
        <f t="shared" ref="CJA69" si="33893">CJA60*$C$65*$C$69</f>
        <v>0</v>
      </c>
      <c r="CJC69" s="1003">
        <f t="shared" ref="CJC69" si="33894">CJC60*$C$65*$C$69</f>
        <v>0</v>
      </c>
      <c r="CJE69" s="1003">
        <f t="shared" ref="CJE69" si="33895">CJE60*$C$65*$C$69</f>
        <v>0</v>
      </c>
      <c r="CJG69" s="1003">
        <f t="shared" ref="CJG69" si="33896">CJG60*$C$65*$C$69</f>
        <v>0</v>
      </c>
      <c r="CJI69" s="1003">
        <f t="shared" ref="CJI69" si="33897">CJI60*$C$65*$C$69</f>
        <v>0</v>
      </c>
      <c r="CJK69" s="1003">
        <f t="shared" ref="CJK69" si="33898">CJK60*$C$65*$C$69</f>
        <v>0</v>
      </c>
      <c r="CJM69" s="1003">
        <f t="shared" ref="CJM69" si="33899">CJM60*$C$65*$C$69</f>
        <v>0</v>
      </c>
      <c r="CJO69" s="1003">
        <f t="shared" ref="CJO69" si="33900">CJO60*$C$65*$C$69</f>
        <v>0</v>
      </c>
      <c r="CJQ69" s="1003">
        <f t="shared" ref="CJQ69" si="33901">CJQ60*$C$65*$C$69</f>
        <v>0</v>
      </c>
      <c r="CJS69" s="1003">
        <f t="shared" ref="CJS69" si="33902">CJS60*$C$65*$C$69</f>
        <v>0</v>
      </c>
      <c r="CJU69" s="1003">
        <f t="shared" ref="CJU69" si="33903">CJU60*$C$65*$C$69</f>
        <v>0</v>
      </c>
      <c r="CJW69" s="1003">
        <f t="shared" ref="CJW69" si="33904">CJW60*$C$65*$C$69</f>
        <v>0</v>
      </c>
      <c r="CJY69" s="1003">
        <f t="shared" ref="CJY69" si="33905">CJY60*$C$65*$C$69</f>
        <v>0</v>
      </c>
      <c r="CKA69" s="1003">
        <f t="shared" ref="CKA69" si="33906">CKA60*$C$65*$C$69</f>
        <v>0</v>
      </c>
      <c r="CKC69" s="1003">
        <f t="shared" ref="CKC69" si="33907">CKC60*$C$65*$C$69</f>
        <v>0</v>
      </c>
      <c r="CKE69" s="1003">
        <f t="shared" ref="CKE69" si="33908">CKE60*$C$65*$C$69</f>
        <v>0</v>
      </c>
      <c r="CKG69" s="1003">
        <f t="shared" ref="CKG69" si="33909">CKG60*$C$65*$C$69</f>
        <v>0</v>
      </c>
      <c r="CKI69" s="1003">
        <f t="shared" ref="CKI69" si="33910">CKI60*$C$65*$C$69</f>
        <v>0</v>
      </c>
      <c r="CKK69" s="1003">
        <f t="shared" ref="CKK69" si="33911">CKK60*$C$65*$C$69</f>
        <v>0</v>
      </c>
      <c r="CKM69" s="1003">
        <f t="shared" ref="CKM69" si="33912">CKM60*$C$65*$C$69</f>
        <v>0</v>
      </c>
      <c r="CKO69" s="1003">
        <f t="shared" ref="CKO69" si="33913">CKO60*$C$65*$C$69</f>
        <v>0</v>
      </c>
      <c r="CKQ69" s="1003">
        <f t="shared" ref="CKQ69" si="33914">CKQ60*$C$65*$C$69</f>
        <v>0</v>
      </c>
      <c r="CKS69" s="1003">
        <f t="shared" ref="CKS69" si="33915">CKS60*$C$65*$C$69</f>
        <v>0</v>
      </c>
      <c r="CKU69" s="1003">
        <f t="shared" ref="CKU69" si="33916">CKU60*$C$65*$C$69</f>
        <v>0</v>
      </c>
      <c r="CKW69" s="1003">
        <f t="shared" ref="CKW69" si="33917">CKW60*$C$65*$C$69</f>
        <v>0</v>
      </c>
      <c r="CKY69" s="1003">
        <f t="shared" ref="CKY69" si="33918">CKY60*$C$65*$C$69</f>
        <v>0</v>
      </c>
      <c r="CLA69" s="1003">
        <f t="shared" ref="CLA69" si="33919">CLA60*$C$65*$C$69</f>
        <v>0</v>
      </c>
      <c r="CLC69" s="1003">
        <f t="shared" ref="CLC69" si="33920">CLC60*$C$65*$C$69</f>
        <v>0</v>
      </c>
      <c r="CLE69" s="1003">
        <f t="shared" ref="CLE69" si="33921">CLE60*$C$65*$C$69</f>
        <v>0</v>
      </c>
      <c r="CLG69" s="1003">
        <f t="shared" ref="CLG69" si="33922">CLG60*$C$65*$C$69</f>
        <v>0</v>
      </c>
      <c r="CLI69" s="1003">
        <f t="shared" ref="CLI69" si="33923">CLI60*$C$65*$C$69</f>
        <v>0</v>
      </c>
      <c r="CLK69" s="1003">
        <f t="shared" ref="CLK69" si="33924">CLK60*$C$65*$C$69</f>
        <v>0</v>
      </c>
      <c r="CLM69" s="1003">
        <f t="shared" ref="CLM69" si="33925">CLM60*$C$65*$C$69</f>
        <v>0</v>
      </c>
      <c r="CLO69" s="1003">
        <f t="shared" ref="CLO69" si="33926">CLO60*$C$65*$C$69</f>
        <v>0</v>
      </c>
      <c r="CLQ69" s="1003">
        <f t="shared" ref="CLQ69" si="33927">CLQ60*$C$65*$C$69</f>
        <v>0</v>
      </c>
      <c r="CLS69" s="1003">
        <f t="shared" ref="CLS69" si="33928">CLS60*$C$65*$C$69</f>
        <v>0</v>
      </c>
      <c r="CLU69" s="1003">
        <f t="shared" ref="CLU69" si="33929">CLU60*$C$65*$C$69</f>
        <v>0</v>
      </c>
      <c r="CLW69" s="1003">
        <f t="shared" ref="CLW69" si="33930">CLW60*$C$65*$C$69</f>
        <v>0</v>
      </c>
      <c r="CLY69" s="1003">
        <f t="shared" ref="CLY69" si="33931">CLY60*$C$65*$C$69</f>
        <v>0</v>
      </c>
      <c r="CMA69" s="1003">
        <f t="shared" ref="CMA69" si="33932">CMA60*$C$65*$C$69</f>
        <v>0</v>
      </c>
      <c r="CMC69" s="1003">
        <f t="shared" ref="CMC69" si="33933">CMC60*$C$65*$C$69</f>
        <v>0</v>
      </c>
      <c r="CME69" s="1003">
        <f t="shared" ref="CME69" si="33934">CME60*$C$65*$C$69</f>
        <v>0</v>
      </c>
      <c r="CMG69" s="1003">
        <f t="shared" ref="CMG69" si="33935">CMG60*$C$65*$C$69</f>
        <v>0</v>
      </c>
      <c r="CMI69" s="1003">
        <f t="shared" ref="CMI69" si="33936">CMI60*$C$65*$C$69</f>
        <v>0</v>
      </c>
      <c r="CMK69" s="1003">
        <f t="shared" ref="CMK69" si="33937">CMK60*$C$65*$C$69</f>
        <v>0</v>
      </c>
      <c r="CMM69" s="1003">
        <f t="shared" ref="CMM69" si="33938">CMM60*$C$65*$C$69</f>
        <v>0</v>
      </c>
      <c r="CMO69" s="1003">
        <f t="shared" ref="CMO69" si="33939">CMO60*$C$65*$C$69</f>
        <v>0</v>
      </c>
      <c r="CMQ69" s="1003">
        <f t="shared" ref="CMQ69" si="33940">CMQ60*$C$65*$C$69</f>
        <v>0</v>
      </c>
      <c r="CMS69" s="1003">
        <f t="shared" ref="CMS69" si="33941">CMS60*$C$65*$C$69</f>
        <v>0</v>
      </c>
      <c r="CMU69" s="1003">
        <f t="shared" ref="CMU69" si="33942">CMU60*$C$65*$C$69</f>
        <v>0</v>
      </c>
      <c r="CMW69" s="1003">
        <f t="shared" ref="CMW69" si="33943">CMW60*$C$65*$C$69</f>
        <v>0</v>
      </c>
      <c r="CMY69" s="1003">
        <f t="shared" ref="CMY69" si="33944">CMY60*$C$65*$C$69</f>
        <v>0</v>
      </c>
      <c r="CNA69" s="1003">
        <f t="shared" ref="CNA69" si="33945">CNA60*$C$65*$C$69</f>
        <v>0</v>
      </c>
      <c r="CNC69" s="1003">
        <f t="shared" ref="CNC69" si="33946">CNC60*$C$65*$C$69</f>
        <v>0</v>
      </c>
      <c r="CNE69" s="1003">
        <f t="shared" ref="CNE69" si="33947">CNE60*$C$65*$C$69</f>
        <v>0</v>
      </c>
      <c r="CNG69" s="1003">
        <f t="shared" ref="CNG69" si="33948">CNG60*$C$65*$C$69</f>
        <v>0</v>
      </c>
      <c r="CNI69" s="1003">
        <f t="shared" ref="CNI69" si="33949">CNI60*$C$65*$C$69</f>
        <v>0</v>
      </c>
      <c r="CNK69" s="1003">
        <f t="shared" ref="CNK69" si="33950">CNK60*$C$65*$C$69</f>
        <v>0</v>
      </c>
      <c r="CNM69" s="1003">
        <f t="shared" ref="CNM69" si="33951">CNM60*$C$65*$C$69</f>
        <v>0</v>
      </c>
      <c r="CNO69" s="1003">
        <f t="shared" ref="CNO69" si="33952">CNO60*$C$65*$C$69</f>
        <v>0</v>
      </c>
      <c r="CNQ69" s="1003">
        <f t="shared" ref="CNQ69" si="33953">CNQ60*$C$65*$C$69</f>
        <v>0</v>
      </c>
      <c r="CNS69" s="1003">
        <f t="shared" ref="CNS69" si="33954">CNS60*$C$65*$C$69</f>
        <v>0</v>
      </c>
      <c r="CNU69" s="1003">
        <f t="shared" ref="CNU69" si="33955">CNU60*$C$65*$C$69</f>
        <v>0</v>
      </c>
      <c r="CNW69" s="1003">
        <f t="shared" ref="CNW69" si="33956">CNW60*$C$65*$C$69</f>
        <v>0</v>
      </c>
      <c r="CNY69" s="1003">
        <f t="shared" ref="CNY69" si="33957">CNY60*$C$65*$C$69</f>
        <v>0</v>
      </c>
      <c r="COA69" s="1003">
        <f t="shared" ref="COA69" si="33958">COA60*$C$65*$C$69</f>
        <v>0</v>
      </c>
      <c r="COC69" s="1003">
        <f t="shared" ref="COC69" si="33959">COC60*$C$65*$C$69</f>
        <v>0</v>
      </c>
      <c r="COE69" s="1003">
        <f t="shared" ref="COE69" si="33960">COE60*$C$65*$C$69</f>
        <v>0</v>
      </c>
      <c r="COG69" s="1003">
        <f t="shared" ref="COG69" si="33961">COG60*$C$65*$C$69</f>
        <v>0</v>
      </c>
      <c r="COI69" s="1003">
        <f t="shared" ref="COI69" si="33962">COI60*$C$65*$C$69</f>
        <v>0</v>
      </c>
      <c r="COK69" s="1003">
        <f t="shared" ref="COK69" si="33963">COK60*$C$65*$C$69</f>
        <v>0</v>
      </c>
      <c r="COM69" s="1003">
        <f t="shared" ref="COM69" si="33964">COM60*$C$65*$C$69</f>
        <v>0</v>
      </c>
      <c r="COO69" s="1003">
        <f t="shared" ref="COO69" si="33965">COO60*$C$65*$C$69</f>
        <v>0</v>
      </c>
      <c r="COQ69" s="1003">
        <f t="shared" ref="COQ69" si="33966">COQ60*$C$65*$C$69</f>
        <v>0</v>
      </c>
      <c r="COS69" s="1003">
        <f t="shared" ref="COS69" si="33967">COS60*$C$65*$C$69</f>
        <v>0</v>
      </c>
      <c r="COU69" s="1003">
        <f t="shared" ref="COU69" si="33968">COU60*$C$65*$C$69</f>
        <v>0</v>
      </c>
      <c r="COW69" s="1003">
        <f t="shared" ref="COW69" si="33969">COW60*$C$65*$C$69</f>
        <v>0</v>
      </c>
      <c r="COY69" s="1003">
        <f t="shared" ref="COY69" si="33970">COY60*$C$65*$C$69</f>
        <v>0</v>
      </c>
      <c r="CPA69" s="1003">
        <f t="shared" ref="CPA69" si="33971">CPA60*$C$65*$C$69</f>
        <v>0</v>
      </c>
      <c r="CPC69" s="1003">
        <f t="shared" ref="CPC69" si="33972">CPC60*$C$65*$C$69</f>
        <v>0</v>
      </c>
      <c r="CPE69" s="1003">
        <f t="shared" ref="CPE69" si="33973">CPE60*$C$65*$C$69</f>
        <v>0</v>
      </c>
      <c r="CPG69" s="1003">
        <f t="shared" ref="CPG69" si="33974">CPG60*$C$65*$C$69</f>
        <v>0</v>
      </c>
      <c r="CPI69" s="1003">
        <f t="shared" ref="CPI69" si="33975">CPI60*$C$65*$C$69</f>
        <v>0</v>
      </c>
      <c r="CPK69" s="1003">
        <f t="shared" ref="CPK69" si="33976">CPK60*$C$65*$C$69</f>
        <v>0</v>
      </c>
      <c r="CPM69" s="1003">
        <f t="shared" ref="CPM69" si="33977">CPM60*$C$65*$C$69</f>
        <v>0</v>
      </c>
      <c r="CPO69" s="1003">
        <f t="shared" ref="CPO69" si="33978">CPO60*$C$65*$C$69</f>
        <v>0</v>
      </c>
      <c r="CPQ69" s="1003">
        <f t="shared" ref="CPQ69" si="33979">CPQ60*$C$65*$C$69</f>
        <v>0</v>
      </c>
      <c r="CPS69" s="1003">
        <f t="shared" ref="CPS69" si="33980">CPS60*$C$65*$C$69</f>
        <v>0</v>
      </c>
      <c r="CPU69" s="1003">
        <f t="shared" ref="CPU69" si="33981">CPU60*$C$65*$C$69</f>
        <v>0</v>
      </c>
      <c r="CPW69" s="1003">
        <f t="shared" ref="CPW69" si="33982">CPW60*$C$65*$C$69</f>
        <v>0</v>
      </c>
      <c r="CPY69" s="1003">
        <f t="shared" ref="CPY69" si="33983">CPY60*$C$65*$C$69</f>
        <v>0</v>
      </c>
      <c r="CQA69" s="1003">
        <f t="shared" ref="CQA69" si="33984">CQA60*$C$65*$C$69</f>
        <v>0</v>
      </c>
      <c r="CQC69" s="1003">
        <f t="shared" ref="CQC69" si="33985">CQC60*$C$65*$C$69</f>
        <v>0</v>
      </c>
      <c r="CQE69" s="1003">
        <f t="shared" ref="CQE69" si="33986">CQE60*$C$65*$C$69</f>
        <v>0</v>
      </c>
      <c r="CQG69" s="1003">
        <f t="shared" ref="CQG69" si="33987">CQG60*$C$65*$C$69</f>
        <v>0</v>
      </c>
      <c r="CQI69" s="1003">
        <f t="shared" ref="CQI69" si="33988">CQI60*$C$65*$C$69</f>
        <v>0</v>
      </c>
      <c r="CQK69" s="1003">
        <f t="shared" ref="CQK69" si="33989">CQK60*$C$65*$C$69</f>
        <v>0</v>
      </c>
      <c r="CQM69" s="1003">
        <f t="shared" ref="CQM69" si="33990">CQM60*$C$65*$C$69</f>
        <v>0</v>
      </c>
      <c r="CQO69" s="1003">
        <f t="shared" ref="CQO69" si="33991">CQO60*$C$65*$C$69</f>
        <v>0</v>
      </c>
      <c r="CQQ69" s="1003">
        <f t="shared" ref="CQQ69" si="33992">CQQ60*$C$65*$C$69</f>
        <v>0</v>
      </c>
      <c r="CQS69" s="1003">
        <f t="shared" ref="CQS69" si="33993">CQS60*$C$65*$C$69</f>
        <v>0</v>
      </c>
      <c r="CQU69" s="1003">
        <f t="shared" ref="CQU69" si="33994">CQU60*$C$65*$C$69</f>
        <v>0</v>
      </c>
      <c r="CQW69" s="1003">
        <f t="shared" ref="CQW69" si="33995">CQW60*$C$65*$C$69</f>
        <v>0</v>
      </c>
      <c r="CQY69" s="1003">
        <f t="shared" ref="CQY69" si="33996">CQY60*$C$65*$C$69</f>
        <v>0</v>
      </c>
      <c r="CRA69" s="1003">
        <f t="shared" ref="CRA69" si="33997">CRA60*$C$65*$C$69</f>
        <v>0</v>
      </c>
      <c r="CRC69" s="1003">
        <f t="shared" ref="CRC69" si="33998">CRC60*$C$65*$C$69</f>
        <v>0</v>
      </c>
      <c r="CRE69" s="1003">
        <f t="shared" ref="CRE69" si="33999">CRE60*$C$65*$C$69</f>
        <v>0</v>
      </c>
      <c r="CRG69" s="1003">
        <f t="shared" ref="CRG69" si="34000">CRG60*$C$65*$C$69</f>
        <v>0</v>
      </c>
      <c r="CRI69" s="1003">
        <f t="shared" ref="CRI69" si="34001">CRI60*$C$65*$C$69</f>
        <v>0</v>
      </c>
      <c r="CRK69" s="1003">
        <f t="shared" ref="CRK69" si="34002">CRK60*$C$65*$C$69</f>
        <v>0</v>
      </c>
      <c r="CRM69" s="1003">
        <f t="shared" ref="CRM69" si="34003">CRM60*$C$65*$C$69</f>
        <v>0</v>
      </c>
      <c r="CRO69" s="1003">
        <f t="shared" ref="CRO69" si="34004">CRO60*$C$65*$C$69</f>
        <v>0</v>
      </c>
      <c r="CRQ69" s="1003">
        <f t="shared" ref="CRQ69" si="34005">CRQ60*$C$65*$C$69</f>
        <v>0</v>
      </c>
      <c r="CRS69" s="1003">
        <f t="shared" ref="CRS69" si="34006">CRS60*$C$65*$C$69</f>
        <v>0</v>
      </c>
      <c r="CRU69" s="1003">
        <f t="shared" ref="CRU69" si="34007">CRU60*$C$65*$C$69</f>
        <v>0</v>
      </c>
      <c r="CRW69" s="1003">
        <f t="shared" ref="CRW69" si="34008">CRW60*$C$65*$C$69</f>
        <v>0</v>
      </c>
      <c r="CRY69" s="1003">
        <f t="shared" ref="CRY69" si="34009">CRY60*$C$65*$C$69</f>
        <v>0</v>
      </c>
      <c r="CSA69" s="1003">
        <f t="shared" ref="CSA69" si="34010">CSA60*$C$65*$C$69</f>
        <v>0</v>
      </c>
      <c r="CSC69" s="1003">
        <f t="shared" ref="CSC69" si="34011">CSC60*$C$65*$C$69</f>
        <v>0</v>
      </c>
      <c r="CSE69" s="1003">
        <f t="shared" ref="CSE69" si="34012">CSE60*$C$65*$C$69</f>
        <v>0</v>
      </c>
      <c r="CSG69" s="1003">
        <f t="shared" ref="CSG69" si="34013">CSG60*$C$65*$C$69</f>
        <v>0</v>
      </c>
      <c r="CSI69" s="1003">
        <f t="shared" ref="CSI69" si="34014">CSI60*$C$65*$C$69</f>
        <v>0</v>
      </c>
      <c r="CSK69" s="1003">
        <f t="shared" ref="CSK69" si="34015">CSK60*$C$65*$C$69</f>
        <v>0</v>
      </c>
      <c r="CSM69" s="1003">
        <f t="shared" ref="CSM69" si="34016">CSM60*$C$65*$C$69</f>
        <v>0</v>
      </c>
      <c r="CSO69" s="1003">
        <f t="shared" ref="CSO69" si="34017">CSO60*$C$65*$C$69</f>
        <v>0</v>
      </c>
      <c r="CSQ69" s="1003">
        <f t="shared" ref="CSQ69" si="34018">CSQ60*$C$65*$C$69</f>
        <v>0</v>
      </c>
      <c r="CSS69" s="1003">
        <f t="shared" ref="CSS69" si="34019">CSS60*$C$65*$C$69</f>
        <v>0</v>
      </c>
      <c r="CSU69" s="1003">
        <f t="shared" ref="CSU69" si="34020">CSU60*$C$65*$C$69</f>
        <v>0</v>
      </c>
      <c r="CSW69" s="1003">
        <f t="shared" ref="CSW69" si="34021">CSW60*$C$65*$C$69</f>
        <v>0</v>
      </c>
      <c r="CSY69" s="1003">
        <f t="shared" ref="CSY69" si="34022">CSY60*$C$65*$C$69</f>
        <v>0</v>
      </c>
      <c r="CTA69" s="1003">
        <f t="shared" ref="CTA69" si="34023">CTA60*$C$65*$C$69</f>
        <v>0</v>
      </c>
      <c r="CTC69" s="1003">
        <f t="shared" ref="CTC69" si="34024">CTC60*$C$65*$C$69</f>
        <v>0</v>
      </c>
      <c r="CTE69" s="1003">
        <f t="shared" ref="CTE69" si="34025">CTE60*$C$65*$C$69</f>
        <v>0</v>
      </c>
      <c r="CTG69" s="1003">
        <f t="shared" ref="CTG69" si="34026">CTG60*$C$65*$C$69</f>
        <v>0</v>
      </c>
      <c r="CTI69" s="1003">
        <f t="shared" ref="CTI69" si="34027">CTI60*$C$65*$C$69</f>
        <v>0</v>
      </c>
      <c r="CTK69" s="1003">
        <f t="shared" ref="CTK69" si="34028">CTK60*$C$65*$C$69</f>
        <v>0</v>
      </c>
      <c r="CTM69" s="1003">
        <f t="shared" ref="CTM69" si="34029">CTM60*$C$65*$C$69</f>
        <v>0</v>
      </c>
      <c r="CTO69" s="1003">
        <f t="shared" ref="CTO69" si="34030">CTO60*$C$65*$C$69</f>
        <v>0</v>
      </c>
      <c r="CTQ69" s="1003">
        <f t="shared" ref="CTQ69" si="34031">CTQ60*$C$65*$C$69</f>
        <v>0</v>
      </c>
      <c r="CTS69" s="1003">
        <f t="shared" ref="CTS69" si="34032">CTS60*$C$65*$C$69</f>
        <v>0</v>
      </c>
      <c r="CTU69" s="1003">
        <f t="shared" ref="CTU69" si="34033">CTU60*$C$65*$C$69</f>
        <v>0</v>
      </c>
      <c r="CTW69" s="1003">
        <f t="shared" ref="CTW69" si="34034">CTW60*$C$65*$C$69</f>
        <v>0</v>
      </c>
      <c r="CTY69" s="1003">
        <f t="shared" ref="CTY69" si="34035">CTY60*$C$65*$C$69</f>
        <v>0</v>
      </c>
      <c r="CUA69" s="1003">
        <f t="shared" ref="CUA69" si="34036">CUA60*$C$65*$C$69</f>
        <v>0</v>
      </c>
      <c r="CUC69" s="1003">
        <f t="shared" ref="CUC69" si="34037">CUC60*$C$65*$C$69</f>
        <v>0</v>
      </c>
      <c r="CUE69" s="1003">
        <f t="shared" ref="CUE69" si="34038">CUE60*$C$65*$C$69</f>
        <v>0</v>
      </c>
      <c r="CUG69" s="1003">
        <f t="shared" ref="CUG69" si="34039">CUG60*$C$65*$C$69</f>
        <v>0</v>
      </c>
      <c r="CUI69" s="1003">
        <f t="shared" ref="CUI69" si="34040">CUI60*$C$65*$C$69</f>
        <v>0</v>
      </c>
      <c r="CUK69" s="1003">
        <f t="shared" ref="CUK69" si="34041">CUK60*$C$65*$C$69</f>
        <v>0</v>
      </c>
      <c r="CUM69" s="1003">
        <f t="shared" ref="CUM69" si="34042">CUM60*$C$65*$C$69</f>
        <v>0</v>
      </c>
      <c r="CUO69" s="1003">
        <f t="shared" ref="CUO69" si="34043">CUO60*$C$65*$C$69</f>
        <v>0</v>
      </c>
      <c r="CUQ69" s="1003">
        <f t="shared" ref="CUQ69" si="34044">CUQ60*$C$65*$C$69</f>
        <v>0</v>
      </c>
      <c r="CUS69" s="1003">
        <f t="shared" ref="CUS69" si="34045">CUS60*$C$65*$C$69</f>
        <v>0</v>
      </c>
      <c r="CUU69" s="1003">
        <f t="shared" ref="CUU69" si="34046">CUU60*$C$65*$C$69</f>
        <v>0</v>
      </c>
      <c r="CUW69" s="1003">
        <f t="shared" ref="CUW69" si="34047">CUW60*$C$65*$C$69</f>
        <v>0</v>
      </c>
      <c r="CUY69" s="1003">
        <f t="shared" ref="CUY69" si="34048">CUY60*$C$65*$C$69</f>
        <v>0</v>
      </c>
      <c r="CVA69" s="1003">
        <f t="shared" ref="CVA69" si="34049">CVA60*$C$65*$C$69</f>
        <v>0</v>
      </c>
      <c r="CVC69" s="1003">
        <f t="shared" ref="CVC69" si="34050">CVC60*$C$65*$C$69</f>
        <v>0</v>
      </c>
      <c r="CVE69" s="1003">
        <f t="shared" ref="CVE69" si="34051">CVE60*$C$65*$C$69</f>
        <v>0</v>
      </c>
      <c r="CVG69" s="1003">
        <f t="shared" ref="CVG69" si="34052">CVG60*$C$65*$C$69</f>
        <v>0</v>
      </c>
      <c r="CVI69" s="1003">
        <f t="shared" ref="CVI69" si="34053">CVI60*$C$65*$C$69</f>
        <v>0</v>
      </c>
      <c r="CVK69" s="1003">
        <f t="shared" ref="CVK69" si="34054">CVK60*$C$65*$C$69</f>
        <v>0</v>
      </c>
      <c r="CVM69" s="1003">
        <f t="shared" ref="CVM69" si="34055">CVM60*$C$65*$C$69</f>
        <v>0</v>
      </c>
      <c r="CVO69" s="1003">
        <f t="shared" ref="CVO69" si="34056">CVO60*$C$65*$C$69</f>
        <v>0</v>
      </c>
      <c r="CVQ69" s="1003">
        <f t="shared" ref="CVQ69" si="34057">CVQ60*$C$65*$C$69</f>
        <v>0</v>
      </c>
      <c r="CVS69" s="1003">
        <f t="shared" ref="CVS69" si="34058">CVS60*$C$65*$C$69</f>
        <v>0</v>
      </c>
      <c r="CVU69" s="1003">
        <f t="shared" ref="CVU69" si="34059">CVU60*$C$65*$C$69</f>
        <v>0</v>
      </c>
      <c r="CVW69" s="1003">
        <f t="shared" ref="CVW69" si="34060">CVW60*$C$65*$C$69</f>
        <v>0</v>
      </c>
      <c r="CVY69" s="1003">
        <f t="shared" ref="CVY69" si="34061">CVY60*$C$65*$C$69</f>
        <v>0</v>
      </c>
      <c r="CWA69" s="1003">
        <f t="shared" ref="CWA69" si="34062">CWA60*$C$65*$C$69</f>
        <v>0</v>
      </c>
      <c r="CWC69" s="1003">
        <f t="shared" ref="CWC69" si="34063">CWC60*$C$65*$C$69</f>
        <v>0</v>
      </c>
      <c r="CWE69" s="1003">
        <f t="shared" ref="CWE69" si="34064">CWE60*$C$65*$C$69</f>
        <v>0</v>
      </c>
      <c r="CWG69" s="1003">
        <f t="shared" ref="CWG69" si="34065">CWG60*$C$65*$C$69</f>
        <v>0</v>
      </c>
      <c r="CWI69" s="1003">
        <f t="shared" ref="CWI69" si="34066">CWI60*$C$65*$C$69</f>
        <v>0</v>
      </c>
      <c r="CWK69" s="1003">
        <f t="shared" ref="CWK69" si="34067">CWK60*$C$65*$C$69</f>
        <v>0</v>
      </c>
      <c r="CWM69" s="1003">
        <f t="shared" ref="CWM69" si="34068">CWM60*$C$65*$C$69</f>
        <v>0</v>
      </c>
      <c r="CWO69" s="1003">
        <f t="shared" ref="CWO69" si="34069">CWO60*$C$65*$C$69</f>
        <v>0</v>
      </c>
      <c r="CWQ69" s="1003">
        <f t="shared" ref="CWQ69" si="34070">CWQ60*$C$65*$C$69</f>
        <v>0</v>
      </c>
      <c r="CWS69" s="1003">
        <f t="shared" ref="CWS69" si="34071">CWS60*$C$65*$C$69</f>
        <v>0</v>
      </c>
      <c r="CWU69" s="1003">
        <f t="shared" ref="CWU69" si="34072">CWU60*$C$65*$C$69</f>
        <v>0</v>
      </c>
      <c r="CWW69" s="1003">
        <f t="shared" ref="CWW69" si="34073">CWW60*$C$65*$C$69</f>
        <v>0</v>
      </c>
      <c r="CWY69" s="1003">
        <f t="shared" ref="CWY69" si="34074">CWY60*$C$65*$C$69</f>
        <v>0</v>
      </c>
      <c r="CXA69" s="1003">
        <f t="shared" ref="CXA69" si="34075">CXA60*$C$65*$C$69</f>
        <v>0</v>
      </c>
      <c r="CXC69" s="1003">
        <f t="shared" ref="CXC69" si="34076">CXC60*$C$65*$C$69</f>
        <v>0</v>
      </c>
      <c r="CXE69" s="1003">
        <f t="shared" ref="CXE69" si="34077">CXE60*$C$65*$C$69</f>
        <v>0</v>
      </c>
      <c r="CXG69" s="1003">
        <f t="shared" ref="CXG69" si="34078">CXG60*$C$65*$C$69</f>
        <v>0</v>
      </c>
      <c r="CXI69" s="1003">
        <f t="shared" ref="CXI69" si="34079">CXI60*$C$65*$C$69</f>
        <v>0</v>
      </c>
      <c r="CXK69" s="1003">
        <f t="shared" ref="CXK69" si="34080">CXK60*$C$65*$C$69</f>
        <v>0</v>
      </c>
      <c r="CXM69" s="1003">
        <f t="shared" ref="CXM69" si="34081">CXM60*$C$65*$C$69</f>
        <v>0</v>
      </c>
      <c r="CXO69" s="1003">
        <f t="shared" ref="CXO69" si="34082">CXO60*$C$65*$C$69</f>
        <v>0</v>
      </c>
      <c r="CXQ69" s="1003">
        <f t="shared" ref="CXQ69" si="34083">CXQ60*$C$65*$C$69</f>
        <v>0</v>
      </c>
      <c r="CXS69" s="1003">
        <f t="shared" ref="CXS69" si="34084">CXS60*$C$65*$C$69</f>
        <v>0</v>
      </c>
      <c r="CXU69" s="1003">
        <f t="shared" ref="CXU69" si="34085">CXU60*$C$65*$C$69</f>
        <v>0</v>
      </c>
      <c r="CXW69" s="1003">
        <f t="shared" ref="CXW69" si="34086">CXW60*$C$65*$C$69</f>
        <v>0</v>
      </c>
      <c r="CXY69" s="1003">
        <f t="shared" ref="CXY69" si="34087">CXY60*$C$65*$C$69</f>
        <v>0</v>
      </c>
      <c r="CYA69" s="1003">
        <f t="shared" ref="CYA69" si="34088">CYA60*$C$65*$C$69</f>
        <v>0</v>
      </c>
      <c r="CYC69" s="1003">
        <f t="shared" ref="CYC69" si="34089">CYC60*$C$65*$C$69</f>
        <v>0</v>
      </c>
      <c r="CYE69" s="1003">
        <f t="shared" ref="CYE69" si="34090">CYE60*$C$65*$C$69</f>
        <v>0</v>
      </c>
      <c r="CYG69" s="1003">
        <f t="shared" ref="CYG69" si="34091">CYG60*$C$65*$C$69</f>
        <v>0</v>
      </c>
      <c r="CYI69" s="1003">
        <f t="shared" ref="CYI69" si="34092">CYI60*$C$65*$C$69</f>
        <v>0</v>
      </c>
      <c r="CYK69" s="1003">
        <f t="shared" ref="CYK69" si="34093">CYK60*$C$65*$C$69</f>
        <v>0</v>
      </c>
      <c r="CYM69" s="1003">
        <f t="shared" ref="CYM69" si="34094">CYM60*$C$65*$C$69</f>
        <v>0</v>
      </c>
      <c r="CYO69" s="1003">
        <f t="shared" ref="CYO69" si="34095">CYO60*$C$65*$C$69</f>
        <v>0</v>
      </c>
      <c r="CYQ69" s="1003">
        <f t="shared" ref="CYQ69" si="34096">CYQ60*$C$65*$C$69</f>
        <v>0</v>
      </c>
      <c r="CYS69" s="1003">
        <f t="shared" ref="CYS69" si="34097">CYS60*$C$65*$C$69</f>
        <v>0</v>
      </c>
      <c r="CYU69" s="1003">
        <f t="shared" ref="CYU69" si="34098">CYU60*$C$65*$C$69</f>
        <v>0</v>
      </c>
      <c r="CYW69" s="1003">
        <f t="shared" ref="CYW69" si="34099">CYW60*$C$65*$C$69</f>
        <v>0</v>
      </c>
      <c r="CYY69" s="1003">
        <f t="shared" ref="CYY69" si="34100">CYY60*$C$65*$C$69</f>
        <v>0</v>
      </c>
      <c r="CZA69" s="1003">
        <f t="shared" ref="CZA69" si="34101">CZA60*$C$65*$C$69</f>
        <v>0</v>
      </c>
      <c r="CZC69" s="1003">
        <f t="shared" ref="CZC69" si="34102">CZC60*$C$65*$C$69</f>
        <v>0</v>
      </c>
      <c r="CZE69" s="1003">
        <f t="shared" ref="CZE69" si="34103">CZE60*$C$65*$C$69</f>
        <v>0</v>
      </c>
      <c r="CZG69" s="1003">
        <f t="shared" ref="CZG69" si="34104">CZG60*$C$65*$C$69</f>
        <v>0</v>
      </c>
      <c r="CZI69" s="1003">
        <f t="shared" ref="CZI69" si="34105">CZI60*$C$65*$C$69</f>
        <v>0</v>
      </c>
      <c r="CZK69" s="1003">
        <f t="shared" ref="CZK69" si="34106">CZK60*$C$65*$C$69</f>
        <v>0</v>
      </c>
      <c r="CZM69" s="1003">
        <f t="shared" ref="CZM69" si="34107">CZM60*$C$65*$C$69</f>
        <v>0</v>
      </c>
      <c r="CZO69" s="1003">
        <f t="shared" ref="CZO69" si="34108">CZO60*$C$65*$C$69</f>
        <v>0</v>
      </c>
      <c r="CZQ69" s="1003">
        <f t="shared" ref="CZQ69" si="34109">CZQ60*$C$65*$C$69</f>
        <v>0</v>
      </c>
      <c r="CZS69" s="1003">
        <f t="shared" ref="CZS69" si="34110">CZS60*$C$65*$C$69</f>
        <v>0</v>
      </c>
      <c r="CZU69" s="1003">
        <f t="shared" ref="CZU69" si="34111">CZU60*$C$65*$C$69</f>
        <v>0</v>
      </c>
      <c r="CZW69" s="1003">
        <f t="shared" ref="CZW69" si="34112">CZW60*$C$65*$C$69</f>
        <v>0</v>
      </c>
      <c r="CZY69" s="1003">
        <f t="shared" ref="CZY69" si="34113">CZY60*$C$65*$C$69</f>
        <v>0</v>
      </c>
      <c r="DAA69" s="1003">
        <f t="shared" ref="DAA69" si="34114">DAA60*$C$65*$C$69</f>
        <v>0</v>
      </c>
      <c r="DAC69" s="1003">
        <f t="shared" ref="DAC69" si="34115">DAC60*$C$65*$C$69</f>
        <v>0</v>
      </c>
      <c r="DAE69" s="1003">
        <f t="shared" ref="DAE69" si="34116">DAE60*$C$65*$C$69</f>
        <v>0</v>
      </c>
      <c r="DAG69" s="1003">
        <f t="shared" ref="DAG69" si="34117">DAG60*$C$65*$C$69</f>
        <v>0</v>
      </c>
      <c r="DAI69" s="1003">
        <f t="shared" ref="DAI69" si="34118">DAI60*$C$65*$C$69</f>
        <v>0</v>
      </c>
      <c r="DAK69" s="1003">
        <f t="shared" ref="DAK69" si="34119">DAK60*$C$65*$C$69</f>
        <v>0</v>
      </c>
      <c r="DAM69" s="1003">
        <f t="shared" ref="DAM69" si="34120">DAM60*$C$65*$C$69</f>
        <v>0</v>
      </c>
      <c r="DAO69" s="1003">
        <f t="shared" ref="DAO69" si="34121">DAO60*$C$65*$C$69</f>
        <v>0</v>
      </c>
      <c r="DAQ69" s="1003">
        <f t="shared" ref="DAQ69" si="34122">DAQ60*$C$65*$C$69</f>
        <v>0</v>
      </c>
      <c r="DAS69" s="1003">
        <f t="shared" ref="DAS69" si="34123">DAS60*$C$65*$C$69</f>
        <v>0</v>
      </c>
      <c r="DAU69" s="1003">
        <f t="shared" ref="DAU69" si="34124">DAU60*$C$65*$C$69</f>
        <v>0</v>
      </c>
      <c r="DAW69" s="1003">
        <f t="shared" ref="DAW69" si="34125">DAW60*$C$65*$C$69</f>
        <v>0</v>
      </c>
      <c r="DAY69" s="1003">
        <f t="shared" ref="DAY69" si="34126">DAY60*$C$65*$C$69</f>
        <v>0</v>
      </c>
      <c r="DBA69" s="1003">
        <f t="shared" ref="DBA69" si="34127">DBA60*$C$65*$C$69</f>
        <v>0</v>
      </c>
      <c r="DBC69" s="1003">
        <f t="shared" ref="DBC69" si="34128">DBC60*$C$65*$C$69</f>
        <v>0</v>
      </c>
      <c r="DBE69" s="1003">
        <f t="shared" ref="DBE69" si="34129">DBE60*$C$65*$C$69</f>
        <v>0</v>
      </c>
      <c r="DBG69" s="1003">
        <f t="shared" ref="DBG69" si="34130">DBG60*$C$65*$C$69</f>
        <v>0</v>
      </c>
      <c r="DBI69" s="1003">
        <f t="shared" ref="DBI69" si="34131">DBI60*$C$65*$C$69</f>
        <v>0</v>
      </c>
      <c r="DBK69" s="1003">
        <f t="shared" ref="DBK69" si="34132">DBK60*$C$65*$C$69</f>
        <v>0</v>
      </c>
      <c r="DBM69" s="1003">
        <f t="shared" ref="DBM69" si="34133">DBM60*$C$65*$C$69</f>
        <v>0</v>
      </c>
      <c r="DBO69" s="1003">
        <f t="shared" ref="DBO69" si="34134">DBO60*$C$65*$C$69</f>
        <v>0</v>
      </c>
      <c r="DBQ69" s="1003">
        <f t="shared" ref="DBQ69" si="34135">DBQ60*$C$65*$C$69</f>
        <v>0</v>
      </c>
      <c r="DBS69" s="1003">
        <f t="shared" ref="DBS69" si="34136">DBS60*$C$65*$C$69</f>
        <v>0</v>
      </c>
      <c r="DBU69" s="1003">
        <f t="shared" ref="DBU69" si="34137">DBU60*$C$65*$C$69</f>
        <v>0</v>
      </c>
      <c r="DBW69" s="1003">
        <f t="shared" ref="DBW69" si="34138">DBW60*$C$65*$C$69</f>
        <v>0</v>
      </c>
      <c r="DBY69" s="1003">
        <f t="shared" ref="DBY69" si="34139">DBY60*$C$65*$C$69</f>
        <v>0</v>
      </c>
      <c r="DCA69" s="1003">
        <f t="shared" ref="DCA69" si="34140">DCA60*$C$65*$C$69</f>
        <v>0</v>
      </c>
      <c r="DCC69" s="1003">
        <f t="shared" ref="DCC69" si="34141">DCC60*$C$65*$C$69</f>
        <v>0</v>
      </c>
      <c r="DCE69" s="1003">
        <f t="shared" ref="DCE69" si="34142">DCE60*$C$65*$C$69</f>
        <v>0</v>
      </c>
      <c r="DCG69" s="1003">
        <f t="shared" ref="DCG69" si="34143">DCG60*$C$65*$C$69</f>
        <v>0</v>
      </c>
      <c r="DCI69" s="1003">
        <f t="shared" ref="DCI69" si="34144">DCI60*$C$65*$C$69</f>
        <v>0</v>
      </c>
      <c r="DCK69" s="1003">
        <f t="shared" ref="DCK69" si="34145">DCK60*$C$65*$C$69</f>
        <v>0</v>
      </c>
      <c r="DCM69" s="1003">
        <f t="shared" ref="DCM69" si="34146">DCM60*$C$65*$C$69</f>
        <v>0</v>
      </c>
      <c r="DCO69" s="1003">
        <f t="shared" ref="DCO69" si="34147">DCO60*$C$65*$C$69</f>
        <v>0</v>
      </c>
      <c r="DCQ69" s="1003">
        <f t="shared" ref="DCQ69" si="34148">DCQ60*$C$65*$C$69</f>
        <v>0</v>
      </c>
      <c r="DCS69" s="1003">
        <f t="shared" ref="DCS69" si="34149">DCS60*$C$65*$C$69</f>
        <v>0</v>
      </c>
      <c r="DCU69" s="1003">
        <f t="shared" ref="DCU69" si="34150">DCU60*$C$65*$C$69</f>
        <v>0</v>
      </c>
      <c r="DCW69" s="1003">
        <f t="shared" ref="DCW69" si="34151">DCW60*$C$65*$C$69</f>
        <v>0</v>
      </c>
      <c r="DCY69" s="1003">
        <f t="shared" ref="DCY69" si="34152">DCY60*$C$65*$C$69</f>
        <v>0</v>
      </c>
      <c r="DDA69" s="1003">
        <f t="shared" ref="DDA69" si="34153">DDA60*$C$65*$C$69</f>
        <v>0</v>
      </c>
      <c r="DDC69" s="1003">
        <f t="shared" ref="DDC69" si="34154">DDC60*$C$65*$C$69</f>
        <v>0</v>
      </c>
      <c r="DDE69" s="1003">
        <f t="shared" ref="DDE69" si="34155">DDE60*$C$65*$C$69</f>
        <v>0</v>
      </c>
      <c r="DDG69" s="1003">
        <f t="shared" ref="DDG69" si="34156">DDG60*$C$65*$C$69</f>
        <v>0</v>
      </c>
      <c r="DDI69" s="1003">
        <f t="shared" ref="DDI69" si="34157">DDI60*$C$65*$C$69</f>
        <v>0</v>
      </c>
      <c r="DDK69" s="1003">
        <f t="shared" ref="DDK69" si="34158">DDK60*$C$65*$C$69</f>
        <v>0</v>
      </c>
      <c r="DDM69" s="1003">
        <f t="shared" ref="DDM69" si="34159">DDM60*$C$65*$C$69</f>
        <v>0</v>
      </c>
      <c r="DDO69" s="1003">
        <f t="shared" ref="DDO69" si="34160">DDO60*$C$65*$C$69</f>
        <v>0</v>
      </c>
      <c r="DDQ69" s="1003">
        <f t="shared" ref="DDQ69" si="34161">DDQ60*$C$65*$C$69</f>
        <v>0</v>
      </c>
      <c r="DDS69" s="1003">
        <f t="shared" ref="DDS69" si="34162">DDS60*$C$65*$C$69</f>
        <v>0</v>
      </c>
      <c r="DDU69" s="1003">
        <f t="shared" ref="DDU69" si="34163">DDU60*$C$65*$C$69</f>
        <v>0</v>
      </c>
      <c r="DDW69" s="1003">
        <f t="shared" ref="DDW69" si="34164">DDW60*$C$65*$C$69</f>
        <v>0</v>
      </c>
      <c r="DDY69" s="1003">
        <f t="shared" ref="DDY69" si="34165">DDY60*$C$65*$C$69</f>
        <v>0</v>
      </c>
      <c r="DEA69" s="1003">
        <f t="shared" ref="DEA69" si="34166">DEA60*$C$65*$C$69</f>
        <v>0</v>
      </c>
      <c r="DEC69" s="1003">
        <f t="shared" ref="DEC69" si="34167">DEC60*$C$65*$C$69</f>
        <v>0</v>
      </c>
      <c r="DEE69" s="1003">
        <f t="shared" ref="DEE69" si="34168">DEE60*$C$65*$C$69</f>
        <v>0</v>
      </c>
      <c r="DEG69" s="1003">
        <f t="shared" ref="DEG69" si="34169">DEG60*$C$65*$C$69</f>
        <v>0</v>
      </c>
      <c r="DEI69" s="1003">
        <f t="shared" ref="DEI69" si="34170">DEI60*$C$65*$C$69</f>
        <v>0</v>
      </c>
      <c r="DEK69" s="1003">
        <f t="shared" ref="DEK69" si="34171">DEK60*$C$65*$C$69</f>
        <v>0</v>
      </c>
      <c r="DEM69" s="1003">
        <f t="shared" ref="DEM69" si="34172">DEM60*$C$65*$C$69</f>
        <v>0</v>
      </c>
      <c r="DEO69" s="1003">
        <f t="shared" ref="DEO69" si="34173">DEO60*$C$65*$C$69</f>
        <v>0</v>
      </c>
      <c r="DEQ69" s="1003">
        <f t="shared" ref="DEQ69" si="34174">DEQ60*$C$65*$C$69</f>
        <v>0</v>
      </c>
      <c r="DES69" s="1003">
        <f t="shared" ref="DES69" si="34175">DES60*$C$65*$C$69</f>
        <v>0</v>
      </c>
      <c r="DEU69" s="1003">
        <f t="shared" ref="DEU69" si="34176">DEU60*$C$65*$C$69</f>
        <v>0</v>
      </c>
      <c r="DEW69" s="1003">
        <f t="shared" ref="DEW69" si="34177">DEW60*$C$65*$C$69</f>
        <v>0</v>
      </c>
      <c r="DEY69" s="1003">
        <f t="shared" ref="DEY69" si="34178">DEY60*$C$65*$C$69</f>
        <v>0</v>
      </c>
      <c r="DFA69" s="1003">
        <f t="shared" ref="DFA69" si="34179">DFA60*$C$65*$C$69</f>
        <v>0</v>
      </c>
      <c r="DFC69" s="1003">
        <f t="shared" ref="DFC69" si="34180">DFC60*$C$65*$C$69</f>
        <v>0</v>
      </c>
      <c r="DFE69" s="1003">
        <f t="shared" ref="DFE69" si="34181">DFE60*$C$65*$C$69</f>
        <v>0</v>
      </c>
      <c r="DFG69" s="1003">
        <f t="shared" ref="DFG69" si="34182">DFG60*$C$65*$C$69</f>
        <v>0</v>
      </c>
      <c r="DFI69" s="1003">
        <f t="shared" ref="DFI69" si="34183">DFI60*$C$65*$C$69</f>
        <v>0</v>
      </c>
      <c r="DFK69" s="1003">
        <f t="shared" ref="DFK69" si="34184">DFK60*$C$65*$C$69</f>
        <v>0</v>
      </c>
      <c r="DFM69" s="1003">
        <f t="shared" ref="DFM69" si="34185">DFM60*$C$65*$C$69</f>
        <v>0</v>
      </c>
      <c r="DFO69" s="1003">
        <f t="shared" ref="DFO69" si="34186">DFO60*$C$65*$C$69</f>
        <v>0</v>
      </c>
      <c r="DFQ69" s="1003">
        <f t="shared" ref="DFQ69" si="34187">DFQ60*$C$65*$C$69</f>
        <v>0</v>
      </c>
      <c r="DFS69" s="1003">
        <f t="shared" ref="DFS69" si="34188">DFS60*$C$65*$C$69</f>
        <v>0</v>
      </c>
      <c r="DFU69" s="1003">
        <f t="shared" ref="DFU69" si="34189">DFU60*$C$65*$C$69</f>
        <v>0</v>
      </c>
      <c r="DFW69" s="1003">
        <f t="shared" ref="DFW69" si="34190">DFW60*$C$65*$C$69</f>
        <v>0</v>
      </c>
      <c r="DFY69" s="1003">
        <f t="shared" ref="DFY69" si="34191">DFY60*$C$65*$C$69</f>
        <v>0</v>
      </c>
      <c r="DGA69" s="1003">
        <f t="shared" ref="DGA69" si="34192">DGA60*$C$65*$C$69</f>
        <v>0</v>
      </c>
      <c r="DGC69" s="1003">
        <f t="shared" ref="DGC69" si="34193">DGC60*$C$65*$C$69</f>
        <v>0</v>
      </c>
      <c r="DGE69" s="1003">
        <f t="shared" ref="DGE69" si="34194">DGE60*$C$65*$C$69</f>
        <v>0</v>
      </c>
      <c r="DGG69" s="1003">
        <f t="shared" ref="DGG69" si="34195">DGG60*$C$65*$C$69</f>
        <v>0</v>
      </c>
      <c r="DGI69" s="1003">
        <f t="shared" ref="DGI69" si="34196">DGI60*$C$65*$C$69</f>
        <v>0</v>
      </c>
      <c r="DGK69" s="1003">
        <f t="shared" ref="DGK69" si="34197">DGK60*$C$65*$C$69</f>
        <v>0</v>
      </c>
      <c r="DGM69" s="1003">
        <f t="shared" ref="DGM69" si="34198">DGM60*$C$65*$C$69</f>
        <v>0</v>
      </c>
      <c r="DGO69" s="1003">
        <f t="shared" ref="DGO69" si="34199">DGO60*$C$65*$C$69</f>
        <v>0</v>
      </c>
      <c r="DGQ69" s="1003">
        <f t="shared" ref="DGQ69" si="34200">DGQ60*$C$65*$C$69</f>
        <v>0</v>
      </c>
      <c r="DGS69" s="1003">
        <f t="shared" ref="DGS69" si="34201">DGS60*$C$65*$C$69</f>
        <v>0</v>
      </c>
      <c r="DGU69" s="1003">
        <f t="shared" ref="DGU69" si="34202">DGU60*$C$65*$C$69</f>
        <v>0</v>
      </c>
      <c r="DGW69" s="1003">
        <f t="shared" ref="DGW69" si="34203">DGW60*$C$65*$C$69</f>
        <v>0</v>
      </c>
      <c r="DGY69" s="1003">
        <f t="shared" ref="DGY69" si="34204">DGY60*$C$65*$C$69</f>
        <v>0</v>
      </c>
      <c r="DHA69" s="1003">
        <f t="shared" ref="DHA69" si="34205">DHA60*$C$65*$C$69</f>
        <v>0</v>
      </c>
      <c r="DHC69" s="1003">
        <f t="shared" ref="DHC69" si="34206">DHC60*$C$65*$C$69</f>
        <v>0</v>
      </c>
      <c r="DHE69" s="1003">
        <f t="shared" ref="DHE69" si="34207">DHE60*$C$65*$C$69</f>
        <v>0</v>
      </c>
      <c r="DHG69" s="1003">
        <f t="shared" ref="DHG69" si="34208">DHG60*$C$65*$C$69</f>
        <v>0</v>
      </c>
      <c r="DHI69" s="1003">
        <f t="shared" ref="DHI69" si="34209">DHI60*$C$65*$C$69</f>
        <v>0</v>
      </c>
      <c r="DHK69" s="1003">
        <f t="shared" ref="DHK69" si="34210">DHK60*$C$65*$C$69</f>
        <v>0</v>
      </c>
      <c r="DHM69" s="1003">
        <f t="shared" ref="DHM69" si="34211">DHM60*$C$65*$C$69</f>
        <v>0</v>
      </c>
      <c r="DHO69" s="1003">
        <f t="shared" ref="DHO69" si="34212">DHO60*$C$65*$C$69</f>
        <v>0</v>
      </c>
      <c r="DHQ69" s="1003">
        <f t="shared" ref="DHQ69" si="34213">DHQ60*$C$65*$C$69</f>
        <v>0</v>
      </c>
      <c r="DHS69" s="1003">
        <f t="shared" ref="DHS69" si="34214">DHS60*$C$65*$C$69</f>
        <v>0</v>
      </c>
      <c r="DHU69" s="1003">
        <f t="shared" ref="DHU69" si="34215">DHU60*$C$65*$C$69</f>
        <v>0</v>
      </c>
      <c r="DHW69" s="1003">
        <f t="shared" ref="DHW69" si="34216">DHW60*$C$65*$C$69</f>
        <v>0</v>
      </c>
      <c r="DHY69" s="1003">
        <f t="shared" ref="DHY69" si="34217">DHY60*$C$65*$C$69</f>
        <v>0</v>
      </c>
      <c r="DIA69" s="1003">
        <f t="shared" ref="DIA69" si="34218">DIA60*$C$65*$C$69</f>
        <v>0</v>
      </c>
      <c r="DIC69" s="1003">
        <f t="shared" ref="DIC69" si="34219">DIC60*$C$65*$C$69</f>
        <v>0</v>
      </c>
      <c r="DIE69" s="1003">
        <f t="shared" ref="DIE69" si="34220">DIE60*$C$65*$C$69</f>
        <v>0</v>
      </c>
      <c r="DIG69" s="1003">
        <f t="shared" ref="DIG69" si="34221">DIG60*$C$65*$C$69</f>
        <v>0</v>
      </c>
      <c r="DII69" s="1003">
        <f t="shared" ref="DII69" si="34222">DII60*$C$65*$C$69</f>
        <v>0</v>
      </c>
      <c r="DIK69" s="1003">
        <f t="shared" ref="DIK69" si="34223">DIK60*$C$65*$C$69</f>
        <v>0</v>
      </c>
      <c r="DIM69" s="1003">
        <f t="shared" ref="DIM69" si="34224">DIM60*$C$65*$C$69</f>
        <v>0</v>
      </c>
      <c r="DIO69" s="1003">
        <f t="shared" ref="DIO69" si="34225">DIO60*$C$65*$C$69</f>
        <v>0</v>
      </c>
      <c r="DIQ69" s="1003">
        <f t="shared" ref="DIQ69" si="34226">DIQ60*$C$65*$C$69</f>
        <v>0</v>
      </c>
      <c r="DIS69" s="1003">
        <f t="shared" ref="DIS69" si="34227">DIS60*$C$65*$C$69</f>
        <v>0</v>
      </c>
      <c r="DIU69" s="1003">
        <f t="shared" ref="DIU69" si="34228">DIU60*$C$65*$C$69</f>
        <v>0</v>
      </c>
      <c r="DIW69" s="1003">
        <f t="shared" ref="DIW69" si="34229">DIW60*$C$65*$C$69</f>
        <v>0</v>
      </c>
      <c r="DIY69" s="1003">
        <f t="shared" ref="DIY69" si="34230">DIY60*$C$65*$C$69</f>
        <v>0</v>
      </c>
      <c r="DJA69" s="1003">
        <f t="shared" ref="DJA69" si="34231">DJA60*$C$65*$C$69</f>
        <v>0</v>
      </c>
      <c r="DJC69" s="1003">
        <f t="shared" ref="DJC69" si="34232">DJC60*$C$65*$C$69</f>
        <v>0</v>
      </c>
      <c r="DJE69" s="1003">
        <f t="shared" ref="DJE69" si="34233">DJE60*$C$65*$C$69</f>
        <v>0</v>
      </c>
      <c r="DJG69" s="1003">
        <f t="shared" ref="DJG69" si="34234">DJG60*$C$65*$C$69</f>
        <v>0</v>
      </c>
      <c r="DJI69" s="1003">
        <f t="shared" ref="DJI69" si="34235">DJI60*$C$65*$C$69</f>
        <v>0</v>
      </c>
      <c r="DJK69" s="1003">
        <f t="shared" ref="DJK69" si="34236">DJK60*$C$65*$C$69</f>
        <v>0</v>
      </c>
      <c r="DJM69" s="1003">
        <f t="shared" ref="DJM69" si="34237">DJM60*$C$65*$C$69</f>
        <v>0</v>
      </c>
      <c r="DJO69" s="1003">
        <f t="shared" ref="DJO69" si="34238">DJO60*$C$65*$C$69</f>
        <v>0</v>
      </c>
      <c r="DJQ69" s="1003">
        <f t="shared" ref="DJQ69" si="34239">DJQ60*$C$65*$C$69</f>
        <v>0</v>
      </c>
      <c r="DJS69" s="1003">
        <f t="shared" ref="DJS69" si="34240">DJS60*$C$65*$C$69</f>
        <v>0</v>
      </c>
      <c r="DJU69" s="1003">
        <f t="shared" ref="DJU69" si="34241">DJU60*$C$65*$C$69</f>
        <v>0</v>
      </c>
      <c r="DJW69" s="1003">
        <f t="shared" ref="DJW69" si="34242">DJW60*$C$65*$C$69</f>
        <v>0</v>
      </c>
      <c r="DJY69" s="1003">
        <f t="shared" ref="DJY69" si="34243">DJY60*$C$65*$C$69</f>
        <v>0</v>
      </c>
      <c r="DKA69" s="1003">
        <f t="shared" ref="DKA69" si="34244">DKA60*$C$65*$C$69</f>
        <v>0</v>
      </c>
      <c r="DKC69" s="1003">
        <f t="shared" ref="DKC69" si="34245">DKC60*$C$65*$C$69</f>
        <v>0</v>
      </c>
      <c r="DKE69" s="1003">
        <f t="shared" ref="DKE69" si="34246">DKE60*$C$65*$C$69</f>
        <v>0</v>
      </c>
      <c r="DKG69" s="1003">
        <f t="shared" ref="DKG69" si="34247">DKG60*$C$65*$C$69</f>
        <v>0</v>
      </c>
      <c r="DKI69" s="1003">
        <f t="shared" ref="DKI69" si="34248">DKI60*$C$65*$C$69</f>
        <v>0</v>
      </c>
      <c r="DKK69" s="1003">
        <f t="shared" ref="DKK69" si="34249">DKK60*$C$65*$C$69</f>
        <v>0</v>
      </c>
      <c r="DKM69" s="1003">
        <f t="shared" ref="DKM69" si="34250">DKM60*$C$65*$C$69</f>
        <v>0</v>
      </c>
      <c r="DKO69" s="1003">
        <f t="shared" ref="DKO69" si="34251">DKO60*$C$65*$C$69</f>
        <v>0</v>
      </c>
      <c r="DKQ69" s="1003">
        <f t="shared" ref="DKQ69" si="34252">DKQ60*$C$65*$C$69</f>
        <v>0</v>
      </c>
      <c r="DKS69" s="1003">
        <f t="shared" ref="DKS69" si="34253">DKS60*$C$65*$C$69</f>
        <v>0</v>
      </c>
      <c r="DKU69" s="1003">
        <f t="shared" ref="DKU69" si="34254">DKU60*$C$65*$C$69</f>
        <v>0</v>
      </c>
      <c r="DKW69" s="1003">
        <f t="shared" ref="DKW69" si="34255">DKW60*$C$65*$C$69</f>
        <v>0</v>
      </c>
      <c r="DKY69" s="1003">
        <f t="shared" ref="DKY69" si="34256">DKY60*$C$65*$C$69</f>
        <v>0</v>
      </c>
      <c r="DLA69" s="1003">
        <f t="shared" ref="DLA69" si="34257">DLA60*$C$65*$C$69</f>
        <v>0</v>
      </c>
      <c r="DLC69" s="1003">
        <f t="shared" ref="DLC69" si="34258">DLC60*$C$65*$C$69</f>
        <v>0</v>
      </c>
      <c r="DLE69" s="1003">
        <f t="shared" ref="DLE69" si="34259">DLE60*$C$65*$C$69</f>
        <v>0</v>
      </c>
      <c r="DLG69" s="1003">
        <f t="shared" ref="DLG69" si="34260">DLG60*$C$65*$C$69</f>
        <v>0</v>
      </c>
      <c r="DLI69" s="1003">
        <f t="shared" ref="DLI69" si="34261">DLI60*$C$65*$C$69</f>
        <v>0</v>
      </c>
      <c r="DLK69" s="1003">
        <f t="shared" ref="DLK69" si="34262">DLK60*$C$65*$C$69</f>
        <v>0</v>
      </c>
      <c r="DLM69" s="1003">
        <f t="shared" ref="DLM69" si="34263">DLM60*$C$65*$C$69</f>
        <v>0</v>
      </c>
      <c r="DLO69" s="1003">
        <f t="shared" ref="DLO69" si="34264">DLO60*$C$65*$C$69</f>
        <v>0</v>
      </c>
      <c r="DLQ69" s="1003">
        <f t="shared" ref="DLQ69" si="34265">DLQ60*$C$65*$C$69</f>
        <v>0</v>
      </c>
      <c r="DLS69" s="1003">
        <f t="shared" ref="DLS69" si="34266">DLS60*$C$65*$C$69</f>
        <v>0</v>
      </c>
      <c r="DLU69" s="1003">
        <f t="shared" ref="DLU69" si="34267">DLU60*$C$65*$C$69</f>
        <v>0</v>
      </c>
      <c r="DLW69" s="1003">
        <f t="shared" ref="DLW69" si="34268">DLW60*$C$65*$C$69</f>
        <v>0</v>
      </c>
      <c r="DLY69" s="1003">
        <f t="shared" ref="DLY69" si="34269">DLY60*$C$65*$C$69</f>
        <v>0</v>
      </c>
      <c r="DMA69" s="1003">
        <f t="shared" ref="DMA69" si="34270">DMA60*$C$65*$C$69</f>
        <v>0</v>
      </c>
      <c r="DMC69" s="1003">
        <f t="shared" ref="DMC69" si="34271">DMC60*$C$65*$C$69</f>
        <v>0</v>
      </c>
      <c r="DME69" s="1003">
        <f t="shared" ref="DME69" si="34272">DME60*$C$65*$C$69</f>
        <v>0</v>
      </c>
      <c r="DMG69" s="1003">
        <f t="shared" ref="DMG69" si="34273">DMG60*$C$65*$C$69</f>
        <v>0</v>
      </c>
      <c r="DMI69" s="1003">
        <f t="shared" ref="DMI69" si="34274">DMI60*$C$65*$C$69</f>
        <v>0</v>
      </c>
      <c r="DMK69" s="1003">
        <f t="shared" ref="DMK69" si="34275">DMK60*$C$65*$C$69</f>
        <v>0</v>
      </c>
      <c r="DMM69" s="1003">
        <f t="shared" ref="DMM69" si="34276">DMM60*$C$65*$C$69</f>
        <v>0</v>
      </c>
      <c r="DMO69" s="1003">
        <f t="shared" ref="DMO69" si="34277">DMO60*$C$65*$C$69</f>
        <v>0</v>
      </c>
      <c r="DMQ69" s="1003">
        <f t="shared" ref="DMQ69" si="34278">DMQ60*$C$65*$C$69</f>
        <v>0</v>
      </c>
      <c r="DMS69" s="1003">
        <f t="shared" ref="DMS69" si="34279">DMS60*$C$65*$C$69</f>
        <v>0</v>
      </c>
      <c r="DMU69" s="1003">
        <f t="shared" ref="DMU69" si="34280">DMU60*$C$65*$C$69</f>
        <v>0</v>
      </c>
      <c r="DMW69" s="1003">
        <f t="shared" ref="DMW69" si="34281">DMW60*$C$65*$C$69</f>
        <v>0</v>
      </c>
      <c r="DMY69" s="1003">
        <f t="shared" ref="DMY69" si="34282">DMY60*$C$65*$C$69</f>
        <v>0</v>
      </c>
      <c r="DNA69" s="1003">
        <f t="shared" ref="DNA69" si="34283">DNA60*$C$65*$C$69</f>
        <v>0</v>
      </c>
      <c r="DNC69" s="1003">
        <f t="shared" ref="DNC69" si="34284">DNC60*$C$65*$C$69</f>
        <v>0</v>
      </c>
      <c r="DNE69" s="1003">
        <f t="shared" ref="DNE69" si="34285">DNE60*$C$65*$C$69</f>
        <v>0</v>
      </c>
      <c r="DNG69" s="1003">
        <f t="shared" ref="DNG69" si="34286">DNG60*$C$65*$C$69</f>
        <v>0</v>
      </c>
      <c r="DNI69" s="1003">
        <f t="shared" ref="DNI69" si="34287">DNI60*$C$65*$C$69</f>
        <v>0</v>
      </c>
      <c r="DNK69" s="1003">
        <f t="shared" ref="DNK69" si="34288">DNK60*$C$65*$C$69</f>
        <v>0</v>
      </c>
      <c r="DNM69" s="1003">
        <f t="shared" ref="DNM69" si="34289">DNM60*$C$65*$C$69</f>
        <v>0</v>
      </c>
      <c r="DNO69" s="1003">
        <f t="shared" ref="DNO69" si="34290">DNO60*$C$65*$C$69</f>
        <v>0</v>
      </c>
      <c r="DNQ69" s="1003">
        <f t="shared" ref="DNQ69" si="34291">DNQ60*$C$65*$C$69</f>
        <v>0</v>
      </c>
      <c r="DNS69" s="1003">
        <f t="shared" ref="DNS69" si="34292">DNS60*$C$65*$C$69</f>
        <v>0</v>
      </c>
      <c r="DNU69" s="1003">
        <f t="shared" ref="DNU69" si="34293">DNU60*$C$65*$C$69</f>
        <v>0</v>
      </c>
      <c r="DNW69" s="1003">
        <f t="shared" ref="DNW69" si="34294">DNW60*$C$65*$C$69</f>
        <v>0</v>
      </c>
      <c r="DNY69" s="1003">
        <f t="shared" ref="DNY69" si="34295">DNY60*$C$65*$C$69</f>
        <v>0</v>
      </c>
      <c r="DOA69" s="1003">
        <f t="shared" ref="DOA69" si="34296">DOA60*$C$65*$C$69</f>
        <v>0</v>
      </c>
      <c r="DOC69" s="1003">
        <f t="shared" ref="DOC69" si="34297">DOC60*$C$65*$C$69</f>
        <v>0</v>
      </c>
      <c r="DOE69" s="1003">
        <f t="shared" ref="DOE69" si="34298">DOE60*$C$65*$C$69</f>
        <v>0</v>
      </c>
      <c r="DOG69" s="1003">
        <f t="shared" ref="DOG69" si="34299">DOG60*$C$65*$C$69</f>
        <v>0</v>
      </c>
      <c r="DOI69" s="1003">
        <f t="shared" ref="DOI69" si="34300">DOI60*$C$65*$C$69</f>
        <v>0</v>
      </c>
      <c r="DOK69" s="1003">
        <f t="shared" ref="DOK69" si="34301">DOK60*$C$65*$C$69</f>
        <v>0</v>
      </c>
      <c r="DOM69" s="1003">
        <f t="shared" ref="DOM69" si="34302">DOM60*$C$65*$C$69</f>
        <v>0</v>
      </c>
      <c r="DOO69" s="1003">
        <f t="shared" ref="DOO69" si="34303">DOO60*$C$65*$C$69</f>
        <v>0</v>
      </c>
      <c r="DOQ69" s="1003">
        <f t="shared" ref="DOQ69" si="34304">DOQ60*$C$65*$C$69</f>
        <v>0</v>
      </c>
      <c r="DOS69" s="1003">
        <f t="shared" ref="DOS69" si="34305">DOS60*$C$65*$C$69</f>
        <v>0</v>
      </c>
      <c r="DOU69" s="1003">
        <f t="shared" ref="DOU69" si="34306">DOU60*$C$65*$C$69</f>
        <v>0</v>
      </c>
      <c r="DOW69" s="1003">
        <f t="shared" ref="DOW69" si="34307">DOW60*$C$65*$C$69</f>
        <v>0</v>
      </c>
      <c r="DOY69" s="1003">
        <f t="shared" ref="DOY69" si="34308">DOY60*$C$65*$C$69</f>
        <v>0</v>
      </c>
      <c r="DPA69" s="1003">
        <f t="shared" ref="DPA69" si="34309">DPA60*$C$65*$C$69</f>
        <v>0</v>
      </c>
      <c r="DPC69" s="1003">
        <f t="shared" ref="DPC69" si="34310">DPC60*$C$65*$C$69</f>
        <v>0</v>
      </c>
      <c r="DPE69" s="1003">
        <f t="shared" ref="DPE69" si="34311">DPE60*$C$65*$C$69</f>
        <v>0</v>
      </c>
      <c r="DPG69" s="1003">
        <f t="shared" ref="DPG69" si="34312">DPG60*$C$65*$C$69</f>
        <v>0</v>
      </c>
      <c r="DPI69" s="1003">
        <f t="shared" ref="DPI69" si="34313">DPI60*$C$65*$C$69</f>
        <v>0</v>
      </c>
      <c r="DPK69" s="1003">
        <f t="shared" ref="DPK69" si="34314">DPK60*$C$65*$C$69</f>
        <v>0</v>
      </c>
      <c r="DPM69" s="1003">
        <f t="shared" ref="DPM69" si="34315">DPM60*$C$65*$C$69</f>
        <v>0</v>
      </c>
      <c r="DPO69" s="1003">
        <f t="shared" ref="DPO69" si="34316">DPO60*$C$65*$C$69</f>
        <v>0</v>
      </c>
      <c r="DPQ69" s="1003">
        <f t="shared" ref="DPQ69" si="34317">DPQ60*$C$65*$C$69</f>
        <v>0</v>
      </c>
      <c r="DPS69" s="1003">
        <f t="shared" ref="DPS69" si="34318">DPS60*$C$65*$C$69</f>
        <v>0</v>
      </c>
      <c r="DPU69" s="1003">
        <f t="shared" ref="DPU69" si="34319">DPU60*$C$65*$C$69</f>
        <v>0</v>
      </c>
      <c r="DPW69" s="1003">
        <f t="shared" ref="DPW69" si="34320">DPW60*$C$65*$C$69</f>
        <v>0</v>
      </c>
      <c r="DPY69" s="1003">
        <f t="shared" ref="DPY69" si="34321">DPY60*$C$65*$C$69</f>
        <v>0</v>
      </c>
      <c r="DQA69" s="1003">
        <f t="shared" ref="DQA69" si="34322">DQA60*$C$65*$C$69</f>
        <v>0</v>
      </c>
      <c r="DQC69" s="1003">
        <f t="shared" ref="DQC69" si="34323">DQC60*$C$65*$C$69</f>
        <v>0</v>
      </c>
      <c r="DQE69" s="1003">
        <f t="shared" ref="DQE69" si="34324">DQE60*$C$65*$C$69</f>
        <v>0</v>
      </c>
      <c r="DQG69" s="1003">
        <f t="shared" ref="DQG69" si="34325">DQG60*$C$65*$C$69</f>
        <v>0</v>
      </c>
      <c r="DQI69" s="1003">
        <f t="shared" ref="DQI69" si="34326">DQI60*$C$65*$C$69</f>
        <v>0</v>
      </c>
      <c r="DQK69" s="1003">
        <f t="shared" ref="DQK69" si="34327">DQK60*$C$65*$C$69</f>
        <v>0</v>
      </c>
      <c r="DQM69" s="1003">
        <f t="shared" ref="DQM69" si="34328">DQM60*$C$65*$C$69</f>
        <v>0</v>
      </c>
      <c r="DQO69" s="1003">
        <f t="shared" ref="DQO69" si="34329">DQO60*$C$65*$C$69</f>
        <v>0</v>
      </c>
      <c r="DQQ69" s="1003">
        <f t="shared" ref="DQQ69" si="34330">DQQ60*$C$65*$C$69</f>
        <v>0</v>
      </c>
      <c r="DQS69" s="1003">
        <f t="shared" ref="DQS69" si="34331">DQS60*$C$65*$C$69</f>
        <v>0</v>
      </c>
      <c r="DQU69" s="1003">
        <f t="shared" ref="DQU69" si="34332">DQU60*$C$65*$C$69</f>
        <v>0</v>
      </c>
      <c r="DQW69" s="1003">
        <f t="shared" ref="DQW69" si="34333">DQW60*$C$65*$C$69</f>
        <v>0</v>
      </c>
      <c r="DQY69" s="1003">
        <f t="shared" ref="DQY69" si="34334">DQY60*$C$65*$C$69</f>
        <v>0</v>
      </c>
      <c r="DRA69" s="1003">
        <f t="shared" ref="DRA69" si="34335">DRA60*$C$65*$C$69</f>
        <v>0</v>
      </c>
      <c r="DRC69" s="1003">
        <f t="shared" ref="DRC69" si="34336">DRC60*$C$65*$C$69</f>
        <v>0</v>
      </c>
      <c r="DRE69" s="1003">
        <f t="shared" ref="DRE69" si="34337">DRE60*$C$65*$C$69</f>
        <v>0</v>
      </c>
      <c r="DRG69" s="1003">
        <f t="shared" ref="DRG69" si="34338">DRG60*$C$65*$C$69</f>
        <v>0</v>
      </c>
      <c r="DRI69" s="1003">
        <f t="shared" ref="DRI69" si="34339">DRI60*$C$65*$C$69</f>
        <v>0</v>
      </c>
      <c r="DRK69" s="1003">
        <f t="shared" ref="DRK69" si="34340">DRK60*$C$65*$C$69</f>
        <v>0</v>
      </c>
      <c r="DRM69" s="1003">
        <f t="shared" ref="DRM69" si="34341">DRM60*$C$65*$C$69</f>
        <v>0</v>
      </c>
      <c r="DRO69" s="1003">
        <f t="shared" ref="DRO69" si="34342">DRO60*$C$65*$C$69</f>
        <v>0</v>
      </c>
      <c r="DRQ69" s="1003">
        <f t="shared" ref="DRQ69" si="34343">DRQ60*$C$65*$C$69</f>
        <v>0</v>
      </c>
      <c r="DRS69" s="1003">
        <f t="shared" ref="DRS69" si="34344">DRS60*$C$65*$C$69</f>
        <v>0</v>
      </c>
      <c r="DRU69" s="1003">
        <f t="shared" ref="DRU69" si="34345">DRU60*$C$65*$C$69</f>
        <v>0</v>
      </c>
      <c r="DRW69" s="1003">
        <f t="shared" ref="DRW69" si="34346">DRW60*$C$65*$C$69</f>
        <v>0</v>
      </c>
      <c r="DRY69" s="1003">
        <f t="shared" ref="DRY69" si="34347">DRY60*$C$65*$C$69</f>
        <v>0</v>
      </c>
      <c r="DSA69" s="1003">
        <f t="shared" ref="DSA69" si="34348">DSA60*$C$65*$C$69</f>
        <v>0</v>
      </c>
      <c r="DSC69" s="1003">
        <f t="shared" ref="DSC69" si="34349">DSC60*$C$65*$C$69</f>
        <v>0</v>
      </c>
      <c r="DSE69" s="1003">
        <f t="shared" ref="DSE69" si="34350">DSE60*$C$65*$C$69</f>
        <v>0</v>
      </c>
      <c r="DSG69" s="1003">
        <f t="shared" ref="DSG69" si="34351">DSG60*$C$65*$C$69</f>
        <v>0</v>
      </c>
      <c r="DSI69" s="1003">
        <f t="shared" ref="DSI69" si="34352">DSI60*$C$65*$C$69</f>
        <v>0</v>
      </c>
      <c r="DSK69" s="1003">
        <f t="shared" ref="DSK69" si="34353">DSK60*$C$65*$C$69</f>
        <v>0</v>
      </c>
      <c r="DSM69" s="1003">
        <f t="shared" ref="DSM69" si="34354">DSM60*$C$65*$C$69</f>
        <v>0</v>
      </c>
      <c r="DSO69" s="1003">
        <f t="shared" ref="DSO69" si="34355">DSO60*$C$65*$C$69</f>
        <v>0</v>
      </c>
      <c r="DSQ69" s="1003">
        <f t="shared" ref="DSQ69" si="34356">DSQ60*$C$65*$C$69</f>
        <v>0</v>
      </c>
      <c r="DSS69" s="1003">
        <f t="shared" ref="DSS69" si="34357">DSS60*$C$65*$C$69</f>
        <v>0</v>
      </c>
      <c r="DSU69" s="1003">
        <f t="shared" ref="DSU69" si="34358">DSU60*$C$65*$C$69</f>
        <v>0</v>
      </c>
      <c r="DSW69" s="1003">
        <f t="shared" ref="DSW69" si="34359">DSW60*$C$65*$C$69</f>
        <v>0</v>
      </c>
      <c r="DSY69" s="1003">
        <f t="shared" ref="DSY69" si="34360">DSY60*$C$65*$C$69</f>
        <v>0</v>
      </c>
      <c r="DTA69" s="1003">
        <f t="shared" ref="DTA69" si="34361">DTA60*$C$65*$C$69</f>
        <v>0</v>
      </c>
      <c r="DTC69" s="1003">
        <f t="shared" ref="DTC69" si="34362">DTC60*$C$65*$C$69</f>
        <v>0</v>
      </c>
      <c r="DTE69" s="1003">
        <f t="shared" ref="DTE69" si="34363">DTE60*$C$65*$C$69</f>
        <v>0</v>
      </c>
      <c r="DTG69" s="1003">
        <f t="shared" ref="DTG69" si="34364">DTG60*$C$65*$C$69</f>
        <v>0</v>
      </c>
      <c r="DTI69" s="1003">
        <f t="shared" ref="DTI69" si="34365">DTI60*$C$65*$C$69</f>
        <v>0</v>
      </c>
      <c r="DTK69" s="1003">
        <f t="shared" ref="DTK69" si="34366">DTK60*$C$65*$C$69</f>
        <v>0</v>
      </c>
      <c r="DTM69" s="1003">
        <f t="shared" ref="DTM69" si="34367">DTM60*$C$65*$C$69</f>
        <v>0</v>
      </c>
      <c r="DTO69" s="1003">
        <f t="shared" ref="DTO69" si="34368">DTO60*$C$65*$C$69</f>
        <v>0</v>
      </c>
      <c r="DTQ69" s="1003">
        <f t="shared" ref="DTQ69" si="34369">DTQ60*$C$65*$C$69</f>
        <v>0</v>
      </c>
      <c r="DTS69" s="1003">
        <f t="shared" ref="DTS69" si="34370">DTS60*$C$65*$C$69</f>
        <v>0</v>
      </c>
      <c r="DTU69" s="1003">
        <f t="shared" ref="DTU69" si="34371">DTU60*$C$65*$C$69</f>
        <v>0</v>
      </c>
      <c r="DTW69" s="1003">
        <f t="shared" ref="DTW69" si="34372">DTW60*$C$65*$C$69</f>
        <v>0</v>
      </c>
      <c r="DTY69" s="1003">
        <f t="shared" ref="DTY69" si="34373">DTY60*$C$65*$C$69</f>
        <v>0</v>
      </c>
      <c r="DUA69" s="1003">
        <f t="shared" ref="DUA69" si="34374">DUA60*$C$65*$C$69</f>
        <v>0</v>
      </c>
      <c r="DUC69" s="1003">
        <f t="shared" ref="DUC69" si="34375">DUC60*$C$65*$C$69</f>
        <v>0</v>
      </c>
      <c r="DUE69" s="1003">
        <f t="shared" ref="DUE69" si="34376">DUE60*$C$65*$C$69</f>
        <v>0</v>
      </c>
      <c r="DUG69" s="1003">
        <f t="shared" ref="DUG69" si="34377">DUG60*$C$65*$C$69</f>
        <v>0</v>
      </c>
      <c r="DUI69" s="1003">
        <f t="shared" ref="DUI69" si="34378">DUI60*$C$65*$C$69</f>
        <v>0</v>
      </c>
      <c r="DUK69" s="1003">
        <f t="shared" ref="DUK69" si="34379">DUK60*$C$65*$C$69</f>
        <v>0</v>
      </c>
      <c r="DUM69" s="1003">
        <f t="shared" ref="DUM69" si="34380">DUM60*$C$65*$C$69</f>
        <v>0</v>
      </c>
      <c r="DUO69" s="1003">
        <f t="shared" ref="DUO69" si="34381">DUO60*$C$65*$C$69</f>
        <v>0</v>
      </c>
      <c r="DUQ69" s="1003">
        <f t="shared" ref="DUQ69" si="34382">DUQ60*$C$65*$C$69</f>
        <v>0</v>
      </c>
      <c r="DUS69" s="1003">
        <f t="shared" ref="DUS69" si="34383">DUS60*$C$65*$C$69</f>
        <v>0</v>
      </c>
      <c r="DUU69" s="1003">
        <f t="shared" ref="DUU69" si="34384">DUU60*$C$65*$C$69</f>
        <v>0</v>
      </c>
      <c r="DUW69" s="1003">
        <f t="shared" ref="DUW69" si="34385">DUW60*$C$65*$C$69</f>
        <v>0</v>
      </c>
      <c r="DUY69" s="1003">
        <f t="shared" ref="DUY69" si="34386">DUY60*$C$65*$C$69</f>
        <v>0</v>
      </c>
      <c r="DVA69" s="1003">
        <f t="shared" ref="DVA69" si="34387">DVA60*$C$65*$C$69</f>
        <v>0</v>
      </c>
      <c r="DVC69" s="1003">
        <f t="shared" ref="DVC69" si="34388">DVC60*$C$65*$C$69</f>
        <v>0</v>
      </c>
      <c r="DVE69" s="1003">
        <f t="shared" ref="DVE69" si="34389">DVE60*$C$65*$C$69</f>
        <v>0</v>
      </c>
      <c r="DVG69" s="1003">
        <f t="shared" ref="DVG69" si="34390">DVG60*$C$65*$C$69</f>
        <v>0</v>
      </c>
      <c r="DVI69" s="1003">
        <f t="shared" ref="DVI69" si="34391">DVI60*$C$65*$C$69</f>
        <v>0</v>
      </c>
      <c r="DVK69" s="1003">
        <f t="shared" ref="DVK69" si="34392">DVK60*$C$65*$C$69</f>
        <v>0</v>
      </c>
      <c r="DVM69" s="1003">
        <f t="shared" ref="DVM69" si="34393">DVM60*$C$65*$C$69</f>
        <v>0</v>
      </c>
      <c r="DVO69" s="1003">
        <f t="shared" ref="DVO69" si="34394">DVO60*$C$65*$C$69</f>
        <v>0</v>
      </c>
      <c r="DVQ69" s="1003">
        <f t="shared" ref="DVQ69" si="34395">DVQ60*$C$65*$C$69</f>
        <v>0</v>
      </c>
      <c r="DVS69" s="1003">
        <f t="shared" ref="DVS69" si="34396">DVS60*$C$65*$C$69</f>
        <v>0</v>
      </c>
      <c r="DVU69" s="1003">
        <f t="shared" ref="DVU69" si="34397">DVU60*$C$65*$C$69</f>
        <v>0</v>
      </c>
      <c r="DVW69" s="1003">
        <f t="shared" ref="DVW69" si="34398">DVW60*$C$65*$C$69</f>
        <v>0</v>
      </c>
      <c r="DVY69" s="1003">
        <f t="shared" ref="DVY69" si="34399">DVY60*$C$65*$C$69</f>
        <v>0</v>
      </c>
      <c r="DWA69" s="1003">
        <f t="shared" ref="DWA69" si="34400">DWA60*$C$65*$C$69</f>
        <v>0</v>
      </c>
      <c r="DWC69" s="1003">
        <f t="shared" ref="DWC69" si="34401">DWC60*$C$65*$C$69</f>
        <v>0</v>
      </c>
      <c r="DWE69" s="1003">
        <f t="shared" ref="DWE69" si="34402">DWE60*$C$65*$C$69</f>
        <v>0</v>
      </c>
      <c r="DWG69" s="1003">
        <f t="shared" ref="DWG69" si="34403">DWG60*$C$65*$C$69</f>
        <v>0</v>
      </c>
      <c r="DWI69" s="1003">
        <f t="shared" ref="DWI69" si="34404">DWI60*$C$65*$C$69</f>
        <v>0</v>
      </c>
      <c r="DWK69" s="1003">
        <f t="shared" ref="DWK69" si="34405">DWK60*$C$65*$C$69</f>
        <v>0</v>
      </c>
      <c r="DWM69" s="1003">
        <f t="shared" ref="DWM69" si="34406">DWM60*$C$65*$C$69</f>
        <v>0</v>
      </c>
      <c r="DWO69" s="1003">
        <f t="shared" ref="DWO69" si="34407">DWO60*$C$65*$C$69</f>
        <v>0</v>
      </c>
      <c r="DWQ69" s="1003">
        <f t="shared" ref="DWQ69" si="34408">DWQ60*$C$65*$C$69</f>
        <v>0</v>
      </c>
      <c r="DWS69" s="1003">
        <f t="shared" ref="DWS69" si="34409">DWS60*$C$65*$C$69</f>
        <v>0</v>
      </c>
      <c r="DWU69" s="1003">
        <f t="shared" ref="DWU69" si="34410">DWU60*$C$65*$C$69</f>
        <v>0</v>
      </c>
      <c r="DWW69" s="1003">
        <f t="shared" ref="DWW69" si="34411">DWW60*$C$65*$C$69</f>
        <v>0</v>
      </c>
      <c r="DWY69" s="1003">
        <f t="shared" ref="DWY69" si="34412">DWY60*$C$65*$C$69</f>
        <v>0</v>
      </c>
      <c r="DXA69" s="1003">
        <f t="shared" ref="DXA69" si="34413">DXA60*$C$65*$C$69</f>
        <v>0</v>
      </c>
      <c r="DXC69" s="1003">
        <f t="shared" ref="DXC69" si="34414">DXC60*$C$65*$C$69</f>
        <v>0</v>
      </c>
      <c r="DXE69" s="1003">
        <f t="shared" ref="DXE69" si="34415">DXE60*$C$65*$C$69</f>
        <v>0</v>
      </c>
      <c r="DXG69" s="1003">
        <f t="shared" ref="DXG69" si="34416">DXG60*$C$65*$C$69</f>
        <v>0</v>
      </c>
      <c r="DXI69" s="1003">
        <f t="shared" ref="DXI69" si="34417">DXI60*$C$65*$C$69</f>
        <v>0</v>
      </c>
      <c r="DXK69" s="1003">
        <f t="shared" ref="DXK69" si="34418">DXK60*$C$65*$C$69</f>
        <v>0</v>
      </c>
      <c r="DXM69" s="1003">
        <f t="shared" ref="DXM69" si="34419">DXM60*$C$65*$C$69</f>
        <v>0</v>
      </c>
      <c r="DXO69" s="1003">
        <f t="shared" ref="DXO69" si="34420">DXO60*$C$65*$C$69</f>
        <v>0</v>
      </c>
      <c r="DXQ69" s="1003">
        <f t="shared" ref="DXQ69" si="34421">DXQ60*$C$65*$C$69</f>
        <v>0</v>
      </c>
      <c r="DXS69" s="1003">
        <f t="shared" ref="DXS69" si="34422">DXS60*$C$65*$C$69</f>
        <v>0</v>
      </c>
      <c r="DXU69" s="1003">
        <f t="shared" ref="DXU69" si="34423">DXU60*$C$65*$C$69</f>
        <v>0</v>
      </c>
      <c r="DXW69" s="1003">
        <f t="shared" ref="DXW69" si="34424">DXW60*$C$65*$C$69</f>
        <v>0</v>
      </c>
      <c r="DXY69" s="1003">
        <f t="shared" ref="DXY69" si="34425">DXY60*$C$65*$C$69</f>
        <v>0</v>
      </c>
      <c r="DYA69" s="1003">
        <f t="shared" ref="DYA69" si="34426">DYA60*$C$65*$C$69</f>
        <v>0</v>
      </c>
      <c r="DYC69" s="1003">
        <f t="shared" ref="DYC69" si="34427">DYC60*$C$65*$C$69</f>
        <v>0</v>
      </c>
      <c r="DYE69" s="1003">
        <f t="shared" ref="DYE69" si="34428">DYE60*$C$65*$C$69</f>
        <v>0</v>
      </c>
      <c r="DYG69" s="1003">
        <f t="shared" ref="DYG69" si="34429">DYG60*$C$65*$C$69</f>
        <v>0</v>
      </c>
      <c r="DYI69" s="1003">
        <f t="shared" ref="DYI69" si="34430">DYI60*$C$65*$C$69</f>
        <v>0</v>
      </c>
      <c r="DYK69" s="1003">
        <f t="shared" ref="DYK69" si="34431">DYK60*$C$65*$C$69</f>
        <v>0</v>
      </c>
      <c r="DYM69" s="1003">
        <f t="shared" ref="DYM69" si="34432">DYM60*$C$65*$C$69</f>
        <v>0</v>
      </c>
      <c r="DYO69" s="1003">
        <f t="shared" ref="DYO69" si="34433">DYO60*$C$65*$C$69</f>
        <v>0</v>
      </c>
      <c r="DYQ69" s="1003">
        <f t="shared" ref="DYQ69" si="34434">DYQ60*$C$65*$C$69</f>
        <v>0</v>
      </c>
      <c r="DYS69" s="1003">
        <f t="shared" ref="DYS69" si="34435">DYS60*$C$65*$C$69</f>
        <v>0</v>
      </c>
      <c r="DYU69" s="1003">
        <f t="shared" ref="DYU69" si="34436">DYU60*$C$65*$C$69</f>
        <v>0</v>
      </c>
      <c r="DYW69" s="1003">
        <f t="shared" ref="DYW69" si="34437">DYW60*$C$65*$C$69</f>
        <v>0</v>
      </c>
      <c r="DYY69" s="1003">
        <f t="shared" ref="DYY69" si="34438">DYY60*$C$65*$C$69</f>
        <v>0</v>
      </c>
      <c r="DZA69" s="1003">
        <f t="shared" ref="DZA69" si="34439">DZA60*$C$65*$C$69</f>
        <v>0</v>
      </c>
      <c r="DZC69" s="1003">
        <f t="shared" ref="DZC69" si="34440">DZC60*$C$65*$C$69</f>
        <v>0</v>
      </c>
      <c r="DZE69" s="1003">
        <f t="shared" ref="DZE69" si="34441">DZE60*$C$65*$C$69</f>
        <v>0</v>
      </c>
      <c r="DZG69" s="1003">
        <f t="shared" ref="DZG69" si="34442">DZG60*$C$65*$C$69</f>
        <v>0</v>
      </c>
      <c r="DZI69" s="1003">
        <f t="shared" ref="DZI69" si="34443">DZI60*$C$65*$C$69</f>
        <v>0</v>
      </c>
      <c r="DZK69" s="1003">
        <f t="shared" ref="DZK69" si="34444">DZK60*$C$65*$C$69</f>
        <v>0</v>
      </c>
      <c r="DZM69" s="1003">
        <f t="shared" ref="DZM69" si="34445">DZM60*$C$65*$C$69</f>
        <v>0</v>
      </c>
      <c r="DZO69" s="1003">
        <f t="shared" ref="DZO69" si="34446">DZO60*$C$65*$C$69</f>
        <v>0</v>
      </c>
      <c r="DZQ69" s="1003">
        <f t="shared" ref="DZQ69" si="34447">DZQ60*$C$65*$C$69</f>
        <v>0</v>
      </c>
      <c r="DZS69" s="1003">
        <f t="shared" ref="DZS69" si="34448">DZS60*$C$65*$C$69</f>
        <v>0</v>
      </c>
      <c r="DZU69" s="1003">
        <f t="shared" ref="DZU69" si="34449">DZU60*$C$65*$C$69</f>
        <v>0</v>
      </c>
      <c r="DZW69" s="1003">
        <f t="shared" ref="DZW69" si="34450">DZW60*$C$65*$C$69</f>
        <v>0</v>
      </c>
      <c r="DZY69" s="1003">
        <f t="shared" ref="DZY69" si="34451">DZY60*$C$65*$C$69</f>
        <v>0</v>
      </c>
      <c r="EAA69" s="1003">
        <f t="shared" ref="EAA69" si="34452">EAA60*$C$65*$C$69</f>
        <v>0</v>
      </c>
      <c r="EAC69" s="1003">
        <f t="shared" ref="EAC69" si="34453">EAC60*$C$65*$C$69</f>
        <v>0</v>
      </c>
      <c r="EAE69" s="1003">
        <f t="shared" ref="EAE69" si="34454">EAE60*$C$65*$C$69</f>
        <v>0</v>
      </c>
      <c r="EAG69" s="1003">
        <f t="shared" ref="EAG69" si="34455">EAG60*$C$65*$C$69</f>
        <v>0</v>
      </c>
      <c r="EAI69" s="1003">
        <f t="shared" ref="EAI69" si="34456">EAI60*$C$65*$C$69</f>
        <v>0</v>
      </c>
      <c r="EAK69" s="1003">
        <f t="shared" ref="EAK69" si="34457">EAK60*$C$65*$C$69</f>
        <v>0</v>
      </c>
      <c r="EAM69" s="1003">
        <f t="shared" ref="EAM69" si="34458">EAM60*$C$65*$C$69</f>
        <v>0</v>
      </c>
      <c r="EAO69" s="1003">
        <f t="shared" ref="EAO69" si="34459">EAO60*$C$65*$C$69</f>
        <v>0</v>
      </c>
      <c r="EAQ69" s="1003">
        <f t="shared" ref="EAQ69" si="34460">EAQ60*$C$65*$C$69</f>
        <v>0</v>
      </c>
      <c r="EAS69" s="1003">
        <f t="shared" ref="EAS69" si="34461">EAS60*$C$65*$C$69</f>
        <v>0</v>
      </c>
      <c r="EAU69" s="1003">
        <f t="shared" ref="EAU69" si="34462">EAU60*$C$65*$C$69</f>
        <v>0</v>
      </c>
      <c r="EAW69" s="1003">
        <f t="shared" ref="EAW69" si="34463">EAW60*$C$65*$C$69</f>
        <v>0</v>
      </c>
      <c r="EAY69" s="1003">
        <f t="shared" ref="EAY69" si="34464">EAY60*$C$65*$C$69</f>
        <v>0</v>
      </c>
      <c r="EBA69" s="1003">
        <f t="shared" ref="EBA69" si="34465">EBA60*$C$65*$C$69</f>
        <v>0</v>
      </c>
      <c r="EBC69" s="1003">
        <f t="shared" ref="EBC69" si="34466">EBC60*$C$65*$C$69</f>
        <v>0</v>
      </c>
      <c r="EBE69" s="1003">
        <f t="shared" ref="EBE69" si="34467">EBE60*$C$65*$C$69</f>
        <v>0</v>
      </c>
      <c r="EBG69" s="1003">
        <f t="shared" ref="EBG69" si="34468">EBG60*$C$65*$C$69</f>
        <v>0</v>
      </c>
      <c r="EBI69" s="1003">
        <f t="shared" ref="EBI69" si="34469">EBI60*$C$65*$C$69</f>
        <v>0</v>
      </c>
      <c r="EBK69" s="1003">
        <f t="shared" ref="EBK69" si="34470">EBK60*$C$65*$C$69</f>
        <v>0</v>
      </c>
      <c r="EBM69" s="1003">
        <f t="shared" ref="EBM69" si="34471">EBM60*$C$65*$C$69</f>
        <v>0</v>
      </c>
      <c r="EBO69" s="1003">
        <f t="shared" ref="EBO69" si="34472">EBO60*$C$65*$C$69</f>
        <v>0</v>
      </c>
      <c r="EBQ69" s="1003">
        <f t="shared" ref="EBQ69" si="34473">EBQ60*$C$65*$C$69</f>
        <v>0</v>
      </c>
      <c r="EBS69" s="1003">
        <f t="shared" ref="EBS69" si="34474">EBS60*$C$65*$C$69</f>
        <v>0</v>
      </c>
      <c r="EBU69" s="1003">
        <f t="shared" ref="EBU69" si="34475">EBU60*$C$65*$C$69</f>
        <v>0</v>
      </c>
      <c r="EBW69" s="1003">
        <f t="shared" ref="EBW69" si="34476">EBW60*$C$65*$C$69</f>
        <v>0</v>
      </c>
      <c r="EBY69" s="1003">
        <f t="shared" ref="EBY69" si="34477">EBY60*$C$65*$C$69</f>
        <v>0</v>
      </c>
      <c r="ECA69" s="1003">
        <f t="shared" ref="ECA69" si="34478">ECA60*$C$65*$C$69</f>
        <v>0</v>
      </c>
      <c r="ECC69" s="1003">
        <f t="shared" ref="ECC69" si="34479">ECC60*$C$65*$C$69</f>
        <v>0</v>
      </c>
      <c r="ECE69" s="1003">
        <f t="shared" ref="ECE69" si="34480">ECE60*$C$65*$C$69</f>
        <v>0</v>
      </c>
      <c r="ECG69" s="1003">
        <f t="shared" ref="ECG69" si="34481">ECG60*$C$65*$C$69</f>
        <v>0</v>
      </c>
      <c r="ECI69" s="1003">
        <f t="shared" ref="ECI69" si="34482">ECI60*$C$65*$C$69</f>
        <v>0</v>
      </c>
      <c r="ECK69" s="1003">
        <f t="shared" ref="ECK69" si="34483">ECK60*$C$65*$C$69</f>
        <v>0</v>
      </c>
      <c r="ECM69" s="1003">
        <f t="shared" ref="ECM69" si="34484">ECM60*$C$65*$C$69</f>
        <v>0</v>
      </c>
      <c r="ECO69" s="1003">
        <f t="shared" ref="ECO69" si="34485">ECO60*$C$65*$C$69</f>
        <v>0</v>
      </c>
      <c r="ECQ69" s="1003">
        <f t="shared" ref="ECQ69" si="34486">ECQ60*$C$65*$C$69</f>
        <v>0</v>
      </c>
      <c r="ECS69" s="1003">
        <f t="shared" ref="ECS69" si="34487">ECS60*$C$65*$C$69</f>
        <v>0</v>
      </c>
      <c r="ECU69" s="1003">
        <f t="shared" ref="ECU69" si="34488">ECU60*$C$65*$C$69</f>
        <v>0</v>
      </c>
      <c r="ECW69" s="1003">
        <f t="shared" ref="ECW69" si="34489">ECW60*$C$65*$C$69</f>
        <v>0</v>
      </c>
      <c r="ECY69" s="1003">
        <f t="shared" ref="ECY69" si="34490">ECY60*$C$65*$C$69</f>
        <v>0</v>
      </c>
      <c r="EDA69" s="1003">
        <f t="shared" ref="EDA69" si="34491">EDA60*$C$65*$C$69</f>
        <v>0</v>
      </c>
      <c r="EDC69" s="1003">
        <f t="shared" ref="EDC69" si="34492">EDC60*$C$65*$C$69</f>
        <v>0</v>
      </c>
      <c r="EDE69" s="1003">
        <f t="shared" ref="EDE69" si="34493">EDE60*$C$65*$C$69</f>
        <v>0</v>
      </c>
      <c r="EDG69" s="1003">
        <f t="shared" ref="EDG69" si="34494">EDG60*$C$65*$C$69</f>
        <v>0</v>
      </c>
      <c r="EDI69" s="1003">
        <f t="shared" ref="EDI69" si="34495">EDI60*$C$65*$C$69</f>
        <v>0</v>
      </c>
      <c r="EDK69" s="1003">
        <f t="shared" ref="EDK69" si="34496">EDK60*$C$65*$C$69</f>
        <v>0</v>
      </c>
      <c r="EDM69" s="1003">
        <f t="shared" ref="EDM69" si="34497">EDM60*$C$65*$C$69</f>
        <v>0</v>
      </c>
      <c r="EDO69" s="1003">
        <f t="shared" ref="EDO69" si="34498">EDO60*$C$65*$C$69</f>
        <v>0</v>
      </c>
      <c r="EDQ69" s="1003">
        <f t="shared" ref="EDQ69" si="34499">EDQ60*$C$65*$C$69</f>
        <v>0</v>
      </c>
      <c r="EDS69" s="1003">
        <f t="shared" ref="EDS69" si="34500">EDS60*$C$65*$C$69</f>
        <v>0</v>
      </c>
      <c r="EDU69" s="1003">
        <f t="shared" ref="EDU69" si="34501">EDU60*$C$65*$C$69</f>
        <v>0</v>
      </c>
      <c r="EDW69" s="1003">
        <f t="shared" ref="EDW69" si="34502">EDW60*$C$65*$C$69</f>
        <v>0</v>
      </c>
      <c r="EDY69" s="1003">
        <f t="shared" ref="EDY69" si="34503">EDY60*$C$65*$C$69</f>
        <v>0</v>
      </c>
      <c r="EEA69" s="1003">
        <f t="shared" ref="EEA69" si="34504">EEA60*$C$65*$C$69</f>
        <v>0</v>
      </c>
      <c r="EEC69" s="1003">
        <f t="shared" ref="EEC69" si="34505">EEC60*$C$65*$C$69</f>
        <v>0</v>
      </c>
      <c r="EEE69" s="1003">
        <f t="shared" ref="EEE69" si="34506">EEE60*$C$65*$C$69</f>
        <v>0</v>
      </c>
      <c r="EEG69" s="1003">
        <f t="shared" ref="EEG69" si="34507">EEG60*$C$65*$C$69</f>
        <v>0</v>
      </c>
      <c r="EEI69" s="1003">
        <f t="shared" ref="EEI69" si="34508">EEI60*$C$65*$C$69</f>
        <v>0</v>
      </c>
      <c r="EEK69" s="1003">
        <f t="shared" ref="EEK69" si="34509">EEK60*$C$65*$C$69</f>
        <v>0</v>
      </c>
      <c r="EEM69" s="1003">
        <f t="shared" ref="EEM69" si="34510">EEM60*$C$65*$C$69</f>
        <v>0</v>
      </c>
      <c r="EEO69" s="1003">
        <f t="shared" ref="EEO69" si="34511">EEO60*$C$65*$C$69</f>
        <v>0</v>
      </c>
      <c r="EEQ69" s="1003">
        <f t="shared" ref="EEQ69" si="34512">EEQ60*$C$65*$C$69</f>
        <v>0</v>
      </c>
      <c r="EES69" s="1003">
        <f t="shared" ref="EES69" si="34513">EES60*$C$65*$C$69</f>
        <v>0</v>
      </c>
      <c r="EEU69" s="1003">
        <f t="shared" ref="EEU69" si="34514">EEU60*$C$65*$C$69</f>
        <v>0</v>
      </c>
      <c r="EEW69" s="1003">
        <f t="shared" ref="EEW69" si="34515">EEW60*$C$65*$C$69</f>
        <v>0</v>
      </c>
      <c r="EEY69" s="1003">
        <f t="shared" ref="EEY69" si="34516">EEY60*$C$65*$C$69</f>
        <v>0</v>
      </c>
      <c r="EFA69" s="1003">
        <f t="shared" ref="EFA69" si="34517">EFA60*$C$65*$C$69</f>
        <v>0</v>
      </c>
      <c r="EFC69" s="1003">
        <f t="shared" ref="EFC69" si="34518">EFC60*$C$65*$C$69</f>
        <v>0</v>
      </c>
      <c r="EFE69" s="1003">
        <f t="shared" ref="EFE69" si="34519">EFE60*$C$65*$C$69</f>
        <v>0</v>
      </c>
      <c r="EFG69" s="1003">
        <f t="shared" ref="EFG69" si="34520">EFG60*$C$65*$C$69</f>
        <v>0</v>
      </c>
      <c r="EFI69" s="1003">
        <f t="shared" ref="EFI69" si="34521">EFI60*$C$65*$C$69</f>
        <v>0</v>
      </c>
      <c r="EFK69" s="1003">
        <f t="shared" ref="EFK69" si="34522">EFK60*$C$65*$C$69</f>
        <v>0</v>
      </c>
      <c r="EFM69" s="1003">
        <f t="shared" ref="EFM69" si="34523">EFM60*$C$65*$C$69</f>
        <v>0</v>
      </c>
      <c r="EFO69" s="1003">
        <f t="shared" ref="EFO69" si="34524">EFO60*$C$65*$C$69</f>
        <v>0</v>
      </c>
      <c r="EFQ69" s="1003">
        <f t="shared" ref="EFQ69" si="34525">EFQ60*$C$65*$C$69</f>
        <v>0</v>
      </c>
      <c r="EFS69" s="1003">
        <f t="shared" ref="EFS69" si="34526">EFS60*$C$65*$C$69</f>
        <v>0</v>
      </c>
      <c r="EFU69" s="1003">
        <f t="shared" ref="EFU69" si="34527">EFU60*$C$65*$C$69</f>
        <v>0</v>
      </c>
      <c r="EFW69" s="1003">
        <f t="shared" ref="EFW69" si="34528">EFW60*$C$65*$C$69</f>
        <v>0</v>
      </c>
      <c r="EFY69" s="1003">
        <f t="shared" ref="EFY69" si="34529">EFY60*$C$65*$C$69</f>
        <v>0</v>
      </c>
      <c r="EGA69" s="1003">
        <f t="shared" ref="EGA69" si="34530">EGA60*$C$65*$C$69</f>
        <v>0</v>
      </c>
      <c r="EGC69" s="1003">
        <f t="shared" ref="EGC69" si="34531">EGC60*$C$65*$C$69</f>
        <v>0</v>
      </c>
      <c r="EGE69" s="1003">
        <f t="shared" ref="EGE69" si="34532">EGE60*$C$65*$C$69</f>
        <v>0</v>
      </c>
      <c r="EGG69" s="1003">
        <f t="shared" ref="EGG69" si="34533">EGG60*$C$65*$C$69</f>
        <v>0</v>
      </c>
      <c r="EGI69" s="1003">
        <f t="shared" ref="EGI69" si="34534">EGI60*$C$65*$C$69</f>
        <v>0</v>
      </c>
      <c r="EGK69" s="1003">
        <f t="shared" ref="EGK69" si="34535">EGK60*$C$65*$C$69</f>
        <v>0</v>
      </c>
      <c r="EGM69" s="1003">
        <f t="shared" ref="EGM69" si="34536">EGM60*$C$65*$C$69</f>
        <v>0</v>
      </c>
      <c r="EGO69" s="1003">
        <f t="shared" ref="EGO69" si="34537">EGO60*$C$65*$C$69</f>
        <v>0</v>
      </c>
      <c r="EGQ69" s="1003">
        <f t="shared" ref="EGQ69" si="34538">EGQ60*$C$65*$C$69</f>
        <v>0</v>
      </c>
      <c r="EGS69" s="1003">
        <f t="shared" ref="EGS69" si="34539">EGS60*$C$65*$C$69</f>
        <v>0</v>
      </c>
      <c r="EGU69" s="1003">
        <f t="shared" ref="EGU69" si="34540">EGU60*$C$65*$C$69</f>
        <v>0</v>
      </c>
      <c r="EGW69" s="1003">
        <f t="shared" ref="EGW69" si="34541">EGW60*$C$65*$C$69</f>
        <v>0</v>
      </c>
      <c r="EGY69" s="1003">
        <f t="shared" ref="EGY69" si="34542">EGY60*$C$65*$C$69</f>
        <v>0</v>
      </c>
      <c r="EHA69" s="1003">
        <f t="shared" ref="EHA69" si="34543">EHA60*$C$65*$C$69</f>
        <v>0</v>
      </c>
      <c r="EHC69" s="1003">
        <f t="shared" ref="EHC69" si="34544">EHC60*$C$65*$C$69</f>
        <v>0</v>
      </c>
      <c r="EHE69" s="1003">
        <f t="shared" ref="EHE69" si="34545">EHE60*$C$65*$C$69</f>
        <v>0</v>
      </c>
      <c r="EHG69" s="1003">
        <f t="shared" ref="EHG69" si="34546">EHG60*$C$65*$C$69</f>
        <v>0</v>
      </c>
      <c r="EHI69" s="1003">
        <f t="shared" ref="EHI69" si="34547">EHI60*$C$65*$C$69</f>
        <v>0</v>
      </c>
      <c r="EHK69" s="1003">
        <f t="shared" ref="EHK69" si="34548">EHK60*$C$65*$C$69</f>
        <v>0</v>
      </c>
      <c r="EHM69" s="1003">
        <f t="shared" ref="EHM69" si="34549">EHM60*$C$65*$C$69</f>
        <v>0</v>
      </c>
      <c r="EHO69" s="1003">
        <f t="shared" ref="EHO69" si="34550">EHO60*$C$65*$C$69</f>
        <v>0</v>
      </c>
      <c r="EHQ69" s="1003">
        <f t="shared" ref="EHQ69" si="34551">EHQ60*$C$65*$C$69</f>
        <v>0</v>
      </c>
      <c r="EHS69" s="1003">
        <f t="shared" ref="EHS69" si="34552">EHS60*$C$65*$C$69</f>
        <v>0</v>
      </c>
      <c r="EHU69" s="1003">
        <f t="shared" ref="EHU69" si="34553">EHU60*$C$65*$C$69</f>
        <v>0</v>
      </c>
      <c r="EHW69" s="1003">
        <f t="shared" ref="EHW69" si="34554">EHW60*$C$65*$C$69</f>
        <v>0</v>
      </c>
      <c r="EHY69" s="1003">
        <f t="shared" ref="EHY69" si="34555">EHY60*$C$65*$C$69</f>
        <v>0</v>
      </c>
      <c r="EIA69" s="1003">
        <f t="shared" ref="EIA69" si="34556">EIA60*$C$65*$C$69</f>
        <v>0</v>
      </c>
      <c r="EIC69" s="1003">
        <f t="shared" ref="EIC69" si="34557">EIC60*$C$65*$C$69</f>
        <v>0</v>
      </c>
      <c r="EIE69" s="1003">
        <f t="shared" ref="EIE69" si="34558">EIE60*$C$65*$C$69</f>
        <v>0</v>
      </c>
      <c r="EIG69" s="1003">
        <f t="shared" ref="EIG69" si="34559">EIG60*$C$65*$C$69</f>
        <v>0</v>
      </c>
      <c r="EII69" s="1003">
        <f t="shared" ref="EII69" si="34560">EII60*$C$65*$C$69</f>
        <v>0</v>
      </c>
      <c r="EIK69" s="1003">
        <f t="shared" ref="EIK69" si="34561">EIK60*$C$65*$C$69</f>
        <v>0</v>
      </c>
      <c r="EIM69" s="1003">
        <f t="shared" ref="EIM69" si="34562">EIM60*$C$65*$C$69</f>
        <v>0</v>
      </c>
      <c r="EIO69" s="1003">
        <f t="shared" ref="EIO69" si="34563">EIO60*$C$65*$C$69</f>
        <v>0</v>
      </c>
      <c r="EIQ69" s="1003">
        <f t="shared" ref="EIQ69" si="34564">EIQ60*$C$65*$C$69</f>
        <v>0</v>
      </c>
      <c r="EIS69" s="1003">
        <f t="shared" ref="EIS69" si="34565">EIS60*$C$65*$C$69</f>
        <v>0</v>
      </c>
      <c r="EIU69" s="1003">
        <f t="shared" ref="EIU69" si="34566">EIU60*$C$65*$C$69</f>
        <v>0</v>
      </c>
      <c r="EIW69" s="1003">
        <f t="shared" ref="EIW69" si="34567">EIW60*$C$65*$C$69</f>
        <v>0</v>
      </c>
      <c r="EIY69" s="1003">
        <f t="shared" ref="EIY69" si="34568">EIY60*$C$65*$C$69</f>
        <v>0</v>
      </c>
      <c r="EJA69" s="1003">
        <f t="shared" ref="EJA69" si="34569">EJA60*$C$65*$C$69</f>
        <v>0</v>
      </c>
      <c r="EJC69" s="1003">
        <f t="shared" ref="EJC69" si="34570">EJC60*$C$65*$C$69</f>
        <v>0</v>
      </c>
      <c r="EJE69" s="1003">
        <f t="shared" ref="EJE69" si="34571">EJE60*$C$65*$C$69</f>
        <v>0</v>
      </c>
      <c r="EJG69" s="1003">
        <f t="shared" ref="EJG69" si="34572">EJG60*$C$65*$C$69</f>
        <v>0</v>
      </c>
      <c r="EJI69" s="1003">
        <f t="shared" ref="EJI69" si="34573">EJI60*$C$65*$C$69</f>
        <v>0</v>
      </c>
      <c r="EJK69" s="1003">
        <f t="shared" ref="EJK69" si="34574">EJK60*$C$65*$C$69</f>
        <v>0</v>
      </c>
      <c r="EJM69" s="1003">
        <f t="shared" ref="EJM69" si="34575">EJM60*$C$65*$C$69</f>
        <v>0</v>
      </c>
      <c r="EJO69" s="1003">
        <f t="shared" ref="EJO69" si="34576">EJO60*$C$65*$C$69</f>
        <v>0</v>
      </c>
      <c r="EJQ69" s="1003">
        <f t="shared" ref="EJQ69" si="34577">EJQ60*$C$65*$C$69</f>
        <v>0</v>
      </c>
      <c r="EJS69" s="1003">
        <f t="shared" ref="EJS69" si="34578">EJS60*$C$65*$C$69</f>
        <v>0</v>
      </c>
      <c r="EJU69" s="1003">
        <f t="shared" ref="EJU69" si="34579">EJU60*$C$65*$C$69</f>
        <v>0</v>
      </c>
      <c r="EJW69" s="1003">
        <f t="shared" ref="EJW69" si="34580">EJW60*$C$65*$C$69</f>
        <v>0</v>
      </c>
      <c r="EJY69" s="1003">
        <f t="shared" ref="EJY69" si="34581">EJY60*$C$65*$C$69</f>
        <v>0</v>
      </c>
      <c r="EKA69" s="1003">
        <f t="shared" ref="EKA69" si="34582">EKA60*$C$65*$C$69</f>
        <v>0</v>
      </c>
      <c r="EKC69" s="1003">
        <f t="shared" ref="EKC69" si="34583">EKC60*$C$65*$C$69</f>
        <v>0</v>
      </c>
      <c r="EKE69" s="1003">
        <f t="shared" ref="EKE69" si="34584">EKE60*$C$65*$C$69</f>
        <v>0</v>
      </c>
      <c r="EKG69" s="1003">
        <f t="shared" ref="EKG69" si="34585">EKG60*$C$65*$C$69</f>
        <v>0</v>
      </c>
      <c r="EKI69" s="1003">
        <f t="shared" ref="EKI69" si="34586">EKI60*$C$65*$C$69</f>
        <v>0</v>
      </c>
      <c r="EKK69" s="1003">
        <f t="shared" ref="EKK69" si="34587">EKK60*$C$65*$C$69</f>
        <v>0</v>
      </c>
      <c r="EKM69" s="1003">
        <f t="shared" ref="EKM69" si="34588">EKM60*$C$65*$C$69</f>
        <v>0</v>
      </c>
      <c r="EKO69" s="1003">
        <f t="shared" ref="EKO69" si="34589">EKO60*$C$65*$C$69</f>
        <v>0</v>
      </c>
      <c r="EKQ69" s="1003">
        <f t="shared" ref="EKQ69" si="34590">EKQ60*$C$65*$C$69</f>
        <v>0</v>
      </c>
      <c r="EKS69" s="1003">
        <f t="shared" ref="EKS69" si="34591">EKS60*$C$65*$C$69</f>
        <v>0</v>
      </c>
      <c r="EKU69" s="1003">
        <f t="shared" ref="EKU69" si="34592">EKU60*$C$65*$C$69</f>
        <v>0</v>
      </c>
      <c r="EKW69" s="1003">
        <f t="shared" ref="EKW69" si="34593">EKW60*$C$65*$C$69</f>
        <v>0</v>
      </c>
      <c r="EKY69" s="1003">
        <f t="shared" ref="EKY69" si="34594">EKY60*$C$65*$C$69</f>
        <v>0</v>
      </c>
      <c r="ELA69" s="1003">
        <f t="shared" ref="ELA69" si="34595">ELA60*$C$65*$C$69</f>
        <v>0</v>
      </c>
      <c r="ELC69" s="1003">
        <f t="shared" ref="ELC69" si="34596">ELC60*$C$65*$C$69</f>
        <v>0</v>
      </c>
      <c r="ELE69" s="1003">
        <f t="shared" ref="ELE69" si="34597">ELE60*$C$65*$C$69</f>
        <v>0</v>
      </c>
      <c r="ELG69" s="1003">
        <f t="shared" ref="ELG69" si="34598">ELG60*$C$65*$C$69</f>
        <v>0</v>
      </c>
      <c r="ELI69" s="1003">
        <f t="shared" ref="ELI69" si="34599">ELI60*$C$65*$C$69</f>
        <v>0</v>
      </c>
      <c r="ELK69" s="1003">
        <f t="shared" ref="ELK69" si="34600">ELK60*$C$65*$C$69</f>
        <v>0</v>
      </c>
      <c r="ELM69" s="1003">
        <f t="shared" ref="ELM69" si="34601">ELM60*$C$65*$C$69</f>
        <v>0</v>
      </c>
      <c r="ELO69" s="1003">
        <f t="shared" ref="ELO69" si="34602">ELO60*$C$65*$C$69</f>
        <v>0</v>
      </c>
      <c r="ELQ69" s="1003">
        <f t="shared" ref="ELQ69" si="34603">ELQ60*$C$65*$C$69</f>
        <v>0</v>
      </c>
      <c r="ELS69" s="1003">
        <f t="shared" ref="ELS69" si="34604">ELS60*$C$65*$C$69</f>
        <v>0</v>
      </c>
      <c r="ELU69" s="1003">
        <f t="shared" ref="ELU69" si="34605">ELU60*$C$65*$C$69</f>
        <v>0</v>
      </c>
      <c r="ELW69" s="1003">
        <f t="shared" ref="ELW69" si="34606">ELW60*$C$65*$C$69</f>
        <v>0</v>
      </c>
      <c r="ELY69" s="1003">
        <f t="shared" ref="ELY69" si="34607">ELY60*$C$65*$C$69</f>
        <v>0</v>
      </c>
      <c r="EMA69" s="1003">
        <f t="shared" ref="EMA69" si="34608">EMA60*$C$65*$C$69</f>
        <v>0</v>
      </c>
      <c r="EMC69" s="1003">
        <f t="shared" ref="EMC69" si="34609">EMC60*$C$65*$C$69</f>
        <v>0</v>
      </c>
      <c r="EME69" s="1003">
        <f t="shared" ref="EME69" si="34610">EME60*$C$65*$C$69</f>
        <v>0</v>
      </c>
      <c r="EMG69" s="1003">
        <f t="shared" ref="EMG69" si="34611">EMG60*$C$65*$C$69</f>
        <v>0</v>
      </c>
      <c r="EMI69" s="1003">
        <f t="shared" ref="EMI69" si="34612">EMI60*$C$65*$C$69</f>
        <v>0</v>
      </c>
      <c r="EMK69" s="1003">
        <f t="shared" ref="EMK69" si="34613">EMK60*$C$65*$C$69</f>
        <v>0</v>
      </c>
      <c r="EMM69" s="1003">
        <f t="shared" ref="EMM69" si="34614">EMM60*$C$65*$C$69</f>
        <v>0</v>
      </c>
      <c r="EMO69" s="1003">
        <f t="shared" ref="EMO69" si="34615">EMO60*$C$65*$C$69</f>
        <v>0</v>
      </c>
      <c r="EMQ69" s="1003">
        <f t="shared" ref="EMQ69" si="34616">EMQ60*$C$65*$C$69</f>
        <v>0</v>
      </c>
      <c r="EMS69" s="1003">
        <f t="shared" ref="EMS69" si="34617">EMS60*$C$65*$C$69</f>
        <v>0</v>
      </c>
      <c r="EMU69" s="1003">
        <f t="shared" ref="EMU69" si="34618">EMU60*$C$65*$C$69</f>
        <v>0</v>
      </c>
      <c r="EMW69" s="1003">
        <f t="shared" ref="EMW69" si="34619">EMW60*$C$65*$C$69</f>
        <v>0</v>
      </c>
      <c r="EMY69" s="1003">
        <f t="shared" ref="EMY69" si="34620">EMY60*$C$65*$C$69</f>
        <v>0</v>
      </c>
      <c r="ENA69" s="1003">
        <f t="shared" ref="ENA69" si="34621">ENA60*$C$65*$C$69</f>
        <v>0</v>
      </c>
      <c r="ENC69" s="1003">
        <f t="shared" ref="ENC69" si="34622">ENC60*$C$65*$C$69</f>
        <v>0</v>
      </c>
      <c r="ENE69" s="1003">
        <f t="shared" ref="ENE69" si="34623">ENE60*$C$65*$C$69</f>
        <v>0</v>
      </c>
      <c r="ENG69" s="1003">
        <f t="shared" ref="ENG69" si="34624">ENG60*$C$65*$C$69</f>
        <v>0</v>
      </c>
      <c r="ENI69" s="1003">
        <f t="shared" ref="ENI69" si="34625">ENI60*$C$65*$C$69</f>
        <v>0</v>
      </c>
      <c r="ENK69" s="1003">
        <f t="shared" ref="ENK69" si="34626">ENK60*$C$65*$C$69</f>
        <v>0</v>
      </c>
      <c r="ENM69" s="1003">
        <f t="shared" ref="ENM69" si="34627">ENM60*$C$65*$C$69</f>
        <v>0</v>
      </c>
      <c r="ENO69" s="1003">
        <f t="shared" ref="ENO69" si="34628">ENO60*$C$65*$C$69</f>
        <v>0</v>
      </c>
      <c r="ENQ69" s="1003">
        <f t="shared" ref="ENQ69" si="34629">ENQ60*$C$65*$C$69</f>
        <v>0</v>
      </c>
      <c r="ENS69" s="1003">
        <f t="shared" ref="ENS69" si="34630">ENS60*$C$65*$C$69</f>
        <v>0</v>
      </c>
      <c r="ENU69" s="1003">
        <f t="shared" ref="ENU69" si="34631">ENU60*$C$65*$C$69</f>
        <v>0</v>
      </c>
      <c r="ENW69" s="1003">
        <f t="shared" ref="ENW69" si="34632">ENW60*$C$65*$C$69</f>
        <v>0</v>
      </c>
      <c r="ENY69" s="1003">
        <f t="shared" ref="ENY69" si="34633">ENY60*$C$65*$C$69</f>
        <v>0</v>
      </c>
      <c r="EOA69" s="1003">
        <f t="shared" ref="EOA69" si="34634">EOA60*$C$65*$C$69</f>
        <v>0</v>
      </c>
      <c r="EOC69" s="1003">
        <f t="shared" ref="EOC69" si="34635">EOC60*$C$65*$C$69</f>
        <v>0</v>
      </c>
      <c r="EOE69" s="1003">
        <f t="shared" ref="EOE69" si="34636">EOE60*$C$65*$C$69</f>
        <v>0</v>
      </c>
      <c r="EOG69" s="1003">
        <f t="shared" ref="EOG69" si="34637">EOG60*$C$65*$C$69</f>
        <v>0</v>
      </c>
      <c r="EOI69" s="1003">
        <f t="shared" ref="EOI69" si="34638">EOI60*$C$65*$C$69</f>
        <v>0</v>
      </c>
      <c r="EOK69" s="1003">
        <f t="shared" ref="EOK69" si="34639">EOK60*$C$65*$C$69</f>
        <v>0</v>
      </c>
      <c r="EOM69" s="1003">
        <f t="shared" ref="EOM69" si="34640">EOM60*$C$65*$C$69</f>
        <v>0</v>
      </c>
      <c r="EOO69" s="1003">
        <f t="shared" ref="EOO69" si="34641">EOO60*$C$65*$C$69</f>
        <v>0</v>
      </c>
      <c r="EOQ69" s="1003">
        <f t="shared" ref="EOQ69" si="34642">EOQ60*$C$65*$C$69</f>
        <v>0</v>
      </c>
      <c r="EOS69" s="1003">
        <f t="shared" ref="EOS69" si="34643">EOS60*$C$65*$C$69</f>
        <v>0</v>
      </c>
      <c r="EOU69" s="1003">
        <f t="shared" ref="EOU69" si="34644">EOU60*$C$65*$C$69</f>
        <v>0</v>
      </c>
      <c r="EOW69" s="1003">
        <f t="shared" ref="EOW69" si="34645">EOW60*$C$65*$C$69</f>
        <v>0</v>
      </c>
      <c r="EOY69" s="1003">
        <f t="shared" ref="EOY69" si="34646">EOY60*$C$65*$C$69</f>
        <v>0</v>
      </c>
      <c r="EPA69" s="1003">
        <f t="shared" ref="EPA69" si="34647">EPA60*$C$65*$C$69</f>
        <v>0</v>
      </c>
      <c r="EPC69" s="1003">
        <f t="shared" ref="EPC69" si="34648">EPC60*$C$65*$C$69</f>
        <v>0</v>
      </c>
      <c r="EPE69" s="1003">
        <f t="shared" ref="EPE69" si="34649">EPE60*$C$65*$C$69</f>
        <v>0</v>
      </c>
      <c r="EPG69" s="1003">
        <f t="shared" ref="EPG69" si="34650">EPG60*$C$65*$C$69</f>
        <v>0</v>
      </c>
      <c r="EPI69" s="1003">
        <f t="shared" ref="EPI69" si="34651">EPI60*$C$65*$C$69</f>
        <v>0</v>
      </c>
      <c r="EPK69" s="1003">
        <f t="shared" ref="EPK69" si="34652">EPK60*$C$65*$C$69</f>
        <v>0</v>
      </c>
      <c r="EPM69" s="1003">
        <f t="shared" ref="EPM69" si="34653">EPM60*$C$65*$C$69</f>
        <v>0</v>
      </c>
      <c r="EPO69" s="1003">
        <f t="shared" ref="EPO69" si="34654">EPO60*$C$65*$C$69</f>
        <v>0</v>
      </c>
      <c r="EPQ69" s="1003">
        <f t="shared" ref="EPQ69" si="34655">EPQ60*$C$65*$C$69</f>
        <v>0</v>
      </c>
      <c r="EPS69" s="1003">
        <f t="shared" ref="EPS69" si="34656">EPS60*$C$65*$C$69</f>
        <v>0</v>
      </c>
      <c r="EPU69" s="1003">
        <f t="shared" ref="EPU69" si="34657">EPU60*$C$65*$C$69</f>
        <v>0</v>
      </c>
      <c r="EPW69" s="1003">
        <f t="shared" ref="EPW69" si="34658">EPW60*$C$65*$C$69</f>
        <v>0</v>
      </c>
      <c r="EPY69" s="1003">
        <f t="shared" ref="EPY69" si="34659">EPY60*$C$65*$C$69</f>
        <v>0</v>
      </c>
      <c r="EQA69" s="1003">
        <f t="shared" ref="EQA69" si="34660">EQA60*$C$65*$C$69</f>
        <v>0</v>
      </c>
      <c r="EQC69" s="1003">
        <f t="shared" ref="EQC69" si="34661">EQC60*$C$65*$C$69</f>
        <v>0</v>
      </c>
      <c r="EQE69" s="1003">
        <f t="shared" ref="EQE69" si="34662">EQE60*$C$65*$C$69</f>
        <v>0</v>
      </c>
      <c r="EQG69" s="1003">
        <f t="shared" ref="EQG69" si="34663">EQG60*$C$65*$C$69</f>
        <v>0</v>
      </c>
      <c r="EQI69" s="1003">
        <f t="shared" ref="EQI69" si="34664">EQI60*$C$65*$C$69</f>
        <v>0</v>
      </c>
      <c r="EQK69" s="1003">
        <f t="shared" ref="EQK69" si="34665">EQK60*$C$65*$C$69</f>
        <v>0</v>
      </c>
      <c r="EQM69" s="1003">
        <f t="shared" ref="EQM69" si="34666">EQM60*$C$65*$C$69</f>
        <v>0</v>
      </c>
      <c r="EQO69" s="1003">
        <f t="shared" ref="EQO69" si="34667">EQO60*$C$65*$C$69</f>
        <v>0</v>
      </c>
      <c r="EQQ69" s="1003">
        <f t="shared" ref="EQQ69" si="34668">EQQ60*$C$65*$C$69</f>
        <v>0</v>
      </c>
      <c r="EQS69" s="1003">
        <f t="shared" ref="EQS69" si="34669">EQS60*$C$65*$C$69</f>
        <v>0</v>
      </c>
      <c r="EQU69" s="1003">
        <f t="shared" ref="EQU69" si="34670">EQU60*$C$65*$C$69</f>
        <v>0</v>
      </c>
      <c r="EQW69" s="1003">
        <f t="shared" ref="EQW69" si="34671">EQW60*$C$65*$C$69</f>
        <v>0</v>
      </c>
      <c r="EQY69" s="1003">
        <f t="shared" ref="EQY69" si="34672">EQY60*$C$65*$C$69</f>
        <v>0</v>
      </c>
      <c r="ERA69" s="1003">
        <f t="shared" ref="ERA69" si="34673">ERA60*$C$65*$C$69</f>
        <v>0</v>
      </c>
      <c r="ERC69" s="1003">
        <f t="shared" ref="ERC69" si="34674">ERC60*$C$65*$C$69</f>
        <v>0</v>
      </c>
      <c r="ERE69" s="1003">
        <f t="shared" ref="ERE69" si="34675">ERE60*$C$65*$C$69</f>
        <v>0</v>
      </c>
      <c r="ERG69" s="1003">
        <f t="shared" ref="ERG69" si="34676">ERG60*$C$65*$C$69</f>
        <v>0</v>
      </c>
      <c r="ERI69" s="1003">
        <f t="shared" ref="ERI69" si="34677">ERI60*$C$65*$C$69</f>
        <v>0</v>
      </c>
      <c r="ERK69" s="1003">
        <f t="shared" ref="ERK69" si="34678">ERK60*$C$65*$C$69</f>
        <v>0</v>
      </c>
      <c r="ERM69" s="1003">
        <f t="shared" ref="ERM69" si="34679">ERM60*$C$65*$C$69</f>
        <v>0</v>
      </c>
      <c r="ERO69" s="1003">
        <f t="shared" ref="ERO69" si="34680">ERO60*$C$65*$C$69</f>
        <v>0</v>
      </c>
      <c r="ERQ69" s="1003">
        <f t="shared" ref="ERQ69" si="34681">ERQ60*$C$65*$C$69</f>
        <v>0</v>
      </c>
      <c r="ERS69" s="1003">
        <f t="shared" ref="ERS69" si="34682">ERS60*$C$65*$C$69</f>
        <v>0</v>
      </c>
      <c r="ERU69" s="1003">
        <f t="shared" ref="ERU69" si="34683">ERU60*$C$65*$C$69</f>
        <v>0</v>
      </c>
      <c r="ERW69" s="1003">
        <f t="shared" ref="ERW69" si="34684">ERW60*$C$65*$C$69</f>
        <v>0</v>
      </c>
      <c r="ERY69" s="1003">
        <f t="shared" ref="ERY69" si="34685">ERY60*$C$65*$C$69</f>
        <v>0</v>
      </c>
      <c r="ESA69" s="1003">
        <f t="shared" ref="ESA69" si="34686">ESA60*$C$65*$C$69</f>
        <v>0</v>
      </c>
      <c r="ESC69" s="1003">
        <f t="shared" ref="ESC69" si="34687">ESC60*$C$65*$C$69</f>
        <v>0</v>
      </c>
      <c r="ESE69" s="1003">
        <f t="shared" ref="ESE69" si="34688">ESE60*$C$65*$C$69</f>
        <v>0</v>
      </c>
      <c r="ESG69" s="1003">
        <f t="shared" ref="ESG69" si="34689">ESG60*$C$65*$C$69</f>
        <v>0</v>
      </c>
      <c r="ESI69" s="1003">
        <f t="shared" ref="ESI69" si="34690">ESI60*$C$65*$C$69</f>
        <v>0</v>
      </c>
      <c r="ESK69" s="1003">
        <f t="shared" ref="ESK69" si="34691">ESK60*$C$65*$C$69</f>
        <v>0</v>
      </c>
      <c r="ESM69" s="1003">
        <f t="shared" ref="ESM69" si="34692">ESM60*$C$65*$C$69</f>
        <v>0</v>
      </c>
      <c r="ESO69" s="1003">
        <f t="shared" ref="ESO69" si="34693">ESO60*$C$65*$C$69</f>
        <v>0</v>
      </c>
      <c r="ESQ69" s="1003">
        <f t="shared" ref="ESQ69" si="34694">ESQ60*$C$65*$C$69</f>
        <v>0</v>
      </c>
      <c r="ESS69" s="1003">
        <f t="shared" ref="ESS69" si="34695">ESS60*$C$65*$C$69</f>
        <v>0</v>
      </c>
      <c r="ESU69" s="1003">
        <f t="shared" ref="ESU69" si="34696">ESU60*$C$65*$C$69</f>
        <v>0</v>
      </c>
      <c r="ESW69" s="1003">
        <f t="shared" ref="ESW69" si="34697">ESW60*$C$65*$C$69</f>
        <v>0</v>
      </c>
      <c r="ESY69" s="1003">
        <f t="shared" ref="ESY69" si="34698">ESY60*$C$65*$C$69</f>
        <v>0</v>
      </c>
      <c r="ETA69" s="1003">
        <f t="shared" ref="ETA69" si="34699">ETA60*$C$65*$C$69</f>
        <v>0</v>
      </c>
      <c r="ETC69" s="1003">
        <f t="shared" ref="ETC69" si="34700">ETC60*$C$65*$C$69</f>
        <v>0</v>
      </c>
      <c r="ETE69" s="1003">
        <f t="shared" ref="ETE69" si="34701">ETE60*$C$65*$C$69</f>
        <v>0</v>
      </c>
      <c r="ETG69" s="1003">
        <f t="shared" ref="ETG69" si="34702">ETG60*$C$65*$C$69</f>
        <v>0</v>
      </c>
      <c r="ETI69" s="1003">
        <f t="shared" ref="ETI69" si="34703">ETI60*$C$65*$C$69</f>
        <v>0</v>
      </c>
      <c r="ETK69" s="1003">
        <f t="shared" ref="ETK69" si="34704">ETK60*$C$65*$C$69</f>
        <v>0</v>
      </c>
      <c r="ETM69" s="1003">
        <f t="shared" ref="ETM69" si="34705">ETM60*$C$65*$C$69</f>
        <v>0</v>
      </c>
      <c r="ETO69" s="1003">
        <f t="shared" ref="ETO69" si="34706">ETO60*$C$65*$C$69</f>
        <v>0</v>
      </c>
      <c r="ETQ69" s="1003">
        <f t="shared" ref="ETQ69" si="34707">ETQ60*$C$65*$C$69</f>
        <v>0</v>
      </c>
      <c r="ETS69" s="1003">
        <f t="shared" ref="ETS69" si="34708">ETS60*$C$65*$C$69</f>
        <v>0</v>
      </c>
      <c r="ETU69" s="1003">
        <f t="shared" ref="ETU69" si="34709">ETU60*$C$65*$C$69</f>
        <v>0</v>
      </c>
      <c r="ETW69" s="1003">
        <f t="shared" ref="ETW69" si="34710">ETW60*$C$65*$C$69</f>
        <v>0</v>
      </c>
      <c r="ETY69" s="1003">
        <f t="shared" ref="ETY69" si="34711">ETY60*$C$65*$C$69</f>
        <v>0</v>
      </c>
      <c r="EUA69" s="1003">
        <f t="shared" ref="EUA69" si="34712">EUA60*$C$65*$C$69</f>
        <v>0</v>
      </c>
      <c r="EUC69" s="1003">
        <f t="shared" ref="EUC69" si="34713">EUC60*$C$65*$C$69</f>
        <v>0</v>
      </c>
      <c r="EUE69" s="1003">
        <f t="shared" ref="EUE69" si="34714">EUE60*$C$65*$C$69</f>
        <v>0</v>
      </c>
      <c r="EUG69" s="1003">
        <f t="shared" ref="EUG69" si="34715">EUG60*$C$65*$C$69</f>
        <v>0</v>
      </c>
      <c r="EUI69" s="1003">
        <f t="shared" ref="EUI69" si="34716">EUI60*$C$65*$C$69</f>
        <v>0</v>
      </c>
      <c r="EUK69" s="1003">
        <f t="shared" ref="EUK69" si="34717">EUK60*$C$65*$C$69</f>
        <v>0</v>
      </c>
      <c r="EUM69" s="1003">
        <f t="shared" ref="EUM69" si="34718">EUM60*$C$65*$C$69</f>
        <v>0</v>
      </c>
      <c r="EUO69" s="1003">
        <f t="shared" ref="EUO69" si="34719">EUO60*$C$65*$C$69</f>
        <v>0</v>
      </c>
      <c r="EUQ69" s="1003">
        <f t="shared" ref="EUQ69" si="34720">EUQ60*$C$65*$C$69</f>
        <v>0</v>
      </c>
      <c r="EUS69" s="1003">
        <f t="shared" ref="EUS69" si="34721">EUS60*$C$65*$C$69</f>
        <v>0</v>
      </c>
      <c r="EUU69" s="1003">
        <f t="shared" ref="EUU69" si="34722">EUU60*$C$65*$C$69</f>
        <v>0</v>
      </c>
      <c r="EUW69" s="1003">
        <f t="shared" ref="EUW69" si="34723">EUW60*$C$65*$C$69</f>
        <v>0</v>
      </c>
      <c r="EUY69" s="1003">
        <f t="shared" ref="EUY69" si="34724">EUY60*$C$65*$C$69</f>
        <v>0</v>
      </c>
      <c r="EVA69" s="1003">
        <f t="shared" ref="EVA69" si="34725">EVA60*$C$65*$C$69</f>
        <v>0</v>
      </c>
      <c r="EVC69" s="1003">
        <f t="shared" ref="EVC69" si="34726">EVC60*$C$65*$C$69</f>
        <v>0</v>
      </c>
      <c r="EVE69" s="1003">
        <f t="shared" ref="EVE69" si="34727">EVE60*$C$65*$C$69</f>
        <v>0</v>
      </c>
      <c r="EVG69" s="1003">
        <f t="shared" ref="EVG69" si="34728">EVG60*$C$65*$C$69</f>
        <v>0</v>
      </c>
      <c r="EVI69" s="1003">
        <f t="shared" ref="EVI69" si="34729">EVI60*$C$65*$C$69</f>
        <v>0</v>
      </c>
      <c r="EVK69" s="1003">
        <f t="shared" ref="EVK69" si="34730">EVK60*$C$65*$C$69</f>
        <v>0</v>
      </c>
      <c r="EVM69" s="1003">
        <f t="shared" ref="EVM69" si="34731">EVM60*$C$65*$C$69</f>
        <v>0</v>
      </c>
      <c r="EVO69" s="1003">
        <f t="shared" ref="EVO69" si="34732">EVO60*$C$65*$C$69</f>
        <v>0</v>
      </c>
      <c r="EVQ69" s="1003">
        <f t="shared" ref="EVQ69" si="34733">EVQ60*$C$65*$C$69</f>
        <v>0</v>
      </c>
      <c r="EVS69" s="1003">
        <f t="shared" ref="EVS69" si="34734">EVS60*$C$65*$C$69</f>
        <v>0</v>
      </c>
      <c r="EVU69" s="1003">
        <f t="shared" ref="EVU69" si="34735">EVU60*$C$65*$C$69</f>
        <v>0</v>
      </c>
      <c r="EVW69" s="1003">
        <f t="shared" ref="EVW69" si="34736">EVW60*$C$65*$C$69</f>
        <v>0</v>
      </c>
      <c r="EVY69" s="1003">
        <f t="shared" ref="EVY69" si="34737">EVY60*$C$65*$C$69</f>
        <v>0</v>
      </c>
      <c r="EWA69" s="1003">
        <f t="shared" ref="EWA69" si="34738">EWA60*$C$65*$C$69</f>
        <v>0</v>
      </c>
      <c r="EWC69" s="1003">
        <f t="shared" ref="EWC69" si="34739">EWC60*$C$65*$C$69</f>
        <v>0</v>
      </c>
      <c r="EWE69" s="1003">
        <f t="shared" ref="EWE69" si="34740">EWE60*$C$65*$C$69</f>
        <v>0</v>
      </c>
      <c r="EWG69" s="1003">
        <f t="shared" ref="EWG69" si="34741">EWG60*$C$65*$C$69</f>
        <v>0</v>
      </c>
      <c r="EWI69" s="1003">
        <f t="shared" ref="EWI69" si="34742">EWI60*$C$65*$C$69</f>
        <v>0</v>
      </c>
      <c r="EWK69" s="1003">
        <f t="shared" ref="EWK69" si="34743">EWK60*$C$65*$C$69</f>
        <v>0</v>
      </c>
      <c r="EWM69" s="1003">
        <f t="shared" ref="EWM69" si="34744">EWM60*$C$65*$C$69</f>
        <v>0</v>
      </c>
      <c r="EWO69" s="1003">
        <f t="shared" ref="EWO69" si="34745">EWO60*$C$65*$C$69</f>
        <v>0</v>
      </c>
      <c r="EWQ69" s="1003">
        <f t="shared" ref="EWQ69" si="34746">EWQ60*$C$65*$C$69</f>
        <v>0</v>
      </c>
      <c r="EWS69" s="1003">
        <f t="shared" ref="EWS69" si="34747">EWS60*$C$65*$C$69</f>
        <v>0</v>
      </c>
      <c r="EWU69" s="1003">
        <f t="shared" ref="EWU69" si="34748">EWU60*$C$65*$C$69</f>
        <v>0</v>
      </c>
      <c r="EWW69" s="1003">
        <f t="shared" ref="EWW69" si="34749">EWW60*$C$65*$C$69</f>
        <v>0</v>
      </c>
      <c r="EWY69" s="1003">
        <f t="shared" ref="EWY69" si="34750">EWY60*$C$65*$C$69</f>
        <v>0</v>
      </c>
      <c r="EXA69" s="1003">
        <f t="shared" ref="EXA69" si="34751">EXA60*$C$65*$C$69</f>
        <v>0</v>
      </c>
      <c r="EXC69" s="1003">
        <f t="shared" ref="EXC69" si="34752">EXC60*$C$65*$C$69</f>
        <v>0</v>
      </c>
      <c r="EXE69" s="1003">
        <f t="shared" ref="EXE69" si="34753">EXE60*$C$65*$C$69</f>
        <v>0</v>
      </c>
      <c r="EXG69" s="1003">
        <f t="shared" ref="EXG69" si="34754">EXG60*$C$65*$C$69</f>
        <v>0</v>
      </c>
      <c r="EXI69" s="1003">
        <f t="shared" ref="EXI69" si="34755">EXI60*$C$65*$C$69</f>
        <v>0</v>
      </c>
      <c r="EXK69" s="1003">
        <f t="shared" ref="EXK69" si="34756">EXK60*$C$65*$C$69</f>
        <v>0</v>
      </c>
      <c r="EXM69" s="1003">
        <f t="shared" ref="EXM69" si="34757">EXM60*$C$65*$C$69</f>
        <v>0</v>
      </c>
      <c r="EXO69" s="1003">
        <f t="shared" ref="EXO69" si="34758">EXO60*$C$65*$C$69</f>
        <v>0</v>
      </c>
      <c r="EXQ69" s="1003">
        <f t="shared" ref="EXQ69" si="34759">EXQ60*$C$65*$C$69</f>
        <v>0</v>
      </c>
      <c r="EXS69" s="1003">
        <f t="shared" ref="EXS69" si="34760">EXS60*$C$65*$C$69</f>
        <v>0</v>
      </c>
      <c r="EXU69" s="1003">
        <f t="shared" ref="EXU69" si="34761">EXU60*$C$65*$C$69</f>
        <v>0</v>
      </c>
      <c r="EXW69" s="1003">
        <f t="shared" ref="EXW69" si="34762">EXW60*$C$65*$C$69</f>
        <v>0</v>
      </c>
      <c r="EXY69" s="1003">
        <f t="shared" ref="EXY69" si="34763">EXY60*$C$65*$C$69</f>
        <v>0</v>
      </c>
      <c r="EYA69" s="1003">
        <f t="shared" ref="EYA69" si="34764">EYA60*$C$65*$C$69</f>
        <v>0</v>
      </c>
      <c r="EYC69" s="1003">
        <f t="shared" ref="EYC69" si="34765">EYC60*$C$65*$C$69</f>
        <v>0</v>
      </c>
      <c r="EYE69" s="1003">
        <f t="shared" ref="EYE69" si="34766">EYE60*$C$65*$C$69</f>
        <v>0</v>
      </c>
      <c r="EYG69" s="1003">
        <f t="shared" ref="EYG69" si="34767">EYG60*$C$65*$C$69</f>
        <v>0</v>
      </c>
      <c r="EYI69" s="1003">
        <f t="shared" ref="EYI69" si="34768">EYI60*$C$65*$C$69</f>
        <v>0</v>
      </c>
      <c r="EYK69" s="1003">
        <f t="shared" ref="EYK69" si="34769">EYK60*$C$65*$C$69</f>
        <v>0</v>
      </c>
      <c r="EYM69" s="1003">
        <f t="shared" ref="EYM69" si="34770">EYM60*$C$65*$C$69</f>
        <v>0</v>
      </c>
      <c r="EYO69" s="1003">
        <f t="shared" ref="EYO69" si="34771">EYO60*$C$65*$C$69</f>
        <v>0</v>
      </c>
      <c r="EYQ69" s="1003">
        <f t="shared" ref="EYQ69" si="34772">EYQ60*$C$65*$C$69</f>
        <v>0</v>
      </c>
      <c r="EYS69" s="1003">
        <f t="shared" ref="EYS69" si="34773">EYS60*$C$65*$C$69</f>
        <v>0</v>
      </c>
      <c r="EYU69" s="1003">
        <f t="shared" ref="EYU69" si="34774">EYU60*$C$65*$C$69</f>
        <v>0</v>
      </c>
      <c r="EYW69" s="1003">
        <f t="shared" ref="EYW69" si="34775">EYW60*$C$65*$C$69</f>
        <v>0</v>
      </c>
      <c r="EYY69" s="1003">
        <f t="shared" ref="EYY69" si="34776">EYY60*$C$65*$C$69</f>
        <v>0</v>
      </c>
      <c r="EZA69" s="1003">
        <f t="shared" ref="EZA69" si="34777">EZA60*$C$65*$C$69</f>
        <v>0</v>
      </c>
      <c r="EZC69" s="1003">
        <f t="shared" ref="EZC69" si="34778">EZC60*$C$65*$C$69</f>
        <v>0</v>
      </c>
      <c r="EZE69" s="1003">
        <f t="shared" ref="EZE69" si="34779">EZE60*$C$65*$C$69</f>
        <v>0</v>
      </c>
      <c r="EZG69" s="1003">
        <f t="shared" ref="EZG69" si="34780">EZG60*$C$65*$C$69</f>
        <v>0</v>
      </c>
      <c r="EZI69" s="1003">
        <f t="shared" ref="EZI69" si="34781">EZI60*$C$65*$C$69</f>
        <v>0</v>
      </c>
      <c r="EZK69" s="1003">
        <f t="shared" ref="EZK69" si="34782">EZK60*$C$65*$C$69</f>
        <v>0</v>
      </c>
      <c r="EZM69" s="1003">
        <f t="shared" ref="EZM69" si="34783">EZM60*$C$65*$C$69</f>
        <v>0</v>
      </c>
      <c r="EZO69" s="1003">
        <f t="shared" ref="EZO69" si="34784">EZO60*$C$65*$C$69</f>
        <v>0</v>
      </c>
      <c r="EZQ69" s="1003">
        <f t="shared" ref="EZQ69" si="34785">EZQ60*$C$65*$C$69</f>
        <v>0</v>
      </c>
      <c r="EZS69" s="1003">
        <f t="shared" ref="EZS69" si="34786">EZS60*$C$65*$C$69</f>
        <v>0</v>
      </c>
      <c r="EZU69" s="1003">
        <f t="shared" ref="EZU69" si="34787">EZU60*$C$65*$C$69</f>
        <v>0</v>
      </c>
      <c r="EZW69" s="1003">
        <f t="shared" ref="EZW69" si="34788">EZW60*$C$65*$C$69</f>
        <v>0</v>
      </c>
      <c r="EZY69" s="1003">
        <f t="shared" ref="EZY69" si="34789">EZY60*$C$65*$C$69</f>
        <v>0</v>
      </c>
      <c r="FAA69" s="1003">
        <f t="shared" ref="FAA69" si="34790">FAA60*$C$65*$C$69</f>
        <v>0</v>
      </c>
      <c r="FAC69" s="1003">
        <f t="shared" ref="FAC69" si="34791">FAC60*$C$65*$C$69</f>
        <v>0</v>
      </c>
      <c r="FAE69" s="1003">
        <f t="shared" ref="FAE69" si="34792">FAE60*$C$65*$C$69</f>
        <v>0</v>
      </c>
      <c r="FAG69" s="1003">
        <f t="shared" ref="FAG69" si="34793">FAG60*$C$65*$C$69</f>
        <v>0</v>
      </c>
      <c r="FAI69" s="1003">
        <f t="shared" ref="FAI69" si="34794">FAI60*$C$65*$C$69</f>
        <v>0</v>
      </c>
      <c r="FAK69" s="1003">
        <f t="shared" ref="FAK69" si="34795">FAK60*$C$65*$C$69</f>
        <v>0</v>
      </c>
      <c r="FAM69" s="1003">
        <f t="shared" ref="FAM69" si="34796">FAM60*$C$65*$C$69</f>
        <v>0</v>
      </c>
      <c r="FAO69" s="1003">
        <f t="shared" ref="FAO69" si="34797">FAO60*$C$65*$C$69</f>
        <v>0</v>
      </c>
      <c r="FAQ69" s="1003">
        <f t="shared" ref="FAQ69" si="34798">FAQ60*$C$65*$C$69</f>
        <v>0</v>
      </c>
      <c r="FAS69" s="1003">
        <f t="shared" ref="FAS69" si="34799">FAS60*$C$65*$C$69</f>
        <v>0</v>
      </c>
      <c r="FAU69" s="1003">
        <f t="shared" ref="FAU69" si="34800">FAU60*$C$65*$C$69</f>
        <v>0</v>
      </c>
      <c r="FAW69" s="1003">
        <f t="shared" ref="FAW69" si="34801">FAW60*$C$65*$C$69</f>
        <v>0</v>
      </c>
      <c r="FAY69" s="1003">
        <f t="shared" ref="FAY69" si="34802">FAY60*$C$65*$C$69</f>
        <v>0</v>
      </c>
      <c r="FBA69" s="1003">
        <f t="shared" ref="FBA69" si="34803">FBA60*$C$65*$C$69</f>
        <v>0</v>
      </c>
      <c r="FBC69" s="1003">
        <f t="shared" ref="FBC69" si="34804">FBC60*$C$65*$C$69</f>
        <v>0</v>
      </c>
      <c r="FBE69" s="1003">
        <f t="shared" ref="FBE69" si="34805">FBE60*$C$65*$C$69</f>
        <v>0</v>
      </c>
      <c r="FBG69" s="1003">
        <f t="shared" ref="FBG69" si="34806">FBG60*$C$65*$C$69</f>
        <v>0</v>
      </c>
      <c r="FBI69" s="1003">
        <f t="shared" ref="FBI69" si="34807">FBI60*$C$65*$C$69</f>
        <v>0</v>
      </c>
      <c r="FBK69" s="1003">
        <f t="shared" ref="FBK69" si="34808">FBK60*$C$65*$C$69</f>
        <v>0</v>
      </c>
      <c r="FBM69" s="1003">
        <f t="shared" ref="FBM69" si="34809">FBM60*$C$65*$C$69</f>
        <v>0</v>
      </c>
      <c r="FBO69" s="1003">
        <f t="shared" ref="FBO69" si="34810">FBO60*$C$65*$C$69</f>
        <v>0</v>
      </c>
      <c r="FBQ69" s="1003">
        <f t="shared" ref="FBQ69" si="34811">FBQ60*$C$65*$C$69</f>
        <v>0</v>
      </c>
      <c r="FBS69" s="1003">
        <f t="shared" ref="FBS69" si="34812">FBS60*$C$65*$C$69</f>
        <v>0</v>
      </c>
      <c r="FBU69" s="1003">
        <f t="shared" ref="FBU69" si="34813">FBU60*$C$65*$C$69</f>
        <v>0</v>
      </c>
      <c r="FBW69" s="1003">
        <f t="shared" ref="FBW69" si="34814">FBW60*$C$65*$C$69</f>
        <v>0</v>
      </c>
      <c r="FBY69" s="1003">
        <f t="shared" ref="FBY69" si="34815">FBY60*$C$65*$C$69</f>
        <v>0</v>
      </c>
      <c r="FCA69" s="1003">
        <f t="shared" ref="FCA69" si="34816">FCA60*$C$65*$C$69</f>
        <v>0</v>
      </c>
      <c r="FCC69" s="1003">
        <f t="shared" ref="FCC69" si="34817">FCC60*$C$65*$C$69</f>
        <v>0</v>
      </c>
      <c r="FCE69" s="1003">
        <f t="shared" ref="FCE69" si="34818">FCE60*$C$65*$C$69</f>
        <v>0</v>
      </c>
      <c r="FCG69" s="1003">
        <f t="shared" ref="FCG69" si="34819">FCG60*$C$65*$C$69</f>
        <v>0</v>
      </c>
      <c r="FCI69" s="1003">
        <f t="shared" ref="FCI69" si="34820">FCI60*$C$65*$C$69</f>
        <v>0</v>
      </c>
      <c r="FCK69" s="1003">
        <f t="shared" ref="FCK69" si="34821">FCK60*$C$65*$C$69</f>
        <v>0</v>
      </c>
      <c r="FCM69" s="1003">
        <f t="shared" ref="FCM69" si="34822">FCM60*$C$65*$C$69</f>
        <v>0</v>
      </c>
      <c r="FCO69" s="1003">
        <f t="shared" ref="FCO69" si="34823">FCO60*$C$65*$C$69</f>
        <v>0</v>
      </c>
      <c r="FCQ69" s="1003">
        <f t="shared" ref="FCQ69" si="34824">FCQ60*$C$65*$C$69</f>
        <v>0</v>
      </c>
      <c r="FCS69" s="1003">
        <f t="shared" ref="FCS69" si="34825">FCS60*$C$65*$C$69</f>
        <v>0</v>
      </c>
      <c r="FCU69" s="1003">
        <f t="shared" ref="FCU69" si="34826">FCU60*$C$65*$C$69</f>
        <v>0</v>
      </c>
      <c r="FCW69" s="1003">
        <f t="shared" ref="FCW69" si="34827">FCW60*$C$65*$C$69</f>
        <v>0</v>
      </c>
      <c r="FCY69" s="1003">
        <f t="shared" ref="FCY69" si="34828">FCY60*$C$65*$C$69</f>
        <v>0</v>
      </c>
      <c r="FDA69" s="1003">
        <f t="shared" ref="FDA69" si="34829">FDA60*$C$65*$C$69</f>
        <v>0</v>
      </c>
      <c r="FDC69" s="1003">
        <f t="shared" ref="FDC69" si="34830">FDC60*$C$65*$C$69</f>
        <v>0</v>
      </c>
      <c r="FDE69" s="1003">
        <f t="shared" ref="FDE69" si="34831">FDE60*$C$65*$C$69</f>
        <v>0</v>
      </c>
      <c r="FDG69" s="1003">
        <f t="shared" ref="FDG69" si="34832">FDG60*$C$65*$C$69</f>
        <v>0</v>
      </c>
      <c r="FDI69" s="1003">
        <f t="shared" ref="FDI69" si="34833">FDI60*$C$65*$C$69</f>
        <v>0</v>
      </c>
      <c r="FDK69" s="1003">
        <f t="shared" ref="FDK69" si="34834">FDK60*$C$65*$C$69</f>
        <v>0</v>
      </c>
      <c r="FDM69" s="1003">
        <f t="shared" ref="FDM69" si="34835">FDM60*$C$65*$C$69</f>
        <v>0</v>
      </c>
      <c r="FDO69" s="1003">
        <f t="shared" ref="FDO69" si="34836">FDO60*$C$65*$C$69</f>
        <v>0</v>
      </c>
      <c r="FDQ69" s="1003">
        <f t="shared" ref="FDQ69" si="34837">FDQ60*$C$65*$C$69</f>
        <v>0</v>
      </c>
      <c r="FDS69" s="1003">
        <f t="shared" ref="FDS69" si="34838">FDS60*$C$65*$C$69</f>
        <v>0</v>
      </c>
      <c r="FDU69" s="1003">
        <f t="shared" ref="FDU69" si="34839">FDU60*$C$65*$C$69</f>
        <v>0</v>
      </c>
      <c r="FDW69" s="1003">
        <f t="shared" ref="FDW69" si="34840">FDW60*$C$65*$C$69</f>
        <v>0</v>
      </c>
      <c r="FDY69" s="1003">
        <f t="shared" ref="FDY69" si="34841">FDY60*$C$65*$C$69</f>
        <v>0</v>
      </c>
      <c r="FEA69" s="1003">
        <f t="shared" ref="FEA69" si="34842">FEA60*$C$65*$C$69</f>
        <v>0</v>
      </c>
      <c r="FEC69" s="1003">
        <f t="shared" ref="FEC69" si="34843">FEC60*$C$65*$C$69</f>
        <v>0</v>
      </c>
      <c r="FEE69" s="1003">
        <f t="shared" ref="FEE69" si="34844">FEE60*$C$65*$C$69</f>
        <v>0</v>
      </c>
      <c r="FEG69" s="1003">
        <f t="shared" ref="FEG69" si="34845">FEG60*$C$65*$C$69</f>
        <v>0</v>
      </c>
      <c r="FEI69" s="1003">
        <f t="shared" ref="FEI69" si="34846">FEI60*$C$65*$C$69</f>
        <v>0</v>
      </c>
      <c r="FEK69" s="1003">
        <f t="shared" ref="FEK69" si="34847">FEK60*$C$65*$C$69</f>
        <v>0</v>
      </c>
      <c r="FEM69" s="1003">
        <f t="shared" ref="FEM69" si="34848">FEM60*$C$65*$C$69</f>
        <v>0</v>
      </c>
      <c r="FEO69" s="1003">
        <f t="shared" ref="FEO69" si="34849">FEO60*$C$65*$C$69</f>
        <v>0</v>
      </c>
      <c r="FEQ69" s="1003">
        <f t="shared" ref="FEQ69" si="34850">FEQ60*$C$65*$C$69</f>
        <v>0</v>
      </c>
      <c r="FES69" s="1003">
        <f t="shared" ref="FES69" si="34851">FES60*$C$65*$C$69</f>
        <v>0</v>
      </c>
      <c r="FEU69" s="1003">
        <f t="shared" ref="FEU69" si="34852">FEU60*$C$65*$C$69</f>
        <v>0</v>
      </c>
      <c r="FEW69" s="1003">
        <f t="shared" ref="FEW69" si="34853">FEW60*$C$65*$C$69</f>
        <v>0</v>
      </c>
      <c r="FEY69" s="1003">
        <f t="shared" ref="FEY69" si="34854">FEY60*$C$65*$C$69</f>
        <v>0</v>
      </c>
      <c r="FFA69" s="1003">
        <f t="shared" ref="FFA69" si="34855">FFA60*$C$65*$C$69</f>
        <v>0</v>
      </c>
      <c r="FFC69" s="1003">
        <f t="shared" ref="FFC69" si="34856">FFC60*$C$65*$C$69</f>
        <v>0</v>
      </c>
      <c r="FFE69" s="1003">
        <f t="shared" ref="FFE69" si="34857">FFE60*$C$65*$C$69</f>
        <v>0</v>
      </c>
      <c r="FFG69" s="1003">
        <f t="shared" ref="FFG69" si="34858">FFG60*$C$65*$C$69</f>
        <v>0</v>
      </c>
      <c r="FFI69" s="1003">
        <f t="shared" ref="FFI69" si="34859">FFI60*$C$65*$C$69</f>
        <v>0</v>
      </c>
      <c r="FFK69" s="1003">
        <f t="shared" ref="FFK69" si="34860">FFK60*$C$65*$C$69</f>
        <v>0</v>
      </c>
      <c r="FFM69" s="1003">
        <f t="shared" ref="FFM69" si="34861">FFM60*$C$65*$C$69</f>
        <v>0</v>
      </c>
      <c r="FFO69" s="1003">
        <f t="shared" ref="FFO69" si="34862">FFO60*$C$65*$C$69</f>
        <v>0</v>
      </c>
      <c r="FFQ69" s="1003">
        <f t="shared" ref="FFQ69" si="34863">FFQ60*$C$65*$C$69</f>
        <v>0</v>
      </c>
      <c r="FFS69" s="1003">
        <f t="shared" ref="FFS69" si="34864">FFS60*$C$65*$C$69</f>
        <v>0</v>
      </c>
      <c r="FFU69" s="1003">
        <f t="shared" ref="FFU69" si="34865">FFU60*$C$65*$C$69</f>
        <v>0</v>
      </c>
      <c r="FFW69" s="1003">
        <f t="shared" ref="FFW69" si="34866">FFW60*$C$65*$C$69</f>
        <v>0</v>
      </c>
      <c r="FFY69" s="1003">
        <f t="shared" ref="FFY69" si="34867">FFY60*$C$65*$C$69</f>
        <v>0</v>
      </c>
      <c r="FGA69" s="1003">
        <f t="shared" ref="FGA69" si="34868">FGA60*$C$65*$C$69</f>
        <v>0</v>
      </c>
      <c r="FGC69" s="1003">
        <f t="shared" ref="FGC69" si="34869">FGC60*$C$65*$C$69</f>
        <v>0</v>
      </c>
      <c r="FGE69" s="1003">
        <f t="shared" ref="FGE69" si="34870">FGE60*$C$65*$C$69</f>
        <v>0</v>
      </c>
      <c r="FGG69" s="1003">
        <f t="shared" ref="FGG69" si="34871">FGG60*$C$65*$C$69</f>
        <v>0</v>
      </c>
      <c r="FGI69" s="1003">
        <f t="shared" ref="FGI69" si="34872">FGI60*$C$65*$C$69</f>
        <v>0</v>
      </c>
      <c r="FGK69" s="1003">
        <f t="shared" ref="FGK69" si="34873">FGK60*$C$65*$C$69</f>
        <v>0</v>
      </c>
      <c r="FGM69" s="1003">
        <f t="shared" ref="FGM69" si="34874">FGM60*$C$65*$C$69</f>
        <v>0</v>
      </c>
      <c r="FGO69" s="1003">
        <f t="shared" ref="FGO69" si="34875">FGO60*$C$65*$C$69</f>
        <v>0</v>
      </c>
      <c r="FGQ69" s="1003">
        <f t="shared" ref="FGQ69" si="34876">FGQ60*$C$65*$C$69</f>
        <v>0</v>
      </c>
      <c r="FGS69" s="1003">
        <f t="shared" ref="FGS69" si="34877">FGS60*$C$65*$C$69</f>
        <v>0</v>
      </c>
      <c r="FGU69" s="1003">
        <f t="shared" ref="FGU69" si="34878">FGU60*$C$65*$C$69</f>
        <v>0</v>
      </c>
      <c r="FGW69" s="1003">
        <f t="shared" ref="FGW69" si="34879">FGW60*$C$65*$C$69</f>
        <v>0</v>
      </c>
      <c r="FGY69" s="1003">
        <f t="shared" ref="FGY69" si="34880">FGY60*$C$65*$C$69</f>
        <v>0</v>
      </c>
      <c r="FHA69" s="1003">
        <f t="shared" ref="FHA69" si="34881">FHA60*$C$65*$C$69</f>
        <v>0</v>
      </c>
      <c r="FHC69" s="1003">
        <f t="shared" ref="FHC69" si="34882">FHC60*$C$65*$C$69</f>
        <v>0</v>
      </c>
      <c r="FHE69" s="1003">
        <f t="shared" ref="FHE69" si="34883">FHE60*$C$65*$C$69</f>
        <v>0</v>
      </c>
      <c r="FHG69" s="1003">
        <f t="shared" ref="FHG69" si="34884">FHG60*$C$65*$C$69</f>
        <v>0</v>
      </c>
      <c r="FHI69" s="1003">
        <f t="shared" ref="FHI69" si="34885">FHI60*$C$65*$C$69</f>
        <v>0</v>
      </c>
      <c r="FHK69" s="1003">
        <f t="shared" ref="FHK69" si="34886">FHK60*$C$65*$C$69</f>
        <v>0</v>
      </c>
      <c r="FHM69" s="1003">
        <f t="shared" ref="FHM69" si="34887">FHM60*$C$65*$C$69</f>
        <v>0</v>
      </c>
      <c r="FHO69" s="1003">
        <f t="shared" ref="FHO69" si="34888">FHO60*$C$65*$C$69</f>
        <v>0</v>
      </c>
      <c r="FHQ69" s="1003">
        <f t="shared" ref="FHQ69" si="34889">FHQ60*$C$65*$C$69</f>
        <v>0</v>
      </c>
      <c r="FHS69" s="1003">
        <f t="shared" ref="FHS69" si="34890">FHS60*$C$65*$C$69</f>
        <v>0</v>
      </c>
      <c r="FHU69" s="1003">
        <f t="shared" ref="FHU69" si="34891">FHU60*$C$65*$C$69</f>
        <v>0</v>
      </c>
      <c r="FHW69" s="1003">
        <f t="shared" ref="FHW69" si="34892">FHW60*$C$65*$C$69</f>
        <v>0</v>
      </c>
      <c r="FHY69" s="1003">
        <f t="shared" ref="FHY69" si="34893">FHY60*$C$65*$C$69</f>
        <v>0</v>
      </c>
      <c r="FIA69" s="1003">
        <f t="shared" ref="FIA69" si="34894">FIA60*$C$65*$C$69</f>
        <v>0</v>
      </c>
      <c r="FIC69" s="1003">
        <f t="shared" ref="FIC69" si="34895">FIC60*$C$65*$C$69</f>
        <v>0</v>
      </c>
      <c r="FIE69" s="1003">
        <f t="shared" ref="FIE69" si="34896">FIE60*$C$65*$C$69</f>
        <v>0</v>
      </c>
      <c r="FIG69" s="1003">
        <f t="shared" ref="FIG69" si="34897">FIG60*$C$65*$C$69</f>
        <v>0</v>
      </c>
      <c r="FII69" s="1003">
        <f t="shared" ref="FII69" si="34898">FII60*$C$65*$C$69</f>
        <v>0</v>
      </c>
      <c r="FIK69" s="1003">
        <f t="shared" ref="FIK69" si="34899">FIK60*$C$65*$C$69</f>
        <v>0</v>
      </c>
      <c r="FIM69" s="1003">
        <f t="shared" ref="FIM69" si="34900">FIM60*$C$65*$C$69</f>
        <v>0</v>
      </c>
      <c r="FIO69" s="1003">
        <f t="shared" ref="FIO69" si="34901">FIO60*$C$65*$C$69</f>
        <v>0</v>
      </c>
      <c r="FIQ69" s="1003">
        <f t="shared" ref="FIQ69" si="34902">FIQ60*$C$65*$C$69</f>
        <v>0</v>
      </c>
      <c r="FIS69" s="1003">
        <f t="shared" ref="FIS69" si="34903">FIS60*$C$65*$C$69</f>
        <v>0</v>
      </c>
      <c r="FIU69" s="1003">
        <f t="shared" ref="FIU69" si="34904">FIU60*$C$65*$C$69</f>
        <v>0</v>
      </c>
      <c r="FIW69" s="1003">
        <f t="shared" ref="FIW69" si="34905">FIW60*$C$65*$C$69</f>
        <v>0</v>
      </c>
      <c r="FIY69" s="1003">
        <f t="shared" ref="FIY69" si="34906">FIY60*$C$65*$C$69</f>
        <v>0</v>
      </c>
      <c r="FJA69" s="1003">
        <f t="shared" ref="FJA69" si="34907">FJA60*$C$65*$C$69</f>
        <v>0</v>
      </c>
      <c r="FJC69" s="1003">
        <f t="shared" ref="FJC69" si="34908">FJC60*$C$65*$C$69</f>
        <v>0</v>
      </c>
      <c r="FJE69" s="1003">
        <f t="shared" ref="FJE69" si="34909">FJE60*$C$65*$C$69</f>
        <v>0</v>
      </c>
      <c r="FJG69" s="1003">
        <f t="shared" ref="FJG69" si="34910">FJG60*$C$65*$C$69</f>
        <v>0</v>
      </c>
      <c r="FJI69" s="1003">
        <f t="shared" ref="FJI69" si="34911">FJI60*$C$65*$C$69</f>
        <v>0</v>
      </c>
      <c r="FJK69" s="1003">
        <f t="shared" ref="FJK69" si="34912">FJK60*$C$65*$C$69</f>
        <v>0</v>
      </c>
      <c r="FJM69" s="1003">
        <f t="shared" ref="FJM69" si="34913">FJM60*$C$65*$C$69</f>
        <v>0</v>
      </c>
      <c r="FJO69" s="1003">
        <f t="shared" ref="FJO69" si="34914">FJO60*$C$65*$C$69</f>
        <v>0</v>
      </c>
      <c r="FJQ69" s="1003">
        <f t="shared" ref="FJQ69" si="34915">FJQ60*$C$65*$C$69</f>
        <v>0</v>
      </c>
      <c r="FJS69" s="1003">
        <f t="shared" ref="FJS69" si="34916">FJS60*$C$65*$C$69</f>
        <v>0</v>
      </c>
      <c r="FJU69" s="1003">
        <f t="shared" ref="FJU69" si="34917">FJU60*$C$65*$C$69</f>
        <v>0</v>
      </c>
      <c r="FJW69" s="1003">
        <f t="shared" ref="FJW69" si="34918">FJW60*$C$65*$C$69</f>
        <v>0</v>
      </c>
      <c r="FJY69" s="1003">
        <f t="shared" ref="FJY69" si="34919">FJY60*$C$65*$C$69</f>
        <v>0</v>
      </c>
      <c r="FKA69" s="1003">
        <f t="shared" ref="FKA69" si="34920">FKA60*$C$65*$C$69</f>
        <v>0</v>
      </c>
      <c r="FKC69" s="1003">
        <f t="shared" ref="FKC69" si="34921">FKC60*$C$65*$C$69</f>
        <v>0</v>
      </c>
      <c r="FKE69" s="1003">
        <f t="shared" ref="FKE69" si="34922">FKE60*$C$65*$C$69</f>
        <v>0</v>
      </c>
      <c r="FKG69" s="1003">
        <f t="shared" ref="FKG69" si="34923">FKG60*$C$65*$C$69</f>
        <v>0</v>
      </c>
      <c r="FKI69" s="1003">
        <f t="shared" ref="FKI69" si="34924">FKI60*$C$65*$C$69</f>
        <v>0</v>
      </c>
      <c r="FKK69" s="1003">
        <f t="shared" ref="FKK69" si="34925">FKK60*$C$65*$C$69</f>
        <v>0</v>
      </c>
      <c r="FKM69" s="1003">
        <f t="shared" ref="FKM69" si="34926">FKM60*$C$65*$C$69</f>
        <v>0</v>
      </c>
      <c r="FKO69" s="1003">
        <f t="shared" ref="FKO69" si="34927">FKO60*$C$65*$C$69</f>
        <v>0</v>
      </c>
      <c r="FKQ69" s="1003">
        <f t="shared" ref="FKQ69" si="34928">FKQ60*$C$65*$C$69</f>
        <v>0</v>
      </c>
      <c r="FKS69" s="1003">
        <f t="shared" ref="FKS69" si="34929">FKS60*$C$65*$C$69</f>
        <v>0</v>
      </c>
      <c r="FKU69" s="1003">
        <f t="shared" ref="FKU69" si="34930">FKU60*$C$65*$C$69</f>
        <v>0</v>
      </c>
      <c r="FKW69" s="1003">
        <f t="shared" ref="FKW69" si="34931">FKW60*$C$65*$C$69</f>
        <v>0</v>
      </c>
      <c r="FKY69" s="1003">
        <f t="shared" ref="FKY69" si="34932">FKY60*$C$65*$C$69</f>
        <v>0</v>
      </c>
      <c r="FLA69" s="1003">
        <f t="shared" ref="FLA69" si="34933">FLA60*$C$65*$C$69</f>
        <v>0</v>
      </c>
      <c r="FLC69" s="1003">
        <f t="shared" ref="FLC69" si="34934">FLC60*$C$65*$C$69</f>
        <v>0</v>
      </c>
      <c r="FLE69" s="1003">
        <f t="shared" ref="FLE69" si="34935">FLE60*$C$65*$C$69</f>
        <v>0</v>
      </c>
      <c r="FLG69" s="1003">
        <f t="shared" ref="FLG69" si="34936">FLG60*$C$65*$C$69</f>
        <v>0</v>
      </c>
      <c r="FLI69" s="1003">
        <f t="shared" ref="FLI69" si="34937">FLI60*$C$65*$C$69</f>
        <v>0</v>
      </c>
      <c r="FLK69" s="1003">
        <f t="shared" ref="FLK69" si="34938">FLK60*$C$65*$C$69</f>
        <v>0</v>
      </c>
      <c r="FLM69" s="1003">
        <f t="shared" ref="FLM69" si="34939">FLM60*$C$65*$C$69</f>
        <v>0</v>
      </c>
      <c r="FLO69" s="1003">
        <f t="shared" ref="FLO69" si="34940">FLO60*$C$65*$C$69</f>
        <v>0</v>
      </c>
      <c r="FLQ69" s="1003">
        <f t="shared" ref="FLQ69" si="34941">FLQ60*$C$65*$C$69</f>
        <v>0</v>
      </c>
      <c r="FLS69" s="1003">
        <f t="shared" ref="FLS69" si="34942">FLS60*$C$65*$C$69</f>
        <v>0</v>
      </c>
      <c r="FLU69" s="1003">
        <f t="shared" ref="FLU69" si="34943">FLU60*$C$65*$C$69</f>
        <v>0</v>
      </c>
      <c r="FLW69" s="1003">
        <f t="shared" ref="FLW69" si="34944">FLW60*$C$65*$C$69</f>
        <v>0</v>
      </c>
      <c r="FLY69" s="1003">
        <f t="shared" ref="FLY69" si="34945">FLY60*$C$65*$C$69</f>
        <v>0</v>
      </c>
      <c r="FMA69" s="1003">
        <f t="shared" ref="FMA69" si="34946">FMA60*$C$65*$C$69</f>
        <v>0</v>
      </c>
      <c r="FMC69" s="1003">
        <f t="shared" ref="FMC69" si="34947">FMC60*$C$65*$C$69</f>
        <v>0</v>
      </c>
      <c r="FME69" s="1003">
        <f t="shared" ref="FME69" si="34948">FME60*$C$65*$C$69</f>
        <v>0</v>
      </c>
      <c r="FMG69" s="1003">
        <f t="shared" ref="FMG69" si="34949">FMG60*$C$65*$C$69</f>
        <v>0</v>
      </c>
      <c r="FMI69" s="1003">
        <f t="shared" ref="FMI69" si="34950">FMI60*$C$65*$C$69</f>
        <v>0</v>
      </c>
      <c r="FMK69" s="1003">
        <f t="shared" ref="FMK69" si="34951">FMK60*$C$65*$C$69</f>
        <v>0</v>
      </c>
      <c r="FMM69" s="1003">
        <f t="shared" ref="FMM69" si="34952">FMM60*$C$65*$C$69</f>
        <v>0</v>
      </c>
      <c r="FMO69" s="1003">
        <f t="shared" ref="FMO69" si="34953">FMO60*$C$65*$C$69</f>
        <v>0</v>
      </c>
      <c r="FMQ69" s="1003">
        <f t="shared" ref="FMQ69" si="34954">FMQ60*$C$65*$C$69</f>
        <v>0</v>
      </c>
      <c r="FMS69" s="1003">
        <f t="shared" ref="FMS69" si="34955">FMS60*$C$65*$C$69</f>
        <v>0</v>
      </c>
      <c r="FMU69" s="1003">
        <f t="shared" ref="FMU69" si="34956">FMU60*$C$65*$C$69</f>
        <v>0</v>
      </c>
      <c r="FMW69" s="1003">
        <f t="shared" ref="FMW69" si="34957">FMW60*$C$65*$C$69</f>
        <v>0</v>
      </c>
      <c r="FMY69" s="1003">
        <f t="shared" ref="FMY69" si="34958">FMY60*$C$65*$C$69</f>
        <v>0</v>
      </c>
      <c r="FNA69" s="1003">
        <f t="shared" ref="FNA69" si="34959">FNA60*$C$65*$C$69</f>
        <v>0</v>
      </c>
      <c r="FNC69" s="1003">
        <f t="shared" ref="FNC69" si="34960">FNC60*$C$65*$C$69</f>
        <v>0</v>
      </c>
      <c r="FNE69" s="1003">
        <f t="shared" ref="FNE69" si="34961">FNE60*$C$65*$C$69</f>
        <v>0</v>
      </c>
      <c r="FNG69" s="1003">
        <f t="shared" ref="FNG69" si="34962">FNG60*$C$65*$C$69</f>
        <v>0</v>
      </c>
      <c r="FNI69" s="1003">
        <f t="shared" ref="FNI69" si="34963">FNI60*$C$65*$C$69</f>
        <v>0</v>
      </c>
      <c r="FNK69" s="1003">
        <f t="shared" ref="FNK69" si="34964">FNK60*$C$65*$C$69</f>
        <v>0</v>
      </c>
      <c r="FNM69" s="1003">
        <f t="shared" ref="FNM69" si="34965">FNM60*$C$65*$C$69</f>
        <v>0</v>
      </c>
      <c r="FNO69" s="1003">
        <f t="shared" ref="FNO69" si="34966">FNO60*$C$65*$C$69</f>
        <v>0</v>
      </c>
      <c r="FNQ69" s="1003">
        <f t="shared" ref="FNQ69" si="34967">FNQ60*$C$65*$C$69</f>
        <v>0</v>
      </c>
      <c r="FNS69" s="1003">
        <f t="shared" ref="FNS69" si="34968">FNS60*$C$65*$C$69</f>
        <v>0</v>
      </c>
      <c r="FNU69" s="1003">
        <f t="shared" ref="FNU69" si="34969">FNU60*$C$65*$C$69</f>
        <v>0</v>
      </c>
      <c r="FNW69" s="1003">
        <f t="shared" ref="FNW69" si="34970">FNW60*$C$65*$C$69</f>
        <v>0</v>
      </c>
      <c r="FNY69" s="1003">
        <f t="shared" ref="FNY69" si="34971">FNY60*$C$65*$C$69</f>
        <v>0</v>
      </c>
      <c r="FOA69" s="1003">
        <f t="shared" ref="FOA69" si="34972">FOA60*$C$65*$C$69</f>
        <v>0</v>
      </c>
      <c r="FOC69" s="1003">
        <f t="shared" ref="FOC69" si="34973">FOC60*$C$65*$C$69</f>
        <v>0</v>
      </c>
      <c r="FOE69" s="1003">
        <f t="shared" ref="FOE69" si="34974">FOE60*$C$65*$C$69</f>
        <v>0</v>
      </c>
      <c r="FOG69" s="1003">
        <f t="shared" ref="FOG69" si="34975">FOG60*$C$65*$C$69</f>
        <v>0</v>
      </c>
      <c r="FOI69" s="1003">
        <f t="shared" ref="FOI69" si="34976">FOI60*$C$65*$C$69</f>
        <v>0</v>
      </c>
      <c r="FOK69" s="1003">
        <f t="shared" ref="FOK69" si="34977">FOK60*$C$65*$C$69</f>
        <v>0</v>
      </c>
      <c r="FOM69" s="1003">
        <f t="shared" ref="FOM69" si="34978">FOM60*$C$65*$C$69</f>
        <v>0</v>
      </c>
      <c r="FOO69" s="1003">
        <f t="shared" ref="FOO69" si="34979">FOO60*$C$65*$C$69</f>
        <v>0</v>
      </c>
      <c r="FOQ69" s="1003">
        <f t="shared" ref="FOQ69" si="34980">FOQ60*$C$65*$C$69</f>
        <v>0</v>
      </c>
      <c r="FOS69" s="1003">
        <f t="shared" ref="FOS69" si="34981">FOS60*$C$65*$C$69</f>
        <v>0</v>
      </c>
      <c r="FOU69" s="1003">
        <f t="shared" ref="FOU69" si="34982">FOU60*$C$65*$C$69</f>
        <v>0</v>
      </c>
      <c r="FOW69" s="1003">
        <f t="shared" ref="FOW69" si="34983">FOW60*$C$65*$C$69</f>
        <v>0</v>
      </c>
      <c r="FOY69" s="1003">
        <f t="shared" ref="FOY69" si="34984">FOY60*$C$65*$C$69</f>
        <v>0</v>
      </c>
      <c r="FPA69" s="1003">
        <f t="shared" ref="FPA69" si="34985">FPA60*$C$65*$C$69</f>
        <v>0</v>
      </c>
      <c r="FPC69" s="1003">
        <f t="shared" ref="FPC69" si="34986">FPC60*$C$65*$C$69</f>
        <v>0</v>
      </c>
      <c r="FPE69" s="1003">
        <f t="shared" ref="FPE69" si="34987">FPE60*$C$65*$C$69</f>
        <v>0</v>
      </c>
      <c r="FPG69" s="1003">
        <f t="shared" ref="FPG69" si="34988">FPG60*$C$65*$C$69</f>
        <v>0</v>
      </c>
      <c r="FPI69" s="1003">
        <f t="shared" ref="FPI69" si="34989">FPI60*$C$65*$C$69</f>
        <v>0</v>
      </c>
      <c r="FPK69" s="1003">
        <f t="shared" ref="FPK69" si="34990">FPK60*$C$65*$C$69</f>
        <v>0</v>
      </c>
      <c r="FPM69" s="1003">
        <f t="shared" ref="FPM69" si="34991">FPM60*$C$65*$C$69</f>
        <v>0</v>
      </c>
      <c r="FPO69" s="1003">
        <f t="shared" ref="FPO69" si="34992">FPO60*$C$65*$C$69</f>
        <v>0</v>
      </c>
      <c r="FPQ69" s="1003">
        <f t="shared" ref="FPQ69" si="34993">FPQ60*$C$65*$C$69</f>
        <v>0</v>
      </c>
      <c r="FPS69" s="1003">
        <f t="shared" ref="FPS69" si="34994">FPS60*$C$65*$C$69</f>
        <v>0</v>
      </c>
      <c r="FPU69" s="1003">
        <f t="shared" ref="FPU69" si="34995">FPU60*$C$65*$C$69</f>
        <v>0</v>
      </c>
      <c r="FPW69" s="1003">
        <f t="shared" ref="FPW69" si="34996">FPW60*$C$65*$C$69</f>
        <v>0</v>
      </c>
      <c r="FPY69" s="1003">
        <f t="shared" ref="FPY69" si="34997">FPY60*$C$65*$C$69</f>
        <v>0</v>
      </c>
      <c r="FQA69" s="1003">
        <f t="shared" ref="FQA69" si="34998">FQA60*$C$65*$C$69</f>
        <v>0</v>
      </c>
      <c r="FQC69" s="1003">
        <f t="shared" ref="FQC69" si="34999">FQC60*$C$65*$C$69</f>
        <v>0</v>
      </c>
      <c r="FQE69" s="1003">
        <f t="shared" ref="FQE69" si="35000">FQE60*$C$65*$C$69</f>
        <v>0</v>
      </c>
      <c r="FQG69" s="1003">
        <f t="shared" ref="FQG69" si="35001">FQG60*$C$65*$C$69</f>
        <v>0</v>
      </c>
      <c r="FQI69" s="1003">
        <f t="shared" ref="FQI69" si="35002">FQI60*$C$65*$C$69</f>
        <v>0</v>
      </c>
      <c r="FQK69" s="1003">
        <f t="shared" ref="FQK69" si="35003">FQK60*$C$65*$C$69</f>
        <v>0</v>
      </c>
      <c r="FQM69" s="1003">
        <f t="shared" ref="FQM69" si="35004">FQM60*$C$65*$C$69</f>
        <v>0</v>
      </c>
      <c r="FQO69" s="1003">
        <f t="shared" ref="FQO69" si="35005">FQO60*$C$65*$C$69</f>
        <v>0</v>
      </c>
      <c r="FQQ69" s="1003">
        <f t="shared" ref="FQQ69" si="35006">FQQ60*$C$65*$C$69</f>
        <v>0</v>
      </c>
      <c r="FQS69" s="1003">
        <f t="shared" ref="FQS69" si="35007">FQS60*$C$65*$C$69</f>
        <v>0</v>
      </c>
      <c r="FQU69" s="1003">
        <f t="shared" ref="FQU69" si="35008">FQU60*$C$65*$C$69</f>
        <v>0</v>
      </c>
      <c r="FQW69" s="1003">
        <f t="shared" ref="FQW69" si="35009">FQW60*$C$65*$C$69</f>
        <v>0</v>
      </c>
      <c r="FQY69" s="1003">
        <f t="shared" ref="FQY69" si="35010">FQY60*$C$65*$C$69</f>
        <v>0</v>
      </c>
      <c r="FRA69" s="1003">
        <f t="shared" ref="FRA69" si="35011">FRA60*$C$65*$C$69</f>
        <v>0</v>
      </c>
      <c r="FRC69" s="1003">
        <f t="shared" ref="FRC69" si="35012">FRC60*$C$65*$C$69</f>
        <v>0</v>
      </c>
      <c r="FRE69" s="1003">
        <f t="shared" ref="FRE69" si="35013">FRE60*$C$65*$C$69</f>
        <v>0</v>
      </c>
      <c r="FRG69" s="1003">
        <f t="shared" ref="FRG69" si="35014">FRG60*$C$65*$C$69</f>
        <v>0</v>
      </c>
      <c r="FRI69" s="1003">
        <f t="shared" ref="FRI69" si="35015">FRI60*$C$65*$C$69</f>
        <v>0</v>
      </c>
      <c r="FRK69" s="1003">
        <f t="shared" ref="FRK69" si="35016">FRK60*$C$65*$C$69</f>
        <v>0</v>
      </c>
      <c r="FRM69" s="1003">
        <f t="shared" ref="FRM69" si="35017">FRM60*$C$65*$C$69</f>
        <v>0</v>
      </c>
      <c r="FRO69" s="1003">
        <f t="shared" ref="FRO69" si="35018">FRO60*$C$65*$C$69</f>
        <v>0</v>
      </c>
      <c r="FRQ69" s="1003">
        <f t="shared" ref="FRQ69" si="35019">FRQ60*$C$65*$C$69</f>
        <v>0</v>
      </c>
      <c r="FRS69" s="1003">
        <f t="shared" ref="FRS69" si="35020">FRS60*$C$65*$C$69</f>
        <v>0</v>
      </c>
      <c r="FRU69" s="1003">
        <f t="shared" ref="FRU69" si="35021">FRU60*$C$65*$C$69</f>
        <v>0</v>
      </c>
      <c r="FRW69" s="1003">
        <f t="shared" ref="FRW69" si="35022">FRW60*$C$65*$C$69</f>
        <v>0</v>
      </c>
      <c r="FRY69" s="1003">
        <f t="shared" ref="FRY69" si="35023">FRY60*$C$65*$C$69</f>
        <v>0</v>
      </c>
      <c r="FSA69" s="1003">
        <f t="shared" ref="FSA69" si="35024">FSA60*$C$65*$C$69</f>
        <v>0</v>
      </c>
      <c r="FSC69" s="1003">
        <f t="shared" ref="FSC69" si="35025">FSC60*$C$65*$C$69</f>
        <v>0</v>
      </c>
      <c r="FSE69" s="1003">
        <f t="shared" ref="FSE69" si="35026">FSE60*$C$65*$C$69</f>
        <v>0</v>
      </c>
      <c r="FSG69" s="1003">
        <f t="shared" ref="FSG69" si="35027">FSG60*$C$65*$C$69</f>
        <v>0</v>
      </c>
      <c r="FSI69" s="1003">
        <f t="shared" ref="FSI69" si="35028">FSI60*$C$65*$C$69</f>
        <v>0</v>
      </c>
      <c r="FSK69" s="1003">
        <f t="shared" ref="FSK69" si="35029">FSK60*$C$65*$C$69</f>
        <v>0</v>
      </c>
      <c r="FSM69" s="1003">
        <f t="shared" ref="FSM69" si="35030">FSM60*$C$65*$C$69</f>
        <v>0</v>
      </c>
      <c r="FSO69" s="1003">
        <f t="shared" ref="FSO69" si="35031">FSO60*$C$65*$C$69</f>
        <v>0</v>
      </c>
      <c r="FSQ69" s="1003">
        <f t="shared" ref="FSQ69" si="35032">FSQ60*$C$65*$C$69</f>
        <v>0</v>
      </c>
      <c r="FSS69" s="1003">
        <f t="shared" ref="FSS69" si="35033">FSS60*$C$65*$C$69</f>
        <v>0</v>
      </c>
      <c r="FSU69" s="1003">
        <f t="shared" ref="FSU69" si="35034">FSU60*$C$65*$C$69</f>
        <v>0</v>
      </c>
      <c r="FSW69" s="1003">
        <f t="shared" ref="FSW69" si="35035">FSW60*$C$65*$C$69</f>
        <v>0</v>
      </c>
      <c r="FSY69" s="1003">
        <f t="shared" ref="FSY69" si="35036">FSY60*$C$65*$C$69</f>
        <v>0</v>
      </c>
      <c r="FTA69" s="1003">
        <f t="shared" ref="FTA69" si="35037">FTA60*$C$65*$C$69</f>
        <v>0</v>
      </c>
      <c r="FTC69" s="1003">
        <f t="shared" ref="FTC69" si="35038">FTC60*$C$65*$C$69</f>
        <v>0</v>
      </c>
      <c r="FTE69" s="1003">
        <f t="shared" ref="FTE69" si="35039">FTE60*$C$65*$C$69</f>
        <v>0</v>
      </c>
      <c r="FTG69" s="1003">
        <f t="shared" ref="FTG69" si="35040">FTG60*$C$65*$C$69</f>
        <v>0</v>
      </c>
      <c r="FTI69" s="1003">
        <f t="shared" ref="FTI69" si="35041">FTI60*$C$65*$C$69</f>
        <v>0</v>
      </c>
      <c r="FTK69" s="1003">
        <f t="shared" ref="FTK69" si="35042">FTK60*$C$65*$C$69</f>
        <v>0</v>
      </c>
      <c r="FTM69" s="1003">
        <f t="shared" ref="FTM69" si="35043">FTM60*$C$65*$C$69</f>
        <v>0</v>
      </c>
      <c r="FTO69" s="1003">
        <f t="shared" ref="FTO69" si="35044">FTO60*$C$65*$C$69</f>
        <v>0</v>
      </c>
      <c r="FTQ69" s="1003">
        <f t="shared" ref="FTQ69" si="35045">FTQ60*$C$65*$C$69</f>
        <v>0</v>
      </c>
      <c r="FTS69" s="1003">
        <f t="shared" ref="FTS69" si="35046">FTS60*$C$65*$C$69</f>
        <v>0</v>
      </c>
      <c r="FTU69" s="1003">
        <f t="shared" ref="FTU69" si="35047">FTU60*$C$65*$C$69</f>
        <v>0</v>
      </c>
      <c r="FTW69" s="1003">
        <f t="shared" ref="FTW69" si="35048">FTW60*$C$65*$C$69</f>
        <v>0</v>
      </c>
      <c r="FTY69" s="1003">
        <f t="shared" ref="FTY69" si="35049">FTY60*$C$65*$C$69</f>
        <v>0</v>
      </c>
      <c r="FUA69" s="1003">
        <f t="shared" ref="FUA69" si="35050">FUA60*$C$65*$C$69</f>
        <v>0</v>
      </c>
      <c r="FUC69" s="1003">
        <f t="shared" ref="FUC69" si="35051">FUC60*$C$65*$C$69</f>
        <v>0</v>
      </c>
      <c r="FUE69" s="1003">
        <f t="shared" ref="FUE69" si="35052">FUE60*$C$65*$C$69</f>
        <v>0</v>
      </c>
      <c r="FUG69" s="1003">
        <f t="shared" ref="FUG69" si="35053">FUG60*$C$65*$C$69</f>
        <v>0</v>
      </c>
      <c r="FUI69" s="1003">
        <f t="shared" ref="FUI69" si="35054">FUI60*$C$65*$C$69</f>
        <v>0</v>
      </c>
      <c r="FUK69" s="1003">
        <f t="shared" ref="FUK69" si="35055">FUK60*$C$65*$C$69</f>
        <v>0</v>
      </c>
      <c r="FUM69" s="1003">
        <f t="shared" ref="FUM69" si="35056">FUM60*$C$65*$C$69</f>
        <v>0</v>
      </c>
      <c r="FUO69" s="1003">
        <f t="shared" ref="FUO69" si="35057">FUO60*$C$65*$C$69</f>
        <v>0</v>
      </c>
      <c r="FUQ69" s="1003">
        <f t="shared" ref="FUQ69" si="35058">FUQ60*$C$65*$C$69</f>
        <v>0</v>
      </c>
      <c r="FUS69" s="1003">
        <f t="shared" ref="FUS69" si="35059">FUS60*$C$65*$C$69</f>
        <v>0</v>
      </c>
      <c r="FUU69" s="1003">
        <f t="shared" ref="FUU69" si="35060">FUU60*$C$65*$C$69</f>
        <v>0</v>
      </c>
      <c r="FUW69" s="1003">
        <f t="shared" ref="FUW69" si="35061">FUW60*$C$65*$C$69</f>
        <v>0</v>
      </c>
      <c r="FUY69" s="1003">
        <f t="shared" ref="FUY69" si="35062">FUY60*$C$65*$C$69</f>
        <v>0</v>
      </c>
      <c r="FVA69" s="1003">
        <f t="shared" ref="FVA69" si="35063">FVA60*$C$65*$C$69</f>
        <v>0</v>
      </c>
      <c r="FVC69" s="1003">
        <f t="shared" ref="FVC69" si="35064">FVC60*$C$65*$C$69</f>
        <v>0</v>
      </c>
      <c r="FVE69" s="1003">
        <f t="shared" ref="FVE69" si="35065">FVE60*$C$65*$C$69</f>
        <v>0</v>
      </c>
      <c r="FVG69" s="1003">
        <f t="shared" ref="FVG69" si="35066">FVG60*$C$65*$C$69</f>
        <v>0</v>
      </c>
      <c r="FVI69" s="1003">
        <f t="shared" ref="FVI69" si="35067">FVI60*$C$65*$C$69</f>
        <v>0</v>
      </c>
      <c r="FVK69" s="1003">
        <f t="shared" ref="FVK69" si="35068">FVK60*$C$65*$C$69</f>
        <v>0</v>
      </c>
      <c r="FVM69" s="1003">
        <f t="shared" ref="FVM69" si="35069">FVM60*$C$65*$C$69</f>
        <v>0</v>
      </c>
      <c r="FVO69" s="1003">
        <f t="shared" ref="FVO69" si="35070">FVO60*$C$65*$C$69</f>
        <v>0</v>
      </c>
      <c r="FVQ69" s="1003">
        <f t="shared" ref="FVQ69" si="35071">FVQ60*$C$65*$C$69</f>
        <v>0</v>
      </c>
      <c r="FVS69" s="1003">
        <f t="shared" ref="FVS69" si="35072">FVS60*$C$65*$C$69</f>
        <v>0</v>
      </c>
      <c r="FVU69" s="1003">
        <f t="shared" ref="FVU69" si="35073">FVU60*$C$65*$C$69</f>
        <v>0</v>
      </c>
      <c r="FVW69" s="1003">
        <f t="shared" ref="FVW69" si="35074">FVW60*$C$65*$C$69</f>
        <v>0</v>
      </c>
      <c r="FVY69" s="1003">
        <f t="shared" ref="FVY69" si="35075">FVY60*$C$65*$C$69</f>
        <v>0</v>
      </c>
      <c r="FWA69" s="1003">
        <f t="shared" ref="FWA69" si="35076">FWA60*$C$65*$C$69</f>
        <v>0</v>
      </c>
      <c r="FWC69" s="1003">
        <f t="shared" ref="FWC69" si="35077">FWC60*$C$65*$C$69</f>
        <v>0</v>
      </c>
      <c r="FWE69" s="1003">
        <f t="shared" ref="FWE69" si="35078">FWE60*$C$65*$C$69</f>
        <v>0</v>
      </c>
      <c r="FWG69" s="1003">
        <f t="shared" ref="FWG69" si="35079">FWG60*$C$65*$C$69</f>
        <v>0</v>
      </c>
      <c r="FWI69" s="1003">
        <f t="shared" ref="FWI69" si="35080">FWI60*$C$65*$C$69</f>
        <v>0</v>
      </c>
      <c r="FWK69" s="1003">
        <f t="shared" ref="FWK69" si="35081">FWK60*$C$65*$C$69</f>
        <v>0</v>
      </c>
      <c r="FWM69" s="1003">
        <f t="shared" ref="FWM69" si="35082">FWM60*$C$65*$C$69</f>
        <v>0</v>
      </c>
      <c r="FWO69" s="1003">
        <f t="shared" ref="FWO69" si="35083">FWO60*$C$65*$C$69</f>
        <v>0</v>
      </c>
      <c r="FWQ69" s="1003">
        <f t="shared" ref="FWQ69" si="35084">FWQ60*$C$65*$C$69</f>
        <v>0</v>
      </c>
      <c r="FWS69" s="1003">
        <f t="shared" ref="FWS69" si="35085">FWS60*$C$65*$C$69</f>
        <v>0</v>
      </c>
      <c r="FWU69" s="1003">
        <f t="shared" ref="FWU69" si="35086">FWU60*$C$65*$C$69</f>
        <v>0</v>
      </c>
      <c r="FWW69" s="1003">
        <f t="shared" ref="FWW69" si="35087">FWW60*$C$65*$C$69</f>
        <v>0</v>
      </c>
      <c r="FWY69" s="1003">
        <f t="shared" ref="FWY69" si="35088">FWY60*$C$65*$C$69</f>
        <v>0</v>
      </c>
      <c r="FXA69" s="1003">
        <f t="shared" ref="FXA69" si="35089">FXA60*$C$65*$C$69</f>
        <v>0</v>
      </c>
      <c r="FXC69" s="1003">
        <f t="shared" ref="FXC69" si="35090">FXC60*$C$65*$C$69</f>
        <v>0</v>
      </c>
      <c r="FXE69" s="1003">
        <f t="shared" ref="FXE69" si="35091">FXE60*$C$65*$C$69</f>
        <v>0</v>
      </c>
      <c r="FXG69" s="1003">
        <f t="shared" ref="FXG69" si="35092">FXG60*$C$65*$C$69</f>
        <v>0</v>
      </c>
      <c r="FXI69" s="1003">
        <f t="shared" ref="FXI69" si="35093">FXI60*$C$65*$C$69</f>
        <v>0</v>
      </c>
      <c r="FXK69" s="1003">
        <f t="shared" ref="FXK69" si="35094">FXK60*$C$65*$C$69</f>
        <v>0</v>
      </c>
      <c r="FXM69" s="1003">
        <f t="shared" ref="FXM69" si="35095">FXM60*$C$65*$C$69</f>
        <v>0</v>
      </c>
      <c r="FXO69" s="1003">
        <f t="shared" ref="FXO69" si="35096">FXO60*$C$65*$C$69</f>
        <v>0</v>
      </c>
      <c r="FXQ69" s="1003">
        <f t="shared" ref="FXQ69" si="35097">FXQ60*$C$65*$C$69</f>
        <v>0</v>
      </c>
      <c r="FXS69" s="1003">
        <f t="shared" ref="FXS69" si="35098">FXS60*$C$65*$C$69</f>
        <v>0</v>
      </c>
      <c r="FXU69" s="1003">
        <f t="shared" ref="FXU69" si="35099">FXU60*$C$65*$C$69</f>
        <v>0</v>
      </c>
      <c r="FXW69" s="1003">
        <f t="shared" ref="FXW69" si="35100">FXW60*$C$65*$C$69</f>
        <v>0</v>
      </c>
      <c r="FXY69" s="1003">
        <f t="shared" ref="FXY69" si="35101">FXY60*$C$65*$C$69</f>
        <v>0</v>
      </c>
      <c r="FYA69" s="1003">
        <f t="shared" ref="FYA69" si="35102">FYA60*$C$65*$C$69</f>
        <v>0</v>
      </c>
      <c r="FYC69" s="1003">
        <f t="shared" ref="FYC69" si="35103">FYC60*$C$65*$C$69</f>
        <v>0</v>
      </c>
      <c r="FYE69" s="1003">
        <f t="shared" ref="FYE69" si="35104">FYE60*$C$65*$C$69</f>
        <v>0</v>
      </c>
      <c r="FYG69" s="1003">
        <f t="shared" ref="FYG69" si="35105">FYG60*$C$65*$C$69</f>
        <v>0</v>
      </c>
      <c r="FYI69" s="1003">
        <f t="shared" ref="FYI69" si="35106">FYI60*$C$65*$C$69</f>
        <v>0</v>
      </c>
      <c r="FYK69" s="1003">
        <f t="shared" ref="FYK69" si="35107">FYK60*$C$65*$C$69</f>
        <v>0</v>
      </c>
      <c r="FYM69" s="1003">
        <f t="shared" ref="FYM69" si="35108">FYM60*$C$65*$C$69</f>
        <v>0</v>
      </c>
      <c r="FYO69" s="1003">
        <f t="shared" ref="FYO69" si="35109">FYO60*$C$65*$C$69</f>
        <v>0</v>
      </c>
      <c r="FYQ69" s="1003">
        <f t="shared" ref="FYQ69" si="35110">FYQ60*$C$65*$C$69</f>
        <v>0</v>
      </c>
      <c r="FYS69" s="1003">
        <f t="shared" ref="FYS69" si="35111">FYS60*$C$65*$C$69</f>
        <v>0</v>
      </c>
      <c r="FYU69" s="1003">
        <f t="shared" ref="FYU69" si="35112">FYU60*$C$65*$C$69</f>
        <v>0</v>
      </c>
      <c r="FYW69" s="1003">
        <f t="shared" ref="FYW69" si="35113">FYW60*$C$65*$C$69</f>
        <v>0</v>
      </c>
      <c r="FYY69" s="1003">
        <f t="shared" ref="FYY69" si="35114">FYY60*$C$65*$C$69</f>
        <v>0</v>
      </c>
      <c r="FZA69" s="1003">
        <f t="shared" ref="FZA69" si="35115">FZA60*$C$65*$C$69</f>
        <v>0</v>
      </c>
      <c r="FZC69" s="1003">
        <f t="shared" ref="FZC69" si="35116">FZC60*$C$65*$C$69</f>
        <v>0</v>
      </c>
      <c r="FZE69" s="1003">
        <f t="shared" ref="FZE69" si="35117">FZE60*$C$65*$C$69</f>
        <v>0</v>
      </c>
      <c r="FZG69" s="1003">
        <f t="shared" ref="FZG69" si="35118">FZG60*$C$65*$C$69</f>
        <v>0</v>
      </c>
      <c r="FZI69" s="1003">
        <f t="shared" ref="FZI69" si="35119">FZI60*$C$65*$C$69</f>
        <v>0</v>
      </c>
      <c r="FZK69" s="1003">
        <f t="shared" ref="FZK69" si="35120">FZK60*$C$65*$C$69</f>
        <v>0</v>
      </c>
      <c r="FZM69" s="1003">
        <f t="shared" ref="FZM69" si="35121">FZM60*$C$65*$C$69</f>
        <v>0</v>
      </c>
      <c r="FZO69" s="1003">
        <f t="shared" ref="FZO69" si="35122">FZO60*$C$65*$C$69</f>
        <v>0</v>
      </c>
      <c r="FZQ69" s="1003">
        <f t="shared" ref="FZQ69" si="35123">FZQ60*$C$65*$C$69</f>
        <v>0</v>
      </c>
      <c r="FZS69" s="1003">
        <f t="shared" ref="FZS69" si="35124">FZS60*$C$65*$C$69</f>
        <v>0</v>
      </c>
      <c r="FZU69" s="1003">
        <f t="shared" ref="FZU69" si="35125">FZU60*$C$65*$C$69</f>
        <v>0</v>
      </c>
      <c r="FZW69" s="1003">
        <f t="shared" ref="FZW69" si="35126">FZW60*$C$65*$C$69</f>
        <v>0</v>
      </c>
      <c r="FZY69" s="1003">
        <f t="shared" ref="FZY69" si="35127">FZY60*$C$65*$C$69</f>
        <v>0</v>
      </c>
      <c r="GAA69" s="1003">
        <f t="shared" ref="GAA69" si="35128">GAA60*$C$65*$C$69</f>
        <v>0</v>
      </c>
      <c r="GAC69" s="1003">
        <f t="shared" ref="GAC69" si="35129">GAC60*$C$65*$C$69</f>
        <v>0</v>
      </c>
      <c r="GAE69" s="1003">
        <f t="shared" ref="GAE69" si="35130">GAE60*$C$65*$C$69</f>
        <v>0</v>
      </c>
      <c r="GAG69" s="1003">
        <f t="shared" ref="GAG69" si="35131">GAG60*$C$65*$C$69</f>
        <v>0</v>
      </c>
      <c r="GAI69" s="1003">
        <f t="shared" ref="GAI69" si="35132">GAI60*$C$65*$C$69</f>
        <v>0</v>
      </c>
      <c r="GAK69" s="1003">
        <f t="shared" ref="GAK69" si="35133">GAK60*$C$65*$C$69</f>
        <v>0</v>
      </c>
      <c r="GAM69" s="1003">
        <f t="shared" ref="GAM69" si="35134">GAM60*$C$65*$C$69</f>
        <v>0</v>
      </c>
      <c r="GAO69" s="1003">
        <f t="shared" ref="GAO69" si="35135">GAO60*$C$65*$C$69</f>
        <v>0</v>
      </c>
      <c r="GAQ69" s="1003">
        <f t="shared" ref="GAQ69" si="35136">GAQ60*$C$65*$C$69</f>
        <v>0</v>
      </c>
      <c r="GAS69" s="1003">
        <f t="shared" ref="GAS69" si="35137">GAS60*$C$65*$C$69</f>
        <v>0</v>
      </c>
      <c r="GAU69" s="1003">
        <f t="shared" ref="GAU69" si="35138">GAU60*$C$65*$C$69</f>
        <v>0</v>
      </c>
      <c r="GAW69" s="1003">
        <f t="shared" ref="GAW69" si="35139">GAW60*$C$65*$C$69</f>
        <v>0</v>
      </c>
      <c r="GAY69" s="1003">
        <f t="shared" ref="GAY69" si="35140">GAY60*$C$65*$C$69</f>
        <v>0</v>
      </c>
      <c r="GBA69" s="1003">
        <f t="shared" ref="GBA69" si="35141">GBA60*$C$65*$C$69</f>
        <v>0</v>
      </c>
      <c r="GBC69" s="1003">
        <f t="shared" ref="GBC69" si="35142">GBC60*$C$65*$C$69</f>
        <v>0</v>
      </c>
      <c r="GBE69" s="1003">
        <f t="shared" ref="GBE69" si="35143">GBE60*$C$65*$C$69</f>
        <v>0</v>
      </c>
      <c r="GBG69" s="1003">
        <f t="shared" ref="GBG69" si="35144">GBG60*$C$65*$C$69</f>
        <v>0</v>
      </c>
      <c r="GBI69" s="1003">
        <f t="shared" ref="GBI69" si="35145">GBI60*$C$65*$C$69</f>
        <v>0</v>
      </c>
      <c r="GBK69" s="1003">
        <f t="shared" ref="GBK69" si="35146">GBK60*$C$65*$C$69</f>
        <v>0</v>
      </c>
      <c r="GBM69" s="1003">
        <f t="shared" ref="GBM69" si="35147">GBM60*$C$65*$C$69</f>
        <v>0</v>
      </c>
      <c r="GBO69" s="1003">
        <f t="shared" ref="GBO69" si="35148">GBO60*$C$65*$C$69</f>
        <v>0</v>
      </c>
      <c r="GBQ69" s="1003">
        <f t="shared" ref="GBQ69" si="35149">GBQ60*$C$65*$C$69</f>
        <v>0</v>
      </c>
      <c r="GBS69" s="1003">
        <f t="shared" ref="GBS69" si="35150">GBS60*$C$65*$C$69</f>
        <v>0</v>
      </c>
      <c r="GBU69" s="1003">
        <f t="shared" ref="GBU69" si="35151">GBU60*$C$65*$C$69</f>
        <v>0</v>
      </c>
      <c r="GBW69" s="1003">
        <f t="shared" ref="GBW69" si="35152">GBW60*$C$65*$C$69</f>
        <v>0</v>
      </c>
      <c r="GBY69" s="1003">
        <f t="shared" ref="GBY69" si="35153">GBY60*$C$65*$C$69</f>
        <v>0</v>
      </c>
      <c r="GCA69" s="1003">
        <f t="shared" ref="GCA69" si="35154">GCA60*$C$65*$C$69</f>
        <v>0</v>
      </c>
      <c r="GCC69" s="1003">
        <f t="shared" ref="GCC69" si="35155">GCC60*$C$65*$C$69</f>
        <v>0</v>
      </c>
      <c r="GCE69" s="1003">
        <f t="shared" ref="GCE69" si="35156">GCE60*$C$65*$C$69</f>
        <v>0</v>
      </c>
      <c r="GCG69" s="1003">
        <f t="shared" ref="GCG69" si="35157">GCG60*$C$65*$C$69</f>
        <v>0</v>
      </c>
      <c r="GCI69" s="1003">
        <f t="shared" ref="GCI69" si="35158">GCI60*$C$65*$C$69</f>
        <v>0</v>
      </c>
      <c r="GCK69" s="1003">
        <f t="shared" ref="GCK69" si="35159">GCK60*$C$65*$C$69</f>
        <v>0</v>
      </c>
      <c r="GCM69" s="1003">
        <f t="shared" ref="GCM69" si="35160">GCM60*$C$65*$C$69</f>
        <v>0</v>
      </c>
      <c r="GCO69" s="1003">
        <f t="shared" ref="GCO69" si="35161">GCO60*$C$65*$C$69</f>
        <v>0</v>
      </c>
      <c r="GCQ69" s="1003">
        <f t="shared" ref="GCQ69" si="35162">GCQ60*$C$65*$C$69</f>
        <v>0</v>
      </c>
      <c r="GCS69" s="1003">
        <f t="shared" ref="GCS69" si="35163">GCS60*$C$65*$C$69</f>
        <v>0</v>
      </c>
      <c r="GCU69" s="1003">
        <f t="shared" ref="GCU69" si="35164">GCU60*$C$65*$C$69</f>
        <v>0</v>
      </c>
      <c r="GCW69" s="1003">
        <f t="shared" ref="GCW69" si="35165">GCW60*$C$65*$C$69</f>
        <v>0</v>
      </c>
      <c r="GCY69" s="1003">
        <f t="shared" ref="GCY69" si="35166">GCY60*$C$65*$C$69</f>
        <v>0</v>
      </c>
      <c r="GDA69" s="1003">
        <f t="shared" ref="GDA69" si="35167">GDA60*$C$65*$C$69</f>
        <v>0</v>
      </c>
      <c r="GDC69" s="1003">
        <f t="shared" ref="GDC69" si="35168">GDC60*$C$65*$C$69</f>
        <v>0</v>
      </c>
      <c r="GDE69" s="1003">
        <f t="shared" ref="GDE69" si="35169">GDE60*$C$65*$C$69</f>
        <v>0</v>
      </c>
      <c r="GDG69" s="1003">
        <f t="shared" ref="GDG69" si="35170">GDG60*$C$65*$C$69</f>
        <v>0</v>
      </c>
      <c r="GDI69" s="1003">
        <f t="shared" ref="GDI69" si="35171">GDI60*$C$65*$C$69</f>
        <v>0</v>
      </c>
      <c r="GDK69" s="1003">
        <f t="shared" ref="GDK69" si="35172">GDK60*$C$65*$C$69</f>
        <v>0</v>
      </c>
      <c r="GDM69" s="1003">
        <f t="shared" ref="GDM69" si="35173">GDM60*$C$65*$C$69</f>
        <v>0</v>
      </c>
      <c r="GDO69" s="1003">
        <f t="shared" ref="GDO69" si="35174">GDO60*$C$65*$C$69</f>
        <v>0</v>
      </c>
      <c r="GDQ69" s="1003">
        <f t="shared" ref="GDQ69" si="35175">GDQ60*$C$65*$C$69</f>
        <v>0</v>
      </c>
      <c r="GDS69" s="1003">
        <f t="shared" ref="GDS69" si="35176">GDS60*$C$65*$C$69</f>
        <v>0</v>
      </c>
      <c r="GDU69" s="1003">
        <f t="shared" ref="GDU69" si="35177">GDU60*$C$65*$C$69</f>
        <v>0</v>
      </c>
      <c r="GDW69" s="1003">
        <f t="shared" ref="GDW69" si="35178">GDW60*$C$65*$C$69</f>
        <v>0</v>
      </c>
      <c r="GDY69" s="1003">
        <f t="shared" ref="GDY69" si="35179">GDY60*$C$65*$C$69</f>
        <v>0</v>
      </c>
      <c r="GEA69" s="1003">
        <f t="shared" ref="GEA69" si="35180">GEA60*$C$65*$C$69</f>
        <v>0</v>
      </c>
      <c r="GEC69" s="1003">
        <f t="shared" ref="GEC69" si="35181">GEC60*$C$65*$C$69</f>
        <v>0</v>
      </c>
      <c r="GEE69" s="1003">
        <f t="shared" ref="GEE69" si="35182">GEE60*$C$65*$C$69</f>
        <v>0</v>
      </c>
      <c r="GEG69" s="1003">
        <f t="shared" ref="GEG69" si="35183">GEG60*$C$65*$C$69</f>
        <v>0</v>
      </c>
      <c r="GEI69" s="1003">
        <f t="shared" ref="GEI69" si="35184">GEI60*$C$65*$C$69</f>
        <v>0</v>
      </c>
      <c r="GEK69" s="1003">
        <f t="shared" ref="GEK69" si="35185">GEK60*$C$65*$C$69</f>
        <v>0</v>
      </c>
      <c r="GEM69" s="1003">
        <f t="shared" ref="GEM69" si="35186">GEM60*$C$65*$C$69</f>
        <v>0</v>
      </c>
      <c r="GEO69" s="1003">
        <f t="shared" ref="GEO69" si="35187">GEO60*$C$65*$C$69</f>
        <v>0</v>
      </c>
      <c r="GEQ69" s="1003">
        <f t="shared" ref="GEQ69" si="35188">GEQ60*$C$65*$C$69</f>
        <v>0</v>
      </c>
      <c r="GES69" s="1003">
        <f t="shared" ref="GES69" si="35189">GES60*$C$65*$C$69</f>
        <v>0</v>
      </c>
      <c r="GEU69" s="1003">
        <f t="shared" ref="GEU69" si="35190">GEU60*$C$65*$C$69</f>
        <v>0</v>
      </c>
      <c r="GEW69" s="1003">
        <f t="shared" ref="GEW69" si="35191">GEW60*$C$65*$C$69</f>
        <v>0</v>
      </c>
      <c r="GEY69" s="1003">
        <f t="shared" ref="GEY69" si="35192">GEY60*$C$65*$C$69</f>
        <v>0</v>
      </c>
      <c r="GFA69" s="1003">
        <f t="shared" ref="GFA69" si="35193">GFA60*$C$65*$C$69</f>
        <v>0</v>
      </c>
      <c r="GFC69" s="1003">
        <f t="shared" ref="GFC69" si="35194">GFC60*$C$65*$C$69</f>
        <v>0</v>
      </c>
      <c r="GFE69" s="1003">
        <f t="shared" ref="GFE69" si="35195">GFE60*$C$65*$C$69</f>
        <v>0</v>
      </c>
      <c r="GFG69" s="1003">
        <f t="shared" ref="GFG69" si="35196">GFG60*$C$65*$C$69</f>
        <v>0</v>
      </c>
      <c r="GFI69" s="1003">
        <f t="shared" ref="GFI69" si="35197">GFI60*$C$65*$C$69</f>
        <v>0</v>
      </c>
      <c r="GFK69" s="1003">
        <f t="shared" ref="GFK69" si="35198">GFK60*$C$65*$C$69</f>
        <v>0</v>
      </c>
      <c r="GFM69" s="1003">
        <f t="shared" ref="GFM69" si="35199">GFM60*$C$65*$C$69</f>
        <v>0</v>
      </c>
      <c r="GFO69" s="1003">
        <f t="shared" ref="GFO69" si="35200">GFO60*$C$65*$C$69</f>
        <v>0</v>
      </c>
      <c r="GFQ69" s="1003">
        <f t="shared" ref="GFQ69" si="35201">GFQ60*$C$65*$C$69</f>
        <v>0</v>
      </c>
      <c r="GFS69" s="1003">
        <f t="shared" ref="GFS69" si="35202">GFS60*$C$65*$C$69</f>
        <v>0</v>
      </c>
      <c r="GFU69" s="1003">
        <f t="shared" ref="GFU69" si="35203">GFU60*$C$65*$C$69</f>
        <v>0</v>
      </c>
      <c r="GFW69" s="1003">
        <f t="shared" ref="GFW69" si="35204">GFW60*$C$65*$C$69</f>
        <v>0</v>
      </c>
      <c r="GFY69" s="1003">
        <f t="shared" ref="GFY69" si="35205">GFY60*$C$65*$C$69</f>
        <v>0</v>
      </c>
      <c r="GGA69" s="1003">
        <f t="shared" ref="GGA69" si="35206">GGA60*$C$65*$C$69</f>
        <v>0</v>
      </c>
      <c r="GGC69" s="1003">
        <f t="shared" ref="GGC69" si="35207">GGC60*$C$65*$C$69</f>
        <v>0</v>
      </c>
      <c r="GGE69" s="1003">
        <f t="shared" ref="GGE69" si="35208">GGE60*$C$65*$C$69</f>
        <v>0</v>
      </c>
      <c r="GGG69" s="1003">
        <f t="shared" ref="GGG69" si="35209">GGG60*$C$65*$C$69</f>
        <v>0</v>
      </c>
      <c r="GGI69" s="1003">
        <f t="shared" ref="GGI69" si="35210">GGI60*$C$65*$C$69</f>
        <v>0</v>
      </c>
      <c r="GGK69" s="1003">
        <f t="shared" ref="GGK69" si="35211">GGK60*$C$65*$C$69</f>
        <v>0</v>
      </c>
      <c r="GGM69" s="1003">
        <f t="shared" ref="GGM69" si="35212">GGM60*$C$65*$C$69</f>
        <v>0</v>
      </c>
      <c r="GGO69" s="1003">
        <f t="shared" ref="GGO69" si="35213">GGO60*$C$65*$C$69</f>
        <v>0</v>
      </c>
      <c r="GGQ69" s="1003">
        <f t="shared" ref="GGQ69" si="35214">GGQ60*$C$65*$C$69</f>
        <v>0</v>
      </c>
      <c r="GGS69" s="1003">
        <f t="shared" ref="GGS69" si="35215">GGS60*$C$65*$C$69</f>
        <v>0</v>
      </c>
      <c r="GGU69" s="1003">
        <f t="shared" ref="GGU69" si="35216">GGU60*$C$65*$C$69</f>
        <v>0</v>
      </c>
      <c r="GGW69" s="1003">
        <f t="shared" ref="GGW69" si="35217">GGW60*$C$65*$C$69</f>
        <v>0</v>
      </c>
      <c r="GGY69" s="1003">
        <f t="shared" ref="GGY69" si="35218">GGY60*$C$65*$C$69</f>
        <v>0</v>
      </c>
      <c r="GHA69" s="1003">
        <f t="shared" ref="GHA69" si="35219">GHA60*$C$65*$C$69</f>
        <v>0</v>
      </c>
      <c r="GHC69" s="1003">
        <f t="shared" ref="GHC69" si="35220">GHC60*$C$65*$C$69</f>
        <v>0</v>
      </c>
      <c r="GHE69" s="1003">
        <f t="shared" ref="GHE69" si="35221">GHE60*$C$65*$C$69</f>
        <v>0</v>
      </c>
      <c r="GHG69" s="1003">
        <f t="shared" ref="GHG69" si="35222">GHG60*$C$65*$C$69</f>
        <v>0</v>
      </c>
      <c r="GHI69" s="1003">
        <f t="shared" ref="GHI69" si="35223">GHI60*$C$65*$C$69</f>
        <v>0</v>
      </c>
      <c r="GHK69" s="1003">
        <f t="shared" ref="GHK69" si="35224">GHK60*$C$65*$C$69</f>
        <v>0</v>
      </c>
      <c r="GHM69" s="1003">
        <f t="shared" ref="GHM69" si="35225">GHM60*$C$65*$C$69</f>
        <v>0</v>
      </c>
      <c r="GHO69" s="1003">
        <f t="shared" ref="GHO69" si="35226">GHO60*$C$65*$C$69</f>
        <v>0</v>
      </c>
      <c r="GHQ69" s="1003">
        <f t="shared" ref="GHQ69" si="35227">GHQ60*$C$65*$C$69</f>
        <v>0</v>
      </c>
      <c r="GHS69" s="1003">
        <f t="shared" ref="GHS69" si="35228">GHS60*$C$65*$C$69</f>
        <v>0</v>
      </c>
      <c r="GHU69" s="1003">
        <f t="shared" ref="GHU69" si="35229">GHU60*$C$65*$C$69</f>
        <v>0</v>
      </c>
      <c r="GHW69" s="1003">
        <f t="shared" ref="GHW69" si="35230">GHW60*$C$65*$C$69</f>
        <v>0</v>
      </c>
      <c r="GHY69" s="1003">
        <f t="shared" ref="GHY69" si="35231">GHY60*$C$65*$C$69</f>
        <v>0</v>
      </c>
      <c r="GIA69" s="1003">
        <f t="shared" ref="GIA69" si="35232">GIA60*$C$65*$C$69</f>
        <v>0</v>
      </c>
      <c r="GIC69" s="1003">
        <f t="shared" ref="GIC69" si="35233">GIC60*$C$65*$C$69</f>
        <v>0</v>
      </c>
      <c r="GIE69" s="1003">
        <f t="shared" ref="GIE69" si="35234">GIE60*$C$65*$C$69</f>
        <v>0</v>
      </c>
      <c r="GIG69" s="1003">
        <f t="shared" ref="GIG69" si="35235">GIG60*$C$65*$C$69</f>
        <v>0</v>
      </c>
      <c r="GII69" s="1003">
        <f t="shared" ref="GII69" si="35236">GII60*$C$65*$C$69</f>
        <v>0</v>
      </c>
      <c r="GIK69" s="1003">
        <f t="shared" ref="GIK69" si="35237">GIK60*$C$65*$C$69</f>
        <v>0</v>
      </c>
      <c r="GIM69" s="1003">
        <f t="shared" ref="GIM69" si="35238">GIM60*$C$65*$C$69</f>
        <v>0</v>
      </c>
      <c r="GIO69" s="1003">
        <f t="shared" ref="GIO69" si="35239">GIO60*$C$65*$C$69</f>
        <v>0</v>
      </c>
      <c r="GIQ69" s="1003">
        <f t="shared" ref="GIQ69" si="35240">GIQ60*$C$65*$C$69</f>
        <v>0</v>
      </c>
      <c r="GIS69" s="1003">
        <f t="shared" ref="GIS69" si="35241">GIS60*$C$65*$C$69</f>
        <v>0</v>
      </c>
      <c r="GIU69" s="1003">
        <f t="shared" ref="GIU69" si="35242">GIU60*$C$65*$C$69</f>
        <v>0</v>
      </c>
      <c r="GIW69" s="1003">
        <f t="shared" ref="GIW69" si="35243">GIW60*$C$65*$C$69</f>
        <v>0</v>
      </c>
      <c r="GIY69" s="1003">
        <f t="shared" ref="GIY69" si="35244">GIY60*$C$65*$C$69</f>
        <v>0</v>
      </c>
      <c r="GJA69" s="1003">
        <f t="shared" ref="GJA69" si="35245">GJA60*$C$65*$C$69</f>
        <v>0</v>
      </c>
      <c r="GJC69" s="1003">
        <f t="shared" ref="GJC69" si="35246">GJC60*$C$65*$C$69</f>
        <v>0</v>
      </c>
      <c r="GJE69" s="1003">
        <f t="shared" ref="GJE69" si="35247">GJE60*$C$65*$C$69</f>
        <v>0</v>
      </c>
      <c r="GJG69" s="1003">
        <f t="shared" ref="GJG69" si="35248">GJG60*$C$65*$C$69</f>
        <v>0</v>
      </c>
      <c r="GJI69" s="1003">
        <f t="shared" ref="GJI69" si="35249">GJI60*$C$65*$C$69</f>
        <v>0</v>
      </c>
      <c r="GJK69" s="1003">
        <f t="shared" ref="GJK69" si="35250">GJK60*$C$65*$C$69</f>
        <v>0</v>
      </c>
      <c r="GJM69" s="1003">
        <f t="shared" ref="GJM69" si="35251">GJM60*$C$65*$C$69</f>
        <v>0</v>
      </c>
      <c r="GJO69" s="1003">
        <f t="shared" ref="GJO69" si="35252">GJO60*$C$65*$C$69</f>
        <v>0</v>
      </c>
      <c r="GJQ69" s="1003">
        <f t="shared" ref="GJQ69" si="35253">GJQ60*$C$65*$C$69</f>
        <v>0</v>
      </c>
      <c r="GJS69" s="1003">
        <f t="shared" ref="GJS69" si="35254">GJS60*$C$65*$C$69</f>
        <v>0</v>
      </c>
      <c r="GJU69" s="1003">
        <f t="shared" ref="GJU69" si="35255">GJU60*$C$65*$C$69</f>
        <v>0</v>
      </c>
      <c r="GJW69" s="1003">
        <f t="shared" ref="GJW69" si="35256">GJW60*$C$65*$C$69</f>
        <v>0</v>
      </c>
      <c r="GJY69" s="1003">
        <f t="shared" ref="GJY69" si="35257">GJY60*$C$65*$C$69</f>
        <v>0</v>
      </c>
      <c r="GKA69" s="1003">
        <f t="shared" ref="GKA69" si="35258">GKA60*$C$65*$C$69</f>
        <v>0</v>
      </c>
      <c r="GKC69" s="1003">
        <f t="shared" ref="GKC69" si="35259">GKC60*$C$65*$C$69</f>
        <v>0</v>
      </c>
      <c r="GKE69" s="1003">
        <f t="shared" ref="GKE69" si="35260">GKE60*$C$65*$C$69</f>
        <v>0</v>
      </c>
      <c r="GKG69" s="1003">
        <f t="shared" ref="GKG69" si="35261">GKG60*$C$65*$C$69</f>
        <v>0</v>
      </c>
      <c r="GKI69" s="1003">
        <f t="shared" ref="GKI69" si="35262">GKI60*$C$65*$C$69</f>
        <v>0</v>
      </c>
      <c r="GKK69" s="1003">
        <f t="shared" ref="GKK69" si="35263">GKK60*$C$65*$C$69</f>
        <v>0</v>
      </c>
      <c r="GKM69" s="1003">
        <f t="shared" ref="GKM69" si="35264">GKM60*$C$65*$C$69</f>
        <v>0</v>
      </c>
      <c r="GKO69" s="1003">
        <f t="shared" ref="GKO69" si="35265">GKO60*$C$65*$C$69</f>
        <v>0</v>
      </c>
      <c r="GKQ69" s="1003">
        <f t="shared" ref="GKQ69" si="35266">GKQ60*$C$65*$C$69</f>
        <v>0</v>
      </c>
      <c r="GKS69" s="1003">
        <f t="shared" ref="GKS69" si="35267">GKS60*$C$65*$C$69</f>
        <v>0</v>
      </c>
      <c r="GKU69" s="1003">
        <f t="shared" ref="GKU69" si="35268">GKU60*$C$65*$C$69</f>
        <v>0</v>
      </c>
      <c r="GKW69" s="1003">
        <f t="shared" ref="GKW69" si="35269">GKW60*$C$65*$C$69</f>
        <v>0</v>
      </c>
      <c r="GKY69" s="1003">
        <f t="shared" ref="GKY69" si="35270">GKY60*$C$65*$C$69</f>
        <v>0</v>
      </c>
      <c r="GLA69" s="1003">
        <f t="shared" ref="GLA69" si="35271">GLA60*$C$65*$C$69</f>
        <v>0</v>
      </c>
      <c r="GLC69" s="1003">
        <f t="shared" ref="GLC69" si="35272">GLC60*$C$65*$C$69</f>
        <v>0</v>
      </c>
      <c r="GLE69" s="1003">
        <f t="shared" ref="GLE69" si="35273">GLE60*$C$65*$C$69</f>
        <v>0</v>
      </c>
      <c r="GLG69" s="1003">
        <f t="shared" ref="GLG69" si="35274">GLG60*$C$65*$C$69</f>
        <v>0</v>
      </c>
      <c r="GLI69" s="1003">
        <f t="shared" ref="GLI69" si="35275">GLI60*$C$65*$C$69</f>
        <v>0</v>
      </c>
      <c r="GLK69" s="1003">
        <f t="shared" ref="GLK69" si="35276">GLK60*$C$65*$C$69</f>
        <v>0</v>
      </c>
      <c r="GLM69" s="1003">
        <f t="shared" ref="GLM69" si="35277">GLM60*$C$65*$C$69</f>
        <v>0</v>
      </c>
      <c r="GLO69" s="1003">
        <f t="shared" ref="GLO69" si="35278">GLO60*$C$65*$C$69</f>
        <v>0</v>
      </c>
      <c r="GLQ69" s="1003">
        <f t="shared" ref="GLQ69" si="35279">GLQ60*$C$65*$C$69</f>
        <v>0</v>
      </c>
      <c r="GLS69" s="1003">
        <f t="shared" ref="GLS69" si="35280">GLS60*$C$65*$C$69</f>
        <v>0</v>
      </c>
      <c r="GLU69" s="1003">
        <f t="shared" ref="GLU69" si="35281">GLU60*$C$65*$C$69</f>
        <v>0</v>
      </c>
      <c r="GLW69" s="1003">
        <f t="shared" ref="GLW69" si="35282">GLW60*$C$65*$C$69</f>
        <v>0</v>
      </c>
      <c r="GLY69" s="1003">
        <f t="shared" ref="GLY69" si="35283">GLY60*$C$65*$C$69</f>
        <v>0</v>
      </c>
      <c r="GMA69" s="1003">
        <f t="shared" ref="GMA69" si="35284">GMA60*$C$65*$C$69</f>
        <v>0</v>
      </c>
      <c r="GMC69" s="1003">
        <f t="shared" ref="GMC69" si="35285">GMC60*$C$65*$C$69</f>
        <v>0</v>
      </c>
      <c r="GME69" s="1003">
        <f t="shared" ref="GME69" si="35286">GME60*$C$65*$C$69</f>
        <v>0</v>
      </c>
      <c r="GMG69" s="1003">
        <f t="shared" ref="GMG69" si="35287">GMG60*$C$65*$C$69</f>
        <v>0</v>
      </c>
      <c r="GMI69" s="1003">
        <f t="shared" ref="GMI69" si="35288">GMI60*$C$65*$C$69</f>
        <v>0</v>
      </c>
      <c r="GMK69" s="1003">
        <f t="shared" ref="GMK69" si="35289">GMK60*$C$65*$C$69</f>
        <v>0</v>
      </c>
      <c r="GMM69" s="1003">
        <f t="shared" ref="GMM69" si="35290">GMM60*$C$65*$C$69</f>
        <v>0</v>
      </c>
      <c r="GMO69" s="1003">
        <f t="shared" ref="GMO69" si="35291">GMO60*$C$65*$C$69</f>
        <v>0</v>
      </c>
      <c r="GMQ69" s="1003">
        <f t="shared" ref="GMQ69" si="35292">GMQ60*$C$65*$C$69</f>
        <v>0</v>
      </c>
      <c r="GMS69" s="1003">
        <f t="shared" ref="GMS69" si="35293">GMS60*$C$65*$C$69</f>
        <v>0</v>
      </c>
      <c r="GMU69" s="1003">
        <f t="shared" ref="GMU69" si="35294">GMU60*$C$65*$C$69</f>
        <v>0</v>
      </c>
      <c r="GMW69" s="1003">
        <f t="shared" ref="GMW69" si="35295">GMW60*$C$65*$C$69</f>
        <v>0</v>
      </c>
      <c r="GMY69" s="1003">
        <f t="shared" ref="GMY69" si="35296">GMY60*$C$65*$C$69</f>
        <v>0</v>
      </c>
      <c r="GNA69" s="1003">
        <f t="shared" ref="GNA69" si="35297">GNA60*$C$65*$C$69</f>
        <v>0</v>
      </c>
      <c r="GNC69" s="1003">
        <f t="shared" ref="GNC69" si="35298">GNC60*$C$65*$C$69</f>
        <v>0</v>
      </c>
      <c r="GNE69" s="1003">
        <f t="shared" ref="GNE69" si="35299">GNE60*$C$65*$C$69</f>
        <v>0</v>
      </c>
      <c r="GNG69" s="1003">
        <f t="shared" ref="GNG69" si="35300">GNG60*$C$65*$C$69</f>
        <v>0</v>
      </c>
      <c r="GNI69" s="1003">
        <f t="shared" ref="GNI69" si="35301">GNI60*$C$65*$C$69</f>
        <v>0</v>
      </c>
      <c r="GNK69" s="1003">
        <f t="shared" ref="GNK69" si="35302">GNK60*$C$65*$C$69</f>
        <v>0</v>
      </c>
      <c r="GNM69" s="1003">
        <f t="shared" ref="GNM69" si="35303">GNM60*$C$65*$C$69</f>
        <v>0</v>
      </c>
      <c r="GNO69" s="1003">
        <f t="shared" ref="GNO69" si="35304">GNO60*$C$65*$C$69</f>
        <v>0</v>
      </c>
      <c r="GNQ69" s="1003">
        <f t="shared" ref="GNQ69" si="35305">GNQ60*$C$65*$C$69</f>
        <v>0</v>
      </c>
      <c r="GNS69" s="1003">
        <f t="shared" ref="GNS69" si="35306">GNS60*$C$65*$C$69</f>
        <v>0</v>
      </c>
      <c r="GNU69" s="1003">
        <f t="shared" ref="GNU69" si="35307">GNU60*$C$65*$C$69</f>
        <v>0</v>
      </c>
      <c r="GNW69" s="1003">
        <f t="shared" ref="GNW69" si="35308">GNW60*$C$65*$C$69</f>
        <v>0</v>
      </c>
      <c r="GNY69" s="1003">
        <f t="shared" ref="GNY69" si="35309">GNY60*$C$65*$C$69</f>
        <v>0</v>
      </c>
      <c r="GOA69" s="1003">
        <f t="shared" ref="GOA69" si="35310">GOA60*$C$65*$C$69</f>
        <v>0</v>
      </c>
      <c r="GOC69" s="1003">
        <f t="shared" ref="GOC69" si="35311">GOC60*$C$65*$C$69</f>
        <v>0</v>
      </c>
      <c r="GOE69" s="1003">
        <f t="shared" ref="GOE69" si="35312">GOE60*$C$65*$C$69</f>
        <v>0</v>
      </c>
      <c r="GOG69" s="1003">
        <f t="shared" ref="GOG69" si="35313">GOG60*$C$65*$C$69</f>
        <v>0</v>
      </c>
      <c r="GOI69" s="1003">
        <f t="shared" ref="GOI69" si="35314">GOI60*$C$65*$C$69</f>
        <v>0</v>
      </c>
      <c r="GOK69" s="1003">
        <f t="shared" ref="GOK69" si="35315">GOK60*$C$65*$C$69</f>
        <v>0</v>
      </c>
      <c r="GOM69" s="1003">
        <f t="shared" ref="GOM69" si="35316">GOM60*$C$65*$C$69</f>
        <v>0</v>
      </c>
      <c r="GOO69" s="1003">
        <f t="shared" ref="GOO69" si="35317">GOO60*$C$65*$C$69</f>
        <v>0</v>
      </c>
      <c r="GOQ69" s="1003">
        <f t="shared" ref="GOQ69" si="35318">GOQ60*$C$65*$C$69</f>
        <v>0</v>
      </c>
      <c r="GOS69" s="1003">
        <f t="shared" ref="GOS69" si="35319">GOS60*$C$65*$C$69</f>
        <v>0</v>
      </c>
      <c r="GOU69" s="1003">
        <f t="shared" ref="GOU69" si="35320">GOU60*$C$65*$C$69</f>
        <v>0</v>
      </c>
      <c r="GOW69" s="1003">
        <f t="shared" ref="GOW69" si="35321">GOW60*$C$65*$C$69</f>
        <v>0</v>
      </c>
      <c r="GOY69" s="1003">
        <f t="shared" ref="GOY69" si="35322">GOY60*$C$65*$C$69</f>
        <v>0</v>
      </c>
      <c r="GPA69" s="1003">
        <f t="shared" ref="GPA69" si="35323">GPA60*$C$65*$C$69</f>
        <v>0</v>
      </c>
      <c r="GPC69" s="1003">
        <f t="shared" ref="GPC69" si="35324">GPC60*$C$65*$C$69</f>
        <v>0</v>
      </c>
      <c r="GPE69" s="1003">
        <f t="shared" ref="GPE69" si="35325">GPE60*$C$65*$C$69</f>
        <v>0</v>
      </c>
      <c r="GPG69" s="1003">
        <f t="shared" ref="GPG69" si="35326">GPG60*$C$65*$C$69</f>
        <v>0</v>
      </c>
      <c r="GPI69" s="1003">
        <f t="shared" ref="GPI69" si="35327">GPI60*$C$65*$C$69</f>
        <v>0</v>
      </c>
      <c r="GPK69" s="1003">
        <f t="shared" ref="GPK69" si="35328">GPK60*$C$65*$C$69</f>
        <v>0</v>
      </c>
      <c r="GPM69" s="1003">
        <f t="shared" ref="GPM69" si="35329">GPM60*$C$65*$C$69</f>
        <v>0</v>
      </c>
      <c r="GPO69" s="1003">
        <f t="shared" ref="GPO69" si="35330">GPO60*$C$65*$C$69</f>
        <v>0</v>
      </c>
      <c r="GPQ69" s="1003">
        <f t="shared" ref="GPQ69" si="35331">GPQ60*$C$65*$C$69</f>
        <v>0</v>
      </c>
      <c r="GPS69" s="1003">
        <f t="shared" ref="GPS69" si="35332">GPS60*$C$65*$C$69</f>
        <v>0</v>
      </c>
      <c r="GPU69" s="1003">
        <f t="shared" ref="GPU69" si="35333">GPU60*$C$65*$C$69</f>
        <v>0</v>
      </c>
      <c r="GPW69" s="1003">
        <f t="shared" ref="GPW69" si="35334">GPW60*$C$65*$C$69</f>
        <v>0</v>
      </c>
      <c r="GPY69" s="1003">
        <f t="shared" ref="GPY69" si="35335">GPY60*$C$65*$C$69</f>
        <v>0</v>
      </c>
      <c r="GQA69" s="1003">
        <f t="shared" ref="GQA69" si="35336">GQA60*$C$65*$C$69</f>
        <v>0</v>
      </c>
      <c r="GQC69" s="1003">
        <f t="shared" ref="GQC69" si="35337">GQC60*$C$65*$C$69</f>
        <v>0</v>
      </c>
      <c r="GQE69" s="1003">
        <f t="shared" ref="GQE69" si="35338">GQE60*$C$65*$C$69</f>
        <v>0</v>
      </c>
      <c r="GQG69" s="1003">
        <f t="shared" ref="GQG69" si="35339">GQG60*$C$65*$C$69</f>
        <v>0</v>
      </c>
      <c r="GQI69" s="1003">
        <f t="shared" ref="GQI69" si="35340">GQI60*$C$65*$C$69</f>
        <v>0</v>
      </c>
      <c r="GQK69" s="1003">
        <f t="shared" ref="GQK69" si="35341">GQK60*$C$65*$C$69</f>
        <v>0</v>
      </c>
      <c r="GQM69" s="1003">
        <f t="shared" ref="GQM69" si="35342">GQM60*$C$65*$C$69</f>
        <v>0</v>
      </c>
      <c r="GQO69" s="1003">
        <f t="shared" ref="GQO69" si="35343">GQO60*$C$65*$C$69</f>
        <v>0</v>
      </c>
      <c r="GQQ69" s="1003">
        <f t="shared" ref="GQQ69" si="35344">GQQ60*$C$65*$C$69</f>
        <v>0</v>
      </c>
      <c r="GQS69" s="1003">
        <f t="shared" ref="GQS69" si="35345">GQS60*$C$65*$C$69</f>
        <v>0</v>
      </c>
      <c r="GQU69" s="1003">
        <f t="shared" ref="GQU69" si="35346">GQU60*$C$65*$C$69</f>
        <v>0</v>
      </c>
      <c r="GQW69" s="1003">
        <f t="shared" ref="GQW69" si="35347">GQW60*$C$65*$C$69</f>
        <v>0</v>
      </c>
      <c r="GQY69" s="1003">
        <f t="shared" ref="GQY69" si="35348">GQY60*$C$65*$C$69</f>
        <v>0</v>
      </c>
      <c r="GRA69" s="1003">
        <f t="shared" ref="GRA69" si="35349">GRA60*$C$65*$C$69</f>
        <v>0</v>
      </c>
      <c r="GRC69" s="1003">
        <f t="shared" ref="GRC69" si="35350">GRC60*$C$65*$C$69</f>
        <v>0</v>
      </c>
      <c r="GRE69" s="1003">
        <f t="shared" ref="GRE69" si="35351">GRE60*$C$65*$C$69</f>
        <v>0</v>
      </c>
      <c r="GRG69" s="1003">
        <f t="shared" ref="GRG69" si="35352">GRG60*$C$65*$C$69</f>
        <v>0</v>
      </c>
      <c r="GRI69" s="1003">
        <f t="shared" ref="GRI69" si="35353">GRI60*$C$65*$C$69</f>
        <v>0</v>
      </c>
      <c r="GRK69" s="1003">
        <f t="shared" ref="GRK69" si="35354">GRK60*$C$65*$C$69</f>
        <v>0</v>
      </c>
      <c r="GRM69" s="1003">
        <f t="shared" ref="GRM69" si="35355">GRM60*$C$65*$C$69</f>
        <v>0</v>
      </c>
      <c r="GRO69" s="1003">
        <f t="shared" ref="GRO69" si="35356">GRO60*$C$65*$C$69</f>
        <v>0</v>
      </c>
      <c r="GRQ69" s="1003">
        <f t="shared" ref="GRQ69" si="35357">GRQ60*$C$65*$C$69</f>
        <v>0</v>
      </c>
      <c r="GRS69" s="1003">
        <f t="shared" ref="GRS69" si="35358">GRS60*$C$65*$C$69</f>
        <v>0</v>
      </c>
      <c r="GRU69" s="1003">
        <f t="shared" ref="GRU69" si="35359">GRU60*$C$65*$C$69</f>
        <v>0</v>
      </c>
      <c r="GRW69" s="1003">
        <f t="shared" ref="GRW69" si="35360">GRW60*$C$65*$C$69</f>
        <v>0</v>
      </c>
      <c r="GRY69" s="1003">
        <f t="shared" ref="GRY69" si="35361">GRY60*$C$65*$C$69</f>
        <v>0</v>
      </c>
      <c r="GSA69" s="1003">
        <f t="shared" ref="GSA69" si="35362">GSA60*$C$65*$C$69</f>
        <v>0</v>
      </c>
      <c r="GSC69" s="1003">
        <f t="shared" ref="GSC69" si="35363">GSC60*$C$65*$C$69</f>
        <v>0</v>
      </c>
      <c r="GSE69" s="1003">
        <f t="shared" ref="GSE69" si="35364">GSE60*$C$65*$C$69</f>
        <v>0</v>
      </c>
      <c r="GSG69" s="1003">
        <f t="shared" ref="GSG69" si="35365">GSG60*$C$65*$C$69</f>
        <v>0</v>
      </c>
      <c r="GSI69" s="1003">
        <f t="shared" ref="GSI69" si="35366">GSI60*$C$65*$C$69</f>
        <v>0</v>
      </c>
      <c r="GSK69" s="1003">
        <f t="shared" ref="GSK69" si="35367">GSK60*$C$65*$C$69</f>
        <v>0</v>
      </c>
      <c r="GSM69" s="1003">
        <f t="shared" ref="GSM69" si="35368">GSM60*$C$65*$C$69</f>
        <v>0</v>
      </c>
      <c r="GSO69" s="1003">
        <f t="shared" ref="GSO69" si="35369">GSO60*$C$65*$C$69</f>
        <v>0</v>
      </c>
      <c r="GSQ69" s="1003">
        <f t="shared" ref="GSQ69" si="35370">GSQ60*$C$65*$C$69</f>
        <v>0</v>
      </c>
      <c r="GSS69" s="1003">
        <f t="shared" ref="GSS69" si="35371">GSS60*$C$65*$C$69</f>
        <v>0</v>
      </c>
      <c r="GSU69" s="1003">
        <f t="shared" ref="GSU69" si="35372">GSU60*$C$65*$C$69</f>
        <v>0</v>
      </c>
      <c r="GSW69" s="1003">
        <f t="shared" ref="GSW69" si="35373">GSW60*$C$65*$C$69</f>
        <v>0</v>
      </c>
      <c r="GSY69" s="1003">
        <f t="shared" ref="GSY69" si="35374">GSY60*$C$65*$C$69</f>
        <v>0</v>
      </c>
      <c r="GTA69" s="1003">
        <f t="shared" ref="GTA69" si="35375">GTA60*$C$65*$C$69</f>
        <v>0</v>
      </c>
      <c r="GTC69" s="1003">
        <f t="shared" ref="GTC69" si="35376">GTC60*$C$65*$C$69</f>
        <v>0</v>
      </c>
      <c r="GTE69" s="1003">
        <f t="shared" ref="GTE69" si="35377">GTE60*$C$65*$C$69</f>
        <v>0</v>
      </c>
      <c r="GTG69" s="1003">
        <f t="shared" ref="GTG69" si="35378">GTG60*$C$65*$C$69</f>
        <v>0</v>
      </c>
      <c r="GTI69" s="1003">
        <f t="shared" ref="GTI69" si="35379">GTI60*$C$65*$C$69</f>
        <v>0</v>
      </c>
      <c r="GTK69" s="1003">
        <f t="shared" ref="GTK69" si="35380">GTK60*$C$65*$C$69</f>
        <v>0</v>
      </c>
      <c r="GTM69" s="1003">
        <f t="shared" ref="GTM69" si="35381">GTM60*$C$65*$C$69</f>
        <v>0</v>
      </c>
      <c r="GTO69" s="1003">
        <f t="shared" ref="GTO69" si="35382">GTO60*$C$65*$C$69</f>
        <v>0</v>
      </c>
      <c r="GTQ69" s="1003">
        <f t="shared" ref="GTQ69" si="35383">GTQ60*$C$65*$C$69</f>
        <v>0</v>
      </c>
      <c r="GTS69" s="1003">
        <f t="shared" ref="GTS69" si="35384">GTS60*$C$65*$C$69</f>
        <v>0</v>
      </c>
      <c r="GTU69" s="1003">
        <f t="shared" ref="GTU69" si="35385">GTU60*$C$65*$C$69</f>
        <v>0</v>
      </c>
      <c r="GTW69" s="1003">
        <f t="shared" ref="GTW69" si="35386">GTW60*$C$65*$C$69</f>
        <v>0</v>
      </c>
      <c r="GTY69" s="1003">
        <f t="shared" ref="GTY69" si="35387">GTY60*$C$65*$C$69</f>
        <v>0</v>
      </c>
      <c r="GUA69" s="1003">
        <f t="shared" ref="GUA69" si="35388">GUA60*$C$65*$C$69</f>
        <v>0</v>
      </c>
      <c r="GUC69" s="1003">
        <f t="shared" ref="GUC69" si="35389">GUC60*$C$65*$C$69</f>
        <v>0</v>
      </c>
      <c r="GUE69" s="1003">
        <f t="shared" ref="GUE69" si="35390">GUE60*$C$65*$C$69</f>
        <v>0</v>
      </c>
      <c r="GUG69" s="1003">
        <f t="shared" ref="GUG69" si="35391">GUG60*$C$65*$C$69</f>
        <v>0</v>
      </c>
      <c r="GUI69" s="1003">
        <f t="shared" ref="GUI69" si="35392">GUI60*$C$65*$C$69</f>
        <v>0</v>
      </c>
      <c r="GUK69" s="1003">
        <f t="shared" ref="GUK69" si="35393">GUK60*$C$65*$C$69</f>
        <v>0</v>
      </c>
      <c r="GUM69" s="1003">
        <f t="shared" ref="GUM69" si="35394">GUM60*$C$65*$C$69</f>
        <v>0</v>
      </c>
      <c r="GUO69" s="1003">
        <f t="shared" ref="GUO69" si="35395">GUO60*$C$65*$C$69</f>
        <v>0</v>
      </c>
      <c r="GUQ69" s="1003">
        <f t="shared" ref="GUQ69" si="35396">GUQ60*$C$65*$C$69</f>
        <v>0</v>
      </c>
      <c r="GUS69" s="1003">
        <f t="shared" ref="GUS69" si="35397">GUS60*$C$65*$C$69</f>
        <v>0</v>
      </c>
      <c r="GUU69" s="1003">
        <f t="shared" ref="GUU69" si="35398">GUU60*$C$65*$C$69</f>
        <v>0</v>
      </c>
      <c r="GUW69" s="1003">
        <f t="shared" ref="GUW69" si="35399">GUW60*$C$65*$C$69</f>
        <v>0</v>
      </c>
      <c r="GUY69" s="1003">
        <f t="shared" ref="GUY69" si="35400">GUY60*$C$65*$C$69</f>
        <v>0</v>
      </c>
      <c r="GVA69" s="1003">
        <f t="shared" ref="GVA69" si="35401">GVA60*$C$65*$C$69</f>
        <v>0</v>
      </c>
      <c r="GVC69" s="1003">
        <f t="shared" ref="GVC69" si="35402">GVC60*$C$65*$C$69</f>
        <v>0</v>
      </c>
      <c r="GVE69" s="1003">
        <f t="shared" ref="GVE69" si="35403">GVE60*$C$65*$C$69</f>
        <v>0</v>
      </c>
      <c r="GVG69" s="1003">
        <f t="shared" ref="GVG69" si="35404">GVG60*$C$65*$C$69</f>
        <v>0</v>
      </c>
      <c r="GVI69" s="1003">
        <f t="shared" ref="GVI69" si="35405">GVI60*$C$65*$C$69</f>
        <v>0</v>
      </c>
      <c r="GVK69" s="1003">
        <f t="shared" ref="GVK69" si="35406">GVK60*$C$65*$C$69</f>
        <v>0</v>
      </c>
      <c r="GVM69" s="1003">
        <f t="shared" ref="GVM69" si="35407">GVM60*$C$65*$C$69</f>
        <v>0</v>
      </c>
      <c r="GVO69" s="1003">
        <f t="shared" ref="GVO69" si="35408">GVO60*$C$65*$C$69</f>
        <v>0</v>
      </c>
      <c r="GVQ69" s="1003">
        <f t="shared" ref="GVQ69" si="35409">GVQ60*$C$65*$C$69</f>
        <v>0</v>
      </c>
      <c r="GVS69" s="1003">
        <f t="shared" ref="GVS69" si="35410">GVS60*$C$65*$C$69</f>
        <v>0</v>
      </c>
      <c r="GVU69" s="1003">
        <f t="shared" ref="GVU69" si="35411">GVU60*$C$65*$C$69</f>
        <v>0</v>
      </c>
      <c r="GVW69" s="1003">
        <f t="shared" ref="GVW69" si="35412">GVW60*$C$65*$C$69</f>
        <v>0</v>
      </c>
      <c r="GVY69" s="1003">
        <f t="shared" ref="GVY69" si="35413">GVY60*$C$65*$C$69</f>
        <v>0</v>
      </c>
      <c r="GWA69" s="1003">
        <f t="shared" ref="GWA69" si="35414">GWA60*$C$65*$C$69</f>
        <v>0</v>
      </c>
      <c r="GWC69" s="1003">
        <f t="shared" ref="GWC69" si="35415">GWC60*$C$65*$C$69</f>
        <v>0</v>
      </c>
      <c r="GWE69" s="1003">
        <f t="shared" ref="GWE69" si="35416">GWE60*$C$65*$C$69</f>
        <v>0</v>
      </c>
      <c r="GWG69" s="1003">
        <f t="shared" ref="GWG69" si="35417">GWG60*$C$65*$C$69</f>
        <v>0</v>
      </c>
      <c r="GWI69" s="1003">
        <f t="shared" ref="GWI69" si="35418">GWI60*$C$65*$C$69</f>
        <v>0</v>
      </c>
      <c r="GWK69" s="1003">
        <f t="shared" ref="GWK69" si="35419">GWK60*$C$65*$C$69</f>
        <v>0</v>
      </c>
      <c r="GWM69" s="1003">
        <f t="shared" ref="GWM69" si="35420">GWM60*$C$65*$C$69</f>
        <v>0</v>
      </c>
      <c r="GWO69" s="1003">
        <f t="shared" ref="GWO69" si="35421">GWO60*$C$65*$C$69</f>
        <v>0</v>
      </c>
      <c r="GWQ69" s="1003">
        <f t="shared" ref="GWQ69" si="35422">GWQ60*$C$65*$C$69</f>
        <v>0</v>
      </c>
      <c r="GWS69" s="1003">
        <f t="shared" ref="GWS69" si="35423">GWS60*$C$65*$C$69</f>
        <v>0</v>
      </c>
      <c r="GWU69" s="1003">
        <f t="shared" ref="GWU69" si="35424">GWU60*$C$65*$C$69</f>
        <v>0</v>
      </c>
      <c r="GWW69" s="1003">
        <f t="shared" ref="GWW69" si="35425">GWW60*$C$65*$C$69</f>
        <v>0</v>
      </c>
      <c r="GWY69" s="1003">
        <f t="shared" ref="GWY69" si="35426">GWY60*$C$65*$C$69</f>
        <v>0</v>
      </c>
      <c r="GXA69" s="1003">
        <f t="shared" ref="GXA69" si="35427">GXA60*$C$65*$C$69</f>
        <v>0</v>
      </c>
      <c r="GXC69" s="1003">
        <f t="shared" ref="GXC69" si="35428">GXC60*$C$65*$C$69</f>
        <v>0</v>
      </c>
      <c r="GXE69" s="1003">
        <f t="shared" ref="GXE69" si="35429">GXE60*$C$65*$C$69</f>
        <v>0</v>
      </c>
      <c r="GXG69" s="1003">
        <f t="shared" ref="GXG69" si="35430">GXG60*$C$65*$C$69</f>
        <v>0</v>
      </c>
      <c r="GXI69" s="1003">
        <f t="shared" ref="GXI69" si="35431">GXI60*$C$65*$C$69</f>
        <v>0</v>
      </c>
      <c r="GXK69" s="1003">
        <f t="shared" ref="GXK69" si="35432">GXK60*$C$65*$C$69</f>
        <v>0</v>
      </c>
      <c r="GXM69" s="1003">
        <f t="shared" ref="GXM69" si="35433">GXM60*$C$65*$C$69</f>
        <v>0</v>
      </c>
      <c r="GXO69" s="1003">
        <f t="shared" ref="GXO69" si="35434">GXO60*$C$65*$C$69</f>
        <v>0</v>
      </c>
      <c r="GXQ69" s="1003">
        <f t="shared" ref="GXQ69" si="35435">GXQ60*$C$65*$C$69</f>
        <v>0</v>
      </c>
      <c r="GXS69" s="1003">
        <f t="shared" ref="GXS69" si="35436">GXS60*$C$65*$C$69</f>
        <v>0</v>
      </c>
      <c r="GXU69" s="1003">
        <f t="shared" ref="GXU69" si="35437">GXU60*$C$65*$C$69</f>
        <v>0</v>
      </c>
      <c r="GXW69" s="1003">
        <f t="shared" ref="GXW69" si="35438">GXW60*$C$65*$C$69</f>
        <v>0</v>
      </c>
      <c r="GXY69" s="1003">
        <f t="shared" ref="GXY69" si="35439">GXY60*$C$65*$C$69</f>
        <v>0</v>
      </c>
      <c r="GYA69" s="1003">
        <f t="shared" ref="GYA69" si="35440">GYA60*$C$65*$C$69</f>
        <v>0</v>
      </c>
      <c r="GYC69" s="1003">
        <f t="shared" ref="GYC69" si="35441">GYC60*$C$65*$C$69</f>
        <v>0</v>
      </c>
      <c r="GYE69" s="1003">
        <f t="shared" ref="GYE69" si="35442">GYE60*$C$65*$C$69</f>
        <v>0</v>
      </c>
      <c r="GYG69" s="1003">
        <f t="shared" ref="GYG69" si="35443">GYG60*$C$65*$C$69</f>
        <v>0</v>
      </c>
      <c r="GYI69" s="1003">
        <f t="shared" ref="GYI69" si="35444">GYI60*$C$65*$C$69</f>
        <v>0</v>
      </c>
      <c r="GYK69" s="1003">
        <f t="shared" ref="GYK69" si="35445">GYK60*$C$65*$C$69</f>
        <v>0</v>
      </c>
      <c r="GYM69" s="1003">
        <f t="shared" ref="GYM69" si="35446">GYM60*$C$65*$C$69</f>
        <v>0</v>
      </c>
      <c r="GYO69" s="1003">
        <f t="shared" ref="GYO69" si="35447">GYO60*$C$65*$C$69</f>
        <v>0</v>
      </c>
      <c r="GYQ69" s="1003">
        <f t="shared" ref="GYQ69" si="35448">GYQ60*$C$65*$C$69</f>
        <v>0</v>
      </c>
      <c r="GYS69" s="1003">
        <f t="shared" ref="GYS69" si="35449">GYS60*$C$65*$C$69</f>
        <v>0</v>
      </c>
      <c r="GYU69" s="1003">
        <f t="shared" ref="GYU69" si="35450">GYU60*$C$65*$C$69</f>
        <v>0</v>
      </c>
      <c r="GYW69" s="1003">
        <f t="shared" ref="GYW69" si="35451">GYW60*$C$65*$C$69</f>
        <v>0</v>
      </c>
      <c r="GYY69" s="1003">
        <f t="shared" ref="GYY69" si="35452">GYY60*$C$65*$C$69</f>
        <v>0</v>
      </c>
      <c r="GZA69" s="1003">
        <f t="shared" ref="GZA69" si="35453">GZA60*$C$65*$C$69</f>
        <v>0</v>
      </c>
      <c r="GZC69" s="1003">
        <f t="shared" ref="GZC69" si="35454">GZC60*$C$65*$C$69</f>
        <v>0</v>
      </c>
      <c r="GZE69" s="1003">
        <f t="shared" ref="GZE69" si="35455">GZE60*$C$65*$C$69</f>
        <v>0</v>
      </c>
      <c r="GZG69" s="1003">
        <f t="shared" ref="GZG69" si="35456">GZG60*$C$65*$C$69</f>
        <v>0</v>
      </c>
      <c r="GZI69" s="1003">
        <f t="shared" ref="GZI69" si="35457">GZI60*$C$65*$C$69</f>
        <v>0</v>
      </c>
      <c r="GZK69" s="1003">
        <f t="shared" ref="GZK69" si="35458">GZK60*$C$65*$C$69</f>
        <v>0</v>
      </c>
      <c r="GZM69" s="1003">
        <f t="shared" ref="GZM69" si="35459">GZM60*$C$65*$C$69</f>
        <v>0</v>
      </c>
      <c r="GZO69" s="1003">
        <f t="shared" ref="GZO69" si="35460">GZO60*$C$65*$C$69</f>
        <v>0</v>
      </c>
      <c r="GZQ69" s="1003">
        <f t="shared" ref="GZQ69" si="35461">GZQ60*$C$65*$C$69</f>
        <v>0</v>
      </c>
      <c r="GZS69" s="1003">
        <f t="shared" ref="GZS69" si="35462">GZS60*$C$65*$C$69</f>
        <v>0</v>
      </c>
      <c r="GZU69" s="1003">
        <f t="shared" ref="GZU69" si="35463">GZU60*$C$65*$C$69</f>
        <v>0</v>
      </c>
      <c r="GZW69" s="1003">
        <f t="shared" ref="GZW69" si="35464">GZW60*$C$65*$C$69</f>
        <v>0</v>
      </c>
      <c r="GZY69" s="1003">
        <f t="shared" ref="GZY69" si="35465">GZY60*$C$65*$C$69</f>
        <v>0</v>
      </c>
      <c r="HAA69" s="1003">
        <f t="shared" ref="HAA69" si="35466">HAA60*$C$65*$C$69</f>
        <v>0</v>
      </c>
      <c r="HAC69" s="1003">
        <f t="shared" ref="HAC69" si="35467">HAC60*$C$65*$C$69</f>
        <v>0</v>
      </c>
      <c r="HAE69" s="1003">
        <f t="shared" ref="HAE69" si="35468">HAE60*$C$65*$C$69</f>
        <v>0</v>
      </c>
      <c r="HAG69" s="1003">
        <f t="shared" ref="HAG69" si="35469">HAG60*$C$65*$C$69</f>
        <v>0</v>
      </c>
      <c r="HAI69" s="1003">
        <f t="shared" ref="HAI69" si="35470">HAI60*$C$65*$C$69</f>
        <v>0</v>
      </c>
      <c r="HAK69" s="1003">
        <f t="shared" ref="HAK69" si="35471">HAK60*$C$65*$C$69</f>
        <v>0</v>
      </c>
      <c r="HAM69" s="1003">
        <f t="shared" ref="HAM69" si="35472">HAM60*$C$65*$C$69</f>
        <v>0</v>
      </c>
      <c r="HAO69" s="1003">
        <f t="shared" ref="HAO69" si="35473">HAO60*$C$65*$C$69</f>
        <v>0</v>
      </c>
      <c r="HAQ69" s="1003">
        <f t="shared" ref="HAQ69" si="35474">HAQ60*$C$65*$C$69</f>
        <v>0</v>
      </c>
      <c r="HAS69" s="1003">
        <f t="shared" ref="HAS69" si="35475">HAS60*$C$65*$C$69</f>
        <v>0</v>
      </c>
      <c r="HAU69" s="1003">
        <f t="shared" ref="HAU69" si="35476">HAU60*$C$65*$C$69</f>
        <v>0</v>
      </c>
      <c r="HAW69" s="1003">
        <f t="shared" ref="HAW69" si="35477">HAW60*$C$65*$C$69</f>
        <v>0</v>
      </c>
      <c r="HAY69" s="1003">
        <f t="shared" ref="HAY69" si="35478">HAY60*$C$65*$C$69</f>
        <v>0</v>
      </c>
      <c r="HBA69" s="1003">
        <f t="shared" ref="HBA69" si="35479">HBA60*$C$65*$C$69</f>
        <v>0</v>
      </c>
      <c r="HBC69" s="1003">
        <f t="shared" ref="HBC69" si="35480">HBC60*$C$65*$C$69</f>
        <v>0</v>
      </c>
      <c r="HBE69" s="1003">
        <f t="shared" ref="HBE69" si="35481">HBE60*$C$65*$C$69</f>
        <v>0</v>
      </c>
      <c r="HBG69" s="1003">
        <f t="shared" ref="HBG69" si="35482">HBG60*$C$65*$C$69</f>
        <v>0</v>
      </c>
      <c r="HBI69" s="1003">
        <f t="shared" ref="HBI69" si="35483">HBI60*$C$65*$C$69</f>
        <v>0</v>
      </c>
      <c r="HBK69" s="1003">
        <f t="shared" ref="HBK69" si="35484">HBK60*$C$65*$C$69</f>
        <v>0</v>
      </c>
      <c r="HBM69" s="1003">
        <f t="shared" ref="HBM69" si="35485">HBM60*$C$65*$C$69</f>
        <v>0</v>
      </c>
      <c r="HBO69" s="1003">
        <f t="shared" ref="HBO69" si="35486">HBO60*$C$65*$C$69</f>
        <v>0</v>
      </c>
      <c r="HBQ69" s="1003">
        <f t="shared" ref="HBQ69" si="35487">HBQ60*$C$65*$C$69</f>
        <v>0</v>
      </c>
      <c r="HBS69" s="1003">
        <f t="shared" ref="HBS69" si="35488">HBS60*$C$65*$C$69</f>
        <v>0</v>
      </c>
      <c r="HBU69" s="1003">
        <f t="shared" ref="HBU69" si="35489">HBU60*$C$65*$C$69</f>
        <v>0</v>
      </c>
      <c r="HBW69" s="1003">
        <f t="shared" ref="HBW69" si="35490">HBW60*$C$65*$C$69</f>
        <v>0</v>
      </c>
      <c r="HBY69" s="1003">
        <f t="shared" ref="HBY69" si="35491">HBY60*$C$65*$C$69</f>
        <v>0</v>
      </c>
      <c r="HCA69" s="1003">
        <f t="shared" ref="HCA69" si="35492">HCA60*$C$65*$C$69</f>
        <v>0</v>
      </c>
      <c r="HCC69" s="1003">
        <f t="shared" ref="HCC69" si="35493">HCC60*$C$65*$C$69</f>
        <v>0</v>
      </c>
      <c r="HCE69" s="1003">
        <f t="shared" ref="HCE69" si="35494">HCE60*$C$65*$C$69</f>
        <v>0</v>
      </c>
      <c r="HCG69" s="1003">
        <f t="shared" ref="HCG69" si="35495">HCG60*$C$65*$C$69</f>
        <v>0</v>
      </c>
      <c r="HCI69" s="1003">
        <f t="shared" ref="HCI69" si="35496">HCI60*$C$65*$C$69</f>
        <v>0</v>
      </c>
      <c r="HCK69" s="1003">
        <f t="shared" ref="HCK69" si="35497">HCK60*$C$65*$C$69</f>
        <v>0</v>
      </c>
      <c r="HCM69" s="1003">
        <f t="shared" ref="HCM69" si="35498">HCM60*$C$65*$C$69</f>
        <v>0</v>
      </c>
      <c r="HCO69" s="1003">
        <f t="shared" ref="HCO69" si="35499">HCO60*$C$65*$C$69</f>
        <v>0</v>
      </c>
      <c r="HCQ69" s="1003">
        <f t="shared" ref="HCQ69" si="35500">HCQ60*$C$65*$C$69</f>
        <v>0</v>
      </c>
      <c r="HCS69" s="1003">
        <f t="shared" ref="HCS69" si="35501">HCS60*$C$65*$C$69</f>
        <v>0</v>
      </c>
      <c r="HCU69" s="1003">
        <f t="shared" ref="HCU69" si="35502">HCU60*$C$65*$C$69</f>
        <v>0</v>
      </c>
      <c r="HCW69" s="1003">
        <f t="shared" ref="HCW69" si="35503">HCW60*$C$65*$C$69</f>
        <v>0</v>
      </c>
      <c r="HCY69" s="1003">
        <f t="shared" ref="HCY69" si="35504">HCY60*$C$65*$C$69</f>
        <v>0</v>
      </c>
      <c r="HDA69" s="1003">
        <f t="shared" ref="HDA69" si="35505">HDA60*$C$65*$C$69</f>
        <v>0</v>
      </c>
      <c r="HDC69" s="1003">
        <f t="shared" ref="HDC69" si="35506">HDC60*$C$65*$C$69</f>
        <v>0</v>
      </c>
      <c r="HDE69" s="1003">
        <f t="shared" ref="HDE69" si="35507">HDE60*$C$65*$C$69</f>
        <v>0</v>
      </c>
      <c r="HDG69" s="1003">
        <f t="shared" ref="HDG69" si="35508">HDG60*$C$65*$C$69</f>
        <v>0</v>
      </c>
      <c r="HDI69" s="1003">
        <f t="shared" ref="HDI69" si="35509">HDI60*$C$65*$C$69</f>
        <v>0</v>
      </c>
      <c r="HDK69" s="1003">
        <f t="shared" ref="HDK69" si="35510">HDK60*$C$65*$C$69</f>
        <v>0</v>
      </c>
      <c r="HDM69" s="1003">
        <f t="shared" ref="HDM69" si="35511">HDM60*$C$65*$C$69</f>
        <v>0</v>
      </c>
      <c r="HDO69" s="1003">
        <f t="shared" ref="HDO69" si="35512">HDO60*$C$65*$C$69</f>
        <v>0</v>
      </c>
      <c r="HDQ69" s="1003">
        <f t="shared" ref="HDQ69" si="35513">HDQ60*$C$65*$C$69</f>
        <v>0</v>
      </c>
      <c r="HDS69" s="1003">
        <f t="shared" ref="HDS69" si="35514">HDS60*$C$65*$C$69</f>
        <v>0</v>
      </c>
      <c r="HDU69" s="1003">
        <f t="shared" ref="HDU69" si="35515">HDU60*$C$65*$C$69</f>
        <v>0</v>
      </c>
      <c r="HDW69" s="1003">
        <f t="shared" ref="HDW69" si="35516">HDW60*$C$65*$C$69</f>
        <v>0</v>
      </c>
      <c r="HDY69" s="1003">
        <f t="shared" ref="HDY69" si="35517">HDY60*$C$65*$C$69</f>
        <v>0</v>
      </c>
      <c r="HEA69" s="1003">
        <f t="shared" ref="HEA69" si="35518">HEA60*$C$65*$C$69</f>
        <v>0</v>
      </c>
      <c r="HEC69" s="1003">
        <f t="shared" ref="HEC69" si="35519">HEC60*$C$65*$C$69</f>
        <v>0</v>
      </c>
      <c r="HEE69" s="1003">
        <f t="shared" ref="HEE69" si="35520">HEE60*$C$65*$C$69</f>
        <v>0</v>
      </c>
      <c r="HEG69" s="1003">
        <f t="shared" ref="HEG69" si="35521">HEG60*$C$65*$C$69</f>
        <v>0</v>
      </c>
      <c r="HEI69" s="1003">
        <f t="shared" ref="HEI69" si="35522">HEI60*$C$65*$C$69</f>
        <v>0</v>
      </c>
      <c r="HEK69" s="1003">
        <f t="shared" ref="HEK69" si="35523">HEK60*$C$65*$C$69</f>
        <v>0</v>
      </c>
      <c r="HEM69" s="1003">
        <f t="shared" ref="HEM69" si="35524">HEM60*$C$65*$C$69</f>
        <v>0</v>
      </c>
      <c r="HEO69" s="1003">
        <f t="shared" ref="HEO69" si="35525">HEO60*$C$65*$C$69</f>
        <v>0</v>
      </c>
      <c r="HEQ69" s="1003">
        <f t="shared" ref="HEQ69" si="35526">HEQ60*$C$65*$C$69</f>
        <v>0</v>
      </c>
      <c r="HES69" s="1003">
        <f t="shared" ref="HES69" si="35527">HES60*$C$65*$C$69</f>
        <v>0</v>
      </c>
      <c r="HEU69" s="1003">
        <f t="shared" ref="HEU69" si="35528">HEU60*$C$65*$C$69</f>
        <v>0</v>
      </c>
      <c r="HEW69" s="1003">
        <f t="shared" ref="HEW69" si="35529">HEW60*$C$65*$C$69</f>
        <v>0</v>
      </c>
      <c r="HEY69" s="1003">
        <f t="shared" ref="HEY69" si="35530">HEY60*$C$65*$C$69</f>
        <v>0</v>
      </c>
      <c r="HFA69" s="1003">
        <f t="shared" ref="HFA69" si="35531">HFA60*$C$65*$C$69</f>
        <v>0</v>
      </c>
      <c r="HFC69" s="1003">
        <f t="shared" ref="HFC69" si="35532">HFC60*$C$65*$C$69</f>
        <v>0</v>
      </c>
      <c r="HFE69" s="1003">
        <f t="shared" ref="HFE69" si="35533">HFE60*$C$65*$C$69</f>
        <v>0</v>
      </c>
      <c r="HFG69" s="1003">
        <f t="shared" ref="HFG69" si="35534">HFG60*$C$65*$C$69</f>
        <v>0</v>
      </c>
      <c r="HFI69" s="1003">
        <f t="shared" ref="HFI69" si="35535">HFI60*$C$65*$C$69</f>
        <v>0</v>
      </c>
      <c r="HFK69" s="1003">
        <f t="shared" ref="HFK69" si="35536">HFK60*$C$65*$C$69</f>
        <v>0</v>
      </c>
      <c r="HFM69" s="1003">
        <f t="shared" ref="HFM69" si="35537">HFM60*$C$65*$C$69</f>
        <v>0</v>
      </c>
      <c r="HFO69" s="1003">
        <f t="shared" ref="HFO69" si="35538">HFO60*$C$65*$C$69</f>
        <v>0</v>
      </c>
      <c r="HFQ69" s="1003">
        <f t="shared" ref="HFQ69" si="35539">HFQ60*$C$65*$C$69</f>
        <v>0</v>
      </c>
      <c r="HFS69" s="1003">
        <f t="shared" ref="HFS69" si="35540">HFS60*$C$65*$C$69</f>
        <v>0</v>
      </c>
      <c r="HFU69" s="1003">
        <f t="shared" ref="HFU69" si="35541">HFU60*$C$65*$C$69</f>
        <v>0</v>
      </c>
      <c r="HFW69" s="1003">
        <f t="shared" ref="HFW69" si="35542">HFW60*$C$65*$C$69</f>
        <v>0</v>
      </c>
      <c r="HFY69" s="1003">
        <f t="shared" ref="HFY69" si="35543">HFY60*$C$65*$C$69</f>
        <v>0</v>
      </c>
      <c r="HGA69" s="1003">
        <f t="shared" ref="HGA69" si="35544">HGA60*$C$65*$C$69</f>
        <v>0</v>
      </c>
      <c r="HGC69" s="1003">
        <f t="shared" ref="HGC69" si="35545">HGC60*$C$65*$C$69</f>
        <v>0</v>
      </c>
      <c r="HGE69" s="1003">
        <f t="shared" ref="HGE69" si="35546">HGE60*$C$65*$C$69</f>
        <v>0</v>
      </c>
      <c r="HGG69" s="1003">
        <f t="shared" ref="HGG69" si="35547">HGG60*$C$65*$C$69</f>
        <v>0</v>
      </c>
      <c r="HGI69" s="1003">
        <f t="shared" ref="HGI69" si="35548">HGI60*$C$65*$C$69</f>
        <v>0</v>
      </c>
      <c r="HGK69" s="1003">
        <f t="shared" ref="HGK69" si="35549">HGK60*$C$65*$C$69</f>
        <v>0</v>
      </c>
      <c r="HGM69" s="1003">
        <f t="shared" ref="HGM69" si="35550">HGM60*$C$65*$C$69</f>
        <v>0</v>
      </c>
      <c r="HGO69" s="1003">
        <f t="shared" ref="HGO69" si="35551">HGO60*$C$65*$C$69</f>
        <v>0</v>
      </c>
      <c r="HGQ69" s="1003">
        <f t="shared" ref="HGQ69" si="35552">HGQ60*$C$65*$C$69</f>
        <v>0</v>
      </c>
      <c r="HGS69" s="1003">
        <f t="shared" ref="HGS69" si="35553">HGS60*$C$65*$C$69</f>
        <v>0</v>
      </c>
      <c r="HGU69" s="1003">
        <f t="shared" ref="HGU69" si="35554">HGU60*$C$65*$C$69</f>
        <v>0</v>
      </c>
      <c r="HGW69" s="1003">
        <f t="shared" ref="HGW69" si="35555">HGW60*$C$65*$C$69</f>
        <v>0</v>
      </c>
      <c r="HGY69" s="1003">
        <f t="shared" ref="HGY69" si="35556">HGY60*$C$65*$C$69</f>
        <v>0</v>
      </c>
      <c r="HHA69" s="1003">
        <f t="shared" ref="HHA69" si="35557">HHA60*$C$65*$C$69</f>
        <v>0</v>
      </c>
      <c r="HHC69" s="1003">
        <f t="shared" ref="HHC69" si="35558">HHC60*$C$65*$C$69</f>
        <v>0</v>
      </c>
      <c r="HHE69" s="1003">
        <f t="shared" ref="HHE69" si="35559">HHE60*$C$65*$C$69</f>
        <v>0</v>
      </c>
      <c r="HHG69" s="1003">
        <f t="shared" ref="HHG69" si="35560">HHG60*$C$65*$C$69</f>
        <v>0</v>
      </c>
      <c r="HHI69" s="1003">
        <f t="shared" ref="HHI69" si="35561">HHI60*$C$65*$C$69</f>
        <v>0</v>
      </c>
      <c r="HHK69" s="1003">
        <f t="shared" ref="HHK69" si="35562">HHK60*$C$65*$C$69</f>
        <v>0</v>
      </c>
      <c r="HHM69" s="1003">
        <f t="shared" ref="HHM69" si="35563">HHM60*$C$65*$C$69</f>
        <v>0</v>
      </c>
      <c r="HHO69" s="1003">
        <f t="shared" ref="HHO69" si="35564">HHO60*$C$65*$C$69</f>
        <v>0</v>
      </c>
      <c r="HHQ69" s="1003">
        <f t="shared" ref="HHQ69" si="35565">HHQ60*$C$65*$C$69</f>
        <v>0</v>
      </c>
      <c r="HHS69" s="1003">
        <f t="shared" ref="HHS69" si="35566">HHS60*$C$65*$C$69</f>
        <v>0</v>
      </c>
      <c r="HHU69" s="1003">
        <f t="shared" ref="HHU69" si="35567">HHU60*$C$65*$C$69</f>
        <v>0</v>
      </c>
      <c r="HHW69" s="1003">
        <f t="shared" ref="HHW69" si="35568">HHW60*$C$65*$C$69</f>
        <v>0</v>
      </c>
      <c r="HHY69" s="1003">
        <f t="shared" ref="HHY69" si="35569">HHY60*$C$65*$C$69</f>
        <v>0</v>
      </c>
      <c r="HIA69" s="1003">
        <f t="shared" ref="HIA69" si="35570">HIA60*$C$65*$C$69</f>
        <v>0</v>
      </c>
      <c r="HIC69" s="1003">
        <f t="shared" ref="HIC69" si="35571">HIC60*$C$65*$C$69</f>
        <v>0</v>
      </c>
      <c r="HIE69" s="1003">
        <f t="shared" ref="HIE69" si="35572">HIE60*$C$65*$C$69</f>
        <v>0</v>
      </c>
      <c r="HIG69" s="1003">
        <f t="shared" ref="HIG69" si="35573">HIG60*$C$65*$C$69</f>
        <v>0</v>
      </c>
      <c r="HII69" s="1003">
        <f t="shared" ref="HII69" si="35574">HII60*$C$65*$C$69</f>
        <v>0</v>
      </c>
      <c r="HIK69" s="1003">
        <f t="shared" ref="HIK69" si="35575">HIK60*$C$65*$C$69</f>
        <v>0</v>
      </c>
      <c r="HIM69" s="1003">
        <f t="shared" ref="HIM69" si="35576">HIM60*$C$65*$C$69</f>
        <v>0</v>
      </c>
      <c r="HIO69" s="1003">
        <f t="shared" ref="HIO69" si="35577">HIO60*$C$65*$C$69</f>
        <v>0</v>
      </c>
      <c r="HIQ69" s="1003">
        <f t="shared" ref="HIQ69" si="35578">HIQ60*$C$65*$C$69</f>
        <v>0</v>
      </c>
      <c r="HIS69" s="1003">
        <f t="shared" ref="HIS69" si="35579">HIS60*$C$65*$C$69</f>
        <v>0</v>
      </c>
      <c r="HIU69" s="1003">
        <f t="shared" ref="HIU69" si="35580">HIU60*$C$65*$C$69</f>
        <v>0</v>
      </c>
      <c r="HIW69" s="1003">
        <f t="shared" ref="HIW69" si="35581">HIW60*$C$65*$C$69</f>
        <v>0</v>
      </c>
      <c r="HIY69" s="1003">
        <f t="shared" ref="HIY69" si="35582">HIY60*$C$65*$C$69</f>
        <v>0</v>
      </c>
      <c r="HJA69" s="1003">
        <f t="shared" ref="HJA69" si="35583">HJA60*$C$65*$C$69</f>
        <v>0</v>
      </c>
      <c r="HJC69" s="1003">
        <f t="shared" ref="HJC69" si="35584">HJC60*$C$65*$C$69</f>
        <v>0</v>
      </c>
      <c r="HJE69" s="1003">
        <f t="shared" ref="HJE69" si="35585">HJE60*$C$65*$C$69</f>
        <v>0</v>
      </c>
      <c r="HJG69" s="1003">
        <f t="shared" ref="HJG69" si="35586">HJG60*$C$65*$C$69</f>
        <v>0</v>
      </c>
      <c r="HJI69" s="1003">
        <f t="shared" ref="HJI69" si="35587">HJI60*$C$65*$C$69</f>
        <v>0</v>
      </c>
      <c r="HJK69" s="1003">
        <f t="shared" ref="HJK69" si="35588">HJK60*$C$65*$C$69</f>
        <v>0</v>
      </c>
      <c r="HJM69" s="1003">
        <f t="shared" ref="HJM69" si="35589">HJM60*$C$65*$C$69</f>
        <v>0</v>
      </c>
      <c r="HJO69" s="1003">
        <f t="shared" ref="HJO69" si="35590">HJO60*$C$65*$C$69</f>
        <v>0</v>
      </c>
      <c r="HJQ69" s="1003">
        <f t="shared" ref="HJQ69" si="35591">HJQ60*$C$65*$C$69</f>
        <v>0</v>
      </c>
      <c r="HJS69" s="1003">
        <f t="shared" ref="HJS69" si="35592">HJS60*$C$65*$C$69</f>
        <v>0</v>
      </c>
      <c r="HJU69" s="1003">
        <f t="shared" ref="HJU69" si="35593">HJU60*$C$65*$C$69</f>
        <v>0</v>
      </c>
      <c r="HJW69" s="1003">
        <f t="shared" ref="HJW69" si="35594">HJW60*$C$65*$C$69</f>
        <v>0</v>
      </c>
      <c r="HJY69" s="1003">
        <f t="shared" ref="HJY69" si="35595">HJY60*$C$65*$C$69</f>
        <v>0</v>
      </c>
      <c r="HKA69" s="1003">
        <f t="shared" ref="HKA69" si="35596">HKA60*$C$65*$C$69</f>
        <v>0</v>
      </c>
      <c r="HKC69" s="1003">
        <f t="shared" ref="HKC69" si="35597">HKC60*$C$65*$C$69</f>
        <v>0</v>
      </c>
      <c r="HKE69" s="1003">
        <f t="shared" ref="HKE69" si="35598">HKE60*$C$65*$C$69</f>
        <v>0</v>
      </c>
      <c r="HKG69" s="1003">
        <f t="shared" ref="HKG69" si="35599">HKG60*$C$65*$C$69</f>
        <v>0</v>
      </c>
      <c r="HKI69" s="1003">
        <f t="shared" ref="HKI69" si="35600">HKI60*$C$65*$C$69</f>
        <v>0</v>
      </c>
      <c r="HKK69" s="1003">
        <f t="shared" ref="HKK69" si="35601">HKK60*$C$65*$C$69</f>
        <v>0</v>
      </c>
      <c r="HKM69" s="1003">
        <f t="shared" ref="HKM69" si="35602">HKM60*$C$65*$C$69</f>
        <v>0</v>
      </c>
      <c r="HKO69" s="1003">
        <f t="shared" ref="HKO69" si="35603">HKO60*$C$65*$C$69</f>
        <v>0</v>
      </c>
      <c r="HKQ69" s="1003">
        <f t="shared" ref="HKQ69" si="35604">HKQ60*$C$65*$C$69</f>
        <v>0</v>
      </c>
      <c r="HKS69" s="1003">
        <f t="shared" ref="HKS69" si="35605">HKS60*$C$65*$C$69</f>
        <v>0</v>
      </c>
      <c r="HKU69" s="1003">
        <f t="shared" ref="HKU69" si="35606">HKU60*$C$65*$C$69</f>
        <v>0</v>
      </c>
      <c r="HKW69" s="1003">
        <f t="shared" ref="HKW69" si="35607">HKW60*$C$65*$C$69</f>
        <v>0</v>
      </c>
      <c r="HKY69" s="1003">
        <f t="shared" ref="HKY69" si="35608">HKY60*$C$65*$C$69</f>
        <v>0</v>
      </c>
      <c r="HLA69" s="1003">
        <f t="shared" ref="HLA69" si="35609">HLA60*$C$65*$C$69</f>
        <v>0</v>
      </c>
      <c r="HLC69" s="1003">
        <f t="shared" ref="HLC69" si="35610">HLC60*$C$65*$C$69</f>
        <v>0</v>
      </c>
      <c r="HLE69" s="1003">
        <f t="shared" ref="HLE69" si="35611">HLE60*$C$65*$C$69</f>
        <v>0</v>
      </c>
      <c r="HLG69" s="1003">
        <f t="shared" ref="HLG69" si="35612">HLG60*$C$65*$C$69</f>
        <v>0</v>
      </c>
      <c r="HLI69" s="1003">
        <f t="shared" ref="HLI69" si="35613">HLI60*$C$65*$C$69</f>
        <v>0</v>
      </c>
      <c r="HLK69" s="1003">
        <f t="shared" ref="HLK69" si="35614">HLK60*$C$65*$C$69</f>
        <v>0</v>
      </c>
      <c r="HLM69" s="1003">
        <f t="shared" ref="HLM69" si="35615">HLM60*$C$65*$C$69</f>
        <v>0</v>
      </c>
      <c r="HLO69" s="1003">
        <f t="shared" ref="HLO69" si="35616">HLO60*$C$65*$C$69</f>
        <v>0</v>
      </c>
      <c r="HLQ69" s="1003">
        <f t="shared" ref="HLQ69" si="35617">HLQ60*$C$65*$C$69</f>
        <v>0</v>
      </c>
      <c r="HLS69" s="1003">
        <f t="shared" ref="HLS69" si="35618">HLS60*$C$65*$C$69</f>
        <v>0</v>
      </c>
      <c r="HLU69" s="1003">
        <f t="shared" ref="HLU69" si="35619">HLU60*$C$65*$C$69</f>
        <v>0</v>
      </c>
      <c r="HLW69" s="1003">
        <f t="shared" ref="HLW69" si="35620">HLW60*$C$65*$C$69</f>
        <v>0</v>
      </c>
      <c r="HLY69" s="1003">
        <f t="shared" ref="HLY69" si="35621">HLY60*$C$65*$C$69</f>
        <v>0</v>
      </c>
      <c r="HMA69" s="1003">
        <f t="shared" ref="HMA69" si="35622">HMA60*$C$65*$C$69</f>
        <v>0</v>
      </c>
      <c r="HMC69" s="1003">
        <f t="shared" ref="HMC69" si="35623">HMC60*$C$65*$C$69</f>
        <v>0</v>
      </c>
      <c r="HME69" s="1003">
        <f t="shared" ref="HME69" si="35624">HME60*$C$65*$C$69</f>
        <v>0</v>
      </c>
      <c r="HMG69" s="1003">
        <f t="shared" ref="HMG69" si="35625">HMG60*$C$65*$C$69</f>
        <v>0</v>
      </c>
      <c r="HMI69" s="1003">
        <f t="shared" ref="HMI69" si="35626">HMI60*$C$65*$C$69</f>
        <v>0</v>
      </c>
      <c r="HMK69" s="1003">
        <f t="shared" ref="HMK69" si="35627">HMK60*$C$65*$C$69</f>
        <v>0</v>
      </c>
      <c r="HMM69" s="1003">
        <f t="shared" ref="HMM69" si="35628">HMM60*$C$65*$C$69</f>
        <v>0</v>
      </c>
      <c r="HMO69" s="1003">
        <f t="shared" ref="HMO69" si="35629">HMO60*$C$65*$C$69</f>
        <v>0</v>
      </c>
      <c r="HMQ69" s="1003">
        <f t="shared" ref="HMQ69" si="35630">HMQ60*$C$65*$C$69</f>
        <v>0</v>
      </c>
      <c r="HMS69" s="1003">
        <f t="shared" ref="HMS69" si="35631">HMS60*$C$65*$C$69</f>
        <v>0</v>
      </c>
      <c r="HMU69" s="1003">
        <f t="shared" ref="HMU69" si="35632">HMU60*$C$65*$C$69</f>
        <v>0</v>
      </c>
      <c r="HMW69" s="1003">
        <f t="shared" ref="HMW69" si="35633">HMW60*$C$65*$C$69</f>
        <v>0</v>
      </c>
      <c r="HMY69" s="1003">
        <f t="shared" ref="HMY69" si="35634">HMY60*$C$65*$C$69</f>
        <v>0</v>
      </c>
      <c r="HNA69" s="1003">
        <f t="shared" ref="HNA69" si="35635">HNA60*$C$65*$C$69</f>
        <v>0</v>
      </c>
      <c r="HNC69" s="1003">
        <f t="shared" ref="HNC69" si="35636">HNC60*$C$65*$C$69</f>
        <v>0</v>
      </c>
      <c r="HNE69" s="1003">
        <f t="shared" ref="HNE69" si="35637">HNE60*$C$65*$C$69</f>
        <v>0</v>
      </c>
      <c r="HNG69" s="1003">
        <f t="shared" ref="HNG69" si="35638">HNG60*$C$65*$C$69</f>
        <v>0</v>
      </c>
      <c r="HNI69" s="1003">
        <f t="shared" ref="HNI69" si="35639">HNI60*$C$65*$C$69</f>
        <v>0</v>
      </c>
      <c r="HNK69" s="1003">
        <f t="shared" ref="HNK69" si="35640">HNK60*$C$65*$C$69</f>
        <v>0</v>
      </c>
      <c r="HNM69" s="1003">
        <f t="shared" ref="HNM69" si="35641">HNM60*$C$65*$C$69</f>
        <v>0</v>
      </c>
      <c r="HNO69" s="1003">
        <f t="shared" ref="HNO69" si="35642">HNO60*$C$65*$C$69</f>
        <v>0</v>
      </c>
      <c r="HNQ69" s="1003">
        <f t="shared" ref="HNQ69" si="35643">HNQ60*$C$65*$C$69</f>
        <v>0</v>
      </c>
      <c r="HNS69" s="1003">
        <f t="shared" ref="HNS69" si="35644">HNS60*$C$65*$C$69</f>
        <v>0</v>
      </c>
      <c r="HNU69" s="1003">
        <f t="shared" ref="HNU69" si="35645">HNU60*$C$65*$C$69</f>
        <v>0</v>
      </c>
      <c r="HNW69" s="1003">
        <f t="shared" ref="HNW69" si="35646">HNW60*$C$65*$C$69</f>
        <v>0</v>
      </c>
      <c r="HNY69" s="1003">
        <f t="shared" ref="HNY69" si="35647">HNY60*$C$65*$C$69</f>
        <v>0</v>
      </c>
      <c r="HOA69" s="1003">
        <f t="shared" ref="HOA69" si="35648">HOA60*$C$65*$C$69</f>
        <v>0</v>
      </c>
      <c r="HOC69" s="1003">
        <f t="shared" ref="HOC69" si="35649">HOC60*$C$65*$C$69</f>
        <v>0</v>
      </c>
      <c r="HOE69" s="1003">
        <f t="shared" ref="HOE69" si="35650">HOE60*$C$65*$C$69</f>
        <v>0</v>
      </c>
      <c r="HOG69" s="1003">
        <f t="shared" ref="HOG69" si="35651">HOG60*$C$65*$C$69</f>
        <v>0</v>
      </c>
      <c r="HOI69" s="1003">
        <f t="shared" ref="HOI69" si="35652">HOI60*$C$65*$C$69</f>
        <v>0</v>
      </c>
      <c r="HOK69" s="1003">
        <f t="shared" ref="HOK69" si="35653">HOK60*$C$65*$C$69</f>
        <v>0</v>
      </c>
      <c r="HOM69" s="1003">
        <f t="shared" ref="HOM69" si="35654">HOM60*$C$65*$C$69</f>
        <v>0</v>
      </c>
      <c r="HOO69" s="1003">
        <f t="shared" ref="HOO69" si="35655">HOO60*$C$65*$C$69</f>
        <v>0</v>
      </c>
      <c r="HOQ69" s="1003">
        <f t="shared" ref="HOQ69" si="35656">HOQ60*$C$65*$C$69</f>
        <v>0</v>
      </c>
      <c r="HOS69" s="1003">
        <f t="shared" ref="HOS69" si="35657">HOS60*$C$65*$C$69</f>
        <v>0</v>
      </c>
      <c r="HOU69" s="1003">
        <f t="shared" ref="HOU69" si="35658">HOU60*$C$65*$C$69</f>
        <v>0</v>
      </c>
      <c r="HOW69" s="1003">
        <f t="shared" ref="HOW69" si="35659">HOW60*$C$65*$C$69</f>
        <v>0</v>
      </c>
      <c r="HOY69" s="1003">
        <f t="shared" ref="HOY69" si="35660">HOY60*$C$65*$C$69</f>
        <v>0</v>
      </c>
      <c r="HPA69" s="1003">
        <f t="shared" ref="HPA69" si="35661">HPA60*$C$65*$C$69</f>
        <v>0</v>
      </c>
      <c r="HPC69" s="1003">
        <f t="shared" ref="HPC69" si="35662">HPC60*$C$65*$C$69</f>
        <v>0</v>
      </c>
      <c r="HPE69" s="1003">
        <f t="shared" ref="HPE69" si="35663">HPE60*$C$65*$C$69</f>
        <v>0</v>
      </c>
      <c r="HPG69" s="1003">
        <f t="shared" ref="HPG69" si="35664">HPG60*$C$65*$C$69</f>
        <v>0</v>
      </c>
      <c r="HPI69" s="1003">
        <f t="shared" ref="HPI69" si="35665">HPI60*$C$65*$C$69</f>
        <v>0</v>
      </c>
      <c r="HPK69" s="1003">
        <f t="shared" ref="HPK69" si="35666">HPK60*$C$65*$C$69</f>
        <v>0</v>
      </c>
      <c r="HPM69" s="1003">
        <f t="shared" ref="HPM69" si="35667">HPM60*$C$65*$C$69</f>
        <v>0</v>
      </c>
      <c r="HPO69" s="1003">
        <f t="shared" ref="HPO69" si="35668">HPO60*$C$65*$C$69</f>
        <v>0</v>
      </c>
      <c r="HPQ69" s="1003">
        <f t="shared" ref="HPQ69" si="35669">HPQ60*$C$65*$C$69</f>
        <v>0</v>
      </c>
      <c r="HPS69" s="1003">
        <f t="shared" ref="HPS69" si="35670">HPS60*$C$65*$C$69</f>
        <v>0</v>
      </c>
      <c r="HPU69" s="1003">
        <f t="shared" ref="HPU69" si="35671">HPU60*$C$65*$C$69</f>
        <v>0</v>
      </c>
      <c r="HPW69" s="1003">
        <f t="shared" ref="HPW69" si="35672">HPW60*$C$65*$C$69</f>
        <v>0</v>
      </c>
      <c r="HPY69" s="1003">
        <f t="shared" ref="HPY69" si="35673">HPY60*$C$65*$C$69</f>
        <v>0</v>
      </c>
      <c r="HQA69" s="1003">
        <f t="shared" ref="HQA69" si="35674">HQA60*$C$65*$C$69</f>
        <v>0</v>
      </c>
      <c r="HQC69" s="1003">
        <f t="shared" ref="HQC69" si="35675">HQC60*$C$65*$C$69</f>
        <v>0</v>
      </c>
      <c r="HQE69" s="1003">
        <f t="shared" ref="HQE69" si="35676">HQE60*$C$65*$C$69</f>
        <v>0</v>
      </c>
      <c r="HQG69" s="1003">
        <f t="shared" ref="HQG69" si="35677">HQG60*$C$65*$C$69</f>
        <v>0</v>
      </c>
      <c r="HQI69" s="1003">
        <f t="shared" ref="HQI69" si="35678">HQI60*$C$65*$C$69</f>
        <v>0</v>
      </c>
      <c r="HQK69" s="1003">
        <f t="shared" ref="HQK69" si="35679">HQK60*$C$65*$C$69</f>
        <v>0</v>
      </c>
      <c r="HQM69" s="1003">
        <f t="shared" ref="HQM69" si="35680">HQM60*$C$65*$C$69</f>
        <v>0</v>
      </c>
      <c r="HQO69" s="1003">
        <f t="shared" ref="HQO69" si="35681">HQO60*$C$65*$C$69</f>
        <v>0</v>
      </c>
      <c r="HQQ69" s="1003">
        <f t="shared" ref="HQQ69" si="35682">HQQ60*$C$65*$C$69</f>
        <v>0</v>
      </c>
      <c r="HQS69" s="1003">
        <f t="shared" ref="HQS69" si="35683">HQS60*$C$65*$C$69</f>
        <v>0</v>
      </c>
      <c r="HQU69" s="1003">
        <f t="shared" ref="HQU69" si="35684">HQU60*$C$65*$C$69</f>
        <v>0</v>
      </c>
      <c r="HQW69" s="1003">
        <f t="shared" ref="HQW69" si="35685">HQW60*$C$65*$C$69</f>
        <v>0</v>
      </c>
      <c r="HQY69" s="1003">
        <f t="shared" ref="HQY69" si="35686">HQY60*$C$65*$C$69</f>
        <v>0</v>
      </c>
      <c r="HRA69" s="1003">
        <f t="shared" ref="HRA69" si="35687">HRA60*$C$65*$C$69</f>
        <v>0</v>
      </c>
      <c r="HRC69" s="1003">
        <f t="shared" ref="HRC69" si="35688">HRC60*$C$65*$C$69</f>
        <v>0</v>
      </c>
      <c r="HRE69" s="1003">
        <f t="shared" ref="HRE69" si="35689">HRE60*$C$65*$C$69</f>
        <v>0</v>
      </c>
      <c r="HRG69" s="1003">
        <f t="shared" ref="HRG69" si="35690">HRG60*$C$65*$C$69</f>
        <v>0</v>
      </c>
      <c r="HRI69" s="1003">
        <f t="shared" ref="HRI69" si="35691">HRI60*$C$65*$C$69</f>
        <v>0</v>
      </c>
      <c r="HRK69" s="1003">
        <f t="shared" ref="HRK69" si="35692">HRK60*$C$65*$C$69</f>
        <v>0</v>
      </c>
      <c r="HRM69" s="1003">
        <f t="shared" ref="HRM69" si="35693">HRM60*$C$65*$C$69</f>
        <v>0</v>
      </c>
      <c r="HRO69" s="1003">
        <f t="shared" ref="HRO69" si="35694">HRO60*$C$65*$C$69</f>
        <v>0</v>
      </c>
      <c r="HRQ69" s="1003">
        <f t="shared" ref="HRQ69" si="35695">HRQ60*$C$65*$C$69</f>
        <v>0</v>
      </c>
      <c r="HRS69" s="1003">
        <f t="shared" ref="HRS69" si="35696">HRS60*$C$65*$C$69</f>
        <v>0</v>
      </c>
      <c r="HRU69" s="1003">
        <f t="shared" ref="HRU69" si="35697">HRU60*$C$65*$C$69</f>
        <v>0</v>
      </c>
      <c r="HRW69" s="1003">
        <f t="shared" ref="HRW69" si="35698">HRW60*$C$65*$C$69</f>
        <v>0</v>
      </c>
      <c r="HRY69" s="1003">
        <f t="shared" ref="HRY69" si="35699">HRY60*$C$65*$C$69</f>
        <v>0</v>
      </c>
      <c r="HSA69" s="1003">
        <f t="shared" ref="HSA69" si="35700">HSA60*$C$65*$C$69</f>
        <v>0</v>
      </c>
      <c r="HSC69" s="1003">
        <f t="shared" ref="HSC69" si="35701">HSC60*$C$65*$C$69</f>
        <v>0</v>
      </c>
      <c r="HSE69" s="1003">
        <f t="shared" ref="HSE69" si="35702">HSE60*$C$65*$C$69</f>
        <v>0</v>
      </c>
      <c r="HSG69" s="1003">
        <f t="shared" ref="HSG69" si="35703">HSG60*$C$65*$C$69</f>
        <v>0</v>
      </c>
      <c r="HSI69" s="1003">
        <f t="shared" ref="HSI69" si="35704">HSI60*$C$65*$C$69</f>
        <v>0</v>
      </c>
      <c r="HSK69" s="1003">
        <f t="shared" ref="HSK69" si="35705">HSK60*$C$65*$C$69</f>
        <v>0</v>
      </c>
      <c r="HSM69" s="1003">
        <f t="shared" ref="HSM69" si="35706">HSM60*$C$65*$C$69</f>
        <v>0</v>
      </c>
      <c r="HSO69" s="1003">
        <f t="shared" ref="HSO69" si="35707">HSO60*$C$65*$C$69</f>
        <v>0</v>
      </c>
      <c r="HSQ69" s="1003">
        <f t="shared" ref="HSQ69" si="35708">HSQ60*$C$65*$C$69</f>
        <v>0</v>
      </c>
      <c r="HSS69" s="1003">
        <f t="shared" ref="HSS69" si="35709">HSS60*$C$65*$C$69</f>
        <v>0</v>
      </c>
      <c r="HSU69" s="1003">
        <f t="shared" ref="HSU69" si="35710">HSU60*$C$65*$C$69</f>
        <v>0</v>
      </c>
      <c r="HSW69" s="1003">
        <f t="shared" ref="HSW69" si="35711">HSW60*$C$65*$C$69</f>
        <v>0</v>
      </c>
      <c r="HSY69" s="1003">
        <f t="shared" ref="HSY69" si="35712">HSY60*$C$65*$C$69</f>
        <v>0</v>
      </c>
      <c r="HTA69" s="1003">
        <f t="shared" ref="HTA69" si="35713">HTA60*$C$65*$C$69</f>
        <v>0</v>
      </c>
      <c r="HTC69" s="1003">
        <f t="shared" ref="HTC69" si="35714">HTC60*$C$65*$C$69</f>
        <v>0</v>
      </c>
      <c r="HTE69" s="1003">
        <f t="shared" ref="HTE69" si="35715">HTE60*$C$65*$C$69</f>
        <v>0</v>
      </c>
      <c r="HTG69" s="1003">
        <f t="shared" ref="HTG69" si="35716">HTG60*$C$65*$C$69</f>
        <v>0</v>
      </c>
      <c r="HTI69" s="1003">
        <f t="shared" ref="HTI69" si="35717">HTI60*$C$65*$C$69</f>
        <v>0</v>
      </c>
      <c r="HTK69" s="1003">
        <f t="shared" ref="HTK69" si="35718">HTK60*$C$65*$C$69</f>
        <v>0</v>
      </c>
      <c r="HTM69" s="1003">
        <f t="shared" ref="HTM69" si="35719">HTM60*$C$65*$C$69</f>
        <v>0</v>
      </c>
      <c r="HTO69" s="1003">
        <f t="shared" ref="HTO69" si="35720">HTO60*$C$65*$C$69</f>
        <v>0</v>
      </c>
      <c r="HTQ69" s="1003">
        <f t="shared" ref="HTQ69" si="35721">HTQ60*$C$65*$C$69</f>
        <v>0</v>
      </c>
      <c r="HTS69" s="1003">
        <f t="shared" ref="HTS69" si="35722">HTS60*$C$65*$C$69</f>
        <v>0</v>
      </c>
      <c r="HTU69" s="1003">
        <f t="shared" ref="HTU69" si="35723">HTU60*$C$65*$C$69</f>
        <v>0</v>
      </c>
      <c r="HTW69" s="1003">
        <f t="shared" ref="HTW69" si="35724">HTW60*$C$65*$C$69</f>
        <v>0</v>
      </c>
      <c r="HTY69" s="1003">
        <f t="shared" ref="HTY69" si="35725">HTY60*$C$65*$C$69</f>
        <v>0</v>
      </c>
      <c r="HUA69" s="1003">
        <f t="shared" ref="HUA69" si="35726">HUA60*$C$65*$C$69</f>
        <v>0</v>
      </c>
      <c r="HUC69" s="1003">
        <f t="shared" ref="HUC69" si="35727">HUC60*$C$65*$C$69</f>
        <v>0</v>
      </c>
      <c r="HUE69" s="1003">
        <f t="shared" ref="HUE69" si="35728">HUE60*$C$65*$C$69</f>
        <v>0</v>
      </c>
      <c r="HUG69" s="1003">
        <f t="shared" ref="HUG69" si="35729">HUG60*$C$65*$C$69</f>
        <v>0</v>
      </c>
      <c r="HUI69" s="1003">
        <f t="shared" ref="HUI69" si="35730">HUI60*$C$65*$C$69</f>
        <v>0</v>
      </c>
      <c r="HUK69" s="1003">
        <f t="shared" ref="HUK69" si="35731">HUK60*$C$65*$C$69</f>
        <v>0</v>
      </c>
      <c r="HUM69" s="1003">
        <f t="shared" ref="HUM69" si="35732">HUM60*$C$65*$C$69</f>
        <v>0</v>
      </c>
      <c r="HUO69" s="1003">
        <f t="shared" ref="HUO69" si="35733">HUO60*$C$65*$C$69</f>
        <v>0</v>
      </c>
      <c r="HUQ69" s="1003">
        <f t="shared" ref="HUQ69" si="35734">HUQ60*$C$65*$C$69</f>
        <v>0</v>
      </c>
      <c r="HUS69" s="1003">
        <f t="shared" ref="HUS69" si="35735">HUS60*$C$65*$C$69</f>
        <v>0</v>
      </c>
      <c r="HUU69" s="1003">
        <f t="shared" ref="HUU69" si="35736">HUU60*$C$65*$C$69</f>
        <v>0</v>
      </c>
      <c r="HUW69" s="1003">
        <f t="shared" ref="HUW69" si="35737">HUW60*$C$65*$C$69</f>
        <v>0</v>
      </c>
      <c r="HUY69" s="1003">
        <f t="shared" ref="HUY69" si="35738">HUY60*$C$65*$C$69</f>
        <v>0</v>
      </c>
      <c r="HVA69" s="1003">
        <f t="shared" ref="HVA69" si="35739">HVA60*$C$65*$C$69</f>
        <v>0</v>
      </c>
      <c r="HVC69" s="1003">
        <f t="shared" ref="HVC69" si="35740">HVC60*$C$65*$C$69</f>
        <v>0</v>
      </c>
      <c r="HVE69" s="1003">
        <f t="shared" ref="HVE69" si="35741">HVE60*$C$65*$C$69</f>
        <v>0</v>
      </c>
      <c r="HVG69" s="1003">
        <f t="shared" ref="HVG69" si="35742">HVG60*$C$65*$C$69</f>
        <v>0</v>
      </c>
      <c r="HVI69" s="1003">
        <f t="shared" ref="HVI69" si="35743">HVI60*$C$65*$C$69</f>
        <v>0</v>
      </c>
      <c r="HVK69" s="1003">
        <f t="shared" ref="HVK69" si="35744">HVK60*$C$65*$C$69</f>
        <v>0</v>
      </c>
      <c r="HVM69" s="1003">
        <f t="shared" ref="HVM69" si="35745">HVM60*$C$65*$C$69</f>
        <v>0</v>
      </c>
      <c r="HVO69" s="1003">
        <f t="shared" ref="HVO69" si="35746">HVO60*$C$65*$C$69</f>
        <v>0</v>
      </c>
      <c r="HVQ69" s="1003">
        <f t="shared" ref="HVQ69" si="35747">HVQ60*$C$65*$C$69</f>
        <v>0</v>
      </c>
      <c r="HVS69" s="1003">
        <f t="shared" ref="HVS69" si="35748">HVS60*$C$65*$C$69</f>
        <v>0</v>
      </c>
      <c r="HVU69" s="1003">
        <f t="shared" ref="HVU69" si="35749">HVU60*$C$65*$C$69</f>
        <v>0</v>
      </c>
      <c r="HVW69" s="1003">
        <f t="shared" ref="HVW69" si="35750">HVW60*$C$65*$C$69</f>
        <v>0</v>
      </c>
      <c r="HVY69" s="1003">
        <f t="shared" ref="HVY69" si="35751">HVY60*$C$65*$C$69</f>
        <v>0</v>
      </c>
      <c r="HWA69" s="1003">
        <f t="shared" ref="HWA69" si="35752">HWA60*$C$65*$C$69</f>
        <v>0</v>
      </c>
      <c r="HWC69" s="1003">
        <f t="shared" ref="HWC69" si="35753">HWC60*$C$65*$C$69</f>
        <v>0</v>
      </c>
      <c r="HWE69" s="1003">
        <f t="shared" ref="HWE69" si="35754">HWE60*$C$65*$C$69</f>
        <v>0</v>
      </c>
      <c r="HWG69" s="1003">
        <f t="shared" ref="HWG69" si="35755">HWG60*$C$65*$C$69</f>
        <v>0</v>
      </c>
      <c r="HWI69" s="1003">
        <f t="shared" ref="HWI69" si="35756">HWI60*$C$65*$C$69</f>
        <v>0</v>
      </c>
      <c r="HWK69" s="1003">
        <f t="shared" ref="HWK69" si="35757">HWK60*$C$65*$C$69</f>
        <v>0</v>
      </c>
      <c r="HWM69" s="1003">
        <f t="shared" ref="HWM69" si="35758">HWM60*$C$65*$C$69</f>
        <v>0</v>
      </c>
      <c r="HWO69" s="1003">
        <f t="shared" ref="HWO69" si="35759">HWO60*$C$65*$C$69</f>
        <v>0</v>
      </c>
      <c r="HWQ69" s="1003">
        <f t="shared" ref="HWQ69" si="35760">HWQ60*$C$65*$C$69</f>
        <v>0</v>
      </c>
      <c r="HWS69" s="1003">
        <f t="shared" ref="HWS69" si="35761">HWS60*$C$65*$C$69</f>
        <v>0</v>
      </c>
      <c r="HWU69" s="1003">
        <f t="shared" ref="HWU69" si="35762">HWU60*$C$65*$C$69</f>
        <v>0</v>
      </c>
      <c r="HWW69" s="1003">
        <f t="shared" ref="HWW69" si="35763">HWW60*$C$65*$C$69</f>
        <v>0</v>
      </c>
      <c r="HWY69" s="1003">
        <f t="shared" ref="HWY69" si="35764">HWY60*$C$65*$C$69</f>
        <v>0</v>
      </c>
      <c r="HXA69" s="1003">
        <f t="shared" ref="HXA69" si="35765">HXA60*$C$65*$C$69</f>
        <v>0</v>
      </c>
      <c r="HXC69" s="1003">
        <f t="shared" ref="HXC69" si="35766">HXC60*$C$65*$C$69</f>
        <v>0</v>
      </c>
      <c r="HXE69" s="1003">
        <f t="shared" ref="HXE69" si="35767">HXE60*$C$65*$C$69</f>
        <v>0</v>
      </c>
      <c r="HXG69" s="1003">
        <f t="shared" ref="HXG69" si="35768">HXG60*$C$65*$C$69</f>
        <v>0</v>
      </c>
      <c r="HXI69" s="1003">
        <f t="shared" ref="HXI69" si="35769">HXI60*$C$65*$C$69</f>
        <v>0</v>
      </c>
      <c r="HXK69" s="1003">
        <f t="shared" ref="HXK69" si="35770">HXK60*$C$65*$C$69</f>
        <v>0</v>
      </c>
      <c r="HXM69" s="1003">
        <f t="shared" ref="HXM69" si="35771">HXM60*$C$65*$C$69</f>
        <v>0</v>
      </c>
      <c r="HXO69" s="1003">
        <f t="shared" ref="HXO69" si="35772">HXO60*$C$65*$C$69</f>
        <v>0</v>
      </c>
      <c r="HXQ69" s="1003">
        <f t="shared" ref="HXQ69" si="35773">HXQ60*$C$65*$C$69</f>
        <v>0</v>
      </c>
      <c r="HXS69" s="1003">
        <f t="shared" ref="HXS69" si="35774">HXS60*$C$65*$C$69</f>
        <v>0</v>
      </c>
      <c r="HXU69" s="1003">
        <f t="shared" ref="HXU69" si="35775">HXU60*$C$65*$C$69</f>
        <v>0</v>
      </c>
      <c r="HXW69" s="1003">
        <f t="shared" ref="HXW69" si="35776">HXW60*$C$65*$C$69</f>
        <v>0</v>
      </c>
      <c r="HXY69" s="1003">
        <f t="shared" ref="HXY69" si="35777">HXY60*$C$65*$C$69</f>
        <v>0</v>
      </c>
      <c r="HYA69" s="1003">
        <f t="shared" ref="HYA69" si="35778">HYA60*$C$65*$C$69</f>
        <v>0</v>
      </c>
      <c r="HYC69" s="1003">
        <f t="shared" ref="HYC69" si="35779">HYC60*$C$65*$C$69</f>
        <v>0</v>
      </c>
      <c r="HYE69" s="1003">
        <f t="shared" ref="HYE69" si="35780">HYE60*$C$65*$C$69</f>
        <v>0</v>
      </c>
      <c r="HYG69" s="1003">
        <f t="shared" ref="HYG69" si="35781">HYG60*$C$65*$C$69</f>
        <v>0</v>
      </c>
      <c r="HYI69" s="1003">
        <f t="shared" ref="HYI69" si="35782">HYI60*$C$65*$C$69</f>
        <v>0</v>
      </c>
      <c r="HYK69" s="1003">
        <f t="shared" ref="HYK69" si="35783">HYK60*$C$65*$C$69</f>
        <v>0</v>
      </c>
      <c r="HYM69" s="1003">
        <f t="shared" ref="HYM69" si="35784">HYM60*$C$65*$C$69</f>
        <v>0</v>
      </c>
      <c r="HYO69" s="1003">
        <f t="shared" ref="HYO69" si="35785">HYO60*$C$65*$C$69</f>
        <v>0</v>
      </c>
      <c r="HYQ69" s="1003">
        <f t="shared" ref="HYQ69" si="35786">HYQ60*$C$65*$C$69</f>
        <v>0</v>
      </c>
      <c r="HYS69" s="1003">
        <f t="shared" ref="HYS69" si="35787">HYS60*$C$65*$C$69</f>
        <v>0</v>
      </c>
      <c r="HYU69" s="1003">
        <f t="shared" ref="HYU69" si="35788">HYU60*$C$65*$C$69</f>
        <v>0</v>
      </c>
      <c r="HYW69" s="1003">
        <f t="shared" ref="HYW69" si="35789">HYW60*$C$65*$C$69</f>
        <v>0</v>
      </c>
      <c r="HYY69" s="1003">
        <f t="shared" ref="HYY69" si="35790">HYY60*$C$65*$C$69</f>
        <v>0</v>
      </c>
      <c r="HZA69" s="1003">
        <f t="shared" ref="HZA69" si="35791">HZA60*$C$65*$C$69</f>
        <v>0</v>
      </c>
      <c r="HZC69" s="1003">
        <f t="shared" ref="HZC69" si="35792">HZC60*$C$65*$C$69</f>
        <v>0</v>
      </c>
      <c r="HZE69" s="1003">
        <f t="shared" ref="HZE69" si="35793">HZE60*$C$65*$C$69</f>
        <v>0</v>
      </c>
      <c r="HZG69" s="1003">
        <f t="shared" ref="HZG69" si="35794">HZG60*$C$65*$C$69</f>
        <v>0</v>
      </c>
      <c r="HZI69" s="1003">
        <f t="shared" ref="HZI69" si="35795">HZI60*$C$65*$C$69</f>
        <v>0</v>
      </c>
      <c r="HZK69" s="1003">
        <f t="shared" ref="HZK69" si="35796">HZK60*$C$65*$C$69</f>
        <v>0</v>
      </c>
      <c r="HZM69" s="1003">
        <f t="shared" ref="HZM69" si="35797">HZM60*$C$65*$C$69</f>
        <v>0</v>
      </c>
      <c r="HZO69" s="1003">
        <f t="shared" ref="HZO69" si="35798">HZO60*$C$65*$C$69</f>
        <v>0</v>
      </c>
      <c r="HZQ69" s="1003">
        <f t="shared" ref="HZQ69" si="35799">HZQ60*$C$65*$C$69</f>
        <v>0</v>
      </c>
      <c r="HZS69" s="1003">
        <f t="shared" ref="HZS69" si="35800">HZS60*$C$65*$C$69</f>
        <v>0</v>
      </c>
      <c r="HZU69" s="1003">
        <f t="shared" ref="HZU69" si="35801">HZU60*$C$65*$C$69</f>
        <v>0</v>
      </c>
      <c r="HZW69" s="1003">
        <f t="shared" ref="HZW69" si="35802">HZW60*$C$65*$C$69</f>
        <v>0</v>
      </c>
      <c r="HZY69" s="1003">
        <f t="shared" ref="HZY69" si="35803">HZY60*$C$65*$C$69</f>
        <v>0</v>
      </c>
      <c r="IAA69" s="1003">
        <f t="shared" ref="IAA69" si="35804">IAA60*$C$65*$C$69</f>
        <v>0</v>
      </c>
      <c r="IAC69" s="1003">
        <f t="shared" ref="IAC69" si="35805">IAC60*$C$65*$C$69</f>
        <v>0</v>
      </c>
      <c r="IAE69" s="1003">
        <f t="shared" ref="IAE69" si="35806">IAE60*$C$65*$C$69</f>
        <v>0</v>
      </c>
      <c r="IAG69" s="1003">
        <f t="shared" ref="IAG69" si="35807">IAG60*$C$65*$C$69</f>
        <v>0</v>
      </c>
      <c r="IAI69" s="1003">
        <f t="shared" ref="IAI69" si="35808">IAI60*$C$65*$C$69</f>
        <v>0</v>
      </c>
      <c r="IAK69" s="1003">
        <f t="shared" ref="IAK69" si="35809">IAK60*$C$65*$C$69</f>
        <v>0</v>
      </c>
      <c r="IAM69" s="1003">
        <f t="shared" ref="IAM69" si="35810">IAM60*$C$65*$C$69</f>
        <v>0</v>
      </c>
      <c r="IAO69" s="1003">
        <f t="shared" ref="IAO69" si="35811">IAO60*$C$65*$C$69</f>
        <v>0</v>
      </c>
      <c r="IAQ69" s="1003">
        <f t="shared" ref="IAQ69" si="35812">IAQ60*$C$65*$C$69</f>
        <v>0</v>
      </c>
      <c r="IAS69" s="1003">
        <f t="shared" ref="IAS69" si="35813">IAS60*$C$65*$C$69</f>
        <v>0</v>
      </c>
      <c r="IAU69" s="1003">
        <f t="shared" ref="IAU69" si="35814">IAU60*$C$65*$C$69</f>
        <v>0</v>
      </c>
      <c r="IAW69" s="1003">
        <f t="shared" ref="IAW69" si="35815">IAW60*$C$65*$C$69</f>
        <v>0</v>
      </c>
      <c r="IAY69" s="1003">
        <f t="shared" ref="IAY69" si="35816">IAY60*$C$65*$C$69</f>
        <v>0</v>
      </c>
      <c r="IBA69" s="1003">
        <f t="shared" ref="IBA69" si="35817">IBA60*$C$65*$C$69</f>
        <v>0</v>
      </c>
      <c r="IBC69" s="1003">
        <f t="shared" ref="IBC69" si="35818">IBC60*$C$65*$C$69</f>
        <v>0</v>
      </c>
      <c r="IBE69" s="1003">
        <f t="shared" ref="IBE69" si="35819">IBE60*$C$65*$C$69</f>
        <v>0</v>
      </c>
      <c r="IBG69" s="1003">
        <f t="shared" ref="IBG69" si="35820">IBG60*$C$65*$C$69</f>
        <v>0</v>
      </c>
      <c r="IBI69" s="1003">
        <f t="shared" ref="IBI69" si="35821">IBI60*$C$65*$C$69</f>
        <v>0</v>
      </c>
      <c r="IBK69" s="1003">
        <f t="shared" ref="IBK69" si="35822">IBK60*$C$65*$C$69</f>
        <v>0</v>
      </c>
      <c r="IBM69" s="1003">
        <f t="shared" ref="IBM69" si="35823">IBM60*$C$65*$C$69</f>
        <v>0</v>
      </c>
      <c r="IBO69" s="1003">
        <f t="shared" ref="IBO69" si="35824">IBO60*$C$65*$C$69</f>
        <v>0</v>
      </c>
      <c r="IBQ69" s="1003">
        <f t="shared" ref="IBQ69" si="35825">IBQ60*$C$65*$C$69</f>
        <v>0</v>
      </c>
      <c r="IBS69" s="1003">
        <f t="shared" ref="IBS69" si="35826">IBS60*$C$65*$C$69</f>
        <v>0</v>
      </c>
      <c r="IBU69" s="1003">
        <f t="shared" ref="IBU69" si="35827">IBU60*$C$65*$C$69</f>
        <v>0</v>
      </c>
      <c r="IBW69" s="1003">
        <f t="shared" ref="IBW69" si="35828">IBW60*$C$65*$C$69</f>
        <v>0</v>
      </c>
      <c r="IBY69" s="1003">
        <f t="shared" ref="IBY69" si="35829">IBY60*$C$65*$C$69</f>
        <v>0</v>
      </c>
      <c r="ICA69" s="1003">
        <f t="shared" ref="ICA69" si="35830">ICA60*$C$65*$C$69</f>
        <v>0</v>
      </c>
      <c r="ICC69" s="1003">
        <f t="shared" ref="ICC69" si="35831">ICC60*$C$65*$C$69</f>
        <v>0</v>
      </c>
      <c r="ICE69" s="1003">
        <f t="shared" ref="ICE69" si="35832">ICE60*$C$65*$C$69</f>
        <v>0</v>
      </c>
      <c r="ICG69" s="1003">
        <f t="shared" ref="ICG69" si="35833">ICG60*$C$65*$C$69</f>
        <v>0</v>
      </c>
      <c r="ICI69" s="1003">
        <f t="shared" ref="ICI69" si="35834">ICI60*$C$65*$C$69</f>
        <v>0</v>
      </c>
      <c r="ICK69" s="1003">
        <f t="shared" ref="ICK69" si="35835">ICK60*$C$65*$C$69</f>
        <v>0</v>
      </c>
      <c r="ICM69" s="1003">
        <f t="shared" ref="ICM69" si="35836">ICM60*$C$65*$C$69</f>
        <v>0</v>
      </c>
      <c r="ICO69" s="1003">
        <f t="shared" ref="ICO69" si="35837">ICO60*$C$65*$C$69</f>
        <v>0</v>
      </c>
      <c r="ICQ69" s="1003">
        <f t="shared" ref="ICQ69" si="35838">ICQ60*$C$65*$C$69</f>
        <v>0</v>
      </c>
      <c r="ICS69" s="1003">
        <f t="shared" ref="ICS69" si="35839">ICS60*$C$65*$C$69</f>
        <v>0</v>
      </c>
      <c r="ICU69" s="1003">
        <f t="shared" ref="ICU69" si="35840">ICU60*$C$65*$C$69</f>
        <v>0</v>
      </c>
      <c r="ICW69" s="1003">
        <f t="shared" ref="ICW69" si="35841">ICW60*$C$65*$C$69</f>
        <v>0</v>
      </c>
      <c r="ICY69" s="1003">
        <f t="shared" ref="ICY69" si="35842">ICY60*$C$65*$C$69</f>
        <v>0</v>
      </c>
      <c r="IDA69" s="1003">
        <f t="shared" ref="IDA69" si="35843">IDA60*$C$65*$C$69</f>
        <v>0</v>
      </c>
      <c r="IDC69" s="1003">
        <f t="shared" ref="IDC69" si="35844">IDC60*$C$65*$C$69</f>
        <v>0</v>
      </c>
      <c r="IDE69" s="1003">
        <f t="shared" ref="IDE69" si="35845">IDE60*$C$65*$C$69</f>
        <v>0</v>
      </c>
      <c r="IDG69" s="1003">
        <f t="shared" ref="IDG69" si="35846">IDG60*$C$65*$C$69</f>
        <v>0</v>
      </c>
      <c r="IDI69" s="1003">
        <f t="shared" ref="IDI69" si="35847">IDI60*$C$65*$C$69</f>
        <v>0</v>
      </c>
      <c r="IDK69" s="1003">
        <f t="shared" ref="IDK69" si="35848">IDK60*$C$65*$C$69</f>
        <v>0</v>
      </c>
      <c r="IDM69" s="1003">
        <f t="shared" ref="IDM69" si="35849">IDM60*$C$65*$C$69</f>
        <v>0</v>
      </c>
      <c r="IDO69" s="1003">
        <f t="shared" ref="IDO69" si="35850">IDO60*$C$65*$C$69</f>
        <v>0</v>
      </c>
      <c r="IDQ69" s="1003">
        <f t="shared" ref="IDQ69" si="35851">IDQ60*$C$65*$C$69</f>
        <v>0</v>
      </c>
      <c r="IDS69" s="1003">
        <f t="shared" ref="IDS69" si="35852">IDS60*$C$65*$C$69</f>
        <v>0</v>
      </c>
      <c r="IDU69" s="1003">
        <f t="shared" ref="IDU69" si="35853">IDU60*$C$65*$C$69</f>
        <v>0</v>
      </c>
      <c r="IDW69" s="1003">
        <f t="shared" ref="IDW69" si="35854">IDW60*$C$65*$C$69</f>
        <v>0</v>
      </c>
      <c r="IDY69" s="1003">
        <f t="shared" ref="IDY69" si="35855">IDY60*$C$65*$C$69</f>
        <v>0</v>
      </c>
      <c r="IEA69" s="1003">
        <f t="shared" ref="IEA69" si="35856">IEA60*$C$65*$C$69</f>
        <v>0</v>
      </c>
      <c r="IEC69" s="1003">
        <f t="shared" ref="IEC69" si="35857">IEC60*$C$65*$C$69</f>
        <v>0</v>
      </c>
      <c r="IEE69" s="1003">
        <f t="shared" ref="IEE69" si="35858">IEE60*$C$65*$C$69</f>
        <v>0</v>
      </c>
      <c r="IEG69" s="1003">
        <f t="shared" ref="IEG69" si="35859">IEG60*$C$65*$C$69</f>
        <v>0</v>
      </c>
      <c r="IEI69" s="1003">
        <f t="shared" ref="IEI69" si="35860">IEI60*$C$65*$C$69</f>
        <v>0</v>
      </c>
      <c r="IEK69" s="1003">
        <f t="shared" ref="IEK69" si="35861">IEK60*$C$65*$C$69</f>
        <v>0</v>
      </c>
      <c r="IEM69" s="1003">
        <f t="shared" ref="IEM69" si="35862">IEM60*$C$65*$C$69</f>
        <v>0</v>
      </c>
      <c r="IEO69" s="1003">
        <f t="shared" ref="IEO69" si="35863">IEO60*$C$65*$C$69</f>
        <v>0</v>
      </c>
      <c r="IEQ69" s="1003">
        <f t="shared" ref="IEQ69" si="35864">IEQ60*$C$65*$C$69</f>
        <v>0</v>
      </c>
      <c r="IES69" s="1003">
        <f t="shared" ref="IES69" si="35865">IES60*$C$65*$C$69</f>
        <v>0</v>
      </c>
      <c r="IEU69" s="1003">
        <f t="shared" ref="IEU69" si="35866">IEU60*$C$65*$C$69</f>
        <v>0</v>
      </c>
      <c r="IEW69" s="1003">
        <f t="shared" ref="IEW69" si="35867">IEW60*$C$65*$C$69</f>
        <v>0</v>
      </c>
      <c r="IEY69" s="1003">
        <f t="shared" ref="IEY69" si="35868">IEY60*$C$65*$C$69</f>
        <v>0</v>
      </c>
      <c r="IFA69" s="1003">
        <f t="shared" ref="IFA69" si="35869">IFA60*$C$65*$C$69</f>
        <v>0</v>
      </c>
      <c r="IFC69" s="1003">
        <f t="shared" ref="IFC69" si="35870">IFC60*$C$65*$C$69</f>
        <v>0</v>
      </c>
      <c r="IFE69" s="1003">
        <f t="shared" ref="IFE69" si="35871">IFE60*$C$65*$C$69</f>
        <v>0</v>
      </c>
      <c r="IFG69" s="1003">
        <f t="shared" ref="IFG69" si="35872">IFG60*$C$65*$C$69</f>
        <v>0</v>
      </c>
      <c r="IFI69" s="1003">
        <f t="shared" ref="IFI69" si="35873">IFI60*$C$65*$C$69</f>
        <v>0</v>
      </c>
      <c r="IFK69" s="1003">
        <f t="shared" ref="IFK69" si="35874">IFK60*$C$65*$C$69</f>
        <v>0</v>
      </c>
      <c r="IFM69" s="1003">
        <f t="shared" ref="IFM69" si="35875">IFM60*$C$65*$C$69</f>
        <v>0</v>
      </c>
      <c r="IFO69" s="1003">
        <f t="shared" ref="IFO69" si="35876">IFO60*$C$65*$C$69</f>
        <v>0</v>
      </c>
      <c r="IFQ69" s="1003">
        <f t="shared" ref="IFQ69" si="35877">IFQ60*$C$65*$C$69</f>
        <v>0</v>
      </c>
      <c r="IFS69" s="1003">
        <f t="shared" ref="IFS69" si="35878">IFS60*$C$65*$C$69</f>
        <v>0</v>
      </c>
      <c r="IFU69" s="1003">
        <f t="shared" ref="IFU69" si="35879">IFU60*$C$65*$C$69</f>
        <v>0</v>
      </c>
      <c r="IFW69" s="1003">
        <f t="shared" ref="IFW69" si="35880">IFW60*$C$65*$C$69</f>
        <v>0</v>
      </c>
      <c r="IFY69" s="1003">
        <f t="shared" ref="IFY69" si="35881">IFY60*$C$65*$C$69</f>
        <v>0</v>
      </c>
      <c r="IGA69" s="1003">
        <f t="shared" ref="IGA69" si="35882">IGA60*$C$65*$C$69</f>
        <v>0</v>
      </c>
      <c r="IGC69" s="1003">
        <f t="shared" ref="IGC69" si="35883">IGC60*$C$65*$C$69</f>
        <v>0</v>
      </c>
      <c r="IGE69" s="1003">
        <f t="shared" ref="IGE69" si="35884">IGE60*$C$65*$C$69</f>
        <v>0</v>
      </c>
      <c r="IGG69" s="1003">
        <f t="shared" ref="IGG69" si="35885">IGG60*$C$65*$C$69</f>
        <v>0</v>
      </c>
      <c r="IGI69" s="1003">
        <f t="shared" ref="IGI69" si="35886">IGI60*$C$65*$C$69</f>
        <v>0</v>
      </c>
      <c r="IGK69" s="1003">
        <f t="shared" ref="IGK69" si="35887">IGK60*$C$65*$C$69</f>
        <v>0</v>
      </c>
      <c r="IGM69" s="1003">
        <f t="shared" ref="IGM69" si="35888">IGM60*$C$65*$C$69</f>
        <v>0</v>
      </c>
      <c r="IGO69" s="1003">
        <f t="shared" ref="IGO69" si="35889">IGO60*$C$65*$C$69</f>
        <v>0</v>
      </c>
      <c r="IGQ69" s="1003">
        <f t="shared" ref="IGQ69" si="35890">IGQ60*$C$65*$C$69</f>
        <v>0</v>
      </c>
      <c r="IGS69" s="1003">
        <f t="shared" ref="IGS69" si="35891">IGS60*$C$65*$C$69</f>
        <v>0</v>
      </c>
      <c r="IGU69" s="1003">
        <f t="shared" ref="IGU69" si="35892">IGU60*$C$65*$C$69</f>
        <v>0</v>
      </c>
      <c r="IGW69" s="1003">
        <f t="shared" ref="IGW69" si="35893">IGW60*$C$65*$C$69</f>
        <v>0</v>
      </c>
      <c r="IGY69" s="1003">
        <f t="shared" ref="IGY69" si="35894">IGY60*$C$65*$C$69</f>
        <v>0</v>
      </c>
      <c r="IHA69" s="1003">
        <f t="shared" ref="IHA69" si="35895">IHA60*$C$65*$C$69</f>
        <v>0</v>
      </c>
      <c r="IHC69" s="1003">
        <f t="shared" ref="IHC69" si="35896">IHC60*$C$65*$C$69</f>
        <v>0</v>
      </c>
      <c r="IHE69" s="1003">
        <f t="shared" ref="IHE69" si="35897">IHE60*$C$65*$C$69</f>
        <v>0</v>
      </c>
      <c r="IHG69" s="1003">
        <f t="shared" ref="IHG69" si="35898">IHG60*$C$65*$C$69</f>
        <v>0</v>
      </c>
      <c r="IHI69" s="1003">
        <f t="shared" ref="IHI69" si="35899">IHI60*$C$65*$C$69</f>
        <v>0</v>
      </c>
      <c r="IHK69" s="1003">
        <f t="shared" ref="IHK69" si="35900">IHK60*$C$65*$C$69</f>
        <v>0</v>
      </c>
      <c r="IHM69" s="1003">
        <f t="shared" ref="IHM69" si="35901">IHM60*$C$65*$C$69</f>
        <v>0</v>
      </c>
      <c r="IHO69" s="1003">
        <f t="shared" ref="IHO69" si="35902">IHO60*$C$65*$C$69</f>
        <v>0</v>
      </c>
      <c r="IHQ69" s="1003">
        <f t="shared" ref="IHQ69" si="35903">IHQ60*$C$65*$C$69</f>
        <v>0</v>
      </c>
      <c r="IHS69" s="1003">
        <f t="shared" ref="IHS69" si="35904">IHS60*$C$65*$C$69</f>
        <v>0</v>
      </c>
      <c r="IHU69" s="1003">
        <f t="shared" ref="IHU69" si="35905">IHU60*$C$65*$C$69</f>
        <v>0</v>
      </c>
      <c r="IHW69" s="1003">
        <f t="shared" ref="IHW69" si="35906">IHW60*$C$65*$C$69</f>
        <v>0</v>
      </c>
      <c r="IHY69" s="1003">
        <f t="shared" ref="IHY69" si="35907">IHY60*$C$65*$C$69</f>
        <v>0</v>
      </c>
      <c r="IIA69" s="1003">
        <f t="shared" ref="IIA69" si="35908">IIA60*$C$65*$C$69</f>
        <v>0</v>
      </c>
      <c r="IIC69" s="1003">
        <f t="shared" ref="IIC69" si="35909">IIC60*$C$65*$C$69</f>
        <v>0</v>
      </c>
      <c r="IIE69" s="1003">
        <f t="shared" ref="IIE69" si="35910">IIE60*$C$65*$C$69</f>
        <v>0</v>
      </c>
      <c r="IIG69" s="1003">
        <f t="shared" ref="IIG69" si="35911">IIG60*$C$65*$C$69</f>
        <v>0</v>
      </c>
      <c r="III69" s="1003">
        <f t="shared" ref="III69" si="35912">III60*$C$65*$C$69</f>
        <v>0</v>
      </c>
      <c r="IIK69" s="1003">
        <f t="shared" ref="IIK69" si="35913">IIK60*$C$65*$C$69</f>
        <v>0</v>
      </c>
      <c r="IIM69" s="1003">
        <f t="shared" ref="IIM69" si="35914">IIM60*$C$65*$C$69</f>
        <v>0</v>
      </c>
      <c r="IIO69" s="1003">
        <f t="shared" ref="IIO69" si="35915">IIO60*$C$65*$C$69</f>
        <v>0</v>
      </c>
      <c r="IIQ69" s="1003">
        <f t="shared" ref="IIQ69" si="35916">IIQ60*$C$65*$C$69</f>
        <v>0</v>
      </c>
      <c r="IIS69" s="1003">
        <f t="shared" ref="IIS69" si="35917">IIS60*$C$65*$C$69</f>
        <v>0</v>
      </c>
      <c r="IIU69" s="1003">
        <f t="shared" ref="IIU69" si="35918">IIU60*$C$65*$C$69</f>
        <v>0</v>
      </c>
      <c r="IIW69" s="1003">
        <f t="shared" ref="IIW69" si="35919">IIW60*$C$65*$C$69</f>
        <v>0</v>
      </c>
      <c r="IIY69" s="1003">
        <f t="shared" ref="IIY69" si="35920">IIY60*$C$65*$C$69</f>
        <v>0</v>
      </c>
      <c r="IJA69" s="1003">
        <f t="shared" ref="IJA69" si="35921">IJA60*$C$65*$C$69</f>
        <v>0</v>
      </c>
      <c r="IJC69" s="1003">
        <f t="shared" ref="IJC69" si="35922">IJC60*$C$65*$C$69</f>
        <v>0</v>
      </c>
      <c r="IJE69" s="1003">
        <f t="shared" ref="IJE69" si="35923">IJE60*$C$65*$C$69</f>
        <v>0</v>
      </c>
      <c r="IJG69" s="1003">
        <f t="shared" ref="IJG69" si="35924">IJG60*$C$65*$C$69</f>
        <v>0</v>
      </c>
      <c r="IJI69" s="1003">
        <f t="shared" ref="IJI69" si="35925">IJI60*$C$65*$C$69</f>
        <v>0</v>
      </c>
      <c r="IJK69" s="1003">
        <f t="shared" ref="IJK69" si="35926">IJK60*$C$65*$C$69</f>
        <v>0</v>
      </c>
      <c r="IJM69" s="1003">
        <f t="shared" ref="IJM69" si="35927">IJM60*$C$65*$C$69</f>
        <v>0</v>
      </c>
      <c r="IJO69" s="1003">
        <f t="shared" ref="IJO69" si="35928">IJO60*$C$65*$C$69</f>
        <v>0</v>
      </c>
      <c r="IJQ69" s="1003">
        <f t="shared" ref="IJQ69" si="35929">IJQ60*$C$65*$C$69</f>
        <v>0</v>
      </c>
      <c r="IJS69" s="1003">
        <f t="shared" ref="IJS69" si="35930">IJS60*$C$65*$C$69</f>
        <v>0</v>
      </c>
      <c r="IJU69" s="1003">
        <f t="shared" ref="IJU69" si="35931">IJU60*$C$65*$C$69</f>
        <v>0</v>
      </c>
      <c r="IJW69" s="1003">
        <f t="shared" ref="IJW69" si="35932">IJW60*$C$65*$C$69</f>
        <v>0</v>
      </c>
      <c r="IJY69" s="1003">
        <f t="shared" ref="IJY69" si="35933">IJY60*$C$65*$C$69</f>
        <v>0</v>
      </c>
      <c r="IKA69" s="1003">
        <f t="shared" ref="IKA69" si="35934">IKA60*$C$65*$C$69</f>
        <v>0</v>
      </c>
      <c r="IKC69" s="1003">
        <f t="shared" ref="IKC69" si="35935">IKC60*$C$65*$C$69</f>
        <v>0</v>
      </c>
      <c r="IKE69" s="1003">
        <f t="shared" ref="IKE69" si="35936">IKE60*$C$65*$C$69</f>
        <v>0</v>
      </c>
      <c r="IKG69" s="1003">
        <f t="shared" ref="IKG69" si="35937">IKG60*$C$65*$C$69</f>
        <v>0</v>
      </c>
      <c r="IKI69" s="1003">
        <f t="shared" ref="IKI69" si="35938">IKI60*$C$65*$C$69</f>
        <v>0</v>
      </c>
      <c r="IKK69" s="1003">
        <f t="shared" ref="IKK69" si="35939">IKK60*$C$65*$C$69</f>
        <v>0</v>
      </c>
      <c r="IKM69" s="1003">
        <f t="shared" ref="IKM69" si="35940">IKM60*$C$65*$C$69</f>
        <v>0</v>
      </c>
      <c r="IKO69" s="1003">
        <f t="shared" ref="IKO69" si="35941">IKO60*$C$65*$C$69</f>
        <v>0</v>
      </c>
      <c r="IKQ69" s="1003">
        <f t="shared" ref="IKQ69" si="35942">IKQ60*$C$65*$C$69</f>
        <v>0</v>
      </c>
      <c r="IKS69" s="1003">
        <f t="shared" ref="IKS69" si="35943">IKS60*$C$65*$C$69</f>
        <v>0</v>
      </c>
      <c r="IKU69" s="1003">
        <f t="shared" ref="IKU69" si="35944">IKU60*$C$65*$C$69</f>
        <v>0</v>
      </c>
      <c r="IKW69" s="1003">
        <f t="shared" ref="IKW69" si="35945">IKW60*$C$65*$C$69</f>
        <v>0</v>
      </c>
      <c r="IKY69" s="1003">
        <f t="shared" ref="IKY69" si="35946">IKY60*$C$65*$C$69</f>
        <v>0</v>
      </c>
      <c r="ILA69" s="1003">
        <f t="shared" ref="ILA69" si="35947">ILA60*$C$65*$C$69</f>
        <v>0</v>
      </c>
      <c r="ILC69" s="1003">
        <f t="shared" ref="ILC69" si="35948">ILC60*$C$65*$C$69</f>
        <v>0</v>
      </c>
      <c r="ILE69" s="1003">
        <f t="shared" ref="ILE69" si="35949">ILE60*$C$65*$C$69</f>
        <v>0</v>
      </c>
      <c r="ILG69" s="1003">
        <f t="shared" ref="ILG69" si="35950">ILG60*$C$65*$C$69</f>
        <v>0</v>
      </c>
      <c r="ILI69" s="1003">
        <f t="shared" ref="ILI69" si="35951">ILI60*$C$65*$C$69</f>
        <v>0</v>
      </c>
      <c r="ILK69" s="1003">
        <f t="shared" ref="ILK69" si="35952">ILK60*$C$65*$C$69</f>
        <v>0</v>
      </c>
      <c r="ILM69" s="1003">
        <f t="shared" ref="ILM69" si="35953">ILM60*$C$65*$C$69</f>
        <v>0</v>
      </c>
      <c r="ILO69" s="1003">
        <f t="shared" ref="ILO69" si="35954">ILO60*$C$65*$C$69</f>
        <v>0</v>
      </c>
      <c r="ILQ69" s="1003">
        <f t="shared" ref="ILQ69" si="35955">ILQ60*$C$65*$C$69</f>
        <v>0</v>
      </c>
      <c r="ILS69" s="1003">
        <f t="shared" ref="ILS69" si="35956">ILS60*$C$65*$C$69</f>
        <v>0</v>
      </c>
      <c r="ILU69" s="1003">
        <f t="shared" ref="ILU69" si="35957">ILU60*$C$65*$C$69</f>
        <v>0</v>
      </c>
      <c r="ILW69" s="1003">
        <f t="shared" ref="ILW69" si="35958">ILW60*$C$65*$C$69</f>
        <v>0</v>
      </c>
      <c r="ILY69" s="1003">
        <f t="shared" ref="ILY69" si="35959">ILY60*$C$65*$C$69</f>
        <v>0</v>
      </c>
      <c r="IMA69" s="1003">
        <f t="shared" ref="IMA69" si="35960">IMA60*$C$65*$C$69</f>
        <v>0</v>
      </c>
      <c r="IMC69" s="1003">
        <f t="shared" ref="IMC69" si="35961">IMC60*$C$65*$C$69</f>
        <v>0</v>
      </c>
      <c r="IME69" s="1003">
        <f t="shared" ref="IME69" si="35962">IME60*$C$65*$C$69</f>
        <v>0</v>
      </c>
      <c r="IMG69" s="1003">
        <f t="shared" ref="IMG69" si="35963">IMG60*$C$65*$C$69</f>
        <v>0</v>
      </c>
      <c r="IMI69" s="1003">
        <f t="shared" ref="IMI69" si="35964">IMI60*$C$65*$C$69</f>
        <v>0</v>
      </c>
      <c r="IMK69" s="1003">
        <f t="shared" ref="IMK69" si="35965">IMK60*$C$65*$C$69</f>
        <v>0</v>
      </c>
      <c r="IMM69" s="1003">
        <f t="shared" ref="IMM69" si="35966">IMM60*$C$65*$C$69</f>
        <v>0</v>
      </c>
      <c r="IMO69" s="1003">
        <f t="shared" ref="IMO69" si="35967">IMO60*$C$65*$C$69</f>
        <v>0</v>
      </c>
      <c r="IMQ69" s="1003">
        <f t="shared" ref="IMQ69" si="35968">IMQ60*$C$65*$C$69</f>
        <v>0</v>
      </c>
      <c r="IMS69" s="1003">
        <f t="shared" ref="IMS69" si="35969">IMS60*$C$65*$C$69</f>
        <v>0</v>
      </c>
      <c r="IMU69" s="1003">
        <f t="shared" ref="IMU69" si="35970">IMU60*$C$65*$C$69</f>
        <v>0</v>
      </c>
      <c r="IMW69" s="1003">
        <f t="shared" ref="IMW69" si="35971">IMW60*$C$65*$C$69</f>
        <v>0</v>
      </c>
      <c r="IMY69" s="1003">
        <f t="shared" ref="IMY69" si="35972">IMY60*$C$65*$C$69</f>
        <v>0</v>
      </c>
      <c r="INA69" s="1003">
        <f t="shared" ref="INA69" si="35973">INA60*$C$65*$C$69</f>
        <v>0</v>
      </c>
      <c r="INC69" s="1003">
        <f t="shared" ref="INC69" si="35974">INC60*$C$65*$C$69</f>
        <v>0</v>
      </c>
      <c r="INE69" s="1003">
        <f t="shared" ref="INE69" si="35975">INE60*$C$65*$C$69</f>
        <v>0</v>
      </c>
      <c r="ING69" s="1003">
        <f t="shared" ref="ING69" si="35976">ING60*$C$65*$C$69</f>
        <v>0</v>
      </c>
      <c r="INI69" s="1003">
        <f t="shared" ref="INI69" si="35977">INI60*$C$65*$C$69</f>
        <v>0</v>
      </c>
      <c r="INK69" s="1003">
        <f t="shared" ref="INK69" si="35978">INK60*$C$65*$C$69</f>
        <v>0</v>
      </c>
      <c r="INM69" s="1003">
        <f t="shared" ref="INM69" si="35979">INM60*$C$65*$C$69</f>
        <v>0</v>
      </c>
      <c r="INO69" s="1003">
        <f t="shared" ref="INO69" si="35980">INO60*$C$65*$C$69</f>
        <v>0</v>
      </c>
      <c r="INQ69" s="1003">
        <f t="shared" ref="INQ69" si="35981">INQ60*$C$65*$C$69</f>
        <v>0</v>
      </c>
      <c r="INS69" s="1003">
        <f t="shared" ref="INS69" si="35982">INS60*$C$65*$C$69</f>
        <v>0</v>
      </c>
      <c r="INU69" s="1003">
        <f t="shared" ref="INU69" si="35983">INU60*$C$65*$C$69</f>
        <v>0</v>
      </c>
      <c r="INW69" s="1003">
        <f t="shared" ref="INW69" si="35984">INW60*$C$65*$C$69</f>
        <v>0</v>
      </c>
      <c r="INY69" s="1003">
        <f t="shared" ref="INY69" si="35985">INY60*$C$65*$C$69</f>
        <v>0</v>
      </c>
      <c r="IOA69" s="1003">
        <f t="shared" ref="IOA69" si="35986">IOA60*$C$65*$C$69</f>
        <v>0</v>
      </c>
      <c r="IOC69" s="1003">
        <f t="shared" ref="IOC69" si="35987">IOC60*$C$65*$C$69</f>
        <v>0</v>
      </c>
      <c r="IOE69" s="1003">
        <f t="shared" ref="IOE69" si="35988">IOE60*$C$65*$C$69</f>
        <v>0</v>
      </c>
      <c r="IOG69" s="1003">
        <f t="shared" ref="IOG69" si="35989">IOG60*$C$65*$C$69</f>
        <v>0</v>
      </c>
      <c r="IOI69" s="1003">
        <f t="shared" ref="IOI69" si="35990">IOI60*$C$65*$C$69</f>
        <v>0</v>
      </c>
      <c r="IOK69" s="1003">
        <f t="shared" ref="IOK69" si="35991">IOK60*$C$65*$C$69</f>
        <v>0</v>
      </c>
      <c r="IOM69" s="1003">
        <f t="shared" ref="IOM69" si="35992">IOM60*$C$65*$C$69</f>
        <v>0</v>
      </c>
      <c r="IOO69" s="1003">
        <f t="shared" ref="IOO69" si="35993">IOO60*$C$65*$C$69</f>
        <v>0</v>
      </c>
      <c r="IOQ69" s="1003">
        <f t="shared" ref="IOQ69" si="35994">IOQ60*$C$65*$C$69</f>
        <v>0</v>
      </c>
      <c r="IOS69" s="1003">
        <f t="shared" ref="IOS69" si="35995">IOS60*$C$65*$C$69</f>
        <v>0</v>
      </c>
      <c r="IOU69" s="1003">
        <f t="shared" ref="IOU69" si="35996">IOU60*$C$65*$C$69</f>
        <v>0</v>
      </c>
      <c r="IOW69" s="1003">
        <f t="shared" ref="IOW69" si="35997">IOW60*$C$65*$C$69</f>
        <v>0</v>
      </c>
      <c r="IOY69" s="1003">
        <f t="shared" ref="IOY69" si="35998">IOY60*$C$65*$C$69</f>
        <v>0</v>
      </c>
      <c r="IPA69" s="1003">
        <f t="shared" ref="IPA69" si="35999">IPA60*$C$65*$C$69</f>
        <v>0</v>
      </c>
      <c r="IPC69" s="1003">
        <f t="shared" ref="IPC69" si="36000">IPC60*$C$65*$C$69</f>
        <v>0</v>
      </c>
      <c r="IPE69" s="1003">
        <f t="shared" ref="IPE69" si="36001">IPE60*$C$65*$C$69</f>
        <v>0</v>
      </c>
      <c r="IPG69" s="1003">
        <f t="shared" ref="IPG69" si="36002">IPG60*$C$65*$C$69</f>
        <v>0</v>
      </c>
      <c r="IPI69" s="1003">
        <f t="shared" ref="IPI69" si="36003">IPI60*$C$65*$C$69</f>
        <v>0</v>
      </c>
      <c r="IPK69" s="1003">
        <f t="shared" ref="IPK69" si="36004">IPK60*$C$65*$C$69</f>
        <v>0</v>
      </c>
      <c r="IPM69" s="1003">
        <f t="shared" ref="IPM69" si="36005">IPM60*$C$65*$C$69</f>
        <v>0</v>
      </c>
      <c r="IPO69" s="1003">
        <f t="shared" ref="IPO69" si="36006">IPO60*$C$65*$C$69</f>
        <v>0</v>
      </c>
      <c r="IPQ69" s="1003">
        <f t="shared" ref="IPQ69" si="36007">IPQ60*$C$65*$C$69</f>
        <v>0</v>
      </c>
      <c r="IPS69" s="1003">
        <f t="shared" ref="IPS69" si="36008">IPS60*$C$65*$C$69</f>
        <v>0</v>
      </c>
      <c r="IPU69" s="1003">
        <f t="shared" ref="IPU69" si="36009">IPU60*$C$65*$C$69</f>
        <v>0</v>
      </c>
      <c r="IPW69" s="1003">
        <f t="shared" ref="IPW69" si="36010">IPW60*$C$65*$C$69</f>
        <v>0</v>
      </c>
      <c r="IPY69" s="1003">
        <f t="shared" ref="IPY69" si="36011">IPY60*$C$65*$C$69</f>
        <v>0</v>
      </c>
      <c r="IQA69" s="1003">
        <f t="shared" ref="IQA69" si="36012">IQA60*$C$65*$C$69</f>
        <v>0</v>
      </c>
      <c r="IQC69" s="1003">
        <f t="shared" ref="IQC69" si="36013">IQC60*$C$65*$C$69</f>
        <v>0</v>
      </c>
      <c r="IQE69" s="1003">
        <f t="shared" ref="IQE69" si="36014">IQE60*$C$65*$C$69</f>
        <v>0</v>
      </c>
      <c r="IQG69" s="1003">
        <f t="shared" ref="IQG69" si="36015">IQG60*$C$65*$C$69</f>
        <v>0</v>
      </c>
      <c r="IQI69" s="1003">
        <f t="shared" ref="IQI69" si="36016">IQI60*$C$65*$C$69</f>
        <v>0</v>
      </c>
      <c r="IQK69" s="1003">
        <f t="shared" ref="IQK69" si="36017">IQK60*$C$65*$C$69</f>
        <v>0</v>
      </c>
      <c r="IQM69" s="1003">
        <f t="shared" ref="IQM69" si="36018">IQM60*$C$65*$C$69</f>
        <v>0</v>
      </c>
      <c r="IQO69" s="1003">
        <f t="shared" ref="IQO69" si="36019">IQO60*$C$65*$C$69</f>
        <v>0</v>
      </c>
      <c r="IQQ69" s="1003">
        <f t="shared" ref="IQQ69" si="36020">IQQ60*$C$65*$C$69</f>
        <v>0</v>
      </c>
      <c r="IQS69" s="1003">
        <f t="shared" ref="IQS69" si="36021">IQS60*$C$65*$C$69</f>
        <v>0</v>
      </c>
      <c r="IQU69" s="1003">
        <f t="shared" ref="IQU69" si="36022">IQU60*$C$65*$C$69</f>
        <v>0</v>
      </c>
      <c r="IQW69" s="1003">
        <f t="shared" ref="IQW69" si="36023">IQW60*$C$65*$C$69</f>
        <v>0</v>
      </c>
      <c r="IQY69" s="1003">
        <f t="shared" ref="IQY69" si="36024">IQY60*$C$65*$C$69</f>
        <v>0</v>
      </c>
      <c r="IRA69" s="1003">
        <f t="shared" ref="IRA69" si="36025">IRA60*$C$65*$C$69</f>
        <v>0</v>
      </c>
      <c r="IRC69" s="1003">
        <f t="shared" ref="IRC69" si="36026">IRC60*$C$65*$C$69</f>
        <v>0</v>
      </c>
      <c r="IRE69" s="1003">
        <f t="shared" ref="IRE69" si="36027">IRE60*$C$65*$C$69</f>
        <v>0</v>
      </c>
      <c r="IRG69" s="1003">
        <f t="shared" ref="IRG69" si="36028">IRG60*$C$65*$C$69</f>
        <v>0</v>
      </c>
      <c r="IRI69" s="1003">
        <f t="shared" ref="IRI69" si="36029">IRI60*$C$65*$C$69</f>
        <v>0</v>
      </c>
      <c r="IRK69" s="1003">
        <f t="shared" ref="IRK69" si="36030">IRK60*$C$65*$C$69</f>
        <v>0</v>
      </c>
      <c r="IRM69" s="1003">
        <f t="shared" ref="IRM69" si="36031">IRM60*$C$65*$C$69</f>
        <v>0</v>
      </c>
      <c r="IRO69" s="1003">
        <f t="shared" ref="IRO69" si="36032">IRO60*$C$65*$C$69</f>
        <v>0</v>
      </c>
      <c r="IRQ69" s="1003">
        <f t="shared" ref="IRQ69" si="36033">IRQ60*$C$65*$C$69</f>
        <v>0</v>
      </c>
      <c r="IRS69" s="1003">
        <f t="shared" ref="IRS69" si="36034">IRS60*$C$65*$C$69</f>
        <v>0</v>
      </c>
      <c r="IRU69" s="1003">
        <f t="shared" ref="IRU69" si="36035">IRU60*$C$65*$C$69</f>
        <v>0</v>
      </c>
      <c r="IRW69" s="1003">
        <f t="shared" ref="IRW69" si="36036">IRW60*$C$65*$C$69</f>
        <v>0</v>
      </c>
      <c r="IRY69" s="1003">
        <f t="shared" ref="IRY69" si="36037">IRY60*$C$65*$C$69</f>
        <v>0</v>
      </c>
      <c r="ISA69" s="1003">
        <f t="shared" ref="ISA69" si="36038">ISA60*$C$65*$C$69</f>
        <v>0</v>
      </c>
      <c r="ISC69" s="1003">
        <f t="shared" ref="ISC69" si="36039">ISC60*$C$65*$C$69</f>
        <v>0</v>
      </c>
      <c r="ISE69" s="1003">
        <f t="shared" ref="ISE69" si="36040">ISE60*$C$65*$C$69</f>
        <v>0</v>
      </c>
      <c r="ISG69" s="1003">
        <f t="shared" ref="ISG69" si="36041">ISG60*$C$65*$C$69</f>
        <v>0</v>
      </c>
      <c r="ISI69" s="1003">
        <f t="shared" ref="ISI69" si="36042">ISI60*$C$65*$C$69</f>
        <v>0</v>
      </c>
      <c r="ISK69" s="1003">
        <f t="shared" ref="ISK69" si="36043">ISK60*$C$65*$C$69</f>
        <v>0</v>
      </c>
      <c r="ISM69" s="1003">
        <f t="shared" ref="ISM69" si="36044">ISM60*$C$65*$C$69</f>
        <v>0</v>
      </c>
      <c r="ISO69" s="1003">
        <f t="shared" ref="ISO69" si="36045">ISO60*$C$65*$C$69</f>
        <v>0</v>
      </c>
      <c r="ISQ69" s="1003">
        <f t="shared" ref="ISQ69" si="36046">ISQ60*$C$65*$C$69</f>
        <v>0</v>
      </c>
      <c r="ISS69" s="1003">
        <f t="shared" ref="ISS69" si="36047">ISS60*$C$65*$C$69</f>
        <v>0</v>
      </c>
      <c r="ISU69" s="1003">
        <f t="shared" ref="ISU69" si="36048">ISU60*$C$65*$C$69</f>
        <v>0</v>
      </c>
      <c r="ISW69" s="1003">
        <f t="shared" ref="ISW69" si="36049">ISW60*$C$65*$C$69</f>
        <v>0</v>
      </c>
      <c r="ISY69" s="1003">
        <f t="shared" ref="ISY69" si="36050">ISY60*$C$65*$C$69</f>
        <v>0</v>
      </c>
      <c r="ITA69" s="1003">
        <f t="shared" ref="ITA69" si="36051">ITA60*$C$65*$C$69</f>
        <v>0</v>
      </c>
      <c r="ITC69" s="1003">
        <f t="shared" ref="ITC69" si="36052">ITC60*$C$65*$C$69</f>
        <v>0</v>
      </c>
      <c r="ITE69" s="1003">
        <f t="shared" ref="ITE69" si="36053">ITE60*$C$65*$C$69</f>
        <v>0</v>
      </c>
      <c r="ITG69" s="1003">
        <f t="shared" ref="ITG69" si="36054">ITG60*$C$65*$C$69</f>
        <v>0</v>
      </c>
      <c r="ITI69" s="1003">
        <f t="shared" ref="ITI69" si="36055">ITI60*$C$65*$C$69</f>
        <v>0</v>
      </c>
      <c r="ITK69" s="1003">
        <f t="shared" ref="ITK69" si="36056">ITK60*$C$65*$C$69</f>
        <v>0</v>
      </c>
      <c r="ITM69" s="1003">
        <f t="shared" ref="ITM69" si="36057">ITM60*$C$65*$C$69</f>
        <v>0</v>
      </c>
      <c r="ITO69" s="1003">
        <f t="shared" ref="ITO69" si="36058">ITO60*$C$65*$C$69</f>
        <v>0</v>
      </c>
      <c r="ITQ69" s="1003">
        <f t="shared" ref="ITQ69" si="36059">ITQ60*$C$65*$C$69</f>
        <v>0</v>
      </c>
      <c r="ITS69" s="1003">
        <f t="shared" ref="ITS69" si="36060">ITS60*$C$65*$C$69</f>
        <v>0</v>
      </c>
      <c r="ITU69" s="1003">
        <f t="shared" ref="ITU69" si="36061">ITU60*$C$65*$C$69</f>
        <v>0</v>
      </c>
      <c r="ITW69" s="1003">
        <f t="shared" ref="ITW69" si="36062">ITW60*$C$65*$C$69</f>
        <v>0</v>
      </c>
      <c r="ITY69" s="1003">
        <f t="shared" ref="ITY69" si="36063">ITY60*$C$65*$C$69</f>
        <v>0</v>
      </c>
      <c r="IUA69" s="1003">
        <f t="shared" ref="IUA69" si="36064">IUA60*$C$65*$C$69</f>
        <v>0</v>
      </c>
      <c r="IUC69" s="1003">
        <f t="shared" ref="IUC69" si="36065">IUC60*$C$65*$C$69</f>
        <v>0</v>
      </c>
      <c r="IUE69" s="1003">
        <f t="shared" ref="IUE69" si="36066">IUE60*$C$65*$C$69</f>
        <v>0</v>
      </c>
      <c r="IUG69" s="1003">
        <f t="shared" ref="IUG69" si="36067">IUG60*$C$65*$C$69</f>
        <v>0</v>
      </c>
      <c r="IUI69" s="1003">
        <f t="shared" ref="IUI69" si="36068">IUI60*$C$65*$C$69</f>
        <v>0</v>
      </c>
      <c r="IUK69" s="1003">
        <f t="shared" ref="IUK69" si="36069">IUK60*$C$65*$C$69</f>
        <v>0</v>
      </c>
      <c r="IUM69" s="1003">
        <f t="shared" ref="IUM69" si="36070">IUM60*$C$65*$C$69</f>
        <v>0</v>
      </c>
      <c r="IUO69" s="1003">
        <f t="shared" ref="IUO69" si="36071">IUO60*$C$65*$C$69</f>
        <v>0</v>
      </c>
      <c r="IUQ69" s="1003">
        <f t="shared" ref="IUQ69" si="36072">IUQ60*$C$65*$C$69</f>
        <v>0</v>
      </c>
      <c r="IUS69" s="1003">
        <f t="shared" ref="IUS69" si="36073">IUS60*$C$65*$C$69</f>
        <v>0</v>
      </c>
      <c r="IUU69" s="1003">
        <f t="shared" ref="IUU69" si="36074">IUU60*$C$65*$C$69</f>
        <v>0</v>
      </c>
      <c r="IUW69" s="1003">
        <f t="shared" ref="IUW69" si="36075">IUW60*$C$65*$C$69</f>
        <v>0</v>
      </c>
      <c r="IUY69" s="1003">
        <f t="shared" ref="IUY69" si="36076">IUY60*$C$65*$C$69</f>
        <v>0</v>
      </c>
      <c r="IVA69" s="1003">
        <f t="shared" ref="IVA69" si="36077">IVA60*$C$65*$C$69</f>
        <v>0</v>
      </c>
      <c r="IVC69" s="1003">
        <f t="shared" ref="IVC69" si="36078">IVC60*$C$65*$C$69</f>
        <v>0</v>
      </c>
      <c r="IVE69" s="1003">
        <f t="shared" ref="IVE69" si="36079">IVE60*$C$65*$C$69</f>
        <v>0</v>
      </c>
      <c r="IVG69" s="1003">
        <f t="shared" ref="IVG69" si="36080">IVG60*$C$65*$C$69</f>
        <v>0</v>
      </c>
      <c r="IVI69" s="1003">
        <f t="shared" ref="IVI69" si="36081">IVI60*$C$65*$C$69</f>
        <v>0</v>
      </c>
      <c r="IVK69" s="1003">
        <f t="shared" ref="IVK69" si="36082">IVK60*$C$65*$C$69</f>
        <v>0</v>
      </c>
      <c r="IVM69" s="1003">
        <f t="shared" ref="IVM69" si="36083">IVM60*$C$65*$C$69</f>
        <v>0</v>
      </c>
      <c r="IVO69" s="1003">
        <f t="shared" ref="IVO69" si="36084">IVO60*$C$65*$C$69</f>
        <v>0</v>
      </c>
      <c r="IVQ69" s="1003">
        <f t="shared" ref="IVQ69" si="36085">IVQ60*$C$65*$C$69</f>
        <v>0</v>
      </c>
      <c r="IVS69" s="1003">
        <f t="shared" ref="IVS69" si="36086">IVS60*$C$65*$C$69</f>
        <v>0</v>
      </c>
      <c r="IVU69" s="1003">
        <f t="shared" ref="IVU69" si="36087">IVU60*$C$65*$C$69</f>
        <v>0</v>
      </c>
      <c r="IVW69" s="1003">
        <f t="shared" ref="IVW69" si="36088">IVW60*$C$65*$C$69</f>
        <v>0</v>
      </c>
      <c r="IVY69" s="1003">
        <f t="shared" ref="IVY69" si="36089">IVY60*$C$65*$C$69</f>
        <v>0</v>
      </c>
      <c r="IWA69" s="1003">
        <f t="shared" ref="IWA69" si="36090">IWA60*$C$65*$C$69</f>
        <v>0</v>
      </c>
      <c r="IWC69" s="1003">
        <f t="shared" ref="IWC69" si="36091">IWC60*$C$65*$C$69</f>
        <v>0</v>
      </c>
      <c r="IWE69" s="1003">
        <f t="shared" ref="IWE69" si="36092">IWE60*$C$65*$C$69</f>
        <v>0</v>
      </c>
      <c r="IWG69" s="1003">
        <f t="shared" ref="IWG69" si="36093">IWG60*$C$65*$C$69</f>
        <v>0</v>
      </c>
      <c r="IWI69" s="1003">
        <f t="shared" ref="IWI69" si="36094">IWI60*$C$65*$C$69</f>
        <v>0</v>
      </c>
      <c r="IWK69" s="1003">
        <f t="shared" ref="IWK69" si="36095">IWK60*$C$65*$C$69</f>
        <v>0</v>
      </c>
      <c r="IWM69" s="1003">
        <f t="shared" ref="IWM69" si="36096">IWM60*$C$65*$C$69</f>
        <v>0</v>
      </c>
      <c r="IWO69" s="1003">
        <f t="shared" ref="IWO69" si="36097">IWO60*$C$65*$C$69</f>
        <v>0</v>
      </c>
      <c r="IWQ69" s="1003">
        <f t="shared" ref="IWQ69" si="36098">IWQ60*$C$65*$C$69</f>
        <v>0</v>
      </c>
      <c r="IWS69" s="1003">
        <f t="shared" ref="IWS69" si="36099">IWS60*$C$65*$C$69</f>
        <v>0</v>
      </c>
      <c r="IWU69" s="1003">
        <f t="shared" ref="IWU69" si="36100">IWU60*$C$65*$C$69</f>
        <v>0</v>
      </c>
      <c r="IWW69" s="1003">
        <f t="shared" ref="IWW69" si="36101">IWW60*$C$65*$C$69</f>
        <v>0</v>
      </c>
      <c r="IWY69" s="1003">
        <f t="shared" ref="IWY69" si="36102">IWY60*$C$65*$C$69</f>
        <v>0</v>
      </c>
      <c r="IXA69" s="1003">
        <f t="shared" ref="IXA69" si="36103">IXA60*$C$65*$C$69</f>
        <v>0</v>
      </c>
      <c r="IXC69" s="1003">
        <f t="shared" ref="IXC69" si="36104">IXC60*$C$65*$C$69</f>
        <v>0</v>
      </c>
      <c r="IXE69" s="1003">
        <f t="shared" ref="IXE69" si="36105">IXE60*$C$65*$C$69</f>
        <v>0</v>
      </c>
      <c r="IXG69" s="1003">
        <f t="shared" ref="IXG69" si="36106">IXG60*$C$65*$C$69</f>
        <v>0</v>
      </c>
      <c r="IXI69" s="1003">
        <f t="shared" ref="IXI69" si="36107">IXI60*$C$65*$C$69</f>
        <v>0</v>
      </c>
      <c r="IXK69" s="1003">
        <f t="shared" ref="IXK69" si="36108">IXK60*$C$65*$C$69</f>
        <v>0</v>
      </c>
      <c r="IXM69" s="1003">
        <f t="shared" ref="IXM69" si="36109">IXM60*$C$65*$C$69</f>
        <v>0</v>
      </c>
      <c r="IXO69" s="1003">
        <f t="shared" ref="IXO69" si="36110">IXO60*$C$65*$C$69</f>
        <v>0</v>
      </c>
      <c r="IXQ69" s="1003">
        <f t="shared" ref="IXQ69" si="36111">IXQ60*$C$65*$C$69</f>
        <v>0</v>
      </c>
      <c r="IXS69" s="1003">
        <f t="shared" ref="IXS69" si="36112">IXS60*$C$65*$C$69</f>
        <v>0</v>
      </c>
      <c r="IXU69" s="1003">
        <f t="shared" ref="IXU69" si="36113">IXU60*$C$65*$C$69</f>
        <v>0</v>
      </c>
      <c r="IXW69" s="1003">
        <f t="shared" ref="IXW69" si="36114">IXW60*$C$65*$C$69</f>
        <v>0</v>
      </c>
      <c r="IXY69" s="1003">
        <f t="shared" ref="IXY69" si="36115">IXY60*$C$65*$C$69</f>
        <v>0</v>
      </c>
      <c r="IYA69" s="1003">
        <f t="shared" ref="IYA69" si="36116">IYA60*$C$65*$C$69</f>
        <v>0</v>
      </c>
      <c r="IYC69" s="1003">
        <f t="shared" ref="IYC69" si="36117">IYC60*$C$65*$C$69</f>
        <v>0</v>
      </c>
      <c r="IYE69" s="1003">
        <f t="shared" ref="IYE69" si="36118">IYE60*$C$65*$C$69</f>
        <v>0</v>
      </c>
      <c r="IYG69" s="1003">
        <f t="shared" ref="IYG69" si="36119">IYG60*$C$65*$C$69</f>
        <v>0</v>
      </c>
      <c r="IYI69" s="1003">
        <f t="shared" ref="IYI69" si="36120">IYI60*$C$65*$C$69</f>
        <v>0</v>
      </c>
      <c r="IYK69" s="1003">
        <f t="shared" ref="IYK69" si="36121">IYK60*$C$65*$C$69</f>
        <v>0</v>
      </c>
      <c r="IYM69" s="1003">
        <f t="shared" ref="IYM69" si="36122">IYM60*$C$65*$C$69</f>
        <v>0</v>
      </c>
      <c r="IYO69" s="1003">
        <f t="shared" ref="IYO69" si="36123">IYO60*$C$65*$C$69</f>
        <v>0</v>
      </c>
      <c r="IYQ69" s="1003">
        <f t="shared" ref="IYQ69" si="36124">IYQ60*$C$65*$C$69</f>
        <v>0</v>
      </c>
      <c r="IYS69" s="1003">
        <f t="shared" ref="IYS69" si="36125">IYS60*$C$65*$C$69</f>
        <v>0</v>
      </c>
      <c r="IYU69" s="1003">
        <f t="shared" ref="IYU69" si="36126">IYU60*$C$65*$C$69</f>
        <v>0</v>
      </c>
      <c r="IYW69" s="1003">
        <f t="shared" ref="IYW69" si="36127">IYW60*$C$65*$C$69</f>
        <v>0</v>
      </c>
      <c r="IYY69" s="1003">
        <f t="shared" ref="IYY69" si="36128">IYY60*$C$65*$C$69</f>
        <v>0</v>
      </c>
      <c r="IZA69" s="1003">
        <f t="shared" ref="IZA69" si="36129">IZA60*$C$65*$C$69</f>
        <v>0</v>
      </c>
      <c r="IZC69" s="1003">
        <f t="shared" ref="IZC69" si="36130">IZC60*$C$65*$C$69</f>
        <v>0</v>
      </c>
      <c r="IZE69" s="1003">
        <f t="shared" ref="IZE69" si="36131">IZE60*$C$65*$C$69</f>
        <v>0</v>
      </c>
      <c r="IZG69" s="1003">
        <f t="shared" ref="IZG69" si="36132">IZG60*$C$65*$C$69</f>
        <v>0</v>
      </c>
      <c r="IZI69" s="1003">
        <f t="shared" ref="IZI69" si="36133">IZI60*$C$65*$C$69</f>
        <v>0</v>
      </c>
      <c r="IZK69" s="1003">
        <f t="shared" ref="IZK69" si="36134">IZK60*$C$65*$C$69</f>
        <v>0</v>
      </c>
      <c r="IZM69" s="1003">
        <f t="shared" ref="IZM69" si="36135">IZM60*$C$65*$C$69</f>
        <v>0</v>
      </c>
      <c r="IZO69" s="1003">
        <f t="shared" ref="IZO69" si="36136">IZO60*$C$65*$C$69</f>
        <v>0</v>
      </c>
      <c r="IZQ69" s="1003">
        <f t="shared" ref="IZQ69" si="36137">IZQ60*$C$65*$C$69</f>
        <v>0</v>
      </c>
      <c r="IZS69" s="1003">
        <f t="shared" ref="IZS69" si="36138">IZS60*$C$65*$C$69</f>
        <v>0</v>
      </c>
      <c r="IZU69" s="1003">
        <f t="shared" ref="IZU69" si="36139">IZU60*$C$65*$C$69</f>
        <v>0</v>
      </c>
      <c r="IZW69" s="1003">
        <f t="shared" ref="IZW69" si="36140">IZW60*$C$65*$C$69</f>
        <v>0</v>
      </c>
      <c r="IZY69" s="1003">
        <f t="shared" ref="IZY69" si="36141">IZY60*$C$65*$C$69</f>
        <v>0</v>
      </c>
      <c r="JAA69" s="1003">
        <f t="shared" ref="JAA69" si="36142">JAA60*$C$65*$C$69</f>
        <v>0</v>
      </c>
      <c r="JAC69" s="1003">
        <f t="shared" ref="JAC69" si="36143">JAC60*$C$65*$C$69</f>
        <v>0</v>
      </c>
      <c r="JAE69" s="1003">
        <f t="shared" ref="JAE69" si="36144">JAE60*$C$65*$C$69</f>
        <v>0</v>
      </c>
      <c r="JAG69" s="1003">
        <f t="shared" ref="JAG69" si="36145">JAG60*$C$65*$C$69</f>
        <v>0</v>
      </c>
      <c r="JAI69" s="1003">
        <f t="shared" ref="JAI69" si="36146">JAI60*$C$65*$C$69</f>
        <v>0</v>
      </c>
      <c r="JAK69" s="1003">
        <f t="shared" ref="JAK69" si="36147">JAK60*$C$65*$C$69</f>
        <v>0</v>
      </c>
      <c r="JAM69" s="1003">
        <f t="shared" ref="JAM69" si="36148">JAM60*$C$65*$C$69</f>
        <v>0</v>
      </c>
      <c r="JAO69" s="1003">
        <f t="shared" ref="JAO69" si="36149">JAO60*$C$65*$C$69</f>
        <v>0</v>
      </c>
      <c r="JAQ69" s="1003">
        <f t="shared" ref="JAQ69" si="36150">JAQ60*$C$65*$C$69</f>
        <v>0</v>
      </c>
      <c r="JAS69" s="1003">
        <f t="shared" ref="JAS69" si="36151">JAS60*$C$65*$C$69</f>
        <v>0</v>
      </c>
      <c r="JAU69" s="1003">
        <f t="shared" ref="JAU69" si="36152">JAU60*$C$65*$C$69</f>
        <v>0</v>
      </c>
      <c r="JAW69" s="1003">
        <f t="shared" ref="JAW69" si="36153">JAW60*$C$65*$C$69</f>
        <v>0</v>
      </c>
      <c r="JAY69" s="1003">
        <f t="shared" ref="JAY69" si="36154">JAY60*$C$65*$C$69</f>
        <v>0</v>
      </c>
      <c r="JBA69" s="1003">
        <f t="shared" ref="JBA69" si="36155">JBA60*$C$65*$C$69</f>
        <v>0</v>
      </c>
      <c r="JBC69" s="1003">
        <f t="shared" ref="JBC69" si="36156">JBC60*$C$65*$C$69</f>
        <v>0</v>
      </c>
      <c r="JBE69" s="1003">
        <f t="shared" ref="JBE69" si="36157">JBE60*$C$65*$C$69</f>
        <v>0</v>
      </c>
      <c r="JBG69" s="1003">
        <f t="shared" ref="JBG69" si="36158">JBG60*$C$65*$C$69</f>
        <v>0</v>
      </c>
      <c r="JBI69" s="1003">
        <f t="shared" ref="JBI69" si="36159">JBI60*$C$65*$C$69</f>
        <v>0</v>
      </c>
      <c r="JBK69" s="1003">
        <f t="shared" ref="JBK69" si="36160">JBK60*$C$65*$C$69</f>
        <v>0</v>
      </c>
      <c r="JBM69" s="1003">
        <f t="shared" ref="JBM69" si="36161">JBM60*$C$65*$C$69</f>
        <v>0</v>
      </c>
      <c r="JBO69" s="1003">
        <f t="shared" ref="JBO69" si="36162">JBO60*$C$65*$C$69</f>
        <v>0</v>
      </c>
      <c r="JBQ69" s="1003">
        <f t="shared" ref="JBQ69" si="36163">JBQ60*$C$65*$C$69</f>
        <v>0</v>
      </c>
      <c r="JBS69" s="1003">
        <f t="shared" ref="JBS69" si="36164">JBS60*$C$65*$C$69</f>
        <v>0</v>
      </c>
      <c r="JBU69" s="1003">
        <f t="shared" ref="JBU69" si="36165">JBU60*$C$65*$C$69</f>
        <v>0</v>
      </c>
      <c r="JBW69" s="1003">
        <f t="shared" ref="JBW69" si="36166">JBW60*$C$65*$C$69</f>
        <v>0</v>
      </c>
      <c r="JBY69" s="1003">
        <f t="shared" ref="JBY69" si="36167">JBY60*$C$65*$C$69</f>
        <v>0</v>
      </c>
      <c r="JCA69" s="1003">
        <f t="shared" ref="JCA69" si="36168">JCA60*$C$65*$C$69</f>
        <v>0</v>
      </c>
      <c r="JCC69" s="1003">
        <f t="shared" ref="JCC69" si="36169">JCC60*$C$65*$C$69</f>
        <v>0</v>
      </c>
      <c r="JCE69" s="1003">
        <f t="shared" ref="JCE69" si="36170">JCE60*$C$65*$C$69</f>
        <v>0</v>
      </c>
      <c r="JCG69" s="1003">
        <f t="shared" ref="JCG69" si="36171">JCG60*$C$65*$C$69</f>
        <v>0</v>
      </c>
      <c r="JCI69" s="1003">
        <f t="shared" ref="JCI69" si="36172">JCI60*$C$65*$C$69</f>
        <v>0</v>
      </c>
      <c r="JCK69" s="1003">
        <f t="shared" ref="JCK69" si="36173">JCK60*$C$65*$C$69</f>
        <v>0</v>
      </c>
      <c r="JCM69" s="1003">
        <f t="shared" ref="JCM69" si="36174">JCM60*$C$65*$C$69</f>
        <v>0</v>
      </c>
      <c r="JCO69" s="1003">
        <f t="shared" ref="JCO69" si="36175">JCO60*$C$65*$C$69</f>
        <v>0</v>
      </c>
      <c r="JCQ69" s="1003">
        <f t="shared" ref="JCQ69" si="36176">JCQ60*$C$65*$C$69</f>
        <v>0</v>
      </c>
      <c r="JCS69" s="1003">
        <f t="shared" ref="JCS69" si="36177">JCS60*$C$65*$C$69</f>
        <v>0</v>
      </c>
      <c r="JCU69" s="1003">
        <f t="shared" ref="JCU69" si="36178">JCU60*$C$65*$C$69</f>
        <v>0</v>
      </c>
      <c r="JCW69" s="1003">
        <f t="shared" ref="JCW69" si="36179">JCW60*$C$65*$C$69</f>
        <v>0</v>
      </c>
      <c r="JCY69" s="1003">
        <f t="shared" ref="JCY69" si="36180">JCY60*$C$65*$C$69</f>
        <v>0</v>
      </c>
      <c r="JDA69" s="1003">
        <f t="shared" ref="JDA69" si="36181">JDA60*$C$65*$C$69</f>
        <v>0</v>
      </c>
      <c r="JDC69" s="1003">
        <f t="shared" ref="JDC69" si="36182">JDC60*$C$65*$C$69</f>
        <v>0</v>
      </c>
      <c r="JDE69" s="1003">
        <f t="shared" ref="JDE69" si="36183">JDE60*$C$65*$C$69</f>
        <v>0</v>
      </c>
      <c r="JDG69" s="1003">
        <f t="shared" ref="JDG69" si="36184">JDG60*$C$65*$C$69</f>
        <v>0</v>
      </c>
      <c r="JDI69" s="1003">
        <f t="shared" ref="JDI69" si="36185">JDI60*$C$65*$C$69</f>
        <v>0</v>
      </c>
      <c r="JDK69" s="1003">
        <f t="shared" ref="JDK69" si="36186">JDK60*$C$65*$C$69</f>
        <v>0</v>
      </c>
      <c r="JDM69" s="1003">
        <f t="shared" ref="JDM69" si="36187">JDM60*$C$65*$C$69</f>
        <v>0</v>
      </c>
      <c r="JDO69" s="1003">
        <f t="shared" ref="JDO69" si="36188">JDO60*$C$65*$C$69</f>
        <v>0</v>
      </c>
      <c r="JDQ69" s="1003">
        <f t="shared" ref="JDQ69" si="36189">JDQ60*$C$65*$C$69</f>
        <v>0</v>
      </c>
      <c r="JDS69" s="1003">
        <f t="shared" ref="JDS69" si="36190">JDS60*$C$65*$C$69</f>
        <v>0</v>
      </c>
      <c r="JDU69" s="1003">
        <f t="shared" ref="JDU69" si="36191">JDU60*$C$65*$C$69</f>
        <v>0</v>
      </c>
      <c r="JDW69" s="1003">
        <f t="shared" ref="JDW69" si="36192">JDW60*$C$65*$C$69</f>
        <v>0</v>
      </c>
      <c r="JDY69" s="1003">
        <f t="shared" ref="JDY69" si="36193">JDY60*$C$65*$C$69</f>
        <v>0</v>
      </c>
      <c r="JEA69" s="1003">
        <f t="shared" ref="JEA69" si="36194">JEA60*$C$65*$C$69</f>
        <v>0</v>
      </c>
      <c r="JEC69" s="1003">
        <f t="shared" ref="JEC69" si="36195">JEC60*$C$65*$C$69</f>
        <v>0</v>
      </c>
      <c r="JEE69" s="1003">
        <f t="shared" ref="JEE69" si="36196">JEE60*$C$65*$C$69</f>
        <v>0</v>
      </c>
      <c r="JEG69" s="1003">
        <f t="shared" ref="JEG69" si="36197">JEG60*$C$65*$C$69</f>
        <v>0</v>
      </c>
      <c r="JEI69" s="1003">
        <f t="shared" ref="JEI69" si="36198">JEI60*$C$65*$C$69</f>
        <v>0</v>
      </c>
      <c r="JEK69" s="1003">
        <f t="shared" ref="JEK69" si="36199">JEK60*$C$65*$C$69</f>
        <v>0</v>
      </c>
      <c r="JEM69" s="1003">
        <f t="shared" ref="JEM69" si="36200">JEM60*$C$65*$C$69</f>
        <v>0</v>
      </c>
      <c r="JEO69" s="1003">
        <f t="shared" ref="JEO69" si="36201">JEO60*$C$65*$C$69</f>
        <v>0</v>
      </c>
      <c r="JEQ69" s="1003">
        <f t="shared" ref="JEQ69" si="36202">JEQ60*$C$65*$C$69</f>
        <v>0</v>
      </c>
      <c r="JES69" s="1003">
        <f t="shared" ref="JES69" si="36203">JES60*$C$65*$C$69</f>
        <v>0</v>
      </c>
      <c r="JEU69" s="1003">
        <f t="shared" ref="JEU69" si="36204">JEU60*$C$65*$C$69</f>
        <v>0</v>
      </c>
      <c r="JEW69" s="1003">
        <f t="shared" ref="JEW69" si="36205">JEW60*$C$65*$C$69</f>
        <v>0</v>
      </c>
      <c r="JEY69" s="1003">
        <f t="shared" ref="JEY69" si="36206">JEY60*$C$65*$C$69</f>
        <v>0</v>
      </c>
      <c r="JFA69" s="1003">
        <f t="shared" ref="JFA69" si="36207">JFA60*$C$65*$C$69</f>
        <v>0</v>
      </c>
      <c r="JFC69" s="1003">
        <f t="shared" ref="JFC69" si="36208">JFC60*$C$65*$C$69</f>
        <v>0</v>
      </c>
      <c r="JFE69" s="1003">
        <f t="shared" ref="JFE69" si="36209">JFE60*$C$65*$C$69</f>
        <v>0</v>
      </c>
      <c r="JFG69" s="1003">
        <f t="shared" ref="JFG69" si="36210">JFG60*$C$65*$C$69</f>
        <v>0</v>
      </c>
      <c r="JFI69" s="1003">
        <f t="shared" ref="JFI69" si="36211">JFI60*$C$65*$C$69</f>
        <v>0</v>
      </c>
      <c r="JFK69" s="1003">
        <f t="shared" ref="JFK69" si="36212">JFK60*$C$65*$C$69</f>
        <v>0</v>
      </c>
      <c r="JFM69" s="1003">
        <f t="shared" ref="JFM69" si="36213">JFM60*$C$65*$C$69</f>
        <v>0</v>
      </c>
      <c r="JFO69" s="1003">
        <f t="shared" ref="JFO69" si="36214">JFO60*$C$65*$C$69</f>
        <v>0</v>
      </c>
      <c r="JFQ69" s="1003">
        <f t="shared" ref="JFQ69" si="36215">JFQ60*$C$65*$C$69</f>
        <v>0</v>
      </c>
      <c r="JFS69" s="1003">
        <f t="shared" ref="JFS69" si="36216">JFS60*$C$65*$C$69</f>
        <v>0</v>
      </c>
      <c r="JFU69" s="1003">
        <f t="shared" ref="JFU69" si="36217">JFU60*$C$65*$C$69</f>
        <v>0</v>
      </c>
      <c r="JFW69" s="1003">
        <f t="shared" ref="JFW69" si="36218">JFW60*$C$65*$C$69</f>
        <v>0</v>
      </c>
      <c r="JFY69" s="1003">
        <f t="shared" ref="JFY69" si="36219">JFY60*$C$65*$C$69</f>
        <v>0</v>
      </c>
      <c r="JGA69" s="1003">
        <f t="shared" ref="JGA69" si="36220">JGA60*$C$65*$C$69</f>
        <v>0</v>
      </c>
      <c r="JGC69" s="1003">
        <f t="shared" ref="JGC69" si="36221">JGC60*$C$65*$C$69</f>
        <v>0</v>
      </c>
      <c r="JGE69" s="1003">
        <f t="shared" ref="JGE69" si="36222">JGE60*$C$65*$C$69</f>
        <v>0</v>
      </c>
      <c r="JGG69" s="1003">
        <f t="shared" ref="JGG69" si="36223">JGG60*$C$65*$C$69</f>
        <v>0</v>
      </c>
      <c r="JGI69" s="1003">
        <f t="shared" ref="JGI69" si="36224">JGI60*$C$65*$C$69</f>
        <v>0</v>
      </c>
      <c r="JGK69" s="1003">
        <f t="shared" ref="JGK69" si="36225">JGK60*$C$65*$C$69</f>
        <v>0</v>
      </c>
      <c r="JGM69" s="1003">
        <f t="shared" ref="JGM69" si="36226">JGM60*$C$65*$C$69</f>
        <v>0</v>
      </c>
      <c r="JGO69" s="1003">
        <f t="shared" ref="JGO69" si="36227">JGO60*$C$65*$C$69</f>
        <v>0</v>
      </c>
      <c r="JGQ69" s="1003">
        <f t="shared" ref="JGQ69" si="36228">JGQ60*$C$65*$C$69</f>
        <v>0</v>
      </c>
      <c r="JGS69" s="1003">
        <f t="shared" ref="JGS69" si="36229">JGS60*$C$65*$C$69</f>
        <v>0</v>
      </c>
      <c r="JGU69" s="1003">
        <f t="shared" ref="JGU69" si="36230">JGU60*$C$65*$C$69</f>
        <v>0</v>
      </c>
      <c r="JGW69" s="1003">
        <f t="shared" ref="JGW69" si="36231">JGW60*$C$65*$C$69</f>
        <v>0</v>
      </c>
      <c r="JGY69" s="1003">
        <f t="shared" ref="JGY69" si="36232">JGY60*$C$65*$C$69</f>
        <v>0</v>
      </c>
      <c r="JHA69" s="1003">
        <f t="shared" ref="JHA69" si="36233">JHA60*$C$65*$C$69</f>
        <v>0</v>
      </c>
      <c r="JHC69" s="1003">
        <f t="shared" ref="JHC69" si="36234">JHC60*$C$65*$C$69</f>
        <v>0</v>
      </c>
      <c r="JHE69" s="1003">
        <f t="shared" ref="JHE69" si="36235">JHE60*$C$65*$C$69</f>
        <v>0</v>
      </c>
      <c r="JHG69" s="1003">
        <f t="shared" ref="JHG69" si="36236">JHG60*$C$65*$C$69</f>
        <v>0</v>
      </c>
      <c r="JHI69" s="1003">
        <f t="shared" ref="JHI69" si="36237">JHI60*$C$65*$C$69</f>
        <v>0</v>
      </c>
      <c r="JHK69" s="1003">
        <f t="shared" ref="JHK69" si="36238">JHK60*$C$65*$C$69</f>
        <v>0</v>
      </c>
      <c r="JHM69" s="1003">
        <f t="shared" ref="JHM69" si="36239">JHM60*$C$65*$C$69</f>
        <v>0</v>
      </c>
      <c r="JHO69" s="1003">
        <f t="shared" ref="JHO69" si="36240">JHO60*$C$65*$C$69</f>
        <v>0</v>
      </c>
      <c r="JHQ69" s="1003">
        <f t="shared" ref="JHQ69" si="36241">JHQ60*$C$65*$C$69</f>
        <v>0</v>
      </c>
      <c r="JHS69" s="1003">
        <f t="shared" ref="JHS69" si="36242">JHS60*$C$65*$C$69</f>
        <v>0</v>
      </c>
      <c r="JHU69" s="1003">
        <f t="shared" ref="JHU69" si="36243">JHU60*$C$65*$C$69</f>
        <v>0</v>
      </c>
      <c r="JHW69" s="1003">
        <f t="shared" ref="JHW69" si="36244">JHW60*$C$65*$C$69</f>
        <v>0</v>
      </c>
      <c r="JHY69" s="1003">
        <f t="shared" ref="JHY69" si="36245">JHY60*$C$65*$C$69</f>
        <v>0</v>
      </c>
      <c r="JIA69" s="1003">
        <f t="shared" ref="JIA69" si="36246">JIA60*$C$65*$C$69</f>
        <v>0</v>
      </c>
      <c r="JIC69" s="1003">
        <f t="shared" ref="JIC69" si="36247">JIC60*$C$65*$C$69</f>
        <v>0</v>
      </c>
      <c r="JIE69" s="1003">
        <f t="shared" ref="JIE69" si="36248">JIE60*$C$65*$C$69</f>
        <v>0</v>
      </c>
      <c r="JIG69" s="1003">
        <f t="shared" ref="JIG69" si="36249">JIG60*$C$65*$C$69</f>
        <v>0</v>
      </c>
      <c r="JII69" s="1003">
        <f t="shared" ref="JII69" si="36250">JII60*$C$65*$C$69</f>
        <v>0</v>
      </c>
      <c r="JIK69" s="1003">
        <f t="shared" ref="JIK69" si="36251">JIK60*$C$65*$C$69</f>
        <v>0</v>
      </c>
      <c r="JIM69" s="1003">
        <f t="shared" ref="JIM69" si="36252">JIM60*$C$65*$C$69</f>
        <v>0</v>
      </c>
      <c r="JIO69" s="1003">
        <f t="shared" ref="JIO69" si="36253">JIO60*$C$65*$C$69</f>
        <v>0</v>
      </c>
      <c r="JIQ69" s="1003">
        <f t="shared" ref="JIQ69" si="36254">JIQ60*$C$65*$C$69</f>
        <v>0</v>
      </c>
      <c r="JIS69" s="1003">
        <f t="shared" ref="JIS69" si="36255">JIS60*$C$65*$C$69</f>
        <v>0</v>
      </c>
      <c r="JIU69" s="1003">
        <f t="shared" ref="JIU69" si="36256">JIU60*$C$65*$C$69</f>
        <v>0</v>
      </c>
      <c r="JIW69" s="1003">
        <f t="shared" ref="JIW69" si="36257">JIW60*$C$65*$C$69</f>
        <v>0</v>
      </c>
      <c r="JIY69" s="1003">
        <f t="shared" ref="JIY69" si="36258">JIY60*$C$65*$C$69</f>
        <v>0</v>
      </c>
      <c r="JJA69" s="1003">
        <f t="shared" ref="JJA69" si="36259">JJA60*$C$65*$C$69</f>
        <v>0</v>
      </c>
      <c r="JJC69" s="1003">
        <f t="shared" ref="JJC69" si="36260">JJC60*$C$65*$C$69</f>
        <v>0</v>
      </c>
      <c r="JJE69" s="1003">
        <f t="shared" ref="JJE69" si="36261">JJE60*$C$65*$C$69</f>
        <v>0</v>
      </c>
      <c r="JJG69" s="1003">
        <f t="shared" ref="JJG69" si="36262">JJG60*$C$65*$C$69</f>
        <v>0</v>
      </c>
      <c r="JJI69" s="1003">
        <f t="shared" ref="JJI69" si="36263">JJI60*$C$65*$C$69</f>
        <v>0</v>
      </c>
      <c r="JJK69" s="1003">
        <f t="shared" ref="JJK69" si="36264">JJK60*$C$65*$C$69</f>
        <v>0</v>
      </c>
      <c r="JJM69" s="1003">
        <f t="shared" ref="JJM69" si="36265">JJM60*$C$65*$C$69</f>
        <v>0</v>
      </c>
      <c r="JJO69" s="1003">
        <f t="shared" ref="JJO69" si="36266">JJO60*$C$65*$C$69</f>
        <v>0</v>
      </c>
      <c r="JJQ69" s="1003">
        <f t="shared" ref="JJQ69" si="36267">JJQ60*$C$65*$C$69</f>
        <v>0</v>
      </c>
      <c r="JJS69" s="1003">
        <f t="shared" ref="JJS69" si="36268">JJS60*$C$65*$C$69</f>
        <v>0</v>
      </c>
      <c r="JJU69" s="1003">
        <f t="shared" ref="JJU69" si="36269">JJU60*$C$65*$C$69</f>
        <v>0</v>
      </c>
      <c r="JJW69" s="1003">
        <f t="shared" ref="JJW69" si="36270">JJW60*$C$65*$C$69</f>
        <v>0</v>
      </c>
      <c r="JJY69" s="1003">
        <f t="shared" ref="JJY69" si="36271">JJY60*$C$65*$C$69</f>
        <v>0</v>
      </c>
      <c r="JKA69" s="1003">
        <f t="shared" ref="JKA69" si="36272">JKA60*$C$65*$C$69</f>
        <v>0</v>
      </c>
      <c r="JKC69" s="1003">
        <f t="shared" ref="JKC69" si="36273">JKC60*$C$65*$C$69</f>
        <v>0</v>
      </c>
      <c r="JKE69" s="1003">
        <f t="shared" ref="JKE69" si="36274">JKE60*$C$65*$C$69</f>
        <v>0</v>
      </c>
      <c r="JKG69" s="1003">
        <f t="shared" ref="JKG69" si="36275">JKG60*$C$65*$C$69</f>
        <v>0</v>
      </c>
      <c r="JKI69" s="1003">
        <f t="shared" ref="JKI69" si="36276">JKI60*$C$65*$C$69</f>
        <v>0</v>
      </c>
      <c r="JKK69" s="1003">
        <f t="shared" ref="JKK69" si="36277">JKK60*$C$65*$C$69</f>
        <v>0</v>
      </c>
      <c r="JKM69" s="1003">
        <f t="shared" ref="JKM69" si="36278">JKM60*$C$65*$C$69</f>
        <v>0</v>
      </c>
      <c r="JKO69" s="1003">
        <f t="shared" ref="JKO69" si="36279">JKO60*$C$65*$C$69</f>
        <v>0</v>
      </c>
      <c r="JKQ69" s="1003">
        <f t="shared" ref="JKQ69" si="36280">JKQ60*$C$65*$C$69</f>
        <v>0</v>
      </c>
      <c r="JKS69" s="1003">
        <f t="shared" ref="JKS69" si="36281">JKS60*$C$65*$C$69</f>
        <v>0</v>
      </c>
      <c r="JKU69" s="1003">
        <f t="shared" ref="JKU69" si="36282">JKU60*$C$65*$C$69</f>
        <v>0</v>
      </c>
      <c r="JKW69" s="1003">
        <f t="shared" ref="JKW69" si="36283">JKW60*$C$65*$C$69</f>
        <v>0</v>
      </c>
      <c r="JKY69" s="1003">
        <f t="shared" ref="JKY69" si="36284">JKY60*$C$65*$C$69</f>
        <v>0</v>
      </c>
      <c r="JLA69" s="1003">
        <f t="shared" ref="JLA69" si="36285">JLA60*$C$65*$C$69</f>
        <v>0</v>
      </c>
      <c r="JLC69" s="1003">
        <f t="shared" ref="JLC69" si="36286">JLC60*$C$65*$C$69</f>
        <v>0</v>
      </c>
      <c r="JLE69" s="1003">
        <f t="shared" ref="JLE69" si="36287">JLE60*$C$65*$C$69</f>
        <v>0</v>
      </c>
      <c r="JLG69" s="1003">
        <f t="shared" ref="JLG69" si="36288">JLG60*$C$65*$C$69</f>
        <v>0</v>
      </c>
      <c r="JLI69" s="1003">
        <f t="shared" ref="JLI69" si="36289">JLI60*$C$65*$C$69</f>
        <v>0</v>
      </c>
      <c r="JLK69" s="1003">
        <f t="shared" ref="JLK69" si="36290">JLK60*$C$65*$C$69</f>
        <v>0</v>
      </c>
      <c r="JLM69" s="1003">
        <f t="shared" ref="JLM69" si="36291">JLM60*$C$65*$C$69</f>
        <v>0</v>
      </c>
      <c r="JLO69" s="1003">
        <f t="shared" ref="JLO69" si="36292">JLO60*$C$65*$C$69</f>
        <v>0</v>
      </c>
      <c r="JLQ69" s="1003">
        <f t="shared" ref="JLQ69" si="36293">JLQ60*$C$65*$C$69</f>
        <v>0</v>
      </c>
      <c r="JLS69" s="1003">
        <f t="shared" ref="JLS69" si="36294">JLS60*$C$65*$C$69</f>
        <v>0</v>
      </c>
      <c r="JLU69" s="1003">
        <f t="shared" ref="JLU69" si="36295">JLU60*$C$65*$C$69</f>
        <v>0</v>
      </c>
      <c r="JLW69" s="1003">
        <f t="shared" ref="JLW69" si="36296">JLW60*$C$65*$C$69</f>
        <v>0</v>
      </c>
      <c r="JLY69" s="1003">
        <f t="shared" ref="JLY69" si="36297">JLY60*$C$65*$C$69</f>
        <v>0</v>
      </c>
      <c r="JMA69" s="1003">
        <f t="shared" ref="JMA69" si="36298">JMA60*$C$65*$C$69</f>
        <v>0</v>
      </c>
      <c r="JMC69" s="1003">
        <f t="shared" ref="JMC69" si="36299">JMC60*$C$65*$C$69</f>
        <v>0</v>
      </c>
      <c r="JME69" s="1003">
        <f t="shared" ref="JME69" si="36300">JME60*$C$65*$C$69</f>
        <v>0</v>
      </c>
      <c r="JMG69" s="1003">
        <f t="shared" ref="JMG69" si="36301">JMG60*$C$65*$C$69</f>
        <v>0</v>
      </c>
      <c r="JMI69" s="1003">
        <f t="shared" ref="JMI69" si="36302">JMI60*$C$65*$C$69</f>
        <v>0</v>
      </c>
      <c r="JMK69" s="1003">
        <f t="shared" ref="JMK69" si="36303">JMK60*$C$65*$C$69</f>
        <v>0</v>
      </c>
      <c r="JMM69" s="1003">
        <f t="shared" ref="JMM69" si="36304">JMM60*$C$65*$C$69</f>
        <v>0</v>
      </c>
      <c r="JMO69" s="1003">
        <f t="shared" ref="JMO69" si="36305">JMO60*$C$65*$C$69</f>
        <v>0</v>
      </c>
      <c r="JMQ69" s="1003">
        <f t="shared" ref="JMQ69" si="36306">JMQ60*$C$65*$C$69</f>
        <v>0</v>
      </c>
      <c r="JMS69" s="1003">
        <f t="shared" ref="JMS69" si="36307">JMS60*$C$65*$C$69</f>
        <v>0</v>
      </c>
      <c r="JMU69" s="1003">
        <f t="shared" ref="JMU69" si="36308">JMU60*$C$65*$C$69</f>
        <v>0</v>
      </c>
      <c r="JMW69" s="1003">
        <f t="shared" ref="JMW69" si="36309">JMW60*$C$65*$C$69</f>
        <v>0</v>
      </c>
      <c r="JMY69" s="1003">
        <f t="shared" ref="JMY69" si="36310">JMY60*$C$65*$C$69</f>
        <v>0</v>
      </c>
      <c r="JNA69" s="1003">
        <f t="shared" ref="JNA69" si="36311">JNA60*$C$65*$C$69</f>
        <v>0</v>
      </c>
      <c r="JNC69" s="1003">
        <f t="shared" ref="JNC69" si="36312">JNC60*$C$65*$C$69</f>
        <v>0</v>
      </c>
      <c r="JNE69" s="1003">
        <f t="shared" ref="JNE69" si="36313">JNE60*$C$65*$C$69</f>
        <v>0</v>
      </c>
      <c r="JNG69" s="1003">
        <f t="shared" ref="JNG69" si="36314">JNG60*$C$65*$C$69</f>
        <v>0</v>
      </c>
      <c r="JNI69" s="1003">
        <f t="shared" ref="JNI69" si="36315">JNI60*$C$65*$C$69</f>
        <v>0</v>
      </c>
      <c r="JNK69" s="1003">
        <f t="shared" ref="JNK69" si="36316">JNK60*$C$65*$C$69</f>
        <v>0</v>
      </c>
      <c r="JNM69" s="1003">
        <f t="shared" ref="JNM69" si="36317">JNM60*$C$65*$C$69</f>
        <v>0</v>
      </c>
      <c r="JNO69" s="1003">
        <f t="shared" ref="JNO69" si="36318">JNO60*$C$65*$C$69</f>
        <v>0</v>
      </c>
      <c r="JNQ69" s="1003">
        <f t="shared" ref="JNQ69" si="36319">JNQ60*$C$65*$C$69</f>
        <v>0</v>
      </c>
      <c r="JNS69" s="1003">
        <f t="shared" ref="JNS69" si="36320">JNS60*$C$65*$C$69</f>
        <v>0</v>
      </c>
      <c r="JNU69" s="1003">
        <f t="shared" ref="JNU69" si="36321">JNU60*$C$65*$C$69</f>
        <v>0</v>
      </c>
      <c r="JNW69" s="1003">
        <f t="shared" ref="JNW69" si="36322">JNW60*$C$65*$C$69</f>
        <v>0</v>
      </c>
      <c r="JNY69" s="1003">
        <f t="shared" ref="JNY69" si="36323">JNY60*$C$65*$C$69</f>
        <v>0</v>
      </c>
      <c r="JOA69" s="1003">
        <f t="shared" ref="JOA69" si="36324">JOA60*$C$65*$C$69</f>
        <v>0</v>
      </c>
      <c r="JOC69" s="1003">
        <f t="shared" ref="JOC69" si="36325">JOC60*$C$65*$C$69</f>
        <v>0</v>
      </c>
      <c r="JOE69" s="1003">
        <f t="shared" ref="JOE69" si="36326">JOE60*$C$65*$C$69</f>
        <v>0</v>
      </c>
      <c r="JOG69" s="1003">
        <f t="shared" ref="JOG69" si="36327">JOG60*$C$65*$C$69</f>
        <v>0</v>
      </c>
      <c r="JOI69" s="1003">
        <f t="shared" ref="JOI69" si="36328">JOI60*$C$65*$C$69</f>
        <v>0</v>
      </c>
      <c r="JOK69" s="1003">
        <f t="shared" ref="JOK69" si="36329">JOK60*$C$65*$C$69</f>
        <v>0</v>
      </c>
      <c r="JOM69" s="1003">
        <f t="shared" ref="JOM69" si="36330">JOM60*$C$65*$C$69</f>
        <v>0</v>
      </c>
      <c r="JOO69" s="1003">
        <f t="shared" ref="JOO69" si="36331">JOO60*$C$65*$C$69</f>
        <v>0</v>
      </c>
      <c r="JOQ69" s="1003">
        <f t="shared" ref="JOQ69" si="36332">JOQ60*$C$65*$C$69</f>
        <v>0</v>
      </c>
      <c r="JOS69" s="1003">
        <f t="shared" ref="JOS69" si="36333">JOS60*$C$65*$C$69</f>
        <v>0</v>
      </c>
      <c r="JOU69" s="1003">
        <f t="shared" ref="JOU69" si="36334">JOU60*$C$65*$C$69</f>
        <v>0</v>
      </c>
      <c r="JOW69" s="1003">
        <f t="shared" ref="JOW69" si="36335">JOW60*$C$65*$C$69</f>
        <v>0</v>
      </c>
      <c r="JOY69" s="1003">
        <f t="shared" ref="JOY69" si="36336">JOY60*$C$65*$C$69</f>
        <v>0</v>
      </c>
      <c r="JPA69" s="1003">
        <f t="shared" ref="JPA69" si="36337">JPA60*$C$65*$C$69</f>
        <v>0</v>
      </c>
      <c r="JPC69" s="1003">
        <f t="shared" ref="JPC69" si="36338">JPC60*$C$65*$C$69</f>
        <v>0</v>
      </c>
      <c r="JPE69" s="1003">
        <f t="shared" ref="JPE69" si="36339">JPE60*$C$65*$C$69</f>
        <v>0</v>
      </c>
      <c r="JPG69" s="1003">
        <f t="shared" ref="JPG69" si="36340">JPG60*$C$65*$C$69</f>
        <v>0</v>
      </c>
      <c r="JPI69" s="1003">
        <f t="shared" ref="JPI69" si="36341">JPI60*$C$65*$C$69</f>
        <v>0</v>
      </c>
      <c r="JPK69" s="1003">
        <f t="shared" ref="JPK69" si="36342">JPK60*$C$65*$C$69</f>
        <v>0</v>
      </c>
      <c r="JPM69" s="1003">
        <f t="shared" ref="JPM69" si="36343">JPM60*$C$65*$C$69</f>
        <v>0</v>
      </c>
      <c r="JPO69" s="1003">
        <f t="shared" ref="JPO69" si="36344">JPO60*$C$65*$C$69</f>
        <v>0</v>
      </c>
      <c r="JPQ69" s="1003">
        <f t="shared" ref="JPQ69" si="36345">JPQ60*$C$65*$C$69</f>
        <v>0</v>
      </c>
      <c r="JPS69" s="1003">
        <f t="shared" ref="JPS69" si="36346">JPS60*$C$65*$C$69</f>
        <v>0</v>
      </c>
      <c r="JPU69" s="1003">
        <f t="shared" ref="JPU69" si="36347">JPU60*$C$65*$C$69</f>
        <v>0</v>
      </c>
      <c r="JPW69" s="1003">
        <f t="shared" ref="JPW69" si="36348">JPW60*$C$65*$C$69</f>
        <v>0</v>
      </c>
      <c r="JPY69" s="1003">
        <f t="shared" ref="JPY69" si="36349">JPY60*$C$65*$C$69</f>
        <v>0</v>
      </c>
      <c r="JQA69" s="1003">
        <f t="shared" ref="JQA69" si="36350">JQA60*$C$65*$C$69</f>
        <v>0</v>
      </c>
      <c r="JQC69" s="1003">
        <f t="shared" ref="JQC69" si="36351">JQC60*$C$65*$C$69</f>
        <v>0</v>
      </c>
      <c r="JQE69" s="1003">
        <f t="shared" ref="JQE69" si="36352">JQE60*$C$65*$C$69</f>
        <v>0</v>
      </c>
      <c r="JQG69" s="1003">
        <f t="shared" ref="JQG69" si="36353">JQG60*$C$65*$C$69</f>
        <v>0</v>
      </c>
      <c r="JQI69" s="1003">
        <f t="shared" ref="JQI69" si="36354">JQI60*$C$65*$C$69</f>
        <v>0</v>
      </c>
      <c r="JQK69" s="1003">
        <f t="shared" ref="JQK69" si="36355">JQK60*$C$65*$C$69</f>
        <v>0</v>
      </c>
      <c r="JQM69" s="1003">
        <f t="shared" ref="JQM69" si="36356">JQM60*$C$65*$C$69</f>
        <v>0</v>
      </c>
      <c r="JQO69" s="1003">
        <f t="shared" ref="JQO69" si="36357">JQO60*$C$65*$C$69</f>
        <v>0</v>
      </c>
      <c r="JQQ69" s="1003">
        <f t="shared" ref="JQQ69" si="36358">JQQ60*$C$65*$C$69</f>
        <v>0</v>
      </c>
      <c r="JQS69" s="1003">
        <f t="shared" ref="JQS69" si="36359">JQS60*$C$65*$C$69</f>
        <v>0</v>
      </c>
      <c r="JQU69" s="1003">
        <f t="shared" ref="JQU69" si="36360">JQU60*$C$65*$C$69</f>
        <v>0</v>
      </c>
      <c r="JQW69" s="1003">
        <f t="shared" ref="JQW69" si="36361">JQW60*$C$65*$C$69</f>
        <v>0</v>
      </c>
      <c r="JQY69" s="1003">
        <f t="shared" ref="JQY69" si="36362">JQY60*$C$65*$C$69</f>
        <v>0</v>
      </c>
      <c r="JRA69" s="1003">
        <f t="shared" ref="JRA69" si="36363">JRA60*$C$65*$C$69</f>
        <v>0</v>
      </c>
      <c r="JRC69" s="1003">
        <f t="shared" ref="JRC69" si="36364">JRC60*$C$65*$C$69</f>
        <v>0</v>
      </c>
      <c r="JRE69" s="1003">
        <f t="shared" ref="JRE69" si="36365">JRE60*$C$65*$C$69</f>
        <v>0</v>
      </c>
      <c r="JRG69" s="1003">
        <f t="shared" ref="JRG69" si="36366">JRG60*$C$65*$C$69</f>
        <v>0</v>
      </c>
      <c r="JRI69" s="1003">
        <f t="shared" ref="JRI69" si="36367">JRI60*$C$65*$C$69</f>
        <v>0</v>
      </c>
      <c r="JRK69" s="1003">
        <f t="shared" ref="JRK69" si="36368">JRK60*$C$65*$C$69</f>
        <v>0</v>
      </c>
      <c r="JRM69" s="1003">
        <f t="shared" ref="JRM69" si="36369">JRM60*$C$65*$C$69</f>
        <v>0</v>
      </c>
      <c r="JRO69" s="1003">
        <f t="shared" ref="JRO69" si="36370">JRO60*$C$65*$C$69</f>
        <v>0</v>
      </c>
      <c r="JRQ69" s="1003">
        <f t="shared" ref="JRQ69" si="36371">JRQ60*$C$65*$C$69</f>
        <v>0</v>
      </c>
      <c r="JRS69" s="1003">
        <f t="shared" ref="JRS69" si="36372">JRS60*$C$65*$C$69</f>
        <v>0</v>
      </c>
      <c r="JRU69" s="1003">
        <f t="shared" ref="JRU69" si="36373">JRU60*$C$65*$C$69</f>
        <v>0</v>
      </c>
      <c r="JRW69" s="1003">
        <f t="shared" ref="JRW69" si="36374">JRW60*$C$65*$C$69</f>
        <v>0</v>
      </c>
      <c r="JRY69" s="1003">
        <f t="shared" ref="JRY69" si="36375">JRY60*$C$65*$C$69</f>
        <v>0</v>
      </c>
      <c r="JSA69" s="1003">
        <f t="shared" ref="JSA69" si="36376">JSA60*$C$65*$C$69</f>
        <v>0</v>
      </c>
      <c r="JSC69" s="1003">
        <f t="shared" ref="JSC69" si="36377">JSC60*$C$65*$C$69</f>
        <v>0</v>
      </c>
      <c r="JSE69" s="1003">
        <f t="shared" ref="JSE69" si="36378">JSE60*$C$65*$C$69</f>
        <v>0</v>
      </c>
      <c r="JSG69" s="1003">
        <f t="shared" ref="JSG69" si="36379">JSG60*$C$65*$C$69</f>
        <v>0</v>
      </c>
      <c r="JSI69" s="1003">
        <f t="shared" ref="JSI69" si="36380">JSI60*$C$65*$C$69</f>
        <v>0</v>
      </c>
      <c r="JSK69" s="1003">
        <f t="shared" ref="JSK69" si="36381">JSK60*$C$65*$C$69</f>
        <v>0</v>
      </c>
      <c r="JSM69" s="1003">
        <f t="shared" ref="JSM69" si="36382">JSM60*$C$65*$C$69</f>
        <v>0</v>
      </c>
      <c r="JSO69" s="1003">
        <f t="shared" ref="JSO69" si="36383">JSO60*$C$65*$C$69</f>
        <v>0</v>
      </c>
      <c r="JSQ69" s="1003">
        <f t="shared" ref="JSQ69" si="36384">JSQ60*$C$65*$C$69</f>
        <v>0</v>
      </c>
      <c r="JSS69" s="1003">
        <f t="shared" ref="JSS69" si="36385">JSS60*$C$65*$C$69</f>
        <v>0</v>
      </c>
      <c r="JSU69" s="1003">
        <f t="shared" ref="JSU69" si="36386">JSU60*$C$65*$C$69</f>
        <v>0</v>
      </c>
      <c r="JSW69" s="1003">
        <f t="shared" ref="JSW69" si="36387">JSW60*$C$65*$C$69</f>
        <v>0</v>
      </c>
      <c r="JSY69" s="1003">
        <f t="shared" ref="JSY69" si="36388">JSY60*$C$65*$C$69</f>
        <v>0</v>
      </c>
      <c r="JTA69" s="1003">
        <f t="shared" ref="JTA69" si="36389">JTA60*$C$65*$C$69</f>
        <v>0</v>
      </c>
      <c r="JTC69" s="1003">
        <f t="shared" ref="JTC69" si="36390">JTC60*$C$65*$C$69</f>
        <v>0</v>
      </c>
      <c r="JTE69" s="1003">
        <f t="shared" ref="JTE69" si="36391">JTE60*$C$65*$C$69</f>
        <v>0</v>
      </c>
      <c r="JTG69" s="1003">
        <f t="shared" ref="JTG69" si="36392">JTG60*$C$65*$C$69</f>
        <v>0</v>
      </c>
      <c r="JTI69" s="1003">
        <f t="shared" ref="JTI69" si="36393">JTI60*$C$65*$C$69</f>
        <v>0</v>
      </c>
      <c r="JTK69" s="1003">
        <f t="shared" ref="JTK69" si="36394">JTK60*$C$65*$C$69</f>
        <v>0</v>
      </c>
      <c r="JTM69" s="1003">
        <f t="shared" ref="JTM69" si="36395">JTM60*$C$65*$C$69</f>
        <v>0</v>
      </c>
      <c r="JTO69" s="1003">
        <f t="shared" ref="JTO69" si="36396">JTO60*$C$65*$C$69</f>
        <v>0</v>
      </c>
      <c r="JTQ69" s="1003">
        <f t="shared" ref="JTQ69" si="36397">JTQ60*$C$65*$C$69</f>
        <v>0</v>
      </c>
      <c r="JTS69" s="1003">
        <f t="shared" ref="JTS69" si="36398">JTS60*$C$65*$C$69</f>
        <v>0</v>
      </c>
      <c r="JTU69" s="1003">
        <f t="shared" ref="JTU69" si="36399">JTU60*$C$65*$C$69</f>
        <v>0</v>
      </c>
      <c r="JTW69" s="1003">
        <f t="shared" ref="JTW69" si="36400">JTW60*$C$65*$C$69</f>
        <v>0</v>
      </c>
      <c r="JTY69" s="1003">
        <f t="shared" ref="JTY69" si="36401">JTY60*$C$65*$C$69</f>
        <v>0</v>
      </c>
      <c r="JUA69" s="1003">
        <f t="shared" ref="JUA69" si="36402">JUA60*$C$65*$C$69</f>
        <v>0</v>
      </c>
      <c r="JUC69" s="1003">
        <f t="shared" ref="JUC69" si="36403">JUC60*$C$65*$C$69</f>
        <v>0</v>
      </c>
      <c r="JUE69" s="1003">
        <f t="shared" ref="JUE69" si="36404">JUE60*$C$65*$C$69</f>
        <v>0</v>
      </c>
      <c r="JUG69" s="1003">
        <f t="shared" ref="JUG69" si="36405">JUG60*$C$65*$C$69</f>
        <v>0</v>
      </c>
      <c r="JUI69" s="1003">
        <f t="shared" ref="JUI69" si="36406">JUI60*$C$65*$C$69</f>
        <v>0</v>
      </c>
      <c r="JUK69" s="1003">
        <f t="shared" ref="JUK69" si="36407">JUK60*$C$65*$C$69</f>
        <v>0</v>
      </c>
      <c r="JUM69" s="1003">
        <f t="shared" ref="JUM69" si="36408">JUM60*$C$65*$C$69</f>
        <v>0</v>
      </c>
      <c r="JUO69" s="1003">
        <f t="shared" ref="JUO69" si="36409">JUO60*$C$65*$C$69</f>
        <v>0</v>
      </c>
      <c r="JUQ69" s="1003">
        <f t="shared" ref="JUQ69" si="36410">JUQ60*$C$65*$C$69</f>
        <v>0</v>
      </c>
      <c r="JUS69" s="1003">
        <f t="shared" ref="JUS69" si="36411">JUS60*$C$65*$C$69</f>
        <v>0</v>
      </c>
      <c r="JUU69" s="1003">
        <f t="shared" ref="JUU69" si="36412">JUU60*$C$65*$C$69</f>
        <v>0</v>
      </c>
      <c r="JUW69" s="1003">
        <f t="shared" ref="JUW69" si="36413">JUW60*$C$65*$C$69</f>
        <v>0</v>
      </c>
      <c r="JUY69" s="1003">
        <f t="shared" ref="JUY69" si="36414">JUY60*$C$65*$C$69</f>
        <v>0</v>
      </c>
      <c r="JVA69" s="1003">
        <f t="shared" ref="JVA69" si="36415">JVA60*$C$65*$C$69</f>
        <v>0</v>
      </c>
      <c r="JVC69" s="1003">
        <f t="shared" ref="JVC69" si="36416">JVC60*$C$65*$C$69</f>
        <v>0</v>
      </c>
      <c r="JVE69" s="1003">
        <f t="shared" ref="JVE69" si="36417">JVE60*$C$65*$C$69</f>
        <v>0</v>
      </c>
      <c r="JVG69" s="1003">
        <f t="shared" ref="JVG69" si="36418">JVG60*$C$65*$C$69</f>
        <v>0</v>
      </c>
      <c r="JVI69" s="1003">
        <f t="shared" ref="JVI69" si="36419">JVI60*$C$65*$C$69</f>
        <v>0</v>
      </c>
      <c r="JVK69" s="1003">
        <f t="shared" ref="JVK69" si="36420">JVK60*$C$65*$C$69</f>
        <v>0</v>
      </c>
      <c r="JVM69" s="1003">
        <f t="shared" ref="JVM69" si="36421">JVM60*$C$65*$C$69</f>
        <v>0</v>
      </c>
      <c r="JVO69" s="1003">
        <f t="shared" ref="JVO69" si="36422">JVO60*$C$65*$C$69</f>
        <v>0</v>
      </c>
      <c r="JVQ69" s="1003">
        <f t="shared" ref="JVQ69" si="36423">JVQ60*$C$65*$C$69</f>
        <v>0</v>
      </c>
      <c r="JVS69" s="1003">
        <f t="shared" ref="JVS69" si="36424">JVS60*$C$65*$C$69</f>
        <v>0</v>
      </c>
      <c r="JVU69" s="1003">
        <f t="shared" ref="JVU69" si="36425">JVU60*$C$65*$C$69</f>
        <v>0</v>
      </c>
      <c r="JVW69" s="1003">
        <f t="shared" ref="JVW69" si="36426">JVW60*$C$65*$C$69</f>
        <v>0</v>
      </c>
      <c r="JVY69" s="1003">
        <f t="shared" ref="JVY69" si="36427">JVY60*$C$65*$C$69</f>
        <v>0</v>
      </c>
      <c r="JWA69" s="1003">
        <f t="shared" ref="JWA69" si="36428">JWA60*$C$65*$C$69</f>
        <v>0</v>
      </c>
      <c r="JWC69" s="1003">
        <f t="shared" ref="JWC69" si="36429">JWC60*$C$65*$C$69</f>
        <v>0</v>
      </c>
      <c r="JWE69" s="1003">
        <f t="shared" ref="JWE69" si="36430">JWE60*$C$65*$C$69</f>
        <v>0</v>
      </c>
      <c r="JWG69" s="1003">
        <f t="shared" ref="JWG69" si="36431">JWG60*$C$65*$C$69</f>
        <v>0</v>
      </c>
      <c r="JWI69" s="1003">
        <f t="shared" ref="JWI69" si="36432">JWI60*$C$65*$C$69</f>
        <v>0</v>
      </c>
      <c r="JWK69" s="1003">
        <f t="shared" ref="JWK69" si="36433">JWK60*$C$65*$C$69</f>
        <v>0</v>
      </c>
      <c r="JWM69" s="1003">
        <f t="shared" ref="JWM69" si="36434">JWM60*$C$65*$C$69</f>
        <v>0</v>
      </c>
      <c r="JWO69" s="1003">
        <f t="shared" ref="JWO69" si="36435">JWO60*$C$65*$C$69</f>
        <v>0</v>
      </c>
      <c r="JWQ69" s="1003">
        <f t="shared" ref="JWQ69" si="36436">JWQ60*$C$65*$C$69</f>
        <v>0</v>
      </c>
      <c r="JWS69" s="1003">
        <f t="shared" ref="JWS69" si="36437">JWS60*$C$65*$C$69</f>
        <v>0</v>
      </c>
      <c r="JWU69" s="1003">
        <f t="shared" ref="JWU69" si="36438">JWU60*$C$65*$C$69</f>
        <v>0</v>
      </c>
      <c r="JWW69" s="1003">
        <f t="shared" ref="JWW69" si="36439">JWW60*$C$65*$C$69</f>
        <v>0</v>
      </c>
      <c r="JWY69" s="1003">
        <f t="shared" ref="JWY69" si="36440">JWY60*$C$65*$C$69</f>
        <v>0</v>
      </c>
      <c r="JXA69" s="1003">
        <f t="shared" ref="JXA69" si="36441">JXA60*$C$65*$C$69</f>
        <v>0</v>
      </c>
      <c r="JXC69" s="1003">
        <f t="shared" ref="JXC69" si="36442">JXC60*$C$65*$C$69</f>
        <v>0</v>
      </c>
      <c r="JXE69" s="1003">
        <f t="shared" ref="JXE69" si="36443">JXE60*$C$65*$C$69</f>
        <v>0</v>
      </c>
      <c r="JXG69" s="1003">
        <f t="shared" ref="JXG69" si="36444">JXG60*$C$65*$C$69</f>
        <v>0</v>
      </c>
      <c r="JXI69" s="1003">
        <f t="shared" ref="JXI69" si="36445">JXI60*$C$65*$C$69</f>
        <v>0</v>
      </c>
      <c r="JXK69" s="1003">
        <f t="shared" ref="JXK69" si="36446">JXK60*$C$65*$C$69</f>
        <v>0</v>
      </c>
      <c r="JXM69" s="1003">
        <f t="shared" ref="JXM69" si="36447">JXM60*$C$65*$C$69</f>
        <v>0</v>
      </c>
      <c r="JXO69" s="1003">
        <f t="shared" ref="JXO69" si="36448">JXO60*$C$65*$C$69</f>
        <v>0</v>
      </c>
      <c r="JXQ69" s="1003">
        <f t="shared" ref="JXQ69" si="36449">JXQ60*$C$65*$C$69</f>
        <v>0</v>
      </c>
      <c r="JXS69" s="1003">
        <f t="shared" ref="JXS69" si="36450">JXS60*$C$65*$C$69</f>
        <v>0</v>
      </c>
      <c r="JXU69" s="1003">
        <f t="shared" ref="JXU69" si="36451">JXU60*$C$65*$C$69</f>
        <v>0</v>
      </c>
      <c r="JXW69" s="1003">
        <f t="shared" ref="JXW69" si="36452">JXW60*$C$65*$C$69</f>
        <v>0</v>
      </c>
      <c r="JXY69" s="1003">
        <f t="shared" ref="JXY69" si="36453">JXY60*$C$65*$C$69</f>
        <v>0</v>
      </c>
      <c r="JYA69" s="1003">
        <f t="shared" ref="JYA69" si="36454">JYA60*$C$65*$C$69</f>
        <v>0</v>
      </c>
      <c r="JYC69" s="1003">
        <f t="shared" ref="JYC69" si="36455">JYC60*$C$65*$C$69</f>
        <v>0</v>
      </c>
      <c r="JYE69" s="1003">
        <f t="shared" ref="JYE69" si="36456">JYE60*$C$65*$C$69</f>
        <v>0</v>
      </c>
      <c r="JYG69" s="1003">
        <f t="shared" ref="JYG69" si="36457">JYG60*$C$65*$C$69</f>
        <v>0</v>
      </c>
      <c r="JYI69" s="1003">
        <f t="shared" ref="JYI69" si="36458">JYI60*$C$65*$C$69</f>
        <v>0</v>
      </c>
      <c r="JYK69" s="1003">
        <f t="shared" ref="JYK69" si="36459">JYK60*$C$65*$C$69</f>
        <v>0</v>
      </c>
      <c r="JYM69" s="1003">
        <f t="shared" ref="JYM69" si="36460">JYM60*$C$65*$C$69</f>
        <v>0</v>
      </c>
      <c r="JYO69" s="1003">
        <f t="shared" ref="JYO69" si="36461">JYO60*$C$65*$C$69</f>
        <v>0</v>
      </c>
      <c r="JYQ69" s="1003">
        <f t="shared" ref="JYQ69" si="36462">JYQ60*$C$65*$C$69</f>
        <v>0</v>
      </c>
      <c r="JYS69" s="1003">
        <f t="shared" ref="JYS69" si="36463">JYS60*$C$65*$C$69</f>
        <v>0</v>
      </c>
      <c r="JYU69" s="1003">
        <f t="shared" ref="JYU69" si="36464">JYU60*$C$65*$C$69</f>
        <v>0</v>
      </c>
      <c r="JYW69" s="1003">
        <f t="shared" ref="JYW69" si="36465">JYW60*$C$65*$C$69</f>
        <v>0</v>
      </c>
      <c r="JYY69" s="1003">
        <f t="shared" ref="JYY69" si="36466">JYY60*$C$65*$C$69</f>
        <v>0</v>
      </c>
      <c r="JZA69" s="1003">
        <f t="shared" ref="JZA69" si="36467">JZA60*$C$65*$C$69</f>
        <v>0</v>
      </c>
      <c r="JZC69" s="1003">
        <f t="shared" ref="JZC69" si="36468">JZC60*$C$65*$C$69</f>
        <v>0</v>
      </c>
      <c r="JZE69" s="1003">
        <f t="shared" ref="JZE69" si="36469">JZE60*$C$65*$C$69</f>
        <v>0</v>
      </c>
      <c r="JZG69" s="1003">
        <f t="shared" ref="JZG69" si="36470">JZG60*$C$65*$C$69</f>
        <v>0</v>
      </c>
      <c r="JZI69" s="1003">
        <f t="shared" ref="JZI69" si="36471">JZI60*$C$65*$C$69</f>
        <v>0</v>
      </c>
      <c r="JZK69" s="1003">
        <f t="shared" ref="JZK69" si="36472">JZK60*$C$65*$C$69</f>
        <v>0</v>
      </c>
      <c r="JZM69" s="1003">
        <f t="shared" ref="JZM69" si="36473">JZM60*$C$65*$C$69</f>
        <v>0</v>
      </c>
      <c r="JZO69" s="1003">
        <f t="shared" ref="JZO69" si="36474">JZO60*$C$65*$C$69</f>
        <v>0</v>
      </c>
      <c r="JZQ69" s="1003">
        <f t="shared" ref="JZQ69" si="36475">JZQ60*$C$65*$C$69</f>
        <v>0</v>
      </c>
      <c r="JZS69" s="1003">
        <f t="shared" ref="JZS69" si="36476">JZS60*$C$65*$C$69</f>
        <v>0</v>
      </c>
      <c r="JZU69" s="1003">
        <f t="shared" ref="JZU69" si="36477">JZU60*$C$65*$C$69</f>
        <v>0</v>
      </c>
      <c r="JZW69" s="1003">
        <f t="shared" ref="JZW69" si="36478">JZW60*$C$65*$C$69</f>
        <v>0</v>
      </c>
      <c r="JZY69" s="1003">
        <f t="shared" ref="JZY69" si="36479">JZY60*$C$65*$C$69</f>
        <v>0</v>
      </c>
      <c r="KAA69" s="1003">
        <f t="shared" ref="KAA69" si="36480">KAA60*$C$65*$C$69</f>
        <v>0</v>
      </c>
      <c r="KAC69" s="1003">
        <f t="shared" ref="KAC69" si="36481">KAC60*$C$65*$C$69</f>
        <v>0</v>
      </c>
      <c r="KAE69" s="1003">
        <f t="shared" ref="KAE69" si="36482">KAE60*$C$65*$C$69</f>
        <v>0</v>
      </c>
      <c r="KAG69" s="1003">
        <f t="shared" ref="KAG69" si="36483">KAG60*$C$65*$C$69</f>
        <v>0</v>
      </c>
      <c r="KAI69" s="1003">
        <f t="shared" ref="KAI69" si="36484">KAI60*$C$65*$C$69</f>
        <v>0</v>
      </c>
      <c r="KAK69" s="1003">
        <f t="shared" ref="KAK69" si="36485">KAK60*$C$65*$C$69</f>
        <v>0</v>
      </c>
      <c r="KAM69" s="1003">
        <f t="shared" ref="KAM69" si="36486">KAM60*$C$65*$C$69</f>
        <v>0</v>
      </c>
      <c r="KAO69" s="1003">
        <f t="shared" ref="KAO69" si="36487">KAO60*$C$65*$C$69</f>
        <v>0</v>
      </c>
      <c r="KAQ69" s="1003">
        <f t="shared" ref="KAQ69" si="36488">KAQ60*$C$65*$C$69</f>
        <v>0</v>
      </c>
      <c r="KAS69" s="1003">
        <f t="shared" ref="KAS69" si="36489">KAS60*$C$65*$C$69</f>
        <v>0</v>
      </c>
      <c r="KAU69" s="1003">
        <f t="shared" ref="KAU69" si="36490">KAU60*$C$65*$C$69</f>
        <v>0</v>
      </c>
      <c r="KAW69" s="1003">
        <f t="shared" ref="KAW69" si="36491">KAW60*$C$65*$C$69</f>
        <v>0</v>
      </c>
      <c r="KAY69" s="1003">
        <f t="shared" ref="KAY69" si="36492">KAY60*$C$65*$C$69</f>
        <v>0</v>
      </c>
      <c r="KBA69" s="1003">
        <f t="shared" ref="KBA69" si="36493">KBA60*$C$65*$C$69</f>
        <v>0</v>
      </c>
      <c r="KBC69" s="1003">
        <f t="shared" ref="KBC69" si="36494">KBC60*$C$65*$C$69</f>
        <v>0</v>
      </c>
      <c r="KBE69" s="1003">
        <f t="shared" ref="KBE69" si="36495">KBE60*$C$65*$C$69</f>
        <v>0</v>
      </c>
      <c r="KBG69" s="1003">
        <f t="shared" ref="KBG69" si="36496">KBG60*$C$65*$C$69</f>
        <v>0</v>
      </c>
      <c r="KBI69" s="1003">
        <f t="shared" ref="KBI69" si="36497">KBI60*$C$65*$C$69</f>
        <v>0</v>
      </c>
      <c r="KBK69" s="1003">
        <f t="shared" ref="KBK69" si="36498">KBK60*$C$65*$C$69</f>
        <v>0</v>
      </c>
      <c r="KBM69" s="1003">
        <f t="shared" ref="KBM69" si="36499">KBM60*$C$65*$C$69</f>
        <v>0</v>
      </c>
      <c r="KBO69" s="1003">
        <f t="shared" ref="KBO69" si="36500">KBO60*$C$65*$C$69</f>
        <v>0</v>
      </c>
      <c r="KBQ69" s="1003">
        <f t="shared" ref="KBQ69" si="36501">KBQ60*$C$65*$C$69</f>
        <v>0</v>
      </c>
      <c r="KBS69" s="1003">
        <f t="shared" ref="KBS69" si="36502">KBS60*$C$65*$C$69</f>
        <v>0</v>
      </c>
      <c r="KBU69" s="1003">
        <f t="shared" ref="KBU69" si="36503">KBU60*$C$65*$C$69</f>
        <v>0</v>
      </c>
      <c r="KBW69" s="1003">
        <f t="shared" ref="KBW69" si="36504">KBW60*$C$65*$C$69</f>
        <v>0</v>
      </c>
      <c r="KBY69" s="1003">
        <f t="shared" ref="KBY69" si="36505">KBY60*$C$65*$C$69</f>
        <v>0</v>
      </c>
      <c r="KCA69" s="1003">
        <f t="shared" ref="KCA69" si="36506">KCA60*$C$65*$C$69</f>
        <v>0</v>
      </c>
      <c r="KCC69" s="1003">
        <f t="shared" ref="KCC69" si="36507">KCC60*$C$65*$C$69</f>
        <v>0</v>
      </c>
      <c r="KCE69" s="1003">
        <f t="shared" ref="KCE69" si="36508">KCE60*$C$65*$C$69</f>
        <v>0</v>
      </c>
      <c r="KCG69" s="1003">
        <f t="shared" ref="KCG69" si="36509">KCG60*$C$65*$C$69</f>
        <v>0</v>
      </c>
      <c r="KCI69" s="1003">
        <f t="shared" ref="KCI69" si="36510">KCI60*$C$65*$C$69</f>
        <v>0</v>
      </c>
      <c r="KCK69" s="1003">
        <f t="shared" ref="KCK69" si="36511">KCK60*$C$65*$C$69</f>
        <v>0</v>
      </c>
      <c r="KCM69" s="1003">
        <f t="shared" ref="KCM69" si="36512">KCM60*$C$65*$C$69</f>
        <v>0</v>
      </c>
      <c r="KCO69" s="1003">
        <f t="shared" ref="KCO69" si="36513">KCO60*$C$65*$C$69</f>
        <v>0</v>
      </c>
      <c r="KCQ69" s="1003">
        <f t="shared" ref="KCQ69" si="36514">KCQ60*$C$65*$C$69</f>
        <v>0</v>
      </c>
      <c r="KCS69" s="1003">
        <f t="shared" ref="KCS69" si="36515">KCS60*$C$65*$C$69</f>
        <v>0</v>
      </c>
      <c r="KCU69" s="1003">
        <f t="shared" ref="KCU69" si="36516">KCU60*$C$65*$C$69</f>
        <v>0</v>
      </c>
      <c r="KCW69" s="1003">
        <f t="shared" ref="KCW69" si="36517">KCW60*$C$65*$C$69</f>
        <v>0</v>
      </c>
      <c r="KCY69" s="1003">
        <f t="shared" ref="KCY69" si="36518">KCY60*$C$65*$C$69</f>
        <v>0</v>
      </c>
      <c r="KDA69" s="1003">
        <f t="shared" ref="KDA69" si="36519">KDA60*$C$65*$C$69</f>
        <v>0</v>
      </c>
      <c r="KDC69" s="1003">
        <f t="shared" ref="KDC69" si="36520">KDC60*$C$65*$C$69</f>
        <v>0</v>
      </c>
      <c r="KDE69" s="1003">
        <f t="shared" ref="KDE69" si="36521">KDE60*$C$65*$C$69</f>
        <v>0</v>
      </c>
      <c r="KDG69" s="1003">
        <f t="shared" ref="KDG69" si="36522">KDG60*$C$65*$C$69</f>
        <v>0</v>
      </c>
      <c r="KDI69" s="1003">
        <f t="shared" ref="KDI69" si="36523">KDI60*$C$65*$C$69</f>
        <v>0</v>
      </c>
      <c r="KDK69" s="1003">
        <f t="shared" ref="KDK69" si="36524">KDK60*$C$65*$C$69</f>
        <v>0</v>
      </c>
      <c r="KDM69" s="1003">
        <f t="shared" ref="KDM69" si="36525">KDM60*$C$65*$C$69</f>
        <v>0</v>
      </c>
      <c r="KDO69" s="1003">
        <f t="shared" ref="KDO69" si="36526">KDO60*$C$65*$C$69</f>
        <v>0</v>
      </c>
      <c r="KDQ69" s="1003">
        <f t="shared" ref="KDQ69" si="36527">KDQ60*$C$65*$C$69</f>
        <v>0</v>
      </c>
      <c r="KDS69" s="1003">
        <f t="shared" ref="KDS69" si="36528">KDS60*$C$65*$C$69</f>
        <v>0</v>
      </c>
      <c r="KDU69" s="1003">
        <f t="shared" ref="KDU69" si="36529">KDU60*$C$65*$C$69</f>
        <v>0</v>
      </c>
      <c r="KDW69" s="1003">
        <f t="shared" ref="KDW69" si="36530">KDW60*$C$65*$C$69</f>
        <v>0</v>
      </c>
      <c r="KDY69" s="1003">
        <f t="shared" ref="KDY69" si="36531">KDY60*$C$65*$C$69</f>
        <v>0</v>
      </c>
      <c r="KEA69" s="1003">
        <f t="shared" ref="KEA69" si="36532">KEA60*$C$65*$C$69</f>
        <v>0</v>
      </c>
      <c r="KEC69" s="1003">
        <f t="shared" ref="KEC69" si="36533">KEC60*$C$65*$C$69</f>
        <v>0</v>
      </c>
      <c r="KEE69" s="1003">
        <f t="shared" ref="KEE69" si="36534">KEE60*$C$65*$C$69</f>
        <v>0</v>
      </c>
      <c r="KEG69" s="1003">
        <f t="shared" ref="KEG69" si="36535">KEG60*$C$65*$C$69</f>
        <v>0</v>
      </c>
      <c r="KEI69" s="1003">
        <f t="shared" ref="KEI69" si="36536">KEI60*$C$65*$C$69</f>
        <v>0</v>
      </c>
      <c r="KEK69" s="1003">
        <f t="shared" ref="KEK69" si="36537">KEK60*$C$65*$C$69</f>
        <v>0</v>
      </c>
      <c r="KEM69" s="1003">
        <f t="shared" ref="KEM69" si="36538">KEM60*$C$65*$C$69</f>
        <v>0</v>
      </c>
      <c r="KEO69" s="1003">
        <f t="shared" ref="KEO69" si="36539">KEO60*$C$65*$C$69</f>
        <v>0</v>
      </c>
      <c r="KEQ69" s="1003">
        <f t="shared" ref="KEQ69" si="36540">KEQ60*$C$65*$C$69</f>
        <v>0</v>
      </c>
      <c r="KES69" s="1003">
        <f t="shared" ref="KES69" si="36541">KES60*$C$65*$C$69</f>
        <v>0</v>
      </c>
      <c r="KEU69" s="1003">
        <f t="shared" ref="KEU69" si="36542">KEU60*$C$65*$C$69</f>
        <v>0</v>
      </c>
      <c r="KEW69" s="1003">
        <f t="shared" ref="KEW69" si="36543">KEW60*$C$65*$C$69</f>
        <v>0</v>
      </c>
      <c r="KEY69" s="1003">
        <f t="shared" ref="KEY69" si="36544">KEY60*$C$65*$C$69</f>
        <v>0</v>
      </c>
      <c r="KFA69" s="1003">
        <f t="shared" ref="KFA69" si="36545">KFA60*$C$65*$C$69</f>
        <v>0</v>
      </c>
      <c r="KFC69" s="1003">
        <f t="shared" ref="KFC69" si="36546">KFC60*$C$65*$C$69</f>
        <v>0</v>
      </c>
      <c r="KFE69" s="1003">
        <f t="shared" ref="KFE69" si="36547">KFE60*$C$65*$C$69</f>
        <v>0</v>
      </c>
      <c r="KFG69" s="1003">
        <f t="shared" ref="KFG69" si="36548">KFG60*$C$65*$C$69</f>
        <v>0</v>
      </c>
      <c r="KFI69" s="1003">
        <f t="shared" ref="KFI69" si="36549">KFI60*$C$65*$C$69</f>
        <v>0</v>
      </c>
      <c r="KFK69" s="1003">
        <f t="shared" ref="KFK69" si="36550">KFK60*$C$65*$C$69</f>
        <v>0</v>
      </c>
      <c r="KFM69" s="1003">
        <f t="shared" ref="KFM69" si="36551">KFM60*$C$65*$C$69</f>
        <v>0</v>
      </c>
      <c r="KFO69" s="1003">
        <f t="shared" ref="KFO69" si="36552">KFO60*$C$65*$C$69</f>
        <v>0</v>
      </c>
      <c r="KFQ69" s="1003">
        <f t="shared" ref="KFQ69" si="36553">KFQ60*$C$65*$C$69</f>
        <v>0</v>
      </c>
      <c r="KFS69" s="1003">
        <f t="shared" ref="KFS69" si="36554">KFS60*$C$65*$C$69</f>
        <v>0</v>
      </c>
      <c r="KFU69" s="1003">
        <f t="shared" ref="KFU69" si="36555">KFU60*$C$65*$C$69</f>
        <v>0</v>
      </c>
      <c r="KFW69" s="1003">
        <f t="shared" ref="KFW69" si="36556">KFW60*$C$65*$C$69</f>
        <v>0</v>
      </c>
      <c r="KFY69" s="1003">
        <f t="shared" ref="KFY69" si="36557">KFY60*$C$65*$C$69</f>
        <v>0</v>
      </c>
      <c r="KGA69" s="1003">
        <f t="shared" ref="KGA69" si="36558">KGA60*$C$65*$C$69</f>
        <v>0</v>
      </c>
      <c r="KGC69" s="1003">
        <f t="shared" ref="KGC69" si="36559">KGC60*$C$65*$C$69</f>
        <v>0</v>
      </c>
      <c r="KGE69" s="1003">
        <f t="shared" ref="KGE69" si="36560">KGE60*$C$65*$C$69</f>
        <v>0</v>
      </c>
      <c r="KGG69" s="1003">
        <f t="shared" ref="KGG69" si="36561">KGG60*$C$65*$C$69</f>
        <v>0</v>
      </c>
      <c r="KGI69" s="1003">
        <f t="shared" ref="KGI69" si="36562">KGI60*$C$65*$C$69</f>
        <v>0</v>
      </c>
      <c r="KGK69" s="1003">
        <f t="shared" ref="KGK69" si="36563">KGK60*$C$65*$C$69</f>
        <v>0</v>
      </c>
      <c r="KGM69" s="1003">
        <f t="shared" ref="KGM69" si="36564">KGM60*$C$65*$C$69</f>
        <v>0</v>
      </c>
      <c r="KGO69" s="1003">
        <f t="shared" ref="KGO69" si="36565">KGO60*$C$65*$C$69</f>
        <v>0</v>
      </c>
      <c r="KGQ69" s="1003">
        <f t="shared" ref="KGQ69" si="36566">KGQ60*$C$65*$C$69</f>
        <v>0</v>
      </c>
      <c r="KGS69" s="1003">
        <f t="shared" ref="KGS69" si="36567">KGS60*$C$65*$C$69</f>
        <v>0</v>
      </c>
      <c r="KGU69" s="1003">
        <f t="shared" ref="KGU69" si="36568">KGU60*$C$65*$C$69</f>
        <v>0</v>
      </c>
      <c r="KGW69" s="1003">
        <f t="shared" ref="KGW69" si="36569">KGW60*$C$65*$C$69</f>
        <v>0</v>
      </c>
      <c r="KGY69" s="1003">
        <f t="shared" ref="KGY69" si="36570">KGY60*$C$65*$C$69</f>
        <v>0</v>
      </c>
      <c r="KHA69" s="1003">
        <f t="shared" ref="KHA69" si="36571">KHA60*$C$65*$C$69</f>
        <v>0</v>
      </c>
      <c r="KHC69" s="1003">
        <f t="shared" ref="KHC69" si="36572">KHC60*$C$65*$C$69</f>
        <v>0</v>
      </c>
      <c r="KHE69" s="1003">
        <f t="shared" ref="KHE69" si="36573">KHE60*$C$65*$C$69</f>
        <v>0</v>
      </c>
      <c r="KHG69" s="1003">
        <f t="shared" ref="KHG69" si="36574">KHG60*$C$65*$C$69</f>
        <v>0</v>
      </c>
      <c r="KHI69" s="1003">
        <f t="shared" ref="KHI69" si="36575">KHI60*$C$65*$C$69</f>
        <v>0</v>
      </c>
      <c r="KHK69" s="1003">
        <f t="shared" ref="KHK69" si="36576">KHK60*$C$65*$C$69</f>
        <v>0</v>
      </c>
      <c r="KHM69" s="1003">
        <f t="shared" ref="KHM69" si="36577">KHM60*$C$65*$C$69</f>
        <v>0</v>
      </c>
      <c r="KHO69" s="1003">
        <f t="shared" ref="KHO69" si="36578">KHO60*$C$65*$C$69</f>
        <v>0</v>
      </c>
      <c r="KHQ69" s="1003">
        <f t="shared" ref="KHQ69" si="36579">KHQ60*$C$65*$C$69</f>
        <v>0</v>
      </c>
      <c r="KHS69" s="1003">
        <f t="shared" ref="KHS69" si="36580">KHS60*$C$65*$C$69</f>
        <v>0</v>
      </c>
      <c r="KHU69" s="1003">
        <f t="shared" ref="KHU69" si="36581">KHU60*$C$65*$C$69</f>
        <v>0</v>
      </c>
      <c r="KHW69" s="1003">
        <f t="shared" ref="KHW69" si="36582">KHW60*$C$65*$C$69</f>
        <v>0</v>
      </c>
      <c r="KHY69" s="1003">
        <f t="shared" ref="KHY69" si="36583">KHY60*$C$65*$C$69</f>
        <v>0</v>
      </c>
      <c r="KIA69" s="1003">
        <f t="shared" ref="KIA69" si="36584">KIA60*$C$65*$C$69</f>
        <v>0</v>
      </c>
      <c r="KIC69" s="1003">
        <f t="shared" ref="KIC69" si="36585">KIC60*$C$65*$C$69</f>
        <v>0</v>
      </c>
      <c r="KIE69" s="1003">
        <f t="shared" ref="KIE69" si="36586">KIE60*$C$65*$C$69</f>
        <v>0</v>
      </c>
      <c r="KIG69" s="1003">
        <f t="shared" ref="KIG69" si="36587">KIG60*$C$65*$C$69</f>
        <v>0</v>
      </c>
      <c r="KII69" s="1003">
        <f t="shared" ref="KII69" si="36588">KII60*$C$65*$C$69</f>
        <v>0</v>
      </c>
      <c r="KIK69" s="1003">
        <f t="shared" ref="KIK69" si="36589">KIK60*$C$65*$C$69</f>
        <v>0</v>
      </c>
      <c r="KIM69" s="1003">
        <f t="shared" ref="KIM69" si="36590">KIM60*$C$65*$C$69</f>
        <v>0</v>
      </c>
      <c r="KIO69" s="1003">
        <f t="shared" ref="KIO69" si="36591">KIO60*$C$65*$C$69</f>
        <v>0</v>
      </c>
      <c r="KIQ69" s="1003">
        <f t="shared" ref="KIQ69" si="36592">KIQ60*$C$65*$C$69</f>
        <v>0</v>
      </c>
      <c r="KIS69" s="1003">
        <f t="shared" ref="KIS69" si="36593">KIS60*$C$65*$C$69</f>
        <v>0</v>
      </c>
      <c r="KIU69" s="1003">
        <f t="shared" ref="KIU69" si="36594">KIU60*$C$65*$C$69</f>
        <v>0</v>
      </c>
      <c r="KIW69" s="1003">
        <f t="shared" ref="KIW69" si="36595">KIW60*$C$65*$C$69</f>
        <v>0</v>
      </c>
      <c r="KIY69" s="1003">
        <f t="shared" ref="KIY69" si="36596">KIY60*$C$65*$C$69</f>
        <v>0</v>
      </c>
      <c r="KJA69" s="1003">
        <f t="shared" ref="KJA69" si="36597">KJA60*$C$65*$C$69</f>
        <v>0</v>
      </c>
      <c r="KJC69" s="1003">
        <f t="shared" ref="KJC69" si="36598">KJC60*$C$65*$C$69</f>
        <v>0</v>
      </c>
      <c r="KJE69" s="1003">
        <f t="shared" ref="KJE69" si="36599">KJE60*$C$65*$C$69</f>
        <v>0</v>
      </c>
      <c r="KJG69" s="1003">
        <f t="shared" ref="KJG69" si="36600">KJG60*$C$65*$C$69</f>
        <v>0</v>
      </c>
      <c r="KJI69" s="1003">
        <f t="shared" ref="KJI69" si="36601">KJI60*$C$65*$C$69</f>
        <v>0</v>
      </c>
      <c r="KJK69" s="1003">
        <f t="shared" ref="KJK69" si="36602">KJK60*$C$65*$C$69</f>
        <v>0</v>
      </c>
      <c r="KJM69" s="1003">
        <f t="shared" ref="KJM69" si="36603">KJM60*$C$65*$C$69</f>
        <v>0</v>
      </c>
      <c r="KJO69" s="1003">
        <f t="shared" ref="KJO69" si="36604">KJO60*$C$65*$C$69</f>
        <v>0</v>
      </c>
      <c r="KJQ69" s="1003">
        <f t="shared" ref="KJQ69" si="36605">KJQ60*$C$65*$C$69</f>
        <v>0</v>
      </c>
      <c r="KJS69" s="1003">
        <f t="shared" ref="KJS69" si="36606">KJS60*$C$65*$C$69</f>
        <v>0</v>
      </c>
      <c r="KJU69" s="1003">
        <f t="shared" ref="KJU69" si="36607">KJU60*$C$65*$C$69</f>
        <v>0</v>
      </c>
      <c r="KJW69" s="1003">
        <f t="shared" ref="KJW69" si="36608">KJW60*$C$65*$C$69</f>
        <v>0</v>
      </c>
      <c r="KJY69" s="1003">
        <f t="shared" ref="KJY69" si="36609">KJY60*$C$65*$C$69</f>
        <v>0</v>
      </c>
      <c r="KKA69" s="1003">
        <f t="shared" ref="KKA69" si="36610">KKA60*$C$65*$C$69</f>
        <v>0</v>
      </c>
      <c r="KKC69" s="1003">
        <f t="shared" ref="KKC69" si="36611">KKC60*$C$65*$C$69</f>
        <v>0</v>
      </c>
      <c r="KKE69" s="1003">
        <f t="shared" ref="KKE69" si="36612">KKE60*$C$65*$C$69</f>
        <v>0</v>
      </c>
      <c r="KKG69" s="1003">
        <f t="shared" ref="KKG69" si="36613">KKG60*$C$65*$C$69</f>
        <v>0</v>
      </c>
      <c r="KKI69" s="1003">
        <f t="shared" ref="KKI69" si="36614">KKI60*$C$65*$C$69</f>
        <v>0</v>
      </c>
      <c r="KKK69" s="1003">
        <f t="shared" ref="KKK69" si="36615">KKK60*$C$65*$C$69</f>
        <v>0</v>
      </c>
      <c r="KKM69" s="1003">
        <f t="shared" ref="KKM69" si="36616">KKM60*$C$65*$C$69</f>
        <v>0</v>
      </c>
      <c r="KKO69" s="1003">
        <f t="shared" ref="KKO69" si="36617">KKO60*$C$65*$C$69</f>
        <v>0</v>
      </c>
      <c r="KKQ69" s="1003">
        <f t="shared" ref="KKQ69" si="36618">KKQ60*$C$65*$C$69</f>
        <v>0</v>
      </c>
      <c r="KKS69" s="1003">
        <f t="shared" ref="KKS69" si="36619">KKS60*$C$65*$C$69</f>
        <v>0</v>
      </c>
      <c r="KKU69" s="1003">
        <f t="shared" ref="KKU69" si="36620">KKU60*$C$65*$C$69</f>
        <v>0</v>
      </c>
      <c r="KKW69" s="1003">
        <f t="shared" ref="KKW69" si="36621">KKW60*$C$65*$C$69</f>
        <v>0</v>
      </c>
      <c r="KKY69" s="1003">
        <f t="shared" ref="KKY69" si="36622">KKY60*$C$65*$C$69</f>
        <v>0</v>
      </c>
      <c r="KLA69" s="1003">
        <f t="shared" ref="KLA69" si="36623">KLA60*$C$65*$C$69</f>
        <v>0</v>
      </c>
      <c r="KLC69" s="1003">
        <f t="shared" ref="KLC69" si="36624">KLC60*$C$65*$C$69</f>
        <v>0</v>
      </c>
      <c r="KLE69" s="1003">
        <f t="shared" ref="KLE69" si="36625">KLE60*$C$65*$C$69</f>
        <v>0</v>
      </c>
      <c r="KLG69" s="1003">
        <f t="shared" ref="KLG69" si="36626">KLG60*$C$65*$C$69</f>
        <v>0</v>
      </c>
      <c r="KLI69" s="1003">
        <f t="shared" ref="KLI69" si="36627">KLI60*$C$65*$C$69</f>
        <v>0</v>
      </c>
      <c r="KLK69" s="1003">
        <f t="shared" ref="KLK69" si="36628">KLK60*$C$65*$C$69</f>
        <v>0</v>
      </c>
      <c r="KLM69" s="1003">
        <f t="shared" ref="KLM69" si="36629">KLM60*$C$65*$C$69</f>
        <v>0</v>
      </c>
      <c r="KLO69" s="1003">
        <f t="shared" ref="KLO69" si="36630">KLO60*$C$65*$C$69</f>
        <v>0</v>
      </c>
      <c r="KLQ69" s="1003">
        <f t="shared" ref="KLQ69" si="36631">KLQ60*$C$65*$C$69</f>
        <v>0</v>
      </c>
      <c r="KLS69" s="1003">
        <f t="shared" ref="KLS69" si="36632">KLS60*$C$65*$C$69</f>
        <v>0</v>
      </c>
      <c r="KLU69" s="1003">
        <f t="shared" ref="KLU69" si="36633">KLU60*$C$65*$C$69</f>
        <v>0</v>
      </c>
      <c r="KLW69" s="1003">
        <f t="shared" ref="KLW69" si="36634">KLW60*$C$65*$C$69</f>
        <v>0</v>
      </c>
      <c r="KLY69" s="1003">
        <f t="shared" ref="KLY69" si="36635">KLY60*$C$65*$C$69</f>
        <v>0</v>
      </c>
      <c r="KMA69" s="1003">
        <f t="shared" ref="KMA69" si="36636">KMA60*$C$65*$C$69</f>
        <v>0</v>
      </c>
      <c r="KMC69" s="1003">
        <f t="shared" ref="KMC69" si="36637">KMC60*$C$65*$C$69</f>
        <v>0</v>
      </c>
      <c r="KME69" s="1003">
        <f t="shared" ref="KME69" si="36638">KME60*$C$65*$C$69</f>
        <v>0</v>
      </c>
      <c r="KMG69" s="1003">
        <f t="shared" ref="KMG69" si="36639">KMG60*$C$65*$C$69</f>
        <v>0</v>
      </c>
      <c r="KMI69" s="1003">
        <f t="shared" ref="KMI69" si="36640">KMI60*$C$65*$C$69</f>
        <v>0</v>
      </c>
      <c r="KMK69" s="1003">
        <f t="shared" ref="KMK69" si="36641">KMK60*$C$65*$C$69</f>
        <v>0</v>
      </c>
      <c r="KMM69" s="1003">
        <f t="shared" ref="KMM69" si="36642">KMM60*$C$65*$C$69</f>
        <v>0</v>
      </c>
      <c r="KMO69" s="1003">
        <f t="shared" ref="KMO69" si="36643">KMO60*$C$65*$C$69</f>
        <v>0</v>
      </c>
      <c r="KMQ69" s="1003">
        <f t="shared" ref="KMQ69" si="36644">KMQ60*$C$65*$C$69</f>
        <v>0</v>
      </c>
      <c r="KMS69" s="1003">
        <f t="shared" ref="KMS69" si="36645">KMS60*$C$65*$C$69</f>
        <v>0</v>
      </c>
      <c r="KMU69" s="1003">
        <f t="shared" ref="KMU69" si="36646">KMU60*$C$65*$C$69</f>
        <v>0</v>
      </c>
      <c r="KMW69" s="1003">
        <f t="shared" ref="KMW69" si="36647">KMW60*$C$65*$C$69</f>
        <v>0</v>
      </c>
      <c r="KMY69" s="1003">
        <f t="shared" ref="KMY69" si="36648">KMY60*$C$65*$C$69</f>
        <v>0</v>
      </c>
      <c r="KNA69" s="1003">
        <f t="shared" ref="KNA69" si="36649">KNA60*$C$65*$C$69</f>
        <v>0</v>
      </c>
      <c r="KNC69" s="1003">
        <f t="shared" ref="KNC69" si="36650">KNC60*$C$65*$C$69</f>
        <v>0</v>
      </c>
      <c r="KNE69" s="1003">
        <f t="shared" ref="KNE69" si="36651">KNE60*$C$65*$C$69</f>
        <v>0</v>
      </c>
      <c r="KNG69" s="1003">
        <f t="shared" ref="KNG69" si="36652">KNG60*$C$65*$C$69</f>
        <v>0</v>
      </c>
      <c r="KNI69" s="1003">
        <f t="shared" ref="KNI69" si="36653">KNI60*$C$65*$C$69</f>
        <v>0</v>
      </c>
      <c r="KNK69" s="1003">
        <f t="shared" ref="KNK69" si="36654">KNK60*$C$65*$C$69</f>
        <v>0</v>
      </c>
      <c r="KNM69" s="1003">
        <f t="shared" ref="KNM69" si="36655">KNM60*$C$65*$C$69</f>
        <v>0</v>
      </c>
      <c r="KNO69" s="1003">
        <f t="shared" ref="KNO69" si="36656">KNO60*$C$65*$C$69</f>
        <v>0</v>
      </c>
      <c r="KNQ69" s="1003">
        <f t="shared" ref="KNQ69" si="36657">KNQ60*$C$65*$C$69</f>
        <v>0</v>
      </c>
      <c r="KNS69" s="1003">
        <f t="shared" ref="KNS69" si="36658">KNS60*$C$65*$C$69</f>
        <v>0</v>
      </c>
      <c r="KNU69" s="1003">
        <f t="shared" ref="KNU69" si="36659">KNU60*$C$65*$C$69</f>
        <v>0</v>
      </c>
      <c r="KNW69" s="1003">
        <f t="shared" ref="KNW69" si="36660">KNW60*$C$65*$C$69</f>
        <v>0</v>
      </c>
      <c r="KNY69" s="1003">
        <f t="shared" ref="KNY69" si="36661">KNY60*$C$65*$C$69</f>
        <v>0</v>
      </c>
      <c r="KOA69" s="1003">
        <f t="shared" ref="KOA69" si="36662">KOA60*$C$65*$C$69</f>
        <v>0</v>
      </c>
      <c r="KOC69" s="1003">
        <f t="shared" ref="KOC69" si="36663">KOC60*$C$65*$C$69</f>
        <v>0</v>
      </c>
      <c r="KOE69" s="1003">
        <f t="shared" ref="KOE69" si="36664">KOE60*$C$65*$C$69</f>
        <v>0</v>
      </c>
      <c r="KOG69" s="1003">
        <f t="shared" ref="KOG69" si="36665">KOG60*$C$65*$C$69</f>
        <v>0</v>
      </c>
      <c r="KOI69" s="1003">
        <f t="shared" ref="KOI69" si="36666">KOI60*$C$65*$C$69</f>
        <v>0</v>
      </c>
      <c r="KOK69" s="1003">
        <f t="shared" ref="KOK69" si="36667">KOK60*$C$65*$C$69</f>
        <v>0</v>
      </c>
      <c r="KOM69" s="1003">
        <f t="shared" ref="KOM69" si="36668">KOM60*$C$65*$C$69</f>
        <v>0</v>
      </c>
      <c r="KOO69" s="1003">
        <f t="shared" ref="KOO69" si="36669">KOO60*$C$65*$C$69</f>
        <v>0</v>
      </c>
      <c r="KOQ69" s="1003">
        <f t="shared" ref="KOQ69" si="36670">KOQ60*$C$65*$C$69</f>
        <v>0</v>
      </c>
      <c r="KOS69" s="1003">
        <f t="shared" ref="KOS69" si="36671">KOS60*$C$65*$C$69</f>
        <v>0</v>
      </c>
      <c r="KOU69" s="1003">
        <f t="shared" ref="KOU69" si="36672">KOU60*$C$65*$C$69</f>
        <v>0</v>
      </c>
      <c r="KOW69" s="1003">
        <f t="shared" ref="KOW69" si="36673">KOW60*$C$65*$C$69</f>
        <v>0</v>
      </c>
      <c r="KOY69" s="1003">
        <f t="shared" ref="KOY69" si="36674">KOY60*$C$65*$C$69</f>
        <v>0</v>
      </c>
      <c r="KPA69" s="1003">
        <f t="shared" ref="KPA69" si="36675">KPA60*$C$65*$C$69</f>
        <v>0</v>
      </c>
      <c r="KPC69" s="1003">
        <f t="shared" ref="KPC69" si="36676">KPC60*$C$65*$C$69</f>
        <v>0</v>
      </c>
      <c r="KPE69" s="1003">
        <f t="shared" ref="KPE69" si="36677">KPE60*$C$65*$C$69</f>
        <v>0</v>
      </c>
      <c r="KPG69" s="1003">
        <f t="shared" ref="KPG69" si="36678">KPG60*$C$65*$C$69</f>
        <v>0</v>
      </c>
      <c r="KPI69" s="1003">
        <f t="shared" ref="KPI69" si="36679">KPI60*$C$65*$C$69</f>
        <v>0</v>
      </c>
      <c r="KPK69" s="1003">
        <f t="shared" ref="KPK69" si="36680">KPK60*$C$65*$C$69</f>
        <v>0</v>
      </c>
      <c r="KPM69" s="1003">
        <f t="shared" ref="KPM69" si="36681">KPM60*$C$65*$C$69</f>
        <v>0</v>
      </c>
      <c r="KPO69" s="1003">
        <f t="shared" ref="KPO69" si="36682">KPO60*$C$65*$C$69</f>
        <v>0</v>
      </c>
      <c r="KPQ69" s="1003">
        <f t="shared" ref="KPQ69" si="36683">KPQ60*$C$65*$C$69</f>
        <v>0</v>
      </c>
      <c r="KPS69" s="1003">
        <f t="shared" ref="KPS69" si="36684">KPS60*$C$65*$C$69</f>
        <v>0</v>
      </c>
      <c r="KPU69" s="1003">
        <f t="shared" ref="KPU69" si="36685">KPU60*$C$65*$C$69</f>
        <v>0</v>
      </c>
      <c r="KPW69" s="1003">
        <f t="shared" ref="KPW69" si="36686">KPW60*$C$65*$C$69</f>
        <v>0</v>
      </c>
      <c r="KPY69" s="1003">
        <f t="shared" ref="KPY69" si="36687">KPY60*$C$65*$C$69</f>
        <v>0</v>
      </c>
      <c r="KQA69" s="1003">
        <f t="shared" ref="KQA69" si="36688">KQA60*$C$65*$C$69</f>
        <v>0</v>
      </c>
      <c r="KQC69" s="1003">
        <f t="shared" ref="KQC69" si="36689">KQC60*$C$65*$C$69</f>
        <v>0</v>
      </c>
      <c r="KQE69" s="1003">
        <f t="shared" ref="KQE69" si="36690">KQE60*$C$65*$C$69</f>
        <v>0</v>
      </c>
      <c r="KQG69" s="1003">
        <f t="shared" ref="KQG69" si="36691">KQG60*$C$65*$C$69</f>
        <v>0</v>
      </c>
      <c r="KQI69" s="1003">
        <f t="shared" ref="KQI69" si="36692">KQI60*$C$65*$C$69</f>
        <v>0</v>
      </c>
      <c r="KQK69" s="1003">
        <f t="shared" ref="KQK69" si="36693">KQK60*$C$65*$C$69</f>
        <v>0</v>
      </c>
      <c r="KQM69" s="1003">
        <f t="shared" ref="KQM69" si="36694">KQM60*$C$65*$C$69</f>
        <v>0</v>
      </c>
      <c r="KQO69" s="1003">
        <f t="shared" ref="KQO69" si="36695">KQO60*$C$65*$C$69</f>
        <v>0</v>
      </c>
      <c r="KQQ69" s="1003">
        <f t="shared" ref="KQQ69" si="36696">KQQ60*$C$65*$C$69</f>
        <v>0</v>
      </c>
      <c r="KQS69" s="1003">
        <f t="shared" ref="KQS69" si="36697">KQS60*$C$65*$C$69</f>
        <v>0</v>
      </c>
      <c r="KQU69" s="1003">
        <f t="shared" ref="KQU69" si="36698">KQU60*$C$65*$C$69</f>
        <v>0</v>
      </c>
      <c r="KQW69" s="1003">
        <f t="shared" ref="KQW69" si="36699">KQW60*$C$65*$C$69</f>
        <v>0</v>
      </c>
      <c r="KQY69" s="1003">
        <f t="shared" ref="KQY69" si="36700">KQY60*$C$65*$C$69</f>
        <v>0</v>
      </c>
      <c r="KRA69" s="1003">
        <f t="shared" ref="KRA69" si="36701">KRA60*$C$65*$C$69</f>
        <v>0</v>
      </c>
      <c r="KRC69" s="1003">
        <f t="shared" ref="KRC69" si="36702">KRC60*$C$65*$C$69</f>
        <v>0</v>
      </c>
      <c r="KRE69" s="1003">
        <f t="shared" ref="KRE69" si="36703">KRE60*$C$65*$C$69</f>
        <v>0</v>
      </c>
      <c r="KRG69" s="1003">
        <f t="shared" ref="KRG69" si="36704">KRG60*$C$65*$C$69</f>
        <v>0</v>
      </c>
      <c r="KRI69" s="1003">
        <f t="shared" ref="KRI69" si="36705">KRI60*$C$65*$C$69</f>
        <v>0</v>
      </c>
      <c r="KRK69" s="1003">
        <f t="shared" ref="KRK69" si="36706">KRK60*$C$65*$C$69</f>
        <v>0</v>
      </c>
      <c r="KRM69" s="1003">
        <f t="shared" ref="KRM69" si="36707">KRM60*$C$65*$C$69</f>
        <v>0</v>
      </c>
      <c r="KRO69" s="1003">
        <f t="shared" ref="KRO69" si="36708">KRO60*$C$65*$C$69</f>
        <v>0</v>
      </c>
      <c r="KRQ69" s="1003">
        <f t="shared" ref="KRQ69" si="36709">KRQ60*$C$65*$C$69</f>
        <v>0</v>
      </c>
      <c r="KRS69" s="1003">
        <f t="shared" ref="KRS69" si="36710">KRS60*$C$65*$C$69</f>
        <v>0</v>
      </c>
      <c r="KRU69" s="1003">
        <f t="shared" ref="KRU69" si="36711">KRU60*$C$65*$C$69</f>
        <v>0</v>
      </c>
      <c r="KRW69" s="1003">
        <f t="shared" ref="KRW69" si="36712">KRW60*$C$65*$C$69</f>
        <v>0</v>
      </c>
      <c r="KRY69" s="1003">
        <f t="shared" ref="KRY69" si="36713">KRY60*$C$65*$C$69</f>
        <v>0</v>
      </c>
      <c r="KSA69" s="1003">
        <f t="shared" ref="KSA69" si="36714">KSA60*$C$65*$C$69</f>
        <v>0</v>
      </c>
      <c r="KSC69" s="1003">
        <f t="shared" ref="KSC69" si="36715">KSC60*$C$65*$C$69</f>
        <v>0</v>
      </c>
      <c r="KSE69" s="1003">
        <f t="shared" ref="KSE69" si="36716">KSE60*$C$65*$C$69</f>
        <v>0</v>
      </c>
      <c r="KSG69" s="1003">
        <f t="shared" ref="KSG69" si="36717">KSG60*$C$65*$C$69</f>
        <v>0</v>
      </c>
      <c r="KSI69" s="1003">
        <f t="shared" ref="KSI69" si="36718">KSI60*$C$65*$C$69</f>
        <v>0</v>
      </c>
      <c r="KSK69" s="1003">
        <f t="shared" ref="KSK69" si="36719">KSK60*$C$65*$C$69</f>
        <v>0</v>
      </c>
      <c r="KSM69" s="1003">
        <f t="shared" ref="KSM69" si="36720">KSM60*$C$65*$C$69</f>
        <v>0</v>
      </c>
      <c r="KSO69" s="1003">
        <f t="shared" ref="KSO69" si="36721">KSO60*$C$65*$C$69</f>
        <v>0</v>
      </c>
      <c r="KSQ69" s="1003">
        <f t="shared" ref="KSQ69" si="36722">KSQ60*$C$65*$C$69</f>
        <v>0</v>
      </c>
      <c r="KSS69" s="1003">
        <f t="shared" ref="KSS69" si="36723">KSS60*$C$65*$C$69</f>
        <v>0</v>
      </c>
      <c r="KSU69" s="1003">
        <f t="shared" ref="KSU69" si="36724">KSU60*$C$65*$C$69</f>
        <v>0</v>
      </c>
      <c r="KSW69" s="1003">
        <f t="shared" ref="KSW69" si="36725">KSW60*$C$65*$C$69</f>
        <v>0</v>
      </c>
      <c r="KSY69" s="1003">
        <f t="shared" ref="KSY69" si="36726">KSY60*$C$65*$C$69</f>
        <v>0</v>
      </c>
      <c r="KTA69" s="1003">
        <f t="shared" ref="KTA69" si="36727">KTA60*$C$65*$C$69</f>
        <v>0</v>
      </c>
      <c r="KTC69" s="1003">
        <f t="shared" ref="KTC69" si="36728">KTC60*$C$65*$C$69</f>
        <v>0</v>
      </c>
      <c r="KTE69" s="1003">
        <f t="shared" ref="KTE69" si="36729">KTE60*$C$65*$C$69</f>
        <v>0</v>
      </c>
      <c r="KTG69" s="1003">
        <f t="shared" ref="KTG69" si="36730">KTG60*$C$65*$C$69</f>
        <v>0</v>
      </c>
      <c r="KTI69" s="1003">
        <f t="shared" ref="KTI69" si="36731">KTI60*$C$65*$C$69</f>
        <v>0</v>
      </c>
      <c r="KTK69" s="1003">
        <f t="shared" ref="KTK69" si="36732">KTK60*$C$65*$C$69</f>
        <v>0</v>
      </c>
      <c r="KTM69" s="1003">
        <f t="shared" ref="KTM69" si="36733">KTM60*$C$65*$C$69</f>
        <v>0</v>
      </c>
      <c r="KTO69" s="1003">
        <f t="shared" ref="KTO69" si="36734">KTO60*$C$65*$C$69</f>
        <v>0</v>
      </c>
      <c r="KTQ69" s="1003">
        <f t="shared" ref="KTQ69" si="36735">KTQ60*$C$65*$C$69</f>
        <v>0</v>
      </c>
      <c r="KTS69" s="1003">
        <f t="shared" ref="KTS69" si="36736">KTS60*$C$65*$C$69</f>
        <v>0</v>
      </c>
      <c r="KTU69" s="1003">
        <f t="shared" ref="KTU69" si="36737">KTU60*$C$65*$C$69</f>
        <v>0</v>
      </c>
      <c r="KTW69" s="1003">
        <f t="shared" ref="KTW69" si="36738">KTW60*$C$65*$C$69</f>
        <v>0</v>
      </c>
      <c r="KTY69" s="1003">
        <f t="shared" ref="KTY69" si="36739">KTY60*$C$65*$C$69</f>
        <v>0</v>
      </c>
      <c r="KUA69" s="1003">
        <f t="shared" ref="KUA69" si="36740">KUA60*$C$65*$C$69</f>
        <v>0</v>
      </c>
      <c r="KUC69" s="1003">
        <f t="shared" ref="KUC69" si="36741">KUC60*$C$65*$C$69</f>
        <v>0</v>
      </c>
      <c r="KUE69" s="1003">
        <f t="shared" ref="KUE69" si="36742">KUE60*$C$65*$C$69</f>
        <v>0</v>
      </c>
      <c r="KUG69" s="1003">
        <f t="shared" ref="KUG69" si="36743">KUG60*$C$65*$C$69</f>
        <v>0</v>
      </c>
      <c r="KUI69" s="1003">
        <f t="shared" ref="KUI69" si="36744">KUI60*$C$65*$C$69</f>
        <v>0</v>
      </c>
      <c r="KUK69" s="1003">
        <f t="shared" ref="KUK69" si="36745">KUK60*$C$65*$C$69</f>
        <v>0</v>
      </c>
      <c r="KUM69" s="1003">
        <f t="shared" ref="KUM69" si="36746">KUM60*$C$65*$C$69</f>
        <v>0</v>
      </c>
      <c r="KUO69" s="1003">
        <f t="shared" ref="KUO69" si="36747">KUO60*$C$65*$C$69</f>
        <v>0</v>
      </c>
      <c r="KUQ69" s="1003">
        <f t="shared" ref="KUQ69" si="36748">KUQ60*$C$65*$C$69</f>
        <v>0</v>
      </c>
      <c r="KUS69" s="1003">
        <f t="shared" ref="KUS69" si="36749">KUS60*$C$65*$C$69</f>
        <v>0</v>
      </c>
      <c r="KUU69" s="1003">
        <f t="shared" ref="KUU69" si="36750">KUU60*$C$65*$C$69</f>
        <v>0</v>
      </c>
      <c r="KUW69" s="1003">
        <f t="shared" ref="KUW69" si="36751">KUW60*$C$65*$C$69</f>
        <v>0</v>
      </c>
      <c r="KUY69" s="1003">
        <f t="shared" ref="KUY69" si="36752">KUY60*$C$65*$C$69</f>
        <v>0</v>
      </c>
      <c r="KVA69" s="1003">
        <f t="shared" ref="KVA69" si="36753">KVA60*$C$65*$C$69</f>
        <v>0</v>
      </c>
      <c r="KVC69" s="1003">
        <f t="shared" ref="KVC69" si="36754">KVC60*$C$65*$C$69</f>
        <v>0</v>
      </c>
      <c r="KVE69" s="1003">
        <f t="shared" ref="KVE69" si="36755">KVE60*$C$65*$C$69</f>
        <v>0</v>
      </c>
      <c r="KVG69" s="1003">
        <f t="shared" ref="KVG69" si="36756">KVG60*$C$65*$C$69</f>
        <v>0</v>
      </c>
      <c r="KVI69" s="1003">
        <f t="shared" ref="KVI69" si="36757">KVI60*$C$65*$C$69</f>
        <v>0</v>
      </c>
      <c r="KVK69" s="1003">
        <f t="shared" ref="KVK69" si="36758">KVK60*$C$65*$C$69</f>
        <v>0</v>
      </c>
      <c r="KVM69" s="1003">
        <f t="shared" ref="KVM69" si="36759">KVM60*$C$65*$C$69</f>
        <v>0</v>
      </c>
      <c r="KVO69" s="1003">
        <f t="shared" ref="KVO69" si="36760">KVO60*$C$65*$C$69</f>
        <v>0</v>
      </c>
      <c r="KVQ69" s="1003">
        <f t="shared" ref="KVQ69" si="36761">KVQ60*$C$65*$C$69</f>
        <v>0</v>
      </c>
      <c r="KVS69" s="1003">
        <f t="shared" ref="KVS69" si="36762">KVS60*$C$65*$C$69</f>
        <v>0</v>
      </c>
      <c r="KVU69" s="1003">
        <f t="shared" ref="KVU69" si="36763">KVU60*$C$65*$C$69</f>
        <v>0</v>
      </c>
      <c r="KVW69" s="1003">
        <f t="shared" ref="KVW69" si="36764">KVW60*$C$65*$C$69</f>
        <v>0</v>
      </c>
      <c r="KVY69" s="1003">
        <f t="shared" ref="KVY69" si="36765">KVY60*$C$65*$C$69</f>
        <v>0</v>
      </c>
      <c r="KWA69" s="1003">
        <f t="shared" ref="KWA69" si="36766">KWA60*$C$65*$C$69</f>
        <v>0</v>
      </c>
      <c r="KWC69" s="1003">
        <f t="shared" ref="KWC69" si="36767">KWC60*$C$65*$C$69</f>
        <v>0</v>
      </c>
      <c r="KWE69" s="1003">
        <f t="shared" ref="KWE69" si="36768">KWE60*$C$65*$C$69</f>
        <v>0</v>
      </c>
      <c r="KWG69" s="1003">
        <f t="shared" ref="KWG69" si="36769">KWG60*$C$65*$C$69</f>
        <v>0</v>
      </c>
      <c r="KWI69" s="1003">
        <f t="shared" ref="KWI69" si="36770">KWI60*$C$65*$C$69</f>
        <v>0</v>
      </c>
      <c r="KWK69" s="1003">
        <f t="shared" ref="KWK69" si="36771">KWK60*$C$65*$C$69</f>
        <v>0</v>
      </c>
      <c r="KWM69" s="1003">
        <f t="shared" ref="KWM69" si="36772">KWM60*$C$65*$C$69</f>
        <v>0</v>
      </c>
      <c r="KWO69" s="1003">
        <f t="shared" ref="KWO69" si="36773">KWO60*$C$65*$C$69</f>
        <v>0</v>
      </c>
      <c r="KWQ69" s="1003">
        <f t="shared" ref="KWQ69" si="36774">KWQ60*$C$65*$C$69</f>
        <v>0</v>
      </c>
      <c r="KWS69" s="1003">
        <f t="shared" ref="KWS69" si="36775">KWS60*$C$65*$C$69</f>
        <v>0</v>
      </c>
      <c r="KWU69" s="1003">
        <f t="shared" ref="KWU69" si="36776">KWU60*$C$65*$C$69</f>
        <v>0</v>
      </c>
      <c r="KWW69" s="1003">
        <f t="shared" ref="KWW69" si="36777">KWW60*$C$65*$C$69</f>
        <v>0</v>
      </c>
      <c r="KWY69" s="1003">
        <f t="shared" ref="KWY69" si="36778">KWY60*$C$65*$C$69</f>
        <v>0</v>
      </c>
      <c r="KXA69" s="1003">
        <f t="shared" ref="KXA69" si="36779">KXA60*$C$65*$C$69</f>
        <v>0</v>
      </c>
      <c r="KXC69" s="1003">
        <f t="shared" ref="KXC69" si="36780">KXC60*$C$65*$C$69</f>
        <v>0</v>
      </c>
      <c r="KXE69" s="1003">
        <f t="shared" ref="KXE69" si="36781">KXE60*$C$65*$C$69</f>
        <v>0</v>
      </c>
      <c r="KXG69" s="1003">
        <f t="shared" ref="KXG69" si="36782">KXG60*$C$65*$C$69</f>
        <v>0</v>
      </c>
      <c r="KXI69" s="1003">
        <f t="shared" ref="KXI69" si="36783">KXI60*$C$65*$C$69</f>
        <v>0</v>
      </c>
      <c r="KXK69" s="1003">
        <f t="shared" ref="KXK69" si="36784">KXK60*$C$65*$C$69</f>
        <v>0</v>
      </c>
      <c r="KXM69" s="1003">
        <f t="shared" ref="KXM69" si="36785">KXM60*$C$65*$C$69</f>
        <v>0</v>
      </c>
      <c r="KXO69" s="1003">
        <f t="shared" ref="KXO69" si="36786">KXO60*$C$65*$C$69</f>
        <v>0</v>
      </c>
      <c r="KXQ69" s="1003">
        <f t="shared" ref="KXQ69" si="36787">KXQ60*$C$65*$C$69</f>
        <v>0</v>
      </c>
      <c r="KXS69" s="1003">
        <f t="shared" ref="KXS69" si="36788">KXS60*$C$65*$C$69</f>
        <v>0</v>
      </c>
      <c r="KXU69" s="1003">
        <f t="shared" ref="KXU69" si="36789">KXU60*$C$65*$C$69</f>
        <v>0</v>
      </c>
      <c r="KXW69" s="1003">
        <f t="shared" ref="KXW69" si="36790">KXW60*$C$65*$C$69</f>
        <v>0</v>
      </c>
      <c r="KXY69" s="1003">
        <f t="shared" ref="KXY69" si="36791">KXY60*$C$65*$C$69</f>
        <v>0</v>
      </c>
      <c r="KYA69" s="1003">
        <f t="shared" ref="KYA69" si="36792">KYA60*$C$65*$C$69</f>
        <v>0</v>
      </c>
      <c r="KYC69" s="1003">
        <f t="shared" ref="KYC69" si="36793">KYC60*$C$65*$C$69</f>
        <v>0</v>
      </c>
      <c r="KYE69" s="1003">
        <f t="shared" ref="KYE69" si="36794">KYE60*$C$65*$C$69</f>
        <v>0</v>
      </c>
      <c r="KYG69" s="1003">
        <f t="shared" ref="KYG69" si="36795">KYG60*$C$65*$C$69</f>
        <v>0</v>
      </c>
      <c r="KYI69" s="1003">
        <f t="shared" ref="KYI69" si="36796">KYI60*$C$65*$C$69</f>
        <v>0</v>
      </c>
      <c r="KYK69" s="1003">
        <f t="shared" ref="KYK69" si="36797">KYK60*$C$65*$C$69</f>
        <v>0</v>
      </c>
      <c r="KYM69" s="1003">
        <f t="shared" ref="KYM69" si="36798">KYM60*$C$65*$C$69</f>
        <v>0</v>
      </c>
      <c r="KYO69" s="1003">
        <f t="shared" ref="KYO69" si="36799">KYO60*$C$65*$C$69</f>
        <v>0</v>
      </c>
      <c r="KYQ69" s="1003">
        <f t="shared" ref="KYQ69" si="36800">KYQ60*$C$65*$C$69</f>
        <v>0</v>
      </c>
      <c r="KYS69" s="1003">
        <f t="shared" ref="KYS69" si="36801">KYS60*$C$65*$C$69</f>
        <v>0</v>
      </c>
      <c r="KYU69" s="1003">
        <f t="shared" ref="KYU69" si="36802">KYU60*$C$65*$C$69</f>
        <v>0</v>
      </c>
      <c r="KYW69" s="1003">
        <f t="shared" ref="KYW69" si="36803">KYW60*$C$65*$C$69</f>
        <v>0</v>
      </c>
      <c r="KYY69" s="1003">
        <f t="shared" ref="KYY69" si="36804">KYY60*$C$65*$C$69</f>
        <v>0</v>
      </c>
      <c r="KZA69" s="1003">
        <f t="shared" ref="KZA69" si="36805">KZA60*$C$65*$C$69</f>
        <v>0</v>
      </c>
      <c r="KZC69" s="1003">
        <f t="shared" ref="KZC69" si="36806">KZC60*$C$65*$C$69</f>
        <v>0</v>
      </c>
      <c r="KZE69" s="1003">
        <f t="shared" ref="KZE69" si="36807">KZE60*$C$65*$C$69</f>
        <v>0</v>
      </c>
      <c r="KZG69" s="1003">
        <f t="shared" ref="KZG69" si="36808">KZG60*$C$65*$C$69</f>
        <v>0</v>
      </c>
      <c r="KZI69" s="1003">
        <f t="shared" ref="KZI69" si="36809">KZI60*$C$65*$C$69</f>
        <v>0</v>
      </c>
      <c r="KZK69" s="1003">
        <f t="shared" ref="KZK69" si="36810">KZK60*$C$65*$C$69</f>
        <v>0</v>
      </c>
      <c r="KZM69" s="1003">
        <f t="shared" ref="KZM69" si="36811">KZM60*$C$65*$C$69</f>
        <v>0</v>
      </c>
      <c r="KZO69" s="1003">
        <f t="shared" ref="KZO69" si="36812">KZO60*$C$65*$C$69</f>
        <v>0</v>
      </c>
      <c r="KZQ69" s="1003">
        <f t="shared" ref="KZQ69" si="36813">KZQ60*$C$65*$C$69</f>
        <v>0</v>
      </c>
      <c r="KZS69" s="1003">
        <f t="shared" ref="KZS69" si="36814">KZS60*$C$65*$C$69</f>
        <v>0</v>
      </c>
      <c r="KZU69" s="1003">
        <f t="shared" ref="KZU69" si="36815">KZU60*$C$65*$C$69</f>
        <v>0</v>
      </c>
      <c r="KZW69" s="1003">
        <f t="shared" ref="KZW69" si="36816">KZW60*$C$65*$C$69</f>
        <v>0</v>
      </c>
      <c r="KZY69" s="1003">
        <f t="shared" ref="KZY69" si="36817">KZY60*$C$65*$C$69</f>
        <v>0</v>
      </c>
      <c r="LAA69" s="1003">
        <f t="shared" ref="LAA69" si="36818">LAA60*$C$65*$C$69</f>
        <v>0</v>
      </c>
      <c r="LAC69" s="1003">
        <f t="shared" ref="LAC69" si="36819">LAC60*$C$65*$C$69</f>
        <v>0</v>
      </c>
      <c r="LAE69" s="1003">
        <f t="shared" ref="LAE69" si="36820">LAE60*$C$65*$C$69</f>
        <v>0</v>
      </c>
      <c r="LAG69" s="1003">
        <f t="shared" ref="LAG69" si="36821">LAG60*$C$65*$C$69</f>
        <v>0</v>
      </c>
      <c r="LAI69" s="1003">
        <f t="shared" ref="LAI69" si="36822">LAI60*$C$65*$C$69</f>
        <v>0</v>
      </c>
      <c r="LAK69" s="1003">
        <f t="shared" ref="LAK69" si="36823">LAK60*$C$65*$C$69</f>
        <v>0</v>
      </c>
      <c r="LAM69" s="1003">
        <f t="shared" ref="LAM69" si="36824">LAM60*$C$65*$C$69</f>
        <v>0</v>
      </c>
      <c r="LAO69" s="1003">
        <f t="shared" ref="LAO69" si="36825">LAO60*$C$65*$C$69</f>
        <v>0</v>
      </c>
      <c r="LAQ69" s="1003">
        <f t="shared" ref="LAQ69" si="36826">LAQ60*$C$65*$C$69</f>
        <v>0</v>
      </c>
      <c r="LAS69" s="1003">
        <f t="shared" ref="LAS69" si="36827">LAS60*$C$65*$C$69</f>
        <v>0</v>
      </c>
      <c r="LAU69" s="1003">
        <f t="shared" ref="LAU69" si="36828">LAU60*$C$65*$C$69</f>
        <v>0</v>
      </c>
      <c r="LAW69" s="1003">
        <f t="shared" ref="LAW69" si="36829">LAW60*$C$65*$C$69</f>
        <v>0</v>
      </c>
      <c r="LAY69" s="1003">
        <f t="shared" ref="LAY69" si="36830">LAY60*$C$65*$C$69</f>
        <v>0</v>
      </c>
      <c r="LBA69" s="1003">
        <f t="shared" ref="LBA69" si="36831">LBA60*$C$65*$C$69</f>
        <v>0</v>
      </c>
      <c r="LBC69" s="1003">
        <f t="shared" ref="LBC69" si="36832">LBC60*$C$65*$C$69</f>
        <v>0</v>
      </c>
      <c r="LBE69" s="1003">
        <f t="shared" ref="LBE69" si="36833">LBE60*$C$65*$C$69</f>
        <v>0</v>
      </c>
      <c r="LBG69" s="1003">
        <f t="shared" ref="LBG69" si="36834">LBG60*$C$65*$C$69</f>
        <v>0</v>
      </c>
      <c r="LBI69" s="1003">
        <f t="shared" ref="LBI69" si="36835">LBI60*$C$65*$C$69</f>
        <v>0</v>
      </c>
      <c r="LBK69" s="1003">
        <f t="shared" ref="LBK69" si="36836">LBK60*$C$65*$C$69</f>
        <v>0</v>
      </c>
      <c r="LBM69" s="1003">
        <f t="shared" ref="LBM69" si="36837">LBM60*$C$65*$C$69</f>
        <v>0</v>
      </c>
      <c r="LBO69" s="1003">
        <f t="shared" ref="LBO69" si="36838">LBO60*$C$65*$C$69</f>
        <v>0</v>
      </c>
      <c r="LBQ69" s="1003">
        <f t="shared" ref="LBQ69" si="36839">LBQ60*$C$65*$C$69</f>
        <v>0</v>
      </c>
      <c r="LBS69" s="1003">
        <f t="shared" ref="LBS69" si="36840">LBS60*$C$65*$C$69</f>
        <v>0</v>
      </c>
      <c r="LBU69" s="1003">
        <f t="shared" ref="LBU69" si="36841">LBU60*$C$65*$C$69</f>
        <v>0</v>
      </c>
      <c r="LBW69" s="1003">
        <f t="shared" ref="LBW69" si="36842">LBW60*$C$65*$C$69</f>
        <v>0</v>
      </c>
      <c r="LBY69" s="1003">
        <f t="shared" ref="LBY69" si="36843">LBY60*$C$65*$C$69</f>
        <v>0</v>
      </c>
      <c r="LCA69" s="1003">
        <f t="shared" ref="LCA69" si="36844">LCA60*$C$65*$C$69</f>
        <v>0</v>
      </c>
      <c r="LCC69" s="1003">
        <f t="shared" ref="LCC69" si="36845">LCC60*$C$65*$C$69</f>
        <v>0</v>
      </c>
      <c r="LCE69" s="1003">
        <f t="shared" ref="LCE69" si="36846">LCE60*$C$65*$C$69</f>
        <v>0</v>
      </c>
      <c r="LCG69" s="1003">
        <f t="shared" ref="LCG69" si="36847">LCG60*$C$65*$C$69</f>
        <v>0</v>
      </c>
      <c r="LCI69" s="1003">
        <f t="shared" ref="LCI69" si="36848">LCI60*$C$65*$C$69</f>
        <v>0</v>
      </c>
      <c r="LCK69" s="1003">
        <f t="shared" ref="LCK69" si="36849">LCK60*$C$65*$C$69</f>
        <v>0</v>
      </c>
      <c r="LCM69" s="1003">
        <f t="shared" ref="LCM69" si="36850">LCM60*$C$65*$C$69</f>
        <v>0</v>
      </c>
      <c r="LCO69" s="1003">
        <f t="shared" ref="LCO69" si="36851">LCO60*$C$65*$C$69</f>
        <v>0</v>
      </c>
      <c r="LCQ69" s="1003">
        <f t="shared" ref="LCQ69" si="36852">LCQ60*$C$65*$C$69</f>
        <v>0</v>
      </c>
      <c r="LCS69" s="1003">
        <f t="shared" ref="LCS69" si="36853">LCS60*$C$65*$C$69</f>
        <v>0</v>
      </c>
      <c r="LCU69" s="1003">
        <f t="shared" ref="LCU69" si="36854">LCU60*$C$65*$C$69</f>
        <v>0</v>
      </c>
      <c r="LCW69" s="1003">
        <f t="shared" ref="LCW69" si="36855">LCW60*$C$65*$C$69</f>
        <v>0</v>
      </c>
      <c r="LCY69" s="1003">
        <f t="shared" ref="LCY69" si="36856">LCY60*$C$65*$C$69</f>
        <v>0</v>
      </c>
      <c r="LDA69" s="1003">
        <f t="shared" ref="LDA69" si="36857">LDA60*$C$65*$C$69</f>
        <v>0</v>
      </c>
      <c r="LDC69" s="1003">
        <f t="shared" ref="LDC69" si="36858">LDC60*$C$65*$C$69</f>
        <v>0</v>
      </c>
      <c r="LDE69" s="1003">
        <f t="shared" ref="LDE69" si="36859">LDE60*$C$65*$C$69</f>
        <v>0</v>
      </c>
      <c r="LDG69" s="1003">
        <f t="shared" ref="LDG69" si="36860">LDG60*$C$65*$C$69</f>
        <v>0</v>
      </c>
      <c r="LDI69" s="1003">
        <f t="shared" ref="LDI69" si="36861">LDI60*$C$65*$C$69</f>
        <v>0</v>
      </c>
      <c r="LDK69" s="1003">
        <f t="shared" ref="LDK69" si="36862">LDK60*$C$65*$C$69</f>
        <v>0</v>
      </c>
      <c r="LDM69" s="1003">
        <f t="shared" ref="LDM69" si="36863">LDM60*$C$65*$C$69</f>
        <v>0</v>
      </c>
      <c r="LDO69" s="1003">
        <f t="shared" ref="LDO69" si="36864">LDO60*$C$65*$C$69</f>
        <v>0</v>
      </c>
      <c r="LDQ69" s="1003">
        <f t="shared" ref="LDQ69" si="36865">LDQ60*$C$65*$C$69</f>
        <v>0</v>
      </c>
      <c r="LDS69" s="1003">
        <f t="shared" ref="LDS69" si="36866">LDS60*$C$65*$C$69</f>
        <v>0</v>
      </c>
      <c r="LDU69" s="1003">
        <f t="shared" ref="LDU69" si="36867">LDU60*$C$65*$C$69</f>
        <v>0</v>
      </c>
      <c r="LDW69" s="1003">
        <f t="shared" ref="LDW69" si="36868">LDW60*$C$65*$C$69</f>
        <v>0</v>
      </c>
      <c r="LDY69" s="1003">
        <f t="shared" ref="LDY69" si="36869">LDY60*$C$65*$C$69</f>
        <v>0</v>
      </c>
      <c r="LEA69" s="1003">
        <f t="shared" ref="LEA69" si="36870">LEA60*$C$65*$C$69</f>
        <v>0</v>
      </c>
      <c r="LEC69" s="1003">
        <f t="shared" ref="LEC69" si="36871">LEC60*$C$65*$C$69</f>
        <v>0</v>
      </c>
      <c r="LEE69" s="1003">
        <f t="shared" ref="LEE69" si="36872">LEE60*$C$65*$C$69</f>
        <v>0</v>
      </c>
      <c r="LEG69" s="1003">
        <f t="shared" ref="LEG69" si="36873">LEG60*$C$65*$C$69</f>
        <v>0</v>
      </c>
      <c r="LEI69" s="1003">
        <f t="shared" ref="LEI69" si="36874">LEI60*$C$65*$C$69</f>
        <v>0</v>
      </c>
      <c r="LEK69" s="1003">
        <f t="shared" ref="LEK69" si="36875">LEK60*$C$65*$C$69</f>
        <v>0</v>
      </c>
      <c r="LEM69" s="1003">
        <f t="shared" ref="LEM69" si="36876">LEM60*$C$65*$C$69</f>
        <v>0</v>
      </c>
      <c r="LEO69" s="1003">
        <f t="shared" ref="LEO69" si="36877">LEO60*$C$65*$C$69</f>
        <v>0</v>
      </c>
      <c r="LEQ69" s="1003">
        <f t="shared" ref="LEQ69" si="36878">LEQ60*$C$65*$C$69</f>
        <v>0</v>
      </c>
      <c r="LES69" s="1003">
        <f t="shared" ref="LES69" si="36879">LES60*$C$65*$C$69</f>
        <v>0</v>
      </c>
      <c r="LEU69" s="1003">
        <f t="shared" ref="LEU69" si="36880">LEU60*$C$65*$C$69</f>
        <v>0</v>
      </c>
      <c r="LEW69" s="1003">
        <f t="shared" ref="LEW69" si="36881">LEW60*$C$65*$C$69</f>
        <v>0</v>
      </c>
      <c r="LEY69" s="1003">
        <f t="shared" ref="LEY69" si="36882">LEY60*$C$65*$C$69</f>
        <v>0</v>
      </c>
      <c r="LFA69" s="1003">
        <f t="shared" ref="LFA69" si="36883">LFA60*$C$65*$C$69</f>
        <v>0</v>
      </c>
      <c r="LFC69" s="1003">
        <f t="shared" ref="LFC69" si="36884">LFC60*$C$65*$C$69</f>
        <v>0</v>
      </c>
      <c r="LFE69" s="1003">
        <f t="shared" ref="LFE69" si="36885">LFE60*$C$65*$C$69</f>
        <v>0</v>
      </c>
      <c r="LFG69" s="1003">
        <f t="shared" ref="LFG69" si="36886">LFG60*$C$65*$C$69</f>
        <v>0</v>
      </c>
      <c r="LFI69" s="1003">
        <f t="shared" ref="LFI69" si="36887">LFI60*$C$65*$C$69</f>
        <v>0</v>
      </c>
      <c r="LFK69" s="1003">
        <f t="shared" ref="LFK69" si="36888">LFK60*$C$65*$C$69</f>
        <v>0</v>
      </c>
      <c r="LFM69" s="1003">
        <f t="shared" ref="LFM69" si="36889">LFM60*$C$65*$C$69</f>
        <v>0</v>
      </c>
      <c r="LFO69" s="1003">
        <f t="shared" ref="LFO69" si="36890">LFO60*$C$65*$C$69</f>
        <v>0</v>
      </c>
      <c r="LFQ69" s="1003">
        <f t="shared" ref="LFQ69" si="36891">LFQ60*$C$65*$C$69</f>
        <v>0</v>
      </c>
      <c r="LFS69" s="1003">
        <f t="shared" ref="LFS69" si="36892">LFS60*$C$65*$C$69</f>
        <v>0</v>
      </c>
      <c r="LFU69" s="1003">
        <f t="shared" ref="LFU69" si="36893">LFU60*$C$65*$C$69</f>
        <v>0</v>
      </c>
      <c r="LFW69" s="1003">
        <f t="shared" ref="LFW69" si="36894">LFW60*$C$65*$C$69</f>
        <v>0</v>
      </c>
      <c r="LFY69" s="1003">
        <f t="shared" ref="LFY69" si="36895">LFY60*$C$65*$C$69</f>
        <v>0</v>
      </c>
      <c r="LGA69" s="1003">
        <f t="shared" ref="LGA69" si="36896">LGA60*$C$65*$C$69</f>
        <v>0</v>
      </c>
      <c r="LGC69" s="1003">
        <f t="shared" ref="LGC69" si="36897">LGC60*$C$65*$C$69</f>
        <v>0</v>
      </c>
      <c r="LGE69" s="1003">
        <f t="shared" ref="LGE69" si="36898">LGE60*$C$65*$C$69</f>
        <v>0</v>
      </c>
      <c r="LGG69" s="1003">
        <f t="shared" ref="LGG69" si="36899">LGG60*$C$65*$C$69</f>
        <v>0</v>
      </c>
      <c r="LGI69" s="1003">
        <f t="shared" ref="LGI69" si="36900">LGI60*$C$65*$C$69</f>
        <v>0</v>
      </c>
      <c r="LGK69" s="1003">
        <f t="shared" ref="LGK69" si="36901">LGK60*$C$65*$C$69</f>
        <v>0</v>
      </c>
      <c r="LGM69" s="1003">
        <f t="shared" ref="LGM69" si="36902">LGM60*$C$65*$C$69</f>
        <v>0</v>
      </c>
      <c r="LGO69" s="1003">
        <f t="shared" ref="LGO69" si="36903">LGO60*$C$65*$C$69</f>
        <v>0</v>
      </c>
      <c r="LGQ69" s="1003">
        <f t="shared" ref="LGQ69" si="36904">LGQ60*$C$65*$C$69</f>
        <v>0</v>
      </c>
      <c r="LGS69" s="1003">
        <f t="shared" ref="LGS69" si="36905">LGS60*$C$65*$C$69</f>
        <v>0</v>
      </c>
      <c r="LGU69" s="1003">
        <f t="shared" ref="LGU69" si="36906">LGU60*$C$65*$C$69</f>
        <v>0</v>
      </c>
      <c r="LGW69" s="1003">
        <f t="shared" ref="LGW69" si="36907">LGW60*$C$65*$C$69</f>
        <v>0</v>
      </c>
      <c r="LGY69" s="1003">
        <f t="shared" ref="LGY69" si="36908">LGY60*$C$65*$C$69</f>
        <v>0</v>
      </c>
      <c r="LHA69" s="1003">
        <f t="shared" ref="LHA69" si="36909">LHA60*$C$65*$C$69</f>
        <v>0</v>
      </c>
      <c r="LHC69" s="1003">
        <f t="shared" ref="LHC69" si="36910">LHC60*$C$65*$C$69</f>
        <v>0</v>
      </c>
      <c r="LHE69" s="1003">
        <f t="shared" ref="LHE69" si="36911">LHE60*$C$65*$C$69</f>
        <v>0</v>
      </c>
      <c r="LHG69" s="1003">
        <f t="shared" ref="LHG69" si="36912">LHG60*$C$65*$C$69</f>
        <v>0</v>
      </c>
      <c r="LHI69" s="1003">
        <f t="shared" ref="LHI69" si="36913">LHI60*$C$65*$C$69</f>
        <v>0</v>
      </c>
      <c r="LHK69" s="1003">
        <f t="shared" ref="LHK69" si="36914">LHK60*$C$65*$C$69</f>
        <v>0</v>
      </c>
      <c r="LHM69" s="1003">
        <f t="shared" ref="LHM69" si="36915">LHM60*$C$65*$C$69</f>
        <v>0</v>
      </c>
      <c r="LHO69" s="1003">
        <f t="shared" ref="LHO69" si="36916">LHO60*$C$65*$C$69</f>
        <v>0</v>
      </c>
      <c r="LHQ69" s="1003">
        <f t="shared" ref="LHQ69" si="36917">LHQ60*$C$65*$C$69</f>
        <v>0</v>
      </c>
      <c r="LHS69" s="1003">
        <f t="shared" ref="LHS69" si="36918">LHS60*$C$65*$C$69</f>
        <v>0</v>
      </c>
      <c r="LHU69" s="1003">
        <f t="shared" ref="LHU69" si="36919">LHU60*$C$65*$C$69</f>
        <v>0</v>
      </c>
      <c r="LHW69" s="1003">
        <f t="shared" ref="LHW69" si="36920">LHW60*$C$65*$C$69</f>
        <v>0</v>
      </c>
      <c r="LHY69" s="1003">
        <f t="shared" ref="LHY69" si="36921">LHY60*$C$65*$C$69</f>
        <v>0</v>
      </c>
      <c r="LIA69" s="1003">
        <f t="shared" ref="LIA69" si="36922">LIA60*$C$65*$C$69</f>
        <v>0</v>
      </c>
      <c r="LIC69" s="1003">
        <f t="shared" ref="LIC69" si="36923">LIC60*$C$65*$C$69</f>
        <v>0</v>
      </c>
      <c r="LIE69" s="1003">
        <f t="shared" ref="LIE69" si="36924">LIE60*$C$65*$C$69</f>
        <v>0</v>
      </c>
      <c r="LIG69" s="1003">
        <f t="shared" ref="LIG69" si="36925">LIG60*$C$65*$C$69</f>
        <v>0</v>
      </c>
      <c r="LII69" s="1003">
        <f t="shared" ref="LII69" si="36926">LII60*$C$65*$C$69</f>
        <v>0</v>
      </c>
      <c r="LIK69" s="1003">
        <f t="shared" ref="LIK69" si="36927">LIK60*$C$65*$C$69</f>
        <v>0</v>
      </c>
      <c r="LIM69" s="1003">
        <f t="shared" ref="LIM69" si="36928">LIM60*$C$65*$C$69</f>
        <v>0</v>
      </c>
      <c r="LIO69" s="1003">
        <f t="shared" ref="LIO69" si="36929">LIO60*$C$65*$C$69</f>
        <v>0</v>
      </c>
      <c r="LIQ69" s="1003">
        <f t="shared" ref="LIQ69" si="36930">LIQ60*$C$65*$C$69</f>
        <v>0</v>
      </c>
      <c r="LIS69" s="1003">
        <f t="shared" ref="LIS69" si="36931">LIS60*$C$65*$C$69</f>
        <v>0</v>
      </c>
      <c r="LIU69" s="1003">
        <f t="shared" ref="LIU69" si="36932">LIU60*$C$65*$C$69</f>
        <v>0</v>
      </c>
      <c r="LIW69" s="1003">
        <f t="shared" ref="LIW69" si="36933">LIW60*$C$65*$C$69</f>
        <v>0</v>
      </c>
      <c r="LIY69" s="1003">
        <f t="shared" ref="LIY69" si="36934">LIY60*$C$65*$C$69</f>
        <v>0</v>
      </c>
      <c r="LJA69" s="1003">
        <f t="shared" ref="LJA69" si="36935">LJA60*$C$65*$C$69</f>
        <v>0</v>
      </c>
      <c r="LJC69" s="1003">
        <f t="shared" ref="LJC69" si="36936">LJC60*$C$65*$C$69</f>
        <v>0</v>
      </c>
      <c r="LJE69" s="1003">
        <f t="shared" ref="LJE69" si="36937">LJE60*$C$65*$C$69</f>
        <v>0</v>
      </c>
      <c r="LJG69" s="1003">
        <f t="shared" ref="LJG69" si="36938">LJG60*$C$65*$C$69</f>
        <v>0</v>
      </c>
      <c r="LJI69" s="1003">
        <f t="shared" ref="LJI69" si="36939">LJI60*$C$65*$C$69</f>
        <v>0</v>
      </c>
      <c r="LJK69" s="1003">
        <f t="shared" ref="LJK69" si="36940">LJK60*$C$65*$C$69</f>
        <v>0</v>
      </c>
      <c r="LJM69" s="1003">
        <f t="shared" ref="LJM69" si="36941">LJM60*$C$65*$C$69</f>
        <v>0</v>
      </c>
      <c r="LJO69" s="1003">
        <f t="shared" ref="LJO69" si="36942">LJO60*$C$65*$C$69</f>
        <v>0</v>
      </c>
      <c r="LJQ69" s="1003">
        <f t="shared" ref="LJQ69" si="36943">LJQ60*$C$65*$C$69</f>
        <v>0</v>
      </c>
      <c r="LJS69" s="1003">
        <f t="shared" ref="LJS69" si="36944">LJS60*$C$65*$C$69</f>
        <v>0</v>
      </c>
      <c r="LJU69" s="1003">
        <f t="shared" ref="LJU69" si="36945">LJU60*$C$65*$C$69</f>
        <v>0</v>
      </c>
      <c r="LJW69" s="1003">
        <f t="shared" ref="LJW69" si="36946">LJW60*$C$65*$C$69</f>
        <v>0</v>
      </c>
      <c r="LJY69" s="1003">
        <f t="shared" ref="LJY69" si="36947">LJY60*$C$65*$C$69</f>
        <v>0</v>
      </c>
      <c r="LKA69" s="1003">
        <f t="shared" ref="LKA69" si="36948">LKA60*$C$65*$C$69</f>
        <v>0</v>
      </c>
      <c r="LKC69" s="1003">
        <f t="shared" ref="LKC69" si="36949">LKC60*$C$65*$C$69</f>
        <v>0</v>
      </c>
      <c r="LKE69" s="1003">
        <f t="shared" ref="LKE69" si="36950">LKE60*$C$65*$C$69</f>
        <v>0</v>
      </c>
      <c r="LKG69" s="1003">
        <f t="shared" ref="LKG69" si="36951">LKG60*$C$65*$C$69</f>
        <v>0</v>
      </c>
      <c r="LKI69" s="1003">
        <f t="shared" ref="LKI69" si="36952">LKI60*$C$65*$C$69</f>
        <v>0</v>
      </c>
      <c r="LKK69" s="1003">
        <f t="shared" ref="LKK69" si="36953">LKK60*$C$65*$C$69</f>
        <v>0</v>
      </c>
      <c r="LKM69" s="1003">
        <f t="shared" ref="LKM69" si="36954">LKM60*$C$65*$C$69</f>
        <v>0</v>
      </c>
      <c r="LKO69" s="1003">
        <f t="shared" ref="LKO69" si="36955">LKO60*$C$65*$C$69</f>
        <v>0</v>
      </c>
      <c r="LKQ69" s="1003">
        <f t="shared" ref="LKQ69" si="36956">LKQ60*$C$65*$C$69</f>
        <v>0</v>
      </c>
      <c r="LKS69" s="1003">
        <f t="shared" ref="LKS69" si="36957">LKS60*$C$65*$C$69</f>
        <v>0</v>
      </c>
      <c r="LKU69" s="1003">
        <f t="shared" ref="LKU69" si="36958">LKU60*$C$65*$C$69</f>
        <v>0</v>
      </c>
      <c r="LKW69" s="1003">
        <f t="shared" ref="LKW69" si="36959">LKW60*$C$65*$C$69</f>
        <v>0</v>
      </c>
      <c r="LKY69" s="1003">
        <f t="shared" ref="LKY69" si="36960">LKY60*$C$65*$C$69</f>
        <v>0</v>
      </c>
      <c r="LLA69" s="1003">
        <f t="shared" ref="LLA69" si="36961">LLA60*$C$65*$C$69</f>
        <v>0</v>
      </c>
      <c r="LLC69" s="1003">
        <f t="shared" ref="LLC69" si="36962">LLC60*$C$65*$C$69</f>
        <v>0</v>
      </c>
      <c r="LLE69" s="1003">
        <f t="shared" ref="LLE69" si="36963">LLE60*$C$65*$C$69</f>
        <v>0</v>
      </c>
      <c r="LLG69" s="1003">
        <f t="shared" ref="LLG69" si="36964">LLG60*$C$65*$C$69</f>
        <v>0</v>
      </c>
      <c r="LLI69" s="1003">
        <f t="shared" ref="LLI69" si="36965">LLI60*$C$65*$C$69</f>
        <v>0</v>
      </c>
      <c r="LLK69" s="1003">
        <f t="shared" ref="LLK69" si="36966">LLK60*$C$65*$C$69</f>
        <v>0</v>
      </c>
      <c r="LLM69" s="1003">
        <f t="shared" ref="LLM69" si="36967">LLM60*$C$65*$C$69</f>
        <v>0</v>
      </c>
      <c r="LLO69" s="1003">
        <f t="shared" ref="LLO69" si="36968">LLO60*$C$65*$C$69</f>
        <v>0</v>
      </c>
      <c r="LLQ69" s="1003">
        <f t="shared" ref="LLQ69" si="36969">LLQ60*$C$65*$C$69</f>
        <v>0</v>
      </c>
      <c r="LLS69" s="1003">
        <f t="shared" ref="LLS69" si="36970">LLS60*$C$65*$C$69</f>
        <v>0</v>
      </c>
      <c r="LLU69" s="1003">
        <f t="shared" ref="LLU69" si="36971">LLU60*$C$65*$C$69</f>
        <v>0</v>
      </c>
      <c r="LLW69" s="1003">
        <f t="shared" ref="LLW69" si="36972">LLW60*$C$65*$C$69</f>
        <v>0</v>
      </c>
      <c r="LLY69" s="1003">
        <f t="shared" ref="LLY69" si="36973">LLY60*$C$65*$C$69</f>
        <v>0</v>
      </c>
      <c r="LMA69" s="1003">
        <f t="shared" ref="LMA69" si="36974">LMA60*$C$65*$C$69</f>
        <v>0</v>
      </c>
      <c r="LMC69" s="1003">
        <f t="shared" ref="LMC69" si="36975">LMC60*$C$65*$C$69</f>
        <v>0</v>
      </c>
      <c r="LME69" s="1003">
        <f t="shared" ref="LME69" si="36976">LME60*$C$65*$C$69</f>
        <v>0</v>
      </c>
      <c r="LMG69" s="1003">
        <f t="shared" ref="LMG69" si="36977">LMG60*$C$65*$C$69</f>
        <v>0</v>
      </c>
      <c r="LMI69" s="1003">
        <f t="shared" ref="LMI69" si="36978">LMI60*$C$65*$C$69</f>
        <v>0</v>
      </c>
      <c r="LMK69" s="1003">
        <f t="shared" ref="LMK69" si="36979">LMK60*$C$65*$C$69</f>
        <v>0</v>
      </c>
      <c r="LMM69" s="1003">
        <f t="shared" ref="LMM69" si="36980">LMM60*$C$65*$C$69</f>
        <v>0</v>
      </c>
      <c r="LMO69" s="1003">
        <f t="shared" ref="LMO69" si="36981">LMO60*$C$65*$C$69</f>
        <v>0</v>
      </c>
      <c r="LMQ69" s="1003">
        <f t="shared" ref="LMQ69" si="36982">LMQ60*$C$65*$C$69</f>
        <v>0</v>
      </c>
      <c r="LMS69" s="1003">
        <f t="shared" ref="LMS69" si="36983">LMS60*$C$65*$C$69</f>
        <v>0</v>
      </c>
      <c r="LMU69" s="1003">
        <f t="shared" ref="LMU69" si="36984">LMU60*$C$65*$C$69</f>
        <v>0</v>
      </c>
      <c r="LMW69" s="1003">
        <f t="shared" ref="LMW69" si="36985">LMW60*$C$65*$C$69</f>
        <v>0</v>
      </c>
      <c r="LMY69" s="1003">
        <f t="shared" ref="LMY69" si="36986">LMY60*$C$65*$C$69</f>
        <v>0</v>
      </c>
      <c r="LNA69" s="1003">
        <f t="shared" ref="LNA69" si="36987">LNA60*$C$65*$C$69</f>
        <v>0</v>
      </c>
      <c r="LNC69" s="1003">
        <f t="shared" ref="LNC69" si="36988">LNC60*$C$65*$C$69</f>
        <v>0</v>
      </c>
      <c r="LNE69" s="1003">
        <f t="shared" ref="LNE69" si="36989">LNE60*$C$65*$C$69</f>
        <v>0</v>
      </c>
      <c r="LNG69" s="1003">
        <f t="shared" ref="LNG69" si="36990">LNG60*$C$65*$C$69</f>
        <v>0</v>
      </c>
      <c r="LNI69" s="1003">
        <f t="shared" ref="LNI69" si="36991">LNI60*$C$65*$C$69</f>
        <v>0</v>
      </c>
      <c r="LNK69" s="1003">
        <f t="shared" ref="LNK69" si="36992">LNK60*$C$65*$C$69</f>
        <v>0</v>
      </c>
      <c r="LNM69" s="1003">
        <f t="shared" ref="LNM69" si="36993">LNM60*$C$65*$C$69</f>
        <v>0</v>
      </c>
      <c r="LNO69" s="1003">
        <f t="shared" ref="LNO69" si="36994">LNO60*$C$65*$C$69</f>
        <v>0</v>
      </c>
      <c r="LNQ69" s="1003">
        <f t="shared" ref="LNQ69" si="36995">LNQ60*$C$65*$C$69</f>
        <v>0</v>
      </c>
      <c r="LNS69" s="1003">
        <f t="shared" ref="LNS69" si="36996">LNS60*$C$65*$C$69</f>
        <v>0</v>
      </c>
      <c r="LNU69" s="1003">
        <f t="shared" ref="LNU69" si="36997">LNU60*$C$65*$C$69</f>
        <v>0</v>
      </c>
      <c r="LNW69" s="1003">
        <f t="shared" ref="LNW69" si="36998">LNW60*$C$65*$C$69</f>
        <v>0</v>
      </c>
      <c r="LNY69" s="1003">
        <f t="shared" ref="LNY69" si="36999">LNY60*$C$65*$C$69</f>
        <v>0</v>
      </c>
      <c r="LOA69" s="1003">
        <f t="shared" ref="LOA69" si="37000">LOA60*$C$65*$C$69</f>
        <v>0</v>
      </c>
      <c r="LOC69" s="1003">
        <f t="shared" ref="LOC69" si="37001">LOC60*$C$65*$C$69</f>
        <v>0</v>
      </c>
      <c r="LOE69" s="1003">
        <f t="shared" ref="LOE69" si="37002">LOE60*$C$65*$C$69</f>
        <v>0</v>
      </c>
      <c r="LOG69" s="1003">
        <f t="shared" ref="LOG69" si="37003">LOG60*$C$65*$C$69</f>
        <v>0</v>
      </c>
      <c r="LOI69" s="1003">
        <f t="shared" ref="LOI69" si="37004">LOI60*$C$65*$C$69</f>
        <v>0</v>
      </c>
      <c r="LOK69" s="1003">
        <f t="shared" ref="LOK69" si="37005">LOK60*$C$65*$C$69</f>
        <v>0</v>
      </c>
      <c r="LOM69" s="1003">
        <f t="shared" ref="LOM69" si="37006">LOM60*$C$65*$C$69</f>
        <v>0</v>
      </c>
      <c r="LOO69" s="1003">
        <f t="shared" ref="LOO69" si="37007">LOO60*$C$65*$C$69</f>
        <v>0</v>
      </c>
      <c r="LOQ69" s="1003">
        <f t="shared" ref="LOQ69" si="37008">LOQ60*$C$65*$C$69</f>
        <v>0</v>
      </c>
      <c r="LOS69" s="1003">
        <f t="shared" ref="LOS69" si="37009">LOS60*$C$65*$C$69</f>
        <v>0</v>
      </c>
      <c r="LOU69" s="1003">
        <f t="shared" ref="LOU69" si="37010">LOU60*$C$65*$C$69</f>
        <v>0</v>
      </c>
      <c r="LOW69" s="1003">
        <f t="shared" ref="LOW69" si="37011">LOW60*$C$65*$C$69</f>
        <v>0</v>
      </c>
      <c r="LOY69" s="1003">
        <f t="shared" ref="LOY69" si="37012">LOY60*$C$65*$C$69</f>
        <v>0</v>
      </c>
      <c r="LPA69" s="1003">
        <f t="shared" ref="LPA69" si="37013">LPA60*$C$65*$C$69</f>
        <v>0</v>
      </c>
      <c r="LPC69" s="1003">
        <f t="shared" ref="LPC69" si="37014">LPC60*$C$65*$C$69</f>
        <v>0</v>
      </c>
      <c r="LPE69" s="1003">
        <f t="shared" ref="LPE69" si="37015">LPE60*$C$65*$C$69</f>
        <v>0</v>
      </c>
      <c r="LPG69" s="1003">
        <f t="shared" ref="LPG69" si="37016">LPG60*$C$65*$C$69</f>
        <v>0</v>
      </c>
      <c r="LPI69" s="1003">
        <f t="shared" ref="LPI69" si="37017">LPI60*$C$65*$C$69</f>
        <v>0</v>
      </c>
      <c r="LPK69" s="1003">
        <f t="shared" ref="LPK69" si="37018">LPK60*$C$65*$C$69</f>
        <v>0</v>
      </c>
      <c r="LPM69" s="1003">
        <f t="shared" ref="LPM69" si="37019">LPM60*$C$65*$C$69</f>
        <v>0</v>
      </c>
      <c r="LPO69" s="1003">
        <f t="shared" ref="LPO69" si="37020">LPO60*$C$65*$C$69</f>
        <v>0</v>
      </c>
      <c r="LPQ69" s="1003">
        <f t="shared" ref="LPQ69" si="37021">LPQ60*$C$65*$C$69</f>
        <v>0</v>
      </c>
      <c r="LPS69" s="1003">
        <f t="shared" ref="LPS69" si="37022">LPS60*$C$65*$C$69</f>
        <v>0</v>
      </c>
      <c r="LPU69" s="1003">
        <f t="shared" ref="LPU69" si="37023">LPU60*$C$65*$C$69</f>
        <v>0</v>
      </c>
      <c r="LPW69" s="1003">
        <f t="shared" ref="LPW69" si="37024">LPW60*$C$65*$C$69</f>
        <v>0</v>
      </c>
      <c r="LPY69" s="1003">
        <f t="shared" ref="LPY69" si="37025">LPY60*$C$65*$C$69</f>
        <v>0</v>
      </c>
      <c r="LQA69" s="1003">
        <f t="shared" ref="LQA69" si="37026">LQA60*$C$65*$C$69</f>
        <v>0</v>
      </c>
      <c r="LQC69" s="1003">
        <f t="shared" ref="LQC69" si="37027">LQC60*$C$65*$C$69</f>
        <v>0</v>
      </c>
      <c r="LQE69" s="1003">
        <f t="shared" ref="LQE69" si="37028">LQE60*$C$65*$C$69</f>
        <v>0</v>
      </c>
      <c r="LQG69" s="1003">
        <f t="shared" ref="LQG69" si="37029">LQG60*$C$65*$C$69</f>
        <v>0</v>
      </c>
      <c r="LQI69" s="1003">
        <f t="shared" ref="LQI69" si="37030">LQI60*$C$65*$C$69</f>
        <v>0</v>
      </c>
      <c r="LQK69" s="1003">
        <f t="shared" ref="LQK69" si="37031">LQK60*$C$65*$C$69</f>
        <v>0</v>
      </c>
      <c r="LQM69" s="1003">
        <f t="shared" ref="LQM69" si="37032">LQM60*$C$65*$C$69</f>
        <v>0</v>
      </c>
      <c r="LQO69" s="1003">
        <f t="shared" ref="LQO69" si="37033">LQO60*$C$65*$C$69</f>
        <v>0</v>
      </c>
      <c r="LQQ69" s="1003">
        <f t="shared" ref="LQQ69" si="37034">LQQ60*$C$65*$C$69</f>
        <v>0</v>
      </c>
      <c r="LQS69" s="1003">
        <f t="shared" ref="LQS69" si="37035">LQS60*$C$65*$C$69</f>
        <v>0</v>
      </c>
      <c r="LQU69" s="1003">
        <f t="shared" ref="LQU69" si="37036">LQU60*$C$65*$C$69</f>
        <v>0</v>
      </c>
      <c r="LQW69" s="1003">
        <f t="shared" ref="LQW69" si="37037">LQW60*$C$65*$C$69</f>
        <v>0</v>
      </c>
      <c r="LQY69" s="1003">
        <f t="shared" ref="LQY69" si="37038">LQY60*$C$65*$C$69</f>
        <v>0</v>
      </c>
      <c r="LRA69" s="1003">
        <f t="shared" ref="LRA69" si="37039">LRA60*$C$65*$C$69</f>
        <v>0</v>
      </c>
      <c r="LRC69" s="1003">
        <f t="shared" ref="LRC69" si="37040">LRC60*$C$65*$C$69</f>
        <v>0</v>
      </c>
      <c r="LRE69" s="1003">
        <f t="shared" ref="LRE69" si="37041">LRE60*$C$65*$C$69</f>
        <v>0</v>
      </c>
      <c r="LRG69" s="1003">
        <f t="shared" ref="LRG69" si="37042">LRG60*$C$65*$C$69</f>
        <v>0</v>
      </c>
      <c r="LRI69" s="1003">
        <f t="shared" ref="LRI69" si="37043">LRI60*$C$65*$C$69</f>
        <v>0</v>
      </c>
      <c r="LRK69" s="1003">
        <f t="shared" ref="LRK69" si="37044">LRK60*$C$65*$C$69</f>
        <v>0</v>
      </c>
      <c r="LRM69" s="1003">
        <f t="shared" ref="LRM69" si="37045">LRM60*$C$65*$C$69</f>
        <v>0</v>
      </c>
      <c r="LRO69" s="1003">
        <f t="shared" ref="LRO69" si="37046">LRO60*$C$65*$C$69</f>
        <v>0</v>
      </c>
      <c r="LRQ69" s="1003">
        <f t="shared" ref="LRQ69" si="37047">LRQ60*$C$65*$C$69</f>
        <v>0</v>
      </c>
      <c r="LRS69" s="1003">
        <f t="shared" ref="LRS69" si="37048">LRS60*$C$65*$C$69</f>
        <v>0</v>
      </c>
      <c r="LRU69" s="1003">
        <f t="shared" ref="LRU69" si="37049">LRU60*$C$65*$C$69</f>
        <v>0</v>
      </c>
      <c r="LRW69" s="1003">
        <f t="shared" ref="LRW69" si="37050">LRW60*$C$65*$C$69</f>
        <v>0</v>
      </c>
      <c r="LRY69" s="1003">
        <f t="shared" ref="LRY69" si="37051">LRY60*$C$65*$C$69</f>
        <v>0</v>
      </c>
      <c r="LSA69" s="1003">
        <f t="shared" ref="LSA69" si="37052">LSA60*$C$65*$C$69</f>
        <v>0</v>
      </c>
      <c r="LSC69" s="1003">
        <f t="shared" ref="LSC69" si="37053">LSC60*$C$65*$C$69</f>
        <v>0</v>
      </c>
      <c r="LSE69" s="1003">
        <f t="shared" ref="LSE69" si="37054">LSE60*$C$65*$C$69</f>
        <v>0</v>
      </c>
      <c r="LSG69" s="1003">
        <f t="shared" ref="LSG69" si="37055">LSG60*$C$65*$C$69</f>
        <v>0</v>
      </c>
      <c r="LSI69" s="1003">
        <f t="shared" ref="LSI69" si="37056">LSI60*$C$65*$C$69</f>
        <v>0</v>
      </c>
      <c r="LSK69" s="1003">
        <f t="shared" ref="LSK69" si="37057">LSK60*$C$65*$C$69</f>
        <v>0</v>
      </c>
      <c r="LSM69" s="1003">
        <f t="shared" ref="LSM69" si="37058">LSM60*$C$65*$C$69</f>
        <v>0</v>
      </c>
      <c r="LSO69" s="1003">
        <f t="shared" ref="LSO69" si="37059">LSO60*$C$65*$C$69</f>
        <v>0</v>
      </c>
      <c r="LSQ69" s="1003">
        <f t="shared" ref="LSQ69" si="37060">LSQ60*$C$65*$C$69</f>
        <v>0</v>
      </c>
      <c r="LSS69" s="1003">
        <f t="shared" ref="LSS69" si="37061">LSS60*$C$65*$C$69</f>
        <v>0</v>
      </c>
      <c r="LSU69" s="1003">
        <f t="shared" ref="LSU69" si="37062">LSU60*$C$65*$C$69</f>
        <v>0</v>
      </c>
      <c r="LSW69" s="1003">
        <f t="shared" ref="LSW69" si="37063">LSW60*$C$65*$C$69</f>
        <v>0</v>
      </c>
      <c r="LSY69" s="1003">
        <f t="shared" ref="LSY69" si="37064">LSY60*$C$65*$C$69</f>
        <v>0</v>
      </c>
      <c r="LTA69" s="1003">
        <f t="shared" ref="LTA69" si="37065">LTA60*$C$65*$C$69</f>
        <v>0</v>
      </c>
      <c r="LTC69" s="1003">
        <f t="shared" ref="LTC69" si="37066">LTC60*$C$65*$C$69</f>
        <v>0</v>
      </c>
      <c r="LTE69" s="1003">
        <f t="shared" ref="LTE69" si="37067">LTE60*$C$65*$C$69</f>
        <v>0</v>
      </c>
      <c r="LTG69" s="1003">
        <f t="shared" ref="LTG69" si="37068">LTG60*$C$65*$C$69</f>
        <v>0</v>
      </c>
      <c r="LTI69" s="1003">
        <f t="shared" ref="LTI69" si="37069">LTI60*$C$65*$C$69</f>
        <v>0</v>
      </c>
      <c r="LTK69" s="1003">
        <f t="shared" ref="LTK69" si="37070">LTK60*$C$65*$C$69</f>
        <v>0</v>
      </c>
      <c r="LTM69" s="1003">
        <f t="shared" ref="LTM69" si="37071">LTM60*$C$65*$C$69</f>
        <v>0</v>
      </c>
      <c r="LTO69" s="1003">
        <f t="shared" ref="LTO69" si="37072">LTO60*$C$65*$C$69</f>
        <v>0</v>
      </c>
      <c r="LTQ69" s="1003">
        <f t="shared" ref="LTQ69" si="37073">LTQ60*$C$65*$C$69</f>
        <v>0</v>
      </c>
      <c r="LTS69" s="1003">
        <f t="shared" ref="LTS69" si="37074">LTS60*$C$65*$C$69</f>
        <v>0</v>
      </c>
      <c r="LTU69" s="1003">
        <f t="shared" ref="LTU69" si="37075">LTU60*$C$65*$C$69</f>
        <v>0</v>
      </c>
      <c r="LTW69" s="1003">
        <f t="shared" ref="LTW69" si="37076">LTW60*$C$65*$C$69</f>
        <v>0</v>
      </c>
      <c r="LTY69" s="1003">
        <f t="shared" ref="LTY69" si="37077">LTY60*$C$65*$C$69</f>
        <v>0</v>
      </c>
      <c r="LUA69" s="1003">
        <f t="shared" ref="LUA69" si="37078">LUA60*$C$65*$C$69</f>
        <v>0</v>
      </c>
      <c r="LUC69" s="1003">
        <f t="shared" ref="LUC69" si="37079">LUC60*$C$65*$C$69</f>
        <v>0</v>
      </c>
      <c r="LUE69" s="1003">
        <f t="shared" ref="LUE69" si="37080">LUE60*$C$65*$C$69</f>
        <v>0</v>
      </c>
      <c r="LUG69" s="1003">
        <f t="shared" ref="LUG69" si="37081">LUG60*$C$65*$C$69</f>
        <v>0</v>
      </c>
      <c r="LUI69" s="1003">
        <f t="shared" ref="LUI69" si="37082">LUI60*$C$65*$C$69</f>
        <v>0</v>
      </c>
      <c r="LUK69" s="1003">
        <f t="shared" ref="LUK69" si="37083">LUK60*$C$65*$C$69</f>
        <v>0</v>
      </c>
      <c r="LUM69" s="1003">
        <f t="shared" ref="LUM69" si="37084">LUM60*$C$65*$C$69</f>
        <v>0</v>
      </c>
      <c r="LUO69" s="1003">
        <f t="shared" ref="LUO69" si="37085">LUO60*$C$65*$C$69</f>
        <v>0</v>
      </c>
      <c r="LUQ69" s="1003">
        <f t="shared" ref="LUQ69" si="37086">LUQ60*$C$65*$C$69</f>
        <v>0</v>
      </c>
      <c r="LUS69" s="1003">
        <f t="shared" ref="LUS69" si="37087">LUS60*$C$65*$C$69</f>
        <v>0</v>
      </c>
      <c r="LUU69" s="1003">
        <f t="shared" ref="LUU69" si="37088">LUU60*$C$65*$C$69</f>
        <v>0</v>
      </c>
      <c r="LUW69" s="1003">
        <f t="shared" ref="LUW69" si="37089">LUW60*$C$65*$C$69</f>
        <v>0</v>
      </c>
      <c r="LUY69" s="1003">
        <f t="shared" ref="LUY69" si="37090">LUY60*$C$65*$C$69</f>
        <v>0</v>
      </c>
      <c r="LVA69" s="1003">
        <f t="shared" ref="LVA69" si="37091">LVA60*$C$65*$C$69</f>
        <v>0</v>
      </c>
      <c r="LVC69" s="1003">
        <f t="shared" ref="LVC69" si="37092">LVC60*$C$65*$C$69</f>
        <v>0</v>
      </c>
      <c r="LVE69" s="1003">
        <f t="shared" ref="LVE69" si="37093">LVE60*$C$65*$C$69</f>
        <v>0</v>
      </c>
      <c r="LVG69" s="1003">
        <f t="shared" ref="LVG69" si="37094">LVG60*$C$65*$C$69</f>
        <v>0</v>
      </c>
      <c r="LVI69" s="1003">
        <f t="shared" ref="LVI69" si="37095">LVI60*$C$65*$C$69</f>
        <v>0</v>
      </c>
      <c r="LVK69" s="1003">
        <f t="shared" ref="LVK69" si="37096">LVK60*$C$65*$C$69</f>
        <v>0</v>
      </c>
      <c r="LVM69" s="1003">
        <f t="shared" ref="LVM69" si="37097">LVM60*$C$65*$C$69</f>
        <v>0</v>
      </c>
      <c r="LVO69" s="1003">
        <f t="shared" ref="LVO69" si="37098">LVO60*$C$65*$C$69</f>
        <v>0</v>
      </c>
      <c r="LVQ69" s="1003">
        <f t="shared" ref="LVQ69" si="37099">LVQ60*$C$65*$C$69</f>
        <v>0</v>
      </c>
      <c r="LVS69" s="1003">
        <f t="shared" ref="LVS69" si="37100">LVS60*$C$65*$C$69</f>
        <v>0</v>
      </c>
      <c r="LVU69" s="1003">
        <f t="shared" ref="LVU69" si="37101">LVU60*$C$65*$C$69</f>
        <v>0</v>
      </c>
      <c r="LVW69" s="1003">
        <f t="shared" ref="LVW69" si="37102">LVW60*$C$65*$C$69</f>
        <v>0</v>
      </c>
      <c r="LVY69" s="1003">
        <f t="shared" ref="LVY69" si="37103">LVY60*$C$65*$C$69</f>
        <v>0</v>
      </c>
      <c r="LWA69" s="1003">
        <f t="shared" ref="LWA69" si="37104">LWA60*$C$65*$C$69</f>
        <v>0</v>
      </c>
      <c r="LWC69" s="1003">
        <f t="shared" ref="LWC69" si="37105">LWC60*$C$65*$C$69</f>
        <v>0</v>
      </c>
      <c r="LWE69" s="1003">
        <f t="shared" ref="LWE69" si="37106">LWE60*$C$65*$C$69</f>
        <v>0</v>
      </c>
      <c r="LWG69" s="1003">
        <f t="shared" ref="LWG69" si="37107">LWG60*$C$65*$C$69</f>
        <v>0</v>
      </c>
      <c r="LWI69" s="1003">
        <f t="shared" ref="LWI69" si="37108">LWI60*$C$65*$C$69</f>
        <v>0</v>
      </c>
      <c r="LWK69" s="1003">
        <f t="shared" ref="LWK69" si="37109">LWK60*$C$65*$C$69</f>
        <v>0</v>
      </c>
      <c r="LWM69" s="1003">
        <f t="shared" ref="LWM69" si="37110">LWM60*$C$65*$C$69</f>
        <v>0</v>
      </c>
      <c r="LWO69" s="1003">
        <f t="shared" ref="LWO69" si="37111">LWO60*$C$65*$C$69</f>
        <v>0</v>
      </c>
      <c r="LWQ69" s="1003">
        <f t="shared" ref="LWQ69" si="37112">LWQ60*$C$65*$C$69</f>
        <v>0</v>
      </c>
      <c r="LWS69" s="1003">
        <f t="shared" ref="LWS69" si="37113">LWS60*$C$65*$C$69</f>
        <v>0</v>
      </c>
      <c r="LWU69" s="1003">
        <f t="shared" ref="LWU69" si="37114">LWU60*$C$65*$C$69</f>
        <v>0</v>
      </c>
      <c r="LWW69" s="1003">
        <f t="shared" ref="LWW69" si="37115">LWW60*$C$65*$C$69</f>
        <v>0</v>
      </c>
      <c r="LWY69" s="1003">
        <f t="shared" ref="LWY69" si="37116">LWY60*$C$65*$C$69</f>
        <v>0</v>
      </c>
      <c r="LXA69" s="1003">
        <f t="shared" ref="LXA69" si="37117">LXA60*$C$65*$C$69</f>
        <v>0</v>
      </c>
      <c r="LXC69" s="1003">
        <f t="shared" ref="LXC69" si="37118">LXC60*$C$65*$C$69</f>
        <v>0</v>
      </c>
      <c r="LXE69" s="1003">
        <f t="shared" ref="LXE69" si="37119">LXE60*$C$65*$C$69</f>
        <v>0</v>
      </c>
      <c r="LXG69" s="1003">
        <f t="shared" ref="LXG69" si="37120">LXG60*$C$65*$C$69</f>
        <v>0</v>
      </c>
      <c r="LXI69" s="1003">
        <f t="shared" ref="LXI69" si="37121">LXI60*$C$65*$C$69</f>
        <v>0</v>
      </c>
      <c r="LXK69" s="1003">
        <f t="shared" ref="LXK69" si="37122">LXK60*$C$65*$C$69</f>
        <v>0</v>
      </c>
      <c r="LXM69" s="1003">
        <f t="shared" ref="LXM69" si="37123">LXM60*$C$65*$C$69</f>
        <v>0</v>
      </c>
      <c r="LXO69" s="1003">
        <f t="shared" ref="LXO69" si="37124">LXO60*$C$65*$C$69</f>
        <v>0</v>
      </c>
      <c r="LXQ69" s="1003">
        <f t="shared" ref="LXQ69" si="37125">LXQ60*$C$65*$C$69</f>
        <v>0</v>
      </c>
      <c r="LXS69" s="1003">
        <f t="shared" ref="LXS69" si="37126">LXS60*$C$65*$C$69</f>
        <v>0</v>
      </c>
      <c r="LXU69" s="1003">
        <f t="shared" ref="LXU69" si="37127">LXU60*$C$65*$C$69</f>
        <v>0</v>
      </c>
      <c r="LXW69" s="1003">
        <f t="shared" ref="LXW69" si="37128">LXW60*$C$65*$C$69</f>
        <v>0</v>
      </c>
      <c r="LXY69" s="1003">
        <f t="shared" ref="LXY69" si="37129">LXY60*$C$65*$C$69</f>
        <v>0</v>
      </c>
      <c r="LYA69" s="1003">
        <f t="shared" ref="LYA69" si="37130">LYA60*$C$65*$C$69</f>
        <v>0</v>
      </c>
      <c r="LYC69" s="1003">
        <f t="shared" ref="LYC69" si="37131">LYC60*$C$65*$C$69</f>
        <v>0</v>
      </c>
      <c r="LYE69" s="1003">
        <f t="shared" ref="LYE69" si="37132">LYE60*$C$65*$C$69</f>
        <v>0</v>
      </c>
      <c r="LYG69" s="1003">
        <f t="shared" ref="LYG69" si="37133">LYG60*$C$65*$C$69</f>
        <v>0</v>
      </c>
      <c r="LYI69" s="1003">
        <f t="shared" ref="LYI69" si="37134">LYI60*$C$65*$C$69</f>
        <v>0</v>
      </c>
      <c r="LYK69" s="1003">
        <f t="shared" ref="LYK69" si="37135">LYK60*$C$65*$C$69</f>
        <v>0</v>
      </c>
      <c r="LYM69" s="1003">
        <f t="shared" ref="LYM69" si="37136">LYM60*$C$65*$C$69</f>
        <v>0</v>
      </c>
      <c r="LYO69" s="1003">
        <f t="shared" ref="LYO69" si="37137">LYO60*$C$65*$C$69</f>
        <v>0</v>
      </c>
      <c r="LYQ69" s="1003">
        <f t="shared" ref="LYQ69" si="37138">LYQ60*$C$65*$C$69</f>
        <v>0</v>
      </c>
      <c r="LYS69" s="1003">
        <f t="shared" ref="LYS69" si="37139">LYS60*$C$65*$C$69</f>
        <v>0</v>
      </c>
      <c r="LYU69" s="1003">
        <f t="shared" ref="LYU69" si="37140">LYU60*$C$65*$C$69</f>
        <v>0</v>
      </c>
      <c r="LYW69" s="1003">
        <f t="shared" ref="LYW69" si="37141">LYW60*$C$65*$C$69</f>
        <v>0</v>
      </c>
      <c r="LYY69" s="1003">
        <f t="shared" ref="LYY69" si="37142">LYY60*$C$65*$C$69</f>
        <v>0</v>
      </c>
      <c r="LZA69" s="1003">
        <f t="shared" ref="LZA69" si="37143">LZA60*$C$65*$C$69</f>
        <v>0</v>
      </c>
      <c r="LZC69" s="1003">
        <f t="shared" ref="LZC69" si="37144">LZC60*$C$65*$C$69</f>
        <v>0</v>
      </c>
      <c r="LZE69" s="1003">
        <f t="shared" ref="LZE69" si="37145">LZE60*$C$65*$C$69</f>
        <v>0</v>
      </c>
      <c r="LZG69" s="1003">
        <f t="shared" ref="LZG69" si="37146">LZG60*$C$65*$C$69</f>
        <v>0</v>
      </c>
      <c r="LZI69" s="1003">
        <f t="shared" ref="LZI69" si="37147">LZI60*$C$65*$C$69</f>
        <v>0</v>
      </c>
      <c r="LZK69" s="1003">
        <f t="shared" ref="LZK69" si="37148">LZK60*$C$65*$C$69</f>
        <v>0</v>
      </c>
      <c r="LZM69" s="1003">
        <f t="shared" ref="LZM69" si="37149">LZM60*$C$65*$C$69</f>
        <v>0</v>
      </c>
      <c r="LZO69" s="1003">
        <f t="shared" ref="LZO69" si="37150">LZO60*$C$65*$C$69</f>
        <v>0</v>
      </c>
      <c r="LZQ69" s="1003">
        <f t="shared" ref="LZQ69" si="37151">LZQ60*$C$65*$C$69</f>
        <v>0</v>
      </c>
      <c r="LZS69" s="1003">
        <f t="shared" ref="LZS69" si="37152">LZS60*$C$65*$C$69</f>
        <v>0</v>
      </c>
      <c r="LZU69" s="1003">
        <f t="shared" ref="LZU69" si="37153">LZU60*$C$65*$C$69</f>
        <v>0</v>
      </c>
      <c r="LZW69" s="1003">
        <f t="shared" ref="LZW69" si="37154">LZW60*$C$65*$C$69</f>
        <v>0</v>
      </c>
      <c r="LZY69" s="1003">
        <f t="shared" ref="LZY69" si="37155">LZY60*$C$65*$C$69</f>
        <v>0</v>
      </c>
      <c r="MAA69" s="1003">
        <f t="shared" ref="MAA69" si="37156">MAA60*$C$65*$C$69</f>
        <v>0</v>
      </c>
      <c r="MAC69" s="1003">
        <f t="shared" ref="MAC69" si="37157">MAC60*$C$65*$C$69</f>
        <v>0</v>
      </c>
      <c r="MAE69" s="1003">
        <f t="shared" ref="MAE69" si="37158">MAE60*$C$65*$C$69</f>
        <v>0</v>
      </c>
      <c r="MAG69" s="1003">
        <f t="shared" ref="MAG69" si="37159">MAG60*$C$65*$C$69</f>
        <v>0</v>
      </c>
      <c r="MAI69" s="1003">
        <f t="shared" ref="MAI69" si="37160">MAI60*$C$65*$C$69</f>
        <v>0</v>
      </c>
      <c r="MAK69" s="1003">
        <f t="shared" ref="MAK69" si="37161">MAK60*$C$65*$C$69</f>
        <v>0</v>
      </c>
      <c r="MAM69" s="1003">
        <f t="shared" ref="MAM69" si="37162">MAM60*$C$65*$C$69</f>
        <v>0</v>
      </c>
      <c r="MAO69" s="1003">
        <f t="shared" ref="MAO69" si="37163">MAO60*$C$65*$C$69</f>
        <v>0</v>
      </c>
      <c r="MAQ69" s="1003">
        <f t="shared" ref="MAQ69" si="37164">MAQ60*$C$65*$C$69</f>
        <v>0</v>
      </c>
      <c r="MAS69" s="1003">
        <f t="shared" ref="MAS69" si="37165">MAS60*$C$65*$C$69</f>
        <v>0</v>
      </c>
      <c r="MAU69" s="1003">
        <f t="shared" ref="MAU69" si="37166">MAU60*$C$65*$C$69</f>
        <v>0</v>
      </c>
      <c r="MAW69" s="1003">
        <f t="shared" ref="MAW69" si="37167">MAW60*$C$65*$C$69</f>
        <v>0</v>
      </c>
      <c r="MAY69" s="1003">
        <f t="shared" ref="MAY69" si="37168">MAY60*$C$65*$C$69</f>
        <v>0</v>
      </c>
      <c r="MBA69" s="1003">
        <f t="shared" ref="MBA69" si="37169">MBA60*$C$65*$C$69</f>
        <v>0</v>
      </c>
      <c r="MBC69" s="1003">
        <f t="shared" ref="MBC69" si="37170">MBC60*$C$65*$C$69</f>
        <v>0</v>
      </c>
      <c r="MBE69" s="1003">
        <f t="shared" ref="MBE69" si="37171">MBE60*$C$65*$C$69</f>
        <v>0</v>
      </c>
      <c r="MBG69" s="1003">
        <f t="shared" ref="MBG69" si="37172">MBG60*$C$65*$C$69</f>
        <v>0</v>
      </c>
      <c r="MBI69" s="1003">
        <f t="shared" ref="MBI69" si="37173">MBI60*$C$65*$C$69</f>
        <v>0</v>
      </c>
      <c r="MBK69" s="1003">
        <f t="shared" ref="MBK69" si="37174">MBK60*$C$65*$C$69</f>
        <v>0</v>
      </c>
      <c r="MBM69" s="1003">
        <f t="shared" ref="MBM69" si="37175">MBM60*$C$65*$C$69</f>
        <v>0</v>
      </c>
      <c r="MBO69" s="1003">
        <f t="shared" ref="MBO69" si="37176">MBO60*$C$65*$C$69</f>
        <v>0</v>
      </c>
      <c r="MBQ69" s="1003">
        <f t="shared" ref="MBQ69" si="37177">MBQ60*$C$65*$C$69</f>
        <v>0</v>
      </c>
      <c r="MBS69" s="1003">
        <f t="shared" ref="MBS69" si="37178">MBS60*$C$65*$C$69</f>
        <v>0</v>
      </c>
      <c r="MBU69" s="1003">
        <f t="shared" ref="MBU69" si="37179">MBU60*$C$65*$C$69</f>
        <v>0</v>
      </c>
      <c r="MBW69" s="1003">
        <f t="shared" ref="MBW69" si="37180">MBW60*$C$65*$C$69</f>
        <v>0</v>
      </c>
      <c r="MBY69" s="1003">
        <f t="shared" ref="MBY69" si="37181">MBY60*$C$65*$C$69</f>
        <v>0</v>
      </c>
      <c r="MCA69" s="1003">
        <f t="shared" ref="MCA69" si="37182">MCA60*$C$65*$C$69</f>
        <v>0</v>
      </c>
      <c r="MCC69" s="1003">
        <f t="shared" ref="MCC69" si="37183">MCC60*$C$65*$C$69</f>
        <v>0</v>
      </c>
      <c r="MCE69" s="1003">
        <f t="shared" ref="MCE69" si="37184">MCE60*$C$65*$C$69</f>
        <v>0</v>
      </c>
      <c r="MCG69" s="1003">
        <f t="shared" ref="MCG69" si="37185">MCG60*$C$65*$C$69</f>
        <v>0</v>
      </c>
      <c r="MCI69" s="1003">
        <f t="shared" ref="MCI69" si="37186">MCI60*$C$65*$C$69</f>
        <v>0</v>
      </c>
      <c r="MCK69" s="1003">
        <f t="shared" ref="MCK69" si="37187">MCK60*$C$65*$C$69</f>
        <v>0</v>
      </c>
      <c r="MCM69" s="1003">
        <f t="shared" ref="MCM69" si="37188">MCM60*$C$65*$C$69</f>
        <v>0</v>
      </c>
      <c r="MCO69" s="1003">
        <f t="shared" ref="MCO69" si="37189">MCO60*$C$65*$C$69</f>
        <v>0</v>
      </c>
      <c r="MCQ69" s="1003">
        <f t="shared" ref="MCQ69" si="37190">MCQ60*$C$65*$C$69</f>
        <v>0</v>
      </c>
      <c r="MCS69" s="1003">
        <f t="shared" ref="MCS69" si="37191">MCS60*$C$65*$C$69</f>
        <v>0</v>
      </c>
      <c r="MCU69" s="1003">
        <f t="shared" ref="MCU69" si="37192">MCU60*$C$65*$C$69</f>
        <v>0</v>
      </c>
      <c r="MCW69" s="1003">
        <f t="shared" ref="MCW69" si="37193">MCW60*$C$65*$C$69</f>
        <v>0</v>
      </c>
      <c r="MCY69" s="1003">
        <f t="shared" ref="MCY69" si="37194">MCY60*$C$65*$C$69</f>
        <v>0</v>
      </c>
      <c r="MDA69" s="1003">
        <f t="shared" ref="MDA69" si="37195">MDA60*$C$65*$C$69</f>
        <v>0</v>
      </c>
      <c r="MDC69" s="1003">
        <f t="shared" ref="MDC69" si="37196">MDC60*$C$65*$C$69</f>
        <v>0</v>
      </c>
      <c r="MDE69" s="1003">
        <f t="shared" ref="MDE69" si="37197">MDE60*$C$65*$C$69</f>
        <v>0</v>
      </c>
      <c r="MDG69" s="1003">
        <f t="shared" ref="MDG69" si="37198">MDG60*$C$65*$C$69</f>
        <v>0</v>
      </c>
      <c r="MDI69" s="1003">
        <f t="shared" ref="MDI69" si="37199">MDI60*$C$65*$C$69</f>
        <v>0</v>
      </c>
      <c r="MDK69" s="1003">
        <f t="shared" ref="MDK69" si="37200">MDK60*$C$65*$C$69</f>
        <v>0</v>
      </c>
      <c r="MDM69" s="1003">
        <f t="shared" ref="MDM69" si="37201">MDM60*$C$65*$C$69</f>
        <v>0</v>
      </c>
      <c r="MDO69" s="1003">
        <f t="shared" ref="MDO69" si="37202">MDO60*$C$65*$C$69</f>
        <v>0</v>
      </c>
      <c r="MDQ69" s="1003">
        <f t="shared" ref="MDQ69" si="37203">MDQ60*$C$65*$C$69</f>
        <v>0</v>
      </c>
      <c r="MDS69" s="1003">
        <f t="shared" ref="MDS69" si="37204">MDS60*$C$65*$C$69</f>
        <v>0</v>
      </c>
      <c r="MDU69" s="1003">
        <f t="shared" ref="MDU69" si="37205">MDU60*$C$65*$C$69</f>
        <v>0</v>
      </c>
      <c r="MDW69" s="1003">
        <f t="shared" ref="MDW69" si="37206">MDW60*$C$65*$C$69</f>
        <v>0</v>
      </c>
      <c r="MDY69" s="1003">
        <f t="shared" ref="MDY69" si="37207">MDY60*$C$65*$C$69</f>
        <v>0</v>
      </c>
      <c r="MEA69" s="1003">
        <f t="shared" ref="MEA69" si="37208">MEA60*$C$65*$C$69</f>
        <v>0</v>
      </c>
      <c r="MEC69" s="1003">
        <f t="shared" ref="MEC69" si="37209">MEC60*$C$65*$C$69</f>
        <v>0</v>
      </c>
      <c r="MEE69" s="1003">
        <f t="shared" ref="MEE69" si="37210">MEE60*$C$65*$C$69</f>
        <v>0</v>
      </c>
      <c r="MEG69" s="1003">
        <f t="shared" ref="MEG69" si="37211">MEG60*$C$65*$C$69</f>
        <v>0</v>
      </c>
      <c r="MEI69" s="1003">
        <f t="shared" ref="MEI69" si="37212">MEI60*$C$65*$C$69</f>
        <v>0</v>
      </c>
      <c r="MEK69" s="1003">
        <f t="shared" ref="MEK69" si="37213">MEK60*$C$65*$C$69</f>
        <v>0</v>
      </c>
      <c r="MEM69" s="1003">
        <f t="shared" ref="MEM69" si="37214">MEM60*$C$65*$C$69</f>
        <v>0</v>
      </c>
      <c r="MEO69" s="1003">
        <f t="shared" ref="MEO69" si="37215">MEO60*$C$65*$C$69</f>
        <v>0</v>
      </c>
      <c r="MEQ69" s="1003">
        <f t="shared" ref="MEQ69" si="37216">MEQ60*$C$65*$C$69</f>
        <v>0</v>
      </c>
      <c r="MES69" s="1003">
        <f t="shared" ref="MES69" si="37217">MES60*$C$65*$C$69</f>
        <v>0</v>
      </c>
      <c r="MEU69" s="1003">
        <f t="shared" ref="MEU69" si="37218">MEU60*$C$65*$C$69</f>
        <v>0</v>
      </c>
      <c r="MEW69" s="1003">
        <f t="shared" ref="MEW69" si="37219">MEW60*$C$65*$C$69</f>
        <v>0</v>
      </c>
      <c r="MEY69" s="1003">
        <f t="shared" ref="MEY69" si="37220">MEY60*$C$65*$C$69</f>
        <v>0</v>
      </c>
      <c r="MFA69" s="1003">
        <f t="shared" ref="MFA69" si="37221">MFA60*$C$65*$C$69</f>
        <v>0</v>
      </c>
      <c r="MFC69" s="1003">
        <f t="shared" ref="MFC69" si="37222">MFC60*$C$65*$C$69</f>
        <v>0</v>
      </c>
      <c r="MFE69" s="1003">
        <f t="shared" ref="MFE69" si="37223">MFE60*$C$65*$C$69</f>
        <v>0</v>
      </c>
      <c r="MFG69" s="1003">
        <f t="shared" ref="MFG69" si="37224">MFG60*$C$65*$C$69</f>
        <v>0</v>
      </c>
      <c r="MFI69" s="1003">
        <f t="shared" ref="MFI69" si="37225">MFI60*$C$65*$C$69</f>
        <v>0</v>
      </c>
      <c r="MFK69" s="1003">
        <f t="shared" ref="MFK69" si="37226">MFK60*$C$65*$C$69</f>
        <v>0</v>
      </c>
      <c r="MFM69" s="1003">
        <f t="shared" ref="MFM69" si="37227">MFM60*$C$65*$C$69</f>
        <v>0</v>
      </c>
      <c r="MFO69" s="1003">
        <f t="shared" ref="MFO69" si="37228">MFO60*$C$65*$C$69</f>
        <v>0</v>
      </c>
      <c r="MFQ69" s="1003">
        <f t="shared" ref="MFQ69" si="37229">MFQ60*$C$65*$C$69</f>
        <v>0</v>
      </c>
      <c r="MFS69" s="1003">
        <f t="shared" ref="MFS69" si="37230">MFS60*$C$65*$C$69</f>
        <v>0</v>
      </c>
      <c r="MFU69" s="1003">
        <f t="shared" ref="MFU69" si="37231">MFU60*$C$65*$C$69</f>
        <v>0</v>
      </c>
      <c r="MFW69" s="1003">
        <f t="shared" ref="MFW69" si="37232">MFW60*$C$65*$C$69</f>
        <v>0</v>
      </c>
      <c r="MFY69" s="1003">
        <f t="shared" ref="MFY69" si="37233">MFY60*$C$65*$C$69</f>
        <v>0</v>
      </c>
      <c r="MGA69" s="1003">
        <f t="shared" ref="MGA69" si="37234">MGA60*$C$65*$C$69</f>
        <v>0</v>
      </c>
      <c r="MGC69" s="1003">
        <f t="shared" ref="MGC69" si="37235">MGC60*$C$65*$C$69</f>
        <v>0</v>
      </c>
      <c r="MGE69" s="1003">
        <f t="shared" ref="MGE69" si="37236">MGE60*$C$65*$C$69</f>
        <v>0</v>
      </c>
      <c r="MGG69" s="1003">
        <f t="shared" ref="MGG69" si="37237">MGG60*$C$65*$C$69</f>
        <v>0</v>
      </c>
      <c r="MGI69" s="1003">
        <f t="shared" ref="MGI69" si="37238">MGI60*$C$65*$C$69</f>
        <v>0</v>
      </c>
      <c r="MGK69" s="1003">
        <f t="shared" ref="MGK69" si="37239">MGK60*$C$65*$C$69</f>
        <v>0</v>
      </c>
      <c r="MGM69" s="1003">
        <f t="shared" ref="MGM69" si="37240">MGM60*$C$65*$C$69</f>
        <v>0</v>
      </c>
      <c r="MGO69" s="1003">
        <f t="shared" ref="MGO69" si="37241">MGO60*$C$65*$C$69</f>
        <v>0</v>
      </c>
      <c r="MGQ69" s="1003">
        <f t="shared" ref="MGQ69" si="37242">MGQ60*$C$65*$C$69</f>
        <v>0</v>
      </c>
      <c r="MGS69" s="1003">
        <f t="shared" ref="MGS69" si="37243">MGS60*$C$65*$C$69</f>
        <v>0</v>
      </c>
      <c r="MGU69" s="1003">
        <f t="shared" ref="MGU69" si="37244">MGU60*$C$65*$C$69</f>
        <v>0</v>
      </c>
      <c r="MGW69" s="1003">
        <f t="shared" ref="MGW69" si="37245">MGW60*$C$65*$C$69</f>
        <v>0</v>
      </c>
      <c r="MGY69" s="1003">
        <f t="shared" ref="MGY69" si="37246">MGY60*$C$65*$C$69</f>
        <v>0</v>
      </c>
      <c r="MHA69" s="1003">
        <f t="shared" ref="MHA69" si="37247">MHA60*$C$65*$C$69</f>
        <v>0</v>
      </c>
      <c r="MHC69" s="1003">
        <f t="shared" ref="MHC69" si="37248">MHC60*$C$65*$C$69</f>
        <v>0</v>
      </c>
      <c r="MHE69" s="1003">
        <f t="shared" ref="MHE69" si="37249">MHE60*$C$65*$C$69</f>
        <v>0</v>
      </c>
      <c r="MHG69" s="1003">
        <f t="shared" ref="MHG69" si="37250">MHG60*$C$65*$C$69</f>
        <v>0</v>
      </c>
      <c r="MHI69" s="1003">
        <f t="shared" ref="MHI69" si="37251">MHI60*$C$65*$C$69</f>
        <v>0</v>
      </c>
      <c r="MHK69" s="1003">
        <f t="shared" ref="MHK69" si="37252">MHK60*$C$65*$C$69</f>
        <v>0</v>
      </c>
      <c r="MHM69" s="1003">
        <f t="shared" ref="MHM69" si="37253">MHM60*$C$65*$C$69</f>
        <v>0</v>
      </c>
      <c r="MHO69" s="1003">
        <f t="shared" ref="MHO69" si="37254">MHO60*$C$65*$C$69</f>
        <v>0</v>
      </c>
      <c r="MHQ69" s="1003">
        <f t="shared" ref="MHQ69" si="37255">MHQ60*$C$65*$C$69</f>
        <v>0</v>
      </c>
      <c r="MHS69" s="1003">
        <f t="shared" ref="MHS69" si="37256">MHS60*$C$65*$C$69</f>
        <v>0</v>
      </c>
      <c r="MHU69" s="1003">
        <f t="shared" ref="MHU69" si="37257">MHU60*$C$65*$C$69</f>
        <v>0</v>
      </c>
      <c r="MHW69" s="1003">
        <f t="shared" ref="MHW69" si="37258">MHW60*$C$65*$C$69</f>
        <v>0</v>
      </c>
      <c r="MHY69" s="1003">
        <f t="shared" ref="MHY69" si="37259">MHY60*$C$65*$C$69</f>
        <v>0</v>
      </c>
      <c r="MIA69" s="1003">
        <f t="shared" ref="MIA69" si="37260">MIA60*$C$65*$C$69</f>
        <v>0</v>
      </c>
      <c r="MIC69" s="1003">
        <f t="shared" ref="MIC69" si="37261">MIC60*$C$65*$C$69</f>
        <v>0</v>
      </c>
      <c r="MIE69" s="1003">
        <f t="shared" ref="MIE69" si="37262">MIE60*$C$65*$C$69</f>
        <v>0</v>
      </c>
      <c r="MIG69" s="1003">
        <f t="shared" ref="MIG69" si="37263">MIG60*$C$65*$C$69</f>
        <v>0</v>
      </c>
      <c r="MII69" s="1003">
        <f t="shared" ref="MII69" si="37264">MII60*$C$65*$C$69</f>
        <v>0</v>
      </c>
      <c r="MIK69" s="1003">
        <f t="shared" ref="MIK69" si="37265">MIK60*$C$65*$C$69</f>
        <v>0</v>
      </c>
      <c r="MIM69" s="1003">
        <f t="shared" ref="MIM69" si="37266">MIM60*$C$65*$C$69</f>
        <v>0</v>
      </c>
      <c r="MIO69" s="1003">
        <f t="shared" ref="MIO69" si="37267">MIO60*$C$65*$C$69</f>
        <v>0</v>
      </c>
      <c r="MIQ69" s="1003">
        <f t="shared" ref="MIQ69" si="37268">MIQ60*$C$65*$C$69</f>
        <v>0</v>
      </c>
      <c r="MIS69" s="1003">
        <f t="shared" ref="MIS69" si="37269">MIS60*$C$65*$C$69</f>
        <v>0</v>
      </c>
      <c r="MIU69" s="1003">
        <f t="shared" ref="MIU69" si="37270">MIU60*$C$65*$C$69</f>
        <v>0</v>
      </c>
      <c r="MIW69" s="1003">
        <f t="shared" ref="MIW69" si="37271">MIW60*$C$65*$C$69</f>
        <v>0</v>
      </c>
      <c r="MIY69" s="1003">
        <f t="shared" ref="MIY69" si="37272">MIY60*$C$65*$C$69</f>
        <v>0</v>
      </c>
      <c r="MJA69" s="1003">
        <f t="shared" ref="MJA69" si="37273">MJA60*$C$65*$C$69</f>
        <v>0</v>
      </c>
      <c r="MJC69" s="1003">
        <f t="shared" ref="MJC69" si="37274">MJC60*$C$65*$C$69</f>
        <v>0</v>
      </c>
      <c r="MJE69" s="1003">
        <f t="shared" ref="MJE69" si="37275">MJE60*$C$65*$C$69</f>
        <v>0</v>
      </c>
      <c r="MJG69" s="1003">
        <f t="shared" ref="MJG69" si="37276">MJG60*$C$65*$C$69</f>
        <v>0</v>
      </c>
      <c r="MJI69" s="1003">
        <f t="shared" ref="MJI69" si="37277">MJI60*$C$65*$C$69</f>
        <v>0</v>
      </c>
      <c r="MJK69" s="1003">
        <f t="shared" ref="MJK69" si="37278">MJK60*$C$65*$C$69</f>
        <v>0</v>
      </c>
      <c r="MJM69" s="1003">
        <f t="shared" ref="MJM69" si="37279">MJM60*$C$65*$C$69</f>
        <v>0</v>
      </c>
      <c r="MJO69" s="1003">
        <f t="shared" ref="MJO69" si="37280">MJO60*$C$65*$C$69</f>
        <v>0</v>
      </c>
      <c r="MJQ69" s="1003">
        <f t="shared" ref="MJQ69" si="37281">MJQ60*$C$65*$C$69</f>
        <v>0</v>
      </c>
      <c r="MJS69" s="1003">
        <f t="shared" ref="MJS69" si="37282">MJS60*$C$65*$C$69</f>
        <v>0</v>
      </c>
      <c r="MJU69" s="1003">
        <f t="shared" ref="MJU69" si="37283">MJU60*$C$65*$C$69</f>
        <v>0</v>
      </c>
      <c r="MJW69" s="1003">
        <f t="shared" ref="MJW69" si="37284">MJW60*$C$65*$C$69</f>
        <v>0</v>
      </c>
      <c r="MJY69" s="1003">
        <f t="shared" ref="MJY69" si="37285">MJY60*$C$65*$C$69</f>
        <v>0</v>
      </c>
      <c r="MKA69" s="1003">
        <f t="shared" ref="MKA69" si="37286">MKA60*$C$65*$C$69</f>
        <v>0</v>
      </c>
      <c r="MKC69" s="1003">
        <f t="shared" ref="MKC69" si="37287">MKC60*$C$65*$C$69</f>
        <v>0</v>
      </c>
      <c r="MKE69" s="1003">
        <f t="shared" ref="MKE69" si="37288">MKE60*$C$65*$C$69</f>
        <v>0</v>
      </c>
      <c r="MKG69" s="1003">
        <f t="shared" ref="MKG69" si="37289">MKG60*$C$65*$C$69</f>
        <v>0</v>
      </c>
      <c r="MKI69" s="1003">
        <f t="shared" ref="MKI69" si="37290">MKI60*$C$65*$C$69</f>
        <v>0</v>
      </c>
      <c r="MKK69" s="1003">
        <f t="shared" ref="MKK69" si="37291">MKK60*$C$65*$C$69</f>
        <v>0</v>
      </c>
      <c r="MKM69" s="1003">
        <f t="shared" ref="MKM69" si="37292">MKM60*$C$65*$C$69</f>
        <v>0</v>
      </c>
      <c r="MKO69" s="1003">
        <f t="shared" ref="MKO69" si="37293">MKO60*$C$65*$C$69</f>
        <v>0</v>
      </c>
      <c r="MKQ69" s="1003">
        <f t="shared" ref="MKQ69" si="37294">MKQ60*$C$65*$C$69</f>
        <v>0</v>
      </c>
      <c r="MKS69" s="1003">
        <f t="shared" ref="MKS69" si="37295">MKS60*$C$65*$C$69</f>
        <v>0</v>
      </c>
      <c r="MKU69" s="1003">
        <f t="shared" ref="MKU69" si="37296">MKU60*$C$65*$C$69</f>
        <v>0</v>
      </c>
      <c r="MKW69" s="1003">
        <f t="shared" ref="MKW69" si="37297">MKW60*$C$65*$C$69</f>
        <v>0</v>
      </c>
      <c r="MKY69" s="1003">
        <f t="shared" ref="MKY69" si="37298">MKY60*$C$65*$C$69</f>
        <v>0</v>
      </c>
      <c r="MLA69" s="1003">
        <f t="shared" ref="MLA69" si="37299">MLA60*$C$65*$C$69</f>
        <v>0</v>
      </c>
      <c r="MLC69" s="1003">
        <f t="shared" ref="MLC69" si="37300">MLC60*$C$65*$C$69</f>
        <v>0</v>
      </c>
      <c r="MLE69" s="1003">
        <f t="shared" ref="MLE69" si="37301">MLE60*$C$65*$C$69</f>
        <v>0</v>
      </c>
      <c r="MLG69" s="1003">
        <f t="shared" ref="MLG69" si="37302">MLG60*$C$65*$C$69</f>
        <v>0</v>
      </c>
      <c r="MLI69" s="1003">
        <f t="shared" ref="MLI69" si="37303">MLI60*$C$65*$C$69</f>
        <v>0</v>
      </c>
      <c r="MLK69" s="1003">
        <f t="shared" ref="MLK69" si="37304">MLK60*$C$65*$C$69</f>
        <v>0</v>
      </c>
      <c r="MLM69" s="1003">
        <f t="shared" ref="MLM69" si="37305">MLM60*$C$65*$C$69</f>
        <v>0</v>
      </c>
      <c r="MLO69" s="1003">
        <f t="shared" ref="MLO69" si="37306">MLO60*$C$65*$C$69</f>
        <v>0</v>
      </c>
      <c r="MLQ69" s="1003">
        <f t="shared" ref="MLQ69" si="37307">MLQ60*$C$65*$C$69</f>
        <v>0</v>
      </c>
      <c r="MLS69" s="1003">
        <f t="shared" ref="MLS69" si="37308">MLS60*$C$65*$C$69</f>
        <v>0</v>
      </c>
      <c r="MLU69" s="1003">
        <f t="shared" ref="MLU69" si="37309">MLU60*$C$65*$C$69</f>
        <v>0</v>
      </c>
      <c r="MLW69" s="1003">
        <f t="shared" ref="MLW69" si="37310">MLW60*$C$65*$C$69</f>
        <v>0</v>
      </c>
      <c r="MLY69" s="1003">
        <f t="shared" ref="MLY69" si="37311">MLY60*$C$65*$C$69</f>
        <v>0</v>
      </c>
      <c r="MMA69" s="1003">
        <f t="shared" ref="MMA69" si="37312">MMA60*$C$65*$C$69</f>
        <v>0</v>
      </c>
      <c r="MMC69" s="1003">
        <f t="shared" ref="MMC69" si="37313">MMC60*$C$65*$C$69</f>
        <v>0</v>
      </c>
      <c r="MME69" s="1003">
        <f t="shared" ref="MME69" si="37314">MME60*$C$65*$C$69</f>
        <v>0</v>
      </c>
      <c r="MMG69" s="1003">
        <f t="shared" ref="MMG69" si="37315">MMG60*$C$65*$C$69</f>
        <v>0</v>
      </c>
      <c r="MMI69" s="1003">
        <f t="shared" ref="MMI69" si="37316">MMI60*$C$65*$C$69</f>
        <v>0</v>
      </c>
      <c r="MMK69" s="1003">
        <f t="shared" ref="MMK69" si="37317">MMK60*$C$65*$C$69</f>
        <v>0</v>
      </c>
      <c r="MMM69" s="1003">
        <f t="shared" ref="MMM69" si="37318">MMM60*$C$65*$C$69</f>
        <v>0</v>
      </c>
      <c r="MMO69" s="1003">
        <f t="shared" ref="MMO69" si="37319">MMO60*$C$65*$C$69</f>
        <v>0</v>
      </c>
      <c r="MMQ69" s="1003">
        <f t="shared" ref="MMQ69" si="37320">MMQ60*$C$65*$C$69</f>
        <v>0</v>
      </c>
      <c r="MMS69" s="1003">
        <f t="shared" ref="MMS69" si="37321">MMS60*$C$65*$C$69</f>
        <v>0</v>
      </c>
      <c r="MMU69" s="1003">
        <f t="shared" ref="MMU69" si="37322">MMU60*$C$65*$C$69</f>
        <v>0</v>
      </c>
      <c r="MMW69" s="1003">
        <f t="shared" ref="MMW69" si="37323">MMW60*$C$65*$C$69</f>
        <v>0</v>
      </c>
      <c r="MMY69" s="1003">
        <f t="shared" ref="MMY69" si="37324">MMY60*$C$65*$C$69</f>
        <v>0</v>
      </c>
      <c r="MNA69" s="1003">
        <f t="shared" ref="MNA69" si="37325">MNA60*$C$65*$C$69</f>
        <v>0</v>
      </c>
      <c r="MNC69" s="1003">
        <f t="shared" ref="MNC69" si="37326">MNC60*$C$65*$C$69</f>
        <v>0</v>
      </c>
      <c r="MNE69" s="1003">
        <f t="shared" ref="MNE69" si="37327">MNE60*$C$65*$C$69</f>
        <v>0</v>
      </c>
      <c r="MNG69" s="1003">
        <f t="shared" ref="MNG69" si="37328">MNG60*$C$65*$C$69</f>
        <v>0</v>
      </c>
      <c r="MNI69" s="1003">
        <f t="shared" ref="MNI69" si="37329">MNI60*$C$65*$C$69</f>
        <v>0</v>
      </c>
      <c r="MNK69" s="1003">
        <f t="shared" ref="MNK69" si="37330">MNK60*$C$65*$C$69</f>
        <v>0</v>
      </c>
      <c r="MNM69" s="1003">
        <f t="shared" ref="MNM69" si="37331">MNM60*$C$65*$C$69</f>
        <v>0</v>
      </c>
      <c r="MNO69" s="1003">
        <f t="shared" ref="MNO69" si="37332">MNO60*$C$65*$C$69</f>
        <v>0</v>
      </c>
      <c r="MNQ69" s="1003">
        <f t="shared" ref="MNQ69" si="37333">MNQ60*$C$65*$C$69</f>
        <v>0</v>
      </c>
      <c r="MNS69" s="1003">
        <f t="shared" ref="MNS69" si="37334">MNS60*$C$65*$C$69</f>
        <v>0</v>
      </c>
      <c r="MNU69" s="1003">
        <f t="shared" ref="MNU69" si="37335">MNU60*$C$65*$C$69</f>
        <v>0</v>
      </c>
      <c r="MNW69" s="1003">
        <f t="shared" ref="MNW69" si="37336">MNW60*$C$65*$C$69</f>
        <v>0</v>
      </c>
      <c r="MNY69" s="1003">
        <f t="shared" ref="MNY69" si="37337">MNY60*$C$65*$C$69</f>
        <v>0</v>
      </c>
      <c r="MOA69" s="1003">
        <f t="shared" ref="MOA69" si="37338">MOA60*$C$65*$C$69</f>
        <v>0</v>
      </c>
      <c r="MOC69" s="1003">
        <f t="shared" ref="MOC69" si="37339">MOC60*$C$65*$C$69</f>
        <v>0</v>
      </c>
      <c r="MOE69" s="1003">
        <f t="shared" ref="MOE69" si="37340">MOE60*$C$65*$C$69</f>
        <v>0</v>
      </c>
      <c r="MOG69" s="1003">
        <f t="shared" ref="MOG69" si="37341">MOG60*$C$65*$C$69</f>
        <v>0</v>
      </c>
      <c r="MOI69" s="1003">
        <f t="shared" ref="MOI69" si="37342">MOI60*$C$65*$C$69</f>
        <v>0</v>
      </c>
      <c r="MOK69" s="1003">
        <f t="shared" ref="MOK69" si="37343">MOK60*$C$65*$C$69</f>
        <v>0</v>
      </c>
      <c r="MOM69" s="1003">
        <f t="shared" ref="MOM69" si="37344">MOM60*$C$65*$C$69</f>
        <v>0</v>
      </c>
      <c r="MOO69" s="1003">
        <f t="shared" ref="MOO69" si="37345">MOO60*$C$65*$C$69</f>
        <v>0</v>
      </c>
      <c r="MOQ69" s="1003">
        <f t="shared" ref="MOQ69" si="37346">MOQ60*$C$65*$C$69</f>
        <v>0</v>
      </c>
      <c r="MOS69" s="1003">
        <f t="shared" ref="MOS69" si="37347">MOS60*$C$65*$C$69</f>
        <v>0</v>
      </c>
      <c r="MOU69" s="1003">
        <f t="shared" ref="MOU69" si="37348">MOU60*$C$65*$C$69</f>
        <v>0</v>
      </c>
      <c r="MOW69" s="1003">
        <f t="shared" ref="MOW69" si="37349">MOW60*$C$65*$C$69</f>
        <v>0</v>
      </c>
      <c r="MOY69" s="1003">
        <f t="shared" ref="MOY69" si="37350">MOY60*$C$65*$C$69</f>
        <v>0</v>
      </c>
      <c r="MPA69" s="1003">
        <f t="shared" ref="MPA69" si="37351">MPA60*$C$65*$C$69</f>
        <v>0</v>
      </c>
      <c r="MPC69" s="1003">
        <f t="shared" ref="MPC69" si="37352">MPC60*$C$65*$C$69</f>
        <v>0</v>
      </c>
      <c r="MPE69" s="1003">
        <f t="shared" ref="MPE69" si="37353">MPE60*$C$65*$C$69</f>
        <v>0</v>
      </c>
      <c r="MPG69" s="1003">
        <f t="shared" ref="MPG69" si="37354">MPG60*$C$65*$C$69</f>
        <v>0</v>
      </c>
      <c r="MPI69" s="1003">
        <f t="shared" ref="MPI69" si="37355">MPI60*$C$65*$C$69</f>
        <v>0</v>
      </c>
      <c r="MPK69" s="1003">
        <f t="shared" ref="MPK69" si="37356">MPK60*$C$65*$C$69</f>
        <v>0</v>
      </c>
      <c r="MPM69" s="1003">
        <f t="shared" ref="MPM69" si="37357">MPM60*$C$65*$C$69</f>
        <v>0</v>
      </c>
      <c r="MPO69" s="1003">
        <f t="shared" ref="MPO69" si="37358">MPO60*$C$65*$C$69</f>
        <v>0</v>
      </c>
      <c r="MPQ69" s="1003">
        <f t="shared" ref="MPQ69" si="37359">MPQ60*$C$65*$C$69</f>
        <v>0</v>
      </c>
      <c r="MPS69" s="1003">
        <f t="shared" ref="MPS69" si="37360">MPS60*$C$65*$C$69</f>
        <v>0</v>
      </c>
      <c r="MPU69" s="1003">
        <f t="shared" ref="MPU69" si="37361">MPU60*$C$65*$C$69</f>
        <v>0</v>
      </c>
      <c r="MPW69" s="1003">
        <f t="shared" ref="MPW69" si="37362">MPW60*$C$65*$C$69</f>
        <v>0</v>
      </c>
      <c r="MPY69" s="1003">
        <f t="shared" ref="MPY69" si="37363">MPY60*$C$65*$C$69</f>
        <v>0</v>
      </c>
      <c r="MQA69" s="1003">
        <f t="shared" ref="MQA69" si="37364">MQA60*$C$65*$C$69</f>
        <v>0</v>
      </c>
      <c r="MQC69" s="1003">
        <f t="shared" ref="MQC69" si="37365">MQC60*$C$65*$C$69</f>
        <v>0</v>
      </c>
      <c r="MQE69" s="1003">
        <f t="shared" ref="MQE69" si="37366">MQE60*$C$65*$C$69</f>
        <v>0</v>
      </c>
      <c r="MQG69" s="1003">
        <f t="shared" ref="MQG69" si="37367">MQG60*$C$65*$C$69</f>
        <v>0</v>
      </c>
      <c r="MQI69" s="1003">
        <f t="shared" ref="MQI69" si="37368">MQI60*$C$65*$C$69</f>
        <v>0</v>
      </c>
      <c r="MQK69" s="1003">
        <f t="shared" ref="MQK69" si="37369">MQK60*$C$65*$C$69</f>
        <v>0</v>
      </c>
      <c r="MQM69" s="1003">
        <f t="shared" ref="MQM69" si="37370">MQM60*$C$65*$C$69</f>
        <v>0</v>
      </c>
      <c r="MQO69" s="1003">
        <f t="shared" ref="MQO69" si="37371">MQO60*$C$65*$C$69</f>
        <v>0</v>
      </c>
      <c r="MQQ69" s="1003">
        <f t="shared" ref="MQQ69" si="37372">MQQ60*$C$65*$C$69</f>
        <v>0</v>
      </c>
      <c r="MQS69" s="1003">
        <f t="shared" ref="MQS69" si="37373">MQS60*$C$65*$C$69</f>
        <v>0</v>
      </c>
      <c r="MQU69" s="1003">
        <f t="shared" ref="MQU69" si="37374">MQU60*$C$65*$C$69</f>
        <v>0</v>
      </c>
      <c r="MQW69" s="1003">
        <f t="shared" ref="MQW69" si="37375">MQW60*$C$65*$C$69</f>
        <v>0</v>
      </c>
      <c r="MQY69" s="1003">
        <f t="shared" ref="MQY69" si="37376">MQY60*$C$65*$C$69</f>
        <v>0</v>
      </c>
      <c r="MRA69" s="1003">
        <f t="shared" ref="MRA69" si="37377">MRA60*$C$65*$C$69</f>
        <v>0</v>
      </c>
      <c r="MRC69" s="1003">
        <f t="shared" ref="MRC69" si="37378">MRC60*$C$65*$C$69</f>
        <v>0</v>
      </c>
      <c r="MRE69" s="1003">
        <f t="shared" ref="MRE69" si="37379">MRE60*$C$65*$C$69</f>
        <v>0</v>
      </c>
      <c r="MRG69" s="1003">
        <f t="shared" ref="MRG69" si="37380">MRG60*$C$65*$C$69</f>
        <v>0</v>
      </c>
      <c r="MRI69" s="1003">
        <f t="shared" ref="MRI69" si="37381">MRI60*$C$65*$C$69</f>
        <v>0</v>
      </c>
      <c r="MRK69" s="1003">
        <f t="shared" ref="MRK69" si="37382">MRK60*$C$65*$C$69</f>
        <v>0</v>
      </c>
      <c r="MRM69" s="1003">
        <f t="shared" ref="MRM69" si="37383">MRM60*$C$65*$C$69</f>
        <v>0</v>
      </c>
      <c r="MRO69" s="1003">
        <f t="shared" ref="MRO69" si="37384">MRO60*$C$65*$C$69</f>
        <v>0</v>
      </c>
      <c r="MRQ69" s="1003">
        <f t="shared" ref="MRQ69" si="37385">MRQ60*$C$65*$C$69</f>
        <v>0</v>
      </c>
      <c r="MRS69" s="1003">
        <f t="shared" ref="MRS69" si="37386">MRS60*$C$65*$C$69</f>
        <v>0</v>
      </c>
      <c r="MRU69" s="1003">
        <f t="shared" ref="MRU69" si="37387">MRU60*$C$65*$C$69</f>
        <v>0</v>
      </c>
      <c r="MRW69" s="1003">
        <f t="shared" ref="MRW69" si="37388">MRW60*$C$65*$C$69</f>
        <v>0</v>
      </c>
      <c r="MRY69" s="1003">
        <f t="shared" ref="MRY69" si="37389">MRY60*$C$65*$C$69</f>
        <v>0</v>
      </c>
      <c r="MSA69" s="1003">
        <f t="shared" ref="MSA69" si="37390">MSA60*$C$65*$C$69</f>
        <v>0</v>
      </c>
      <c r="MSC69" s="1003">
        <f t="shared" ref="MSC69" si="37391">MSC60*$C$65*$C$69</f>
        <v>0</v>
      </c>
      <c r="MSE69" s="1003">
        <f t="shared" ref="MSE69" si="37392">MSE60*$C$65*$C$69</f>
        <v>0</v>
      </c>
      <c r="MSG69" s="1003">
        <f t="shared" ref="MSG69" si="37393">MSG60*$C$65*$C$69</f>
        <v>0</v>
      </c>
      <c r="MSI69" s="1003">
        <f t="shared" ref="MSI69" si="37394">MSI60*$C$65*$C$69</f>
        <v>0</v>
      </c>
      <c r="MSK69" s="1003">
        <f t="shared" ref="MSK69" si="37395">MSK60*$C$65*$C$69</f>
        <v>0</v>
      </c>
      <c r="MSM69" s="1003">
        <f t="shared" ref="MSM69" si="37396">MSM60*$C$65*$C$69</f>
        <v>0</v>
      </c>
      <c r="MSO69" s="1003">
        <f t="shared" ref="MSO69" si="37397">MSO60*$C$65*$C$69</f>
        <v>0</v>
      </c>
      <c r="MSQ69" s="1003">
        <f t="shared" ref="MSQ69" si="37398">MSQ60*$C$65*$C$69</f>
        <v>0</v>
      </c>
      <c r="MSS69" s="1003">
        <f t="shared" ref="MSS69" si="37399">MSS60*$C$65*$C$69</f>
        <v>0</v>
      </c>
      <c r="MSU69" s="1003">
        <f t="shared" ref="MSU69" si="37400">MSU60*$C$65*$C$69</f>
        <v>0</v>
      </c>
      <c r="MSW69" s="1003">
        <f t="shared" ref="MSW69" si="37401">MSW60*$C$65*$C$69</f>
        <v>0</v>
      </c>
      <c r="MSY69" s="1003">
        <f t="shared" ref="MSY69" si="37402">MSY60*$C$65*$C$69</f>
        <v>0</v>
      </c>
      <c r="MTA69" s="1003">
        <f t="shared" ref="MTA69" si="37403">MTA60*$C$65*$C$69</f>
        <v>0</v>
      </c>
      <c r="MTC69" s="1003">
        <f t="shared" ref="MTC69" si="37404">MTC60*$C$65*$C$69</f>
        <v>0</v>
      </c>
      <c r="MTE69" s="1003">
        <f t="shared" ref="MTE69" si="37405">MTE60*$C$65*$C$69</f>
        <v>0</v>
      </c>
      <c r="MTG69" s="1003">
        <f t="shared" ref="MTG69" si="37406">MTG60*$C$65*$C$69</f>
        <v>0</v>
      </c>
      <c r="MTI69" s="1003">
        <f t="shared" ref="MTI69" si="37407">MTI60*$C$65*$C$69</f>
        <v>0</v>
      </c>
      <c r="MTK69" s="1003">
        <f t="shared" ref="MTK69" si="37408">MTK60*$C$65*$C$69</f>
        <v>0</v>
      </c>
      <c r="MTM69" s="1003">
        <f t="shared" ref="MTM69" si="37409">MTM60*$C$65*$C$69</f>
        <v>0</v>
      </c>
      <c r="MTO69" s="1003">
        <f t="shared" ref="MTO69" si="37410">MTO60*$C$65*$C$69</f>
        <v>0</v>
      </c>
      <c r="MTQ69" s="1003">
        <f t="shared" ref="MTQ69" si="37411">MTQ60*$C$65*$C$69</f>
        <v>0</v>
      </c>
      <c r="MTS69" s="1003">
        <f t="shared" ref="MTS69" si="37412">MTS60*$C$65*$C$69</f>
        <v>0</v>
      </c>
      <c r="MTU69" s="1003">
        <f t="shared" ref="MTU69" si="37413">MTU60*$C$65*$C$69</f>
        <v>0</v>
      </c>
      <c r="MTW69" s="1003">
        <f t="shared" ref="MTW69" si="37414">MTW60*$C$65*$C$69</f>
        <v>0</v>
      </c>
      <c r="MTY69" s="1003">
        <f t="shared" ref="MTY69" si="37415">MTY60*$C$65*$C$69</f>
        <v>0</v>
      </c>
      <c r="MUA69" s="1003">
        <f t="shared" ref="MUA69" si="37416">MUA60*$C$65*$C$69</f>
        <v>0</v>
      </c>
      <c r="MUC69" s="1003">
        <f t="shared" ref="MUC69" si="37417">MUC60*$C$65*$C$69</f>
        <v>0</v>
      </c>
      <c r="MUE69" s="1003">
        <f t="shared" ref="MUE69" si="37418">MUE60*$C$65*$C$69</f>
        <v>0</v>
      </c>
      <c r="MUG69" s="1003">
        <f t="shared" ref="MUG69" si="37419">MUG60*$C$65*$C$69</f>
        <v>0</v>
      </c>
      <c r="MUI69" s="1003">
        <f t="shared" ref="MUI69" si="37420">MUI60*$C$65*$C$69</f>
        <v>0</v>
      </c>
      <c r="MUK69" s="1003">
        <f t="shared" ref="MUK69" si="37421">MUK60*$C$65*$C$69</f>
        <v>0</v>
      </c>
      <c r="MUM69" s="1003">
        <f t="shared" ref="MUM69" si="37422">MUM60*$C$65*$C$69</f>
        <v>0</v>
      </c>
      <c r="MUO69" s="1003">
        <f t="shared" ref="MUO69" si="37423">MUO60*$C$65*$C$69</f>
        <v>0</v>
      </c>
      <c r="MUQ69" s="1003">
        <f t="shared" ref="MUQ69" si="37424">MUQ60*$C$65*$C$69</f>
        <v>0</v>
      </c>
      <c r="MUS69" s="1003">
        <f t="shared" ref="MUS69" si="37425">MUS60*$C$65*$C$69</f>
        <v>0</v>
      </c>
      <c r="MUU69" s="1003">
        <f t="shared" ref="MUU69" si="37426">MUU60*$C$65*$C$69</f>
        <v>0</v>
      </c>
      <c r="MUW69" s="1003">
        <f t="shared" ref="MUW69" si="37427">MUW60*$C$65*$C$69</f>
        <v>0</v>
      </c>
      <c r="MUY69" s="1003">
        <f t="shared" ref="MUY69" si="37428">MUY60*$C$65*$C$69</f>
        <v>0</v>
      </c>
      <c r="MVA69" s="1003">
        <f t="shared" ref="MVA69" si="37429">MVA60*$C$65*$C$69</f>
        <v>0</v>
      </c>
      <c r="MVC69" s="1003">
        <f t="shared" ref="MVC69" si="37430">MVC60*$C$65*$C$69</f>
        <v>0</v>
      </c>
      <c r="MVE69" s="1003">
        <f t="shared" ref="MVE69" si="37431">MVE60*$C$65*$C$69</f>
        <v>0</v>
      </c>
      <c r="MVG69" s="1003">
        <f t="shared" ref="MVG69" si="37432">MVG60*$C$65*$C$69</f>
        <v>0</v>
      </c>
      <c r="MVI69" s="1003">
        <f t="shared" ref="MVI69" si="37433">MVI60*$C$65*$C$69</f>
        <v>0</v>
      </c>
      <c r="MVK69" s="1003">
        <f t="shared" ref="MVK69" si="37434">MVK60*$C$65*$C$69</f>
        <v>0</v>
      </c>
      <c r="MVM69" s="1003">
        <f t="shared" ref="MVM69" si="37435">MVM60*$C$65*$C$69</f>
        <v>0</v>
      </c>
      <c r="MVO69" s="1003">
        <f t="shared" ref="MVO69" si="37436">MVO60*$C$65*$C$69</f>
        <v>0</v>
      </c>
      <c r="MVQ69" s="1003">
        <f t="shared" ref="MVQ69" si="37437">MVQ60*$C$65*$C$69</f>
        <v>0</v>
      </c>
      <c r="MVS69" s="1003">
        <f t="shared" ref="MVS69" si="37438">MVS60*$C$65*$C$69</f>
        <v>0</v>
      </c>
      <c r="MVU69" s="1003">
        <f t="shared" ref="MVU69" si="37439">MVU60*$C$65*$C$69</f>
        <v>0</v>
      </c>
      <c r="MVW69" s="1003">
        <f t="shared" ref="MVW69" si="37440">MVW60*$C$65*$C$69</f>
        <v>0</v>
      </c>
      <c r="MVY69" s="1003">
        <f t="shared" ref="MVY69" si="37441">MVY60*$C$65*$C$69</f>
        <v>0</v>
      </c>
      <c r="MWA69" s="1003">
        <f t="shared" ref="MWA69" si="37442">MWA60*$C$65*$C$69</f>
        <v>0</v>
      </c>
      <c r="MWC69" s="1003">
        <f t="shared" ref="MWC69" si="37443">MWC60*$C$65*$C$69</f>
        <v>0</v>
      </c>
      <c r="MWE69" s="1003">
        <f t="shared" ref="MWE69" si="37444">MWE60*$C$65*$C$69</f>
        <v>0</v>
      </c>
      <c r="MWG69" s="1003">
        <f t="shared" ref="MWG69" si="37445">MWG60*$C$65*$C$69</f>
        <v>0</v>
      </c>
      <c r="MWI69" s="1003">
        <f t="shared" ref="MWI69" si="37446">MWI60*$C$65*$C$69</f>
        <v>0</v>
      </c>
      <c r="MWK69" s="1003">
        <f t="shared" ref="MWK69" si="37447">MWK60*$C$65*$C$69</f>
        <v>0</v>
      </c>
      <c r="MWM69" s="1003">
        <f t="shared" ref="MWM69" si="37448">MWM60*$C$65*$C$69</f>
        <v>0</v>
      </c>
      <c r="MWO69" s="1003">
        <f t="shared" ref="MWO69" si="37449">MWO60*$C$65*$C$69</f>
        <v>0</v>
      </c>
      <c r="MWQ69" s="1003">
        <f t="shared" ref="MWQ69" si="37450">MWQ60*$C$65*$C$69</f>
        <v>0</v>
      </c>
      <c r="MWS69" s="1003">
        <f t="shared" ref="MWS69" si="37451">MWS60*$C$65*$C$69</f>
        <v>0</v>
      </c>
      <c r="MWU69" s="1003">
        <f t="shared" ref="MWU69" si="37452">MWU60*$C$65*$C$69</f>
        <v>0</v>
      </c>
      <c r="MWW69" s="1003">
        <f t="shared" ref="MWW69" si="37453">MWW60*$C$65*$C$69</f>
        <v>0</v>
      </c>
      <c r="MWY69" s="1003">
        <f t="shared" ref="MWY69" si="37454">MWY60*$C$65*$C$69</f>
        <v>0</v>
      </c>
      <c r="MXA69" s="1003">
        <f t="shared" ref="MXA69" si="37455">MXA60*$C$65*$C$69</f>
        <v>0</v>
      </c>
      <c r="MXC69" s="1003">
        <f t="shared" ref="MXC69" si="37456">MXC60*$C$65*$C$69</f>
        <v>0</v>
      </c>
      <c r="MXE69" s="1003">
        <f t="shared" ref="MXE69" si="37457">MXE60*$C$65*$C$69</f>
        <v>0</v>
      </c>
      <c r="MXG69" s="1003">
        <f t="shared" ref="MXG69" si="37458">MXG60*$C$65*$C$69</f>
        <v>0</v>
      </c>
      <c r="MXI69" s="1003">
        <f t="shared" ref="MXI69" si="37459">MXI60*$C$65*$C$69</f>
        <v>0</v>
      </c>
      <c r="MXK69" s="1003">
        <f t="shared" ref="MXK69" si="37460">MXK60*$C$65*$C$69</f>
        <v>0</v>
      </c>
      <c r="MXM69" s="1003">
        <f t="shared" ref="MXM69" si="37461">MXM60*$C$65*$C$69</f>
        <v>0</v>
      </c>
      <c r="MXO69" s="1003">
        <f t="shared" ref="MXO69" si="37462">MXO60*$C$65*$C$69</f>
        <v>0</v>
      </c>
      <c r="MXQ69" s="1003">
        <f t="shared" ref="MXQ69" si="37463">MXQ60*$C$65*$C$69</f>
        <v>0</v>
      </c>
      <c r="MXS69" s="1003">
        <f t="shared" ref="MXS69" si="37464">MXS60*$C$65*$C$69</f>
        <v>0</v>
      </c>
      <c r="MXU69" s="1003">
        <f t="shared" ref="MXU69" si="37465">MXU60*$C$65*$C$69</f>
        <v>0</v>
      </c>
      <c r="MXW69" s="1003">
        <f t="shared" ref="MXW69" si="37466">MXW60*$C$65*$C$69</f>
        <v>0</v>
      </c>
      <c r="MXY69" s="1003">
        <f t="shared" ref="MXY69" si="37467">MXY60*$C$65*$C$69</f>
        <v>0</v>
      </c>
      <c r="MYA69" s="1003">
        <f t="shared" ref="MYA69" si="37468">MYA60*$C$65*$C$69</f>
        <v>0</v>
      </c>
      <c r="MYC69" s="1003">
        <f t="shared" ref="MYC69" si="37469">MYC60*$C$65*$C$69</f>
        <v>0</v>
      </c>
      <c r="MYE69" s="1003">
        <f t="shared" ref="MYE69" si="37470">MYE60*$C$65*$C$69</f>
        <v>0</v>
      </c>
      <c r="MYG69" s="1003">
        <f t="shared" ref="MYG69" si="37471">MYG60*$C$65*$C$69</f>
        <v>0</v>
      </c>
      <c r="MYI69" s="1003">
        <f t="shared" ref="MYI69" si="37472">MYI60*$C$65*$C$69</f>
        <v>0</v>
      </c>
      <c r="MYK69" s="1003">
        <f t="shared" ref="MYK69" si="37473">MYK60*$C$65*$C$69</f>
        <v>0</v>
      </c>
      <c r="MYM69" s="1003">
        <f t="shared" ref="MYM69" si="37474">MYM60*$C$65*$C$69</f>
        <v>0</v>
      </c>
      <c r="MYO69" s="1003">
        <f t="shared" ref="MYO69" si="37475">MYO60*$C$65*$C$69</f>
        <v>0</v>
      </c>
      <c r="MYQ69" s="1003">
        <f t="shared" ref="MYQ69" si="37476">MYQ60*$C$65*$C$69</f>
        <v>0</v>
      </c>
      <c r="MYS69" s="1003">
        <f t="shared" ref="MYS69" si="37477">MYS60*$C$65*$C$69</f>
        <v>0</v>
      </c>
      <c r="MYU69" s="1003">
        <f t="shared" ref="MYU69" si="37478">MYU60*$C$65*$C$69</f>
        <v>0</v>
      </c>
      <c r="MYW69" s="1003">
        <f t="shared" ref="MYW69" si="37479">MYW60*$C$65*$C$69</f>
        <v>0</v>
      </c>
      <c r="MYY69" s="1003">
        <f t="shared" ref="MYY69" si="37480">MYY60*$C$65*$C$69</f>
        <v>0</v>
      </c>
      <c r="MZA69" s="1003">
        <f t="shared" ref="MZA69" si="37481">MZA60*$C$65*$C$69</f>
        <v>0</v>
      </c>
      <c r="MZC69" s="1003">
        <f t="shared" ref="MZC69" si="37482">MZC60*$C$65*$C$69</f>
        <v>0</v>
      </c>
      <c r="MZE69" s="1003">
        <f t="shared" ref="MZE69" si="37483">MZE60*$C$65*$C$69</f>
        <v>0</v>
      </c>
      <c r="MZG69" s="1003">
        <f t="shared" ref="MZG69" si="37484">MZG60*$C$65*$C$69</f>
        <v>0</v>
      </c>
      <c r="MZI69" s="1003">
        <f t="shared" ref="MZI69" si="37485">MZI60*$C$65*$C$69</f>
        <v>0</v>
      </c>
      <c r="MZK69" s="1003">
        <f t="shared" ref="MZK69" si="37486">MZK60*$C$65*$C$69</f>
        <v>0</v>
      </c>
      <c r="MZM69" s="1003">
        <f t="shared" ref="MZM69" si="37487">MZM60*$C$65*$C$69</f>
        <v>0</v>
      </c>
      <c r="MZO69" s="1003">
        <f t="shared" ref="MZO69" si="37488">MZO60*$C$65*$C$69</f>
        <v>0</v>
      </c>
      <c r="MZQ69" s="1003">
        <f t="shared" ref="MZQ69" si="37489">MZQ60*$C$65*$C$69</f>
        <v>0</v>
      </c>
      <c r="MZS69" s="1003">
        <f t="shared" ref="MZS69" si="37490">MZS60*$C$65*$C$69</f>
        <v>0</v>
      </c>
      <c r="MZU69" s="1003">
        <f t="shared" ref="MZU69" si="37491">MZU60*$C$65*$C$69</f>
        <v>0</v>
      </c>
      <c r="MZW69" s="1003">
        <f t="shared" ref="MZW69" si="37492">MZW60*$C$65*$C$69</f>
        <v>0</v>
      </c>
      <c r="MZY69" s="1003">
        <f t="shared" ref="MZY69" si="37493">MZY60*$C$65*$C$69</f>
        <v>0</v>
      </c>
      <c r="NAA69" s="1003">
        <f t="shared" ref="NAA69" si="37494">NAA60*$C$65*$C$69</f>
        <v>0</v>
      </c>
      <c r="NAC69" s="1003">
        <f t="shared" ref="NAC69" si="37495">NAC60*$C$65*$C$69</f>
        <v>0</v>
      </c>
      <c r="NAE69" s="1003">
        <f t="shared" ref="NAE69" si="37496">NAE60*$C$65*$C$69</f>
        <v>0</v>
      </c>
      <c r="NAG69" s="1003">
        <f t="shared" ref="NAG69" si="37497">NAG60*$C$65*$C$69</f>
        <v>0</v>
      </c>
      <c r="NAI69" s="1003">
        <f t="shared" ref="NAI69" si="37498">NAI60*$C$65*$C$69</f>
        <v>0</v>
      </c>
      <c r="NAK69" s="1003">
        <f t="shared" ref="NAK69" si="37499">NAK60*$C$65*$C$69</f>
        <v>0</v>
      </c>
      <c r="NAM69" s="1003">
        <f t="shared" ref="NAM69" si="37500">NAM60*$C$65*$C$69</f>
        <v>0</v>
      </c>
      <c r="NAO69" s="1003">
        <f t="shared" ref="NAO69" si="37501">NAO60*$C$65*$C$69</f>
        <v>0</v>
      </c>
      <c r="NAQ69" s="1003">
        <f t="shared" ref="NAQ69" si="37502">NAQ60*$C$65*$C$69</f>
        <v>0</v>
      </c>
      <c r="NAS69" s="1003">
        <f t="shared" ref="NAS69" si="37503">NAS60*$C$65*$C$69</f>
        <v>0</v>
      </c>
      <c r="NAU69" s="1003">
        <f t="shared" ref="NAU69" si="37504">NAU60*$C$65*$C$69</f>
        <v>0</v>
      </c>
      <c r="NAW69" s="1003">
        <f t="shared" ref="NAW69" si="37505">NAW60*$C$65*$C$69</f>
        <v>0</v>
      </c>
      <c r="NAY69" s="1003">
        <f t="shared" ref="NAY69" si="37506">NAY60*$C$65*$C$69</f>
        <v>0</v>
      </c>
      <c r="NBA69" s="1003">
        <f t="shared" ref="NBA69" si="37507">NBA60*$C$65*$C$69</f>
        <v>0</v>
      </c>
      <c r="NBC69" s="1003">
        <f t="shared" ref="NBC69" si="37508">NBC60*$C$65*$C$69</f>
        <v>0</v>
      </c>
      <c r="NBE69" s="1003">
        <f t="shared" ref="NBE69" si="37509">NBE60*$C$65*$C$69</f>
        <v>0</v>
      </c>
      <c r="NBG69" s="1003">
        <f t="shared" ref="NBG69" si="37510">NBG60*$C$65*$C$69</f>
        <v>0</v>
      </c>
      <c r="NBI69" s="1003">
        <f t="shared" ref="NBI69" si="37511">NBI60*$C$65*$C$69</f>
        <v>0</v>
      </c>
      <c r="NBK69" s="1003">
        <f t="shared" ref="NBK69" si="37512">NBK60*$C$65*$C$69</f>
        <v>0</v>
      </c>
      <c r="NBM69" s="1003">
        <f t="shared" ref="NBM69" si="37513">NBM60*$C$65*$C$69</f>
        <v>0</v>
      </c>
      <c r="NBO69" s="1003">
        <f t="shared" ref="NBO69" si="37514">NBO60*$C$65*$C$69</f>
        <v>0</v>
      </c>
      <c r="NBQ69" s="1003">
        <f t="shared" ref="NBQ69" si="37515">NBQ60*$C$65*$C$69</f>
        <v>0</v>
      </c>
      <c r="NBS69" s="1003">
        <f t="shared" ref="NBS69" si="37516">NBS60*$C$65*$C$69</f>
        <v>0</v>
      </c>
      <c r="NBU69" s="1003">
        <f t="shared" ref="NBU69" si="37517">NBU60*$C$65*$C$69</f>
        <v>0</v>
      </c>
      <c r="NBW69" s="1003">
        <f t="shared" ref="NBW69" si="37518">NBW60*$C$65*$C$69</f>
        <v>0</v>
      </c>
      <c r="NBY69" s="1003">
        <f t="shared" ref="NBY69" si="37519">NBY60*$C$65*$C$69</f>
        <v>0</v>
      </c>
      <c r="NCA69" s="1003">
        <f t="shared" ref="NCA69" si="37520">NCA60*$C$65*$C$69</f>
        <v>0</v>
      </c>
      <c r="NCC69" s="1003">
        <f t="shared" ref="NCC69" si="37521">NCC60*$C$65*$C$69</f>
        <v>0</v>
      </c>
      <c r="NCE69" s="1003">
        <f t="shared" ref="NCE69" si="37522">NCE60*$C$65*$C$69</f>
        <v>0</v>
      </c>
      <c r="NCG69" s="1003">
        <f t="shared" ref="NCG69" si="37523">NCG60*$C$65*$C$69</f>
        <v>0</v>
      </c>
      <c r="NCI69" s="1003">
        <f t="shared" ref="NCI69" si="37524">NCI60*$C$65*$C$69</f>
        <v>0</v>
      </c>
      <c r="NCK69" s="1003">
        <f t="shared" ref="NCK69" si="37525">NCK60*$C$65*$C$69</f>
        <v>0</v>
      </c>
      <c r="NCM69" s="1003">
        <f t="shared" ref="NCM69" si="37526">NCM60*$C$65*$C$69</f>
        <v>0</v>
      </c>
      <c r="NCO69" s="1003">
        <f t="shared" ref="NCO69" si="37527">NCO60*$C$65*$C$69</f>
        <v>0</v>
      </c>
      <c r="NCQ69" s="1003">
        <f t="shared" ref="NCQ69" si="37528">NCQ60*$C$65*$C$69</f>
        <v>0</v>
      </c>
      <c r="NCS69" s="1003">
        <f t="shared" ref="NCS69" si="37529">NCS60*$C$65*$C$69</f>
        <v>0</v>
      </c>
      <c r="NCU69" s="1003">
        <f t="shared" ref="NCU69" si="37530">NCU60*$C$65*$C$69</f>
        <v>0</v>
      </c>
      <c r="NCW69" s="1003">
        <f t="shared" ref="NCW69" si="37531">NCW60*$C$65*$C$69</f>
        <v>0</v>
      </c>
      <c r="NCY69" s="1003">
        <f t="shared" ref="NCY69" si="37532">NCY60*$C$65*$C$69</f>
        <v>0</v>
      </c>
      <c r="NDA69" s="1003">
        <f t="shared" ref="NDA69" si="37533">NDA60*$C$65*$C$69</f>
        <v>0</v>
      </c>
      <c r="NDC69" s="1003">
        <f t="shared" ref="NDC69" si="37534">NDC60*$C$65*$C$69</f>
        <v>0</v>
      </c>
      <c r="NDE69" s="1003">
        <f t="shared" ref="NDE69" si="37535">NDE60*$C$65*$C$69</f>
        <v>0</v>
      </c>
      <c r="NDG69" s="1003">
        <f t="shared" ref="NDG69" si="37536">NDG60*$C$65*$C$69</f>
        <v>0</v>
      </c>
      <c r="NDI69" s="1003">
        <f t="shared" ref="NDI69" si="37537">NDI60*$C$65*$C$69</f>
        <v>0</v>
      </c>
      <c r="NDK69" s="1003">
        <f t="shared" ref="NDK69" si="37538">NDK60*$C$65*$C$69</f>
        <v>0</v>
      </c>
      <c r="NDM69" s="1003">
        <f t="shared" ref="NDM69" si="37539">NDM60*$C$65*$C$69</f>
        <v>0</v>
      </c>
      <c r="NDO69" s="1003">
        <f t="shared" ref="NDO69" si="37540">NDO60*$C$65*$C$69</f>
        <v>0</v>
      </c>
      <c r="NDQ69" s="1003">
        <f t="shared" ref="NDQ69" si="37541">NDQ60*$C$65*$C$69</f>
        <v>0</v>
      </c>
      <c r="NDS69" s="1003">
        <f t="shared" ref="NDS69" si="37542">NDS60*$C$65*$C$69</f>
        <v>0</v>
      </c>
      <c r="NDU69" s="1003">
        <f t="shared" ref="NDU69" si="37543">NDU60*$C$65*$C$69</f>
        <v>0</v>
      </c>
      <c r="NDW69" s="1003">
        <f t="shared" ref="NDW69" si="37544">NDW60*$C$65*$C$69</f>
        <v>0</v>
      </c>
      <c r="NDY69" s="1003">
        <f t="shared" ref="NDY69" si="37545">NDY60*$C$65*$C$69</f>
        <v>0</v>
      </c>
      <c r="NEA69" s="1003">
        <f t="shared" ref="NEA69" si="37546">NEA60*$C$65*$C$69</f>
        <v>0</v>
      </c>
      <c r="NEC69" s="1003">
        <f t="shared" ref="NEC69" si="37547">NEC60*$C$65*$C$69</f>
        <v>0</v>
      </c>
      <c r="NEE69" s="1003">
        <f t="shared" ref="NEE69" si="37548">NEE60*$C$65*$C$69</f>
        <v>0</v>
      </c>
      <c r="NEG69" s="1003">
        <f t="shared" ref="NEG69" si="37549">NEG60*$C$65*$C$69</f>
        <v>0</v>
      </c>
      <c r="NEI69" s="1003">
        <f t="shared" ref="NEI69" si="37550">NEI60*$C$65*$C$69</f>
        <v>0</v>
      </c>
      <c r="NEK69" s="1003">
        <f t="shared" ref="NEK69" si="37551">NEK60*$C$65*$C$69</f>
        <v>0</v>
      </c>
      <c r="NEM69" s="1003">
        <f t="shared" ref="NEM69" si="37552">NEM60*$C$65*$C$69</f>
        <v>0</v>
      </c>
      <c r="NEO69" s="1003">
        <f t="shared" ref="NEO69" si="37553">NEO60*$C$65*$C$69</f>
        <v>0</v>
      </c>
      <c r="NEQ69" s="1003">
        <f t="shared" ref="NEQ69" si="37554">NEQ60*$C$65*$C$69</f>
        <v>0</v>
      </c>
      <c r="NES69" s="1003">
        <f t="shared" ref="NES69" si="37555">NES60*$C$65*$C$69</f>
        <v>0</v>
      </c>
      <c r="NEU69" s="1003">
        <f t="shared" ref="NEU69" si="37556">NEU60*$C$65*$C$69</f>
        <v>0</v>
      </c>
      <c r="NEW69" s="1003">
        <f t="shared" ref="NEW69" si="37557">NEW60*$C$65*$C$69</f>
        <v>0</v>
      </c>
      <c r="NEY69" s="1003">
        <f t="shared" ref="NEY69" si="37558">NEY60*$C$65*$C$69</f>
        <v>0</v>
      </c>
      <c r="NFA69" s="1003">
        <f t="shared" ref="NFA69" si="37559">NFA60*$C$65*$C$69</f>
        <v>0</v>
      </c>
      <c r="NFC69" s="1003">
        <f t="shared" ref="NFC69" si="37560">NFC60*$C$65*$C$69</f>
        <v>0</v>
      </c>
      <c r="NFE69" s="1003">
        <f t="shared" ref="NFE69" si="37561">NFE60*$C$65*$C$69</f>
        <v>0</v>
      </c>
      <c r="NFG69" s="1003">
        <f t="shared" ref="NFG69" si="37562">NFG60*$C$65*$C$69</f>
        <v>0</v>
      </c>
      <c r="NFI69" s="1003">
        <f t="shared" ref="NFI69" si="37563">NFI60*$C$65*$C$69</f>
        <v>0</v>
      </c>
      <c r="NFK69" s="1003">
        <f t="shared" ref="NFK69" si="37564">NFK60*$C$65*$C$69</f>
        <v>0</v>
      </c>
      <c r="NFM69" s="1003">
        <f t="shared" ref="NFM69" si="37565">NFM60*$C$65*$C$69</f>
        <v>0</v>
      </c>
      <c r="NFO69" s="1003">
        <f t="shared" ref="NFO69" si="37566">NFO60*$C$65*$C$69</f>
        <v>0</v>
      </c>
      <c r="NFQ69" s="1003">
        <f t="shared" ref="NFQ69" si="37567">NFQ60*$C$65*$C$69</f>
        <v>0</v>
      </c>
      <c r="NFS69" s="1003">
        <f t="shared" ref="NFS69" si="37568">NFS60*$C$65*$C$69</f>
        <v>0</v>
      </c>
      <c r="NFU69" s="1003">
        <f t="shared" ref="NFU69" si="37569">NFU60*$C$65*$C$69</f>
        <v>0</v>
      </c>
      <c r="NFW69" s="1003">
        <f t="shared" ref="NFW69" si="37570">NFW60*$C$65*$C$69</f>
        <v>0</v>
      </c>
      <c r="NFY69" s="1003">
        <f t="shared" ref="NFY69" si="37571">NFY60*$C$65*$C$69</f>
        <v>0</v>
      </c>
      <c r="NGA69" s="1003">
        <f t="shared" ref="NGA69" si="37572">NGA60*$C$65*$C$69</f>
        <v>0</v>
      </c>
      <c r="NGC69" s="1003">
        <f t="shared" ref="NGC69" si="37573">NGC60*$C$65*$C$69</f>
        <v>0</v>
      </c>
      <c r="NGE69" s="1003">
        <f t="shared" ref="NGE69" si="37574">NGE60*$C$65*$C$69</f>
        <v>0</v>
      </c>
      <c r="NGG69" s="1003">
        <f t="shared" ref="NGG69" si="37575">NGG60*$C$65*$C$69</f>
        <v>0</v>
      </c>
      <c r="NGI69" s="1003">
        <f t="shared" ref="NGI69" si="37576">NGI60*$C$65*$C$69</f>
        <v>0</v>
      </c>
      <c r="NGK69" s="1003">
        <f t="shared" ref="NGK69" si="37577">NGK60*$C$65*$C$69</f>
        <v>0</v>
      </c>
      <c r="NGM69" s="1003">
        <f t="shared" ref="NGM69" si="37578">NGM60*$C$65*$C$69</f>
        <v>0</v>
      </c>
      <c r="NGO69" s="1003">
        <f t="shared" ref="NGO69" si="37579">NGO60*$C$65*$C$69</f>
        <v>0</v>
      </c>
      <c r="NGQ69" s="1003">
        <f t="shared" ref="NGQ69" si="37580">NGQ60*$C$65*$C$69</f>
        <v>0</v>
      </c>
      <c r="NGS69" s="1003">
        <f t="shared" ref="NGS69" si="37581">NGS60*$C$65*$C$69</f>
        <v>0</v>
      </c>
      <c r="NGU69" s="1003">
        <f t="shared" ref="NGU69" si="37582">NGU60*$C$65*$C$69</f>
        <v>0</v>
      </c>
      <c r="NGW69" s="1003">
        <f t="shared" ref="NGW69" si="37583">NGW60*$C$65*$C$69</f>
        <v>0</v>
      </c>
      <c r="NGY69" s="1003">
        <f t="shared" ref="NGY69" si="37584">NGY60*$C$65*$C$69</f>
        <v>0</v>
      </c>
      <c r="NHA69" s="1003">
        <f t="shared" ref="NHA69" si="37585">NHA60*$C$65*$C$69</f>
        <v>0</v>
      </c>
      <c r="NHC69" s="1003">
        <f t="shared" ref="NHC69" si="37586">NHC60*$C$65*$C$69</f>
        <v>0</v>
      </c>
      <c r="NHE69" s="1003">
        <f t="shared" ref="NHE69" si="37587">NHE60*$C$65*$C$69</f>
        <v>0</v>
      </c>
      <c r="NHG69" s="1003">
        <f t="shared" ref="NHG69" si="37588">NHG60*$C$65*$C$69</f>
        <v>0</v>
      </c>
      <c r="NHI69" s="1003">
        <f t="shared" ref="NHI69" si="37589">NHI60*$C$65*$C$69</f>
        <v>0</v>
      </c>
      <c r="NHK69" s="1003">
        <f t="shared" ref="NHK69" si="37590">NHK60*$C$65*$C$69</f>
        <v>0</v>
      </c>
      <c r="NHM69" s="1003">
        <f t="shared" ref="NHM69" si="37591">NHM60*$C$65*$C$69</f>
        <v>0</v>
      </c>
      <c r="NHO69" s="1003">
        <f t="shared" ref="NHO69" si="37592">NHO60*$C$65*$C$69</f>
        <v>0</v>
      </c>
      <c r="NHQ69" s="1003">
        <f t="shared" ref="NHQ69" si="37593">NHQ60*$C$65*$C$69</f>
        <v>0</v>
      </c>
      <c r="NHS69" s="1003">
        <f t="shared" ref="NHS69" si="37594">NHS60*$C$65*$C$69</f>
        <v>0</v>
      </c>
      <c r="NHU69" s="1003">
        <f t="shared" ref="NHU69" si="37595">NHU60*$C$65*$C$69</f>
        <v>0</v>
      </c>
      <c r="NHW69" s="1003">
        <f t="shared" ref="NHW69" si="37596">NHW60*$C$65*$C$69</f>
        <v>0</v>
      </c>
      <c r="NHY69" s="1003">
        <f t="shared" ref="NHY69" si="37597">NHY60*$C$65*$C$69</f>
        <v>0</v>
      </c>
      <c r="NIA69" s="1003">
        <f t="shared" ref="NIA69" si="37598">NIA60*$C$65*$C$69</f>
        <v>0</v>
      </c>
      <c r="NIC69" s="1003">
        <f t="shared" ref="NIC69" si="37599">NIC60*$C$65*$C$69</f>
        <v>0</v>
      </c>
      <c r="NIE69" s="1003">
        <f t="shared" ref="NIE69" si="37600">NIE60*$C$65*$C$69</f>
        <v>0</v>
      </c>
      <c r="NIG69" s="1003">
        <f t="shared" ref="NIG69" si="37601">NIG60*$C$65*$C$69</f>
        <v>0</v>
      </c>
      <c r="NII69" s="1003">
        <f t="shared" ref="NII69" si="37602">NII60*$C$65*$C$69</f>
        <v>0</v>
      </c>
      <c r="NIK69" s="1003">
        <f t="shared" ref="NIK69" si="37603">NIK60*$C$65*$C$69</f>
        <v>0</v>
      </c>
      <c r="NIM69" s="1003">
        <f t="shared" ref="NIM69" si="37604">NIM60*$C$65*$C$69</f>
        <v>0</v>
      </c>
      <c r="NIO69" s="1003">
        <f t="shared" ref="NIO69" si="37605">NIO60*$C$65*$C$69</f>
        <v>0</v>
      </c>
      <c r="NIQ69" s="1003">
        <f t="shared" ref="NIQ69" si="37606">NIQ60*$C$65*$C$69</f>
        <v>0</v>
      </c>
      <c r="NIS69" s="1003">
        <f t="shared" ref="NIS69" si="37607">NIS60*$C$65*$C$69</f>
        <v>0</v>
      </c>
      <c r="NIU69" s="1003">
        <f t="shared" ref="NIU69" si="37608">NIU60*$C$65*$C$69</f>
        <v>0</v>
      </c>
      <c r="NIW69" s="1003">
        <f t="shared" ref="NIW69" si="37609">NIW60*$C$65*$C$69</f>
        <v>0</v>
      </c>
      <c r="NIY69" s="1003">
        <f t="shared" ref="NIY69" si="37610">NIY60*$C$65*$C$69</f>
        <v>0</v>
      </c>
      <c r="NJA69" s="1003">
        <f t="shared" ref="NJA69" si="37611">NJA60*$C$65*$C$69</f>
        <v>0</v>
      </c>
      <c r="NJC69" s="1003">
        <f t="shared" ref="NJC69" si="37612">NJC60*$C$65*$C$69</f>
        <v>0</v>
      </c>
      <c r="NJE69" s="1003">
        <f t="shared" ref="NJE69" si="37613">NJE60*$C$65*$C$69</f>
        <v>0</v>
      </c>
      <c r="NJG69" s="1003">
        <f t="shared" ref="NJG69" si="37614">NJG60*$C$65*$C$69</f>
        <v>0</v>
      </c>
      <c r="NJI69" s="1003">
        <f t="shared" ref="NJI69" si="37615">NJI60*$C$65*$C$69</f>
        <v>0</v>
      </c>
      <c r="NJK69" s="1003">
        <f t="shared" ref="NJK69" si="37616">NJK60*$C$65*$C$69</f>
        <v>0</v>
      </c>
      <c r="NJM69" s="1003">
        <f t="shared" ref="NJM69" si="37617">NJM60*$C$65*$C$69</f>
        <v>0</v>
      </c>
      <c r="NJO69" s="1003">
        <f t="shared" ref="NJO69" si="37618">NJO60*$C$65*$C$69</f>
        <v>0</v>
      </c>
      <c r="NJQ69" s="1003">
        <f t="shared" ref="NJQ69" si="37619">NJQ60*$C$65*$C$69</f>
        <v>0</v>
      </c>
      <c r="NJS69" s="1003">
        <f t="shared" ref="NJS69" si="37620">NJS60*$C$65*$C$69</f>
        <v>0</v>
      </c>
      <c r="NJU69" s="1003">
        <f t="shared" ref="NJU69" si="37621">NJU60*$C$65*$C$69</f>
        <v>0</v>
      </c>
      <c r="NJW69" s="1003">
        <f t="shared" ref="NJW69" si="37622">NJW60*$C$65*$C$69</f>
        <v>0</v>
      </c>
      <c r="NJY69" s="1003">
        <f t="shared" ref="NJY69" si="37623">NJY60*$C$65*$C$69</f>
        <v>0</v>
      </c>
      <c r="NKA69" s="1003">
        <f t="shared" ref="NKA69" si="37624">NKA60*$C$65*$C$69</f>
        <v>0</v>
      </c>
      <c r="NKC69" s="1003">
        <f t="shared" ref="NKC69" si="37625">NKC60*$C$65*$C$69</f>
        <v>0</v>
      </c>
      <c r="NKE69" s="1003">
        <f t="shared" ref="NKE69" si="37626">NKE60*$C$65*$C$69</f>
        <v>0</v>
      </c>
      <c r="NKG69" s="1003">
        <f t="shared" ref="NKG69" si="37627">NKG60*$C$65*$C$69</f>
        <v>0</v>
      </c>
      <c r="NKI69" s="1003">
        <f t="shared" ref="NKI69" si="37628">NKI60*$C$65*$C$69</f>
        <v>0</v>
      </c>
      <c r="NKK69" s="1003">
        <f t="shared" ref="NKK69" si="37629">NKK60*$C$65*$C$69</f>
        <v>0</v>
      </c>
      <c r="NKM69" s="1003">
        <f t="shared" ref="NKM69" si="37630">NKM60*$C$65*$C$69</f>
        <v>0</v>
      </c>
      <c r="NKO69" s="1003">
        <f t="shared" ref="NKO69" si="37631">NKO60*$C$65*$C$69</f>
        <v>0</v>
      </c>
      <c r="NKQ69" s="1003">
        <f t="shared" ref="NKQ69" si="37632">NKQ60*$C$65*$C$69</f>
        <v>0</v>
      </c>
      <c r="NKS69" s="1003">
        <f t="shared" ref="NKS69" si="37633">NKS60*$C$65*$C$69</f>
        <v>0</v>
      </c>
      <c r="NKU69" s="1003">
        <f t="shared" ref="NKU69" si="37634">NKU60*$C$65*$C$69</f>
        <v>0</v>
      </c>
      <c r="NKW69" s="1003">
        <f t="shared" ref="NKW69" si="37635">NKW60*$C$65*$C$69</f>
        <v>0</v>
      </c>
      <c r="NKY69" s="1003">
        <f t="shared" ref="NKY69" si="37636">NKY60*$C$65*$C$69</f>
        <v>0</v>
      </c>
      <c r="NLA69" s="1003">
        <f t="shared" ref="NLA69" si="37637">NLA60*$C$65*$C$69</f>
        <v>0</v>
      </c>
      <c r="NLC69" s="1003">
        <f t="shared" ref="NLC69" si="37638">NLC60*$C$65*$C$69</f>
        <v>0</v>
      </c>
      <c r="NLE69" s="1003">
        <f t="shared" ref="NLE69" si="37639">NLE60*$C$65*$C$69</f>
        <v>0</v>
      </c>
      <c r="NLG69" s="1003">
        <f t="shared" ref="NLG69" si="37640">NLG60*$C$65*$C$69</f>
        <v>0</v>
      </c>
      <c r="NLI69" s="1003">
        <f t="shared" ref="NLI69" si="37641">NLI60*$C$65*$C$69</f>
        <v>0</v>
      </c>
      <c r="NLK69" s="1003">
        <f t="shared" ref="NLK69" si="37642">NLK60*$C$65*$C$69</f>
        <v>0</v>
      </c>
      <c r="NLM69" s="1003">
        <f t="shared" ref="NLM69" si="37643">NLM60*$C$65*$C$69</f>
        <v>0</v>
      </c>
      <c r="NLO69" s="1003">
        <f t="shared" ref="NLO69" si="37644">NLO60*$C$65*$C$69</f>
        <v>0</v>
      </c>
      <c r="NLQ69" s="1003">
        <f t="shared" ref="NLQ69" si="37645">NLQ60*$C$65*$C$69</f>
        <v>0</v>
      </c>
      <c r="NLS69" s="1003">
        <f t="shared" ref="NLS69" si="37646">NLS60*$C$65*$C$69</f>
        <v>0</v>
      </c>
      <c r="NLU69" s="1003">
        <f t="shared" ref="NLU69" si="37647">NLU60*$C$65*$C$69</f>
        <v>0</v>
      </c>
      <c r="NLW69" s="1003">
        <f t="shared" ref="NLW69" si="37648">NLW60*$C$65*$C$69</f>
        <v>0</v>
      </c>
      <c r="NLY69" s="1003">
        <f t="shared" ref="NLY69" si="37649">NLY60*$C$65*$C$69</f>
        <v>0</v>
      </c>
      <c r="NMA69" s="1003">
        <f t="shared" ref="NMA69" si="37650">NMA60*$C$65*$C$69</f>
        <v>0</v>
      </c>
      <c r="NMC69" s="1003">
        <f t="shared" ref="NMC69" si="37651">NMC60*$C$65*$C$69</f>
        <v>0</v>
      </c>
      <c r="NME69" s="1003">
        <f t="shared" ref="NME69" si="37652">NME60*$C$65*$C$69</f>
        <v>0</v>
      </c>
      <c r="NMG69" s="1003">
        <f t="shared" ref="NMG69" si="37653">NMG60*$C$65*$C$69</f>
        <v>0</v>
      </c>
      <c r="NMI69" s="1003">
        <f t="shared" ref="NMI69" si="37654">NMI60*$C$65*$C$69</f>
        <v>0</v>
      </c>
      <c r="NMK69" s="1003">
        <f t="shared" ref="NMK69" si="37655">NMK60*$C$65*$C$69</f>
        <v>0</v>
      </c>
      <c r="NMM69" s="1003">
        <f t="shared" ref="NMM69" si="37656">NMM60*$C$65*$C$69</f>
        <v>0</v>
      </c>
      <c r="NMO69" s="1003">
        <f t="shared" ref="NMO69" si="37657">NMO60*$C$65*$C$69</f>
        <v>0</v>
      </c>
      <c r="NMQ69" s="1003">
        <f t="shared" ref="NMQ69" si="37658">NMQ60*$C$65*$C$69</f>
        <v>0</v>
      </c>
      <c r="NMS69" s="1003">
        <f t="shared" ref="NMS69" si="37659">NMS60*$C$65*$C$69</f>
        <v>0</v>
      </c>
      <c r="NMU69" s="1003">
        <f t="shared" ref="NMU69" si="37660">NMU60*$C$65*$C$69</f>
        <v>0</v>
      </c>
      <c r="NMW69" s="1003">
        <f t="shared" ref="NMW69" si="37661">NMW60*$C$65*$C$69</f>
        <v>0</v>
      </c>
      <c r="NMY69" s="1003">
        <f t="shared" ref="NMY69" si="37662">NMY60*$C$65*$C$69</f>
        <v>0</v>
      </c>
      <c r="NNA69" s="1003">
        <f t="shared" ref="NNA69" si="37663">NNA60*$C$65*$C$69</f>
        <v>0</v>
      </c>
      <c r="NNC69" s="1003">
        <f t="shared" ref="NNC69" si="37664">NNC60*$C$65*$C$69</f>
        <v>0</v>
      </c>
      <c r="NNE69" s="1003">
        <f t="shared" ref="NNE69" si="37665">NNE60*$C$65*$C$69</f>
        <v>0</v>
      </c>
      <c r="NNG69" s="1003">
        <f t="shared" ref="NNG69" si="37666">NNG60*$C$65*$C$69</f>
        <v>0</v>
      </c>
      <c r="NNI69" s="1003">
        <f t="shared" ref="NNI69" si="37667">NNI60*$C$65*$C$69</f>
        <v>0</v>
      </c>
      <c r="NNK69" s="1003">
        <f t="shared" ref="NNK69" si="37668">NNK60*$C$65*$C$69</f>
        <v>0</v>
      </c>
      <c r="NNM69" s="1003">
        <f t="shared" ref="NNM69" si="37669">NNM60*$C$65*$C$69</f>
        <v>0</v>
      </c>
      <c r="NNO69" s="1003">
        <f t="shared" ref="NNO69" si="37670">NNO60*$C$65*$C$69</f>
        <v>0</v>
      </c>
      <c r="NNQ69" s="1003">
        <f t="shared" ref="NNQ69" si="37671">NNQ60*$C$65*$C$69</f>
        <v>0</v>
      </c>
      <c r="NNS69" s="1003">
        <f t="shared" ref="NNS69" si="37672">NNS60*$C$65*$C$69</f>
        <v>0</v>
      </c>
      <c r="NNU69" s="1003">
        <f t="shared" ref="NNU69" si="37673">NNU60*$C$65*$C$69</f>
        <v>0</v>
      </c>
      <c r="NNW69" s="1003">
        <f t="shared" ref="NNW69" si="37674">NNW60*$C$65*$C$69</f>
        <v>0</v>
      </c>
      <c r="NNY69" s="1003">
        <f t="shared" ref="NNY69" si="37675">NNY60*$C$65*$C$69</f>
        <v>0</v>
      </c>
      <c r="NOA69" s="1003">
        <f t="shared" ref="NOA69" si="37676">NOA60*$C$65*$C$69</f>
        <v>0</v>
      </c>
      <c r="NOC69" s="1003">
        <f t="shared" ref="NOC69" si="37677">NOC60*$C$65*$C$69</f>
        <v>0</v>
      </c>
      <c r="NOE69" s="1003">
        <f t="shared" ref="NOE69" si="37678">NOE60*$C$65*$C$69</f>
        <v>0</v>
      </c>
      <c r="NOG69" s="1003">
        <f t="shared" ref="NOG69" si="37679">NOG60*$C$65*$C$69</f>
        <v>0</v>
      </c>
      <c r="NOI69" s="1003">
        <f t="shared" ref="NOI69" si="37680">NOI60*$C$65*$C$69</f>
        <v>0</v>
      </c>
      <c r="NOK69" s="1003">
        <f t="shared" ref="NOK69" si="37681">NOK60*$C$65*$C$69</f>
        <v>0</v>
      </c>
      <c r="NOM69" s="1003">
        <f t="shared" ref="NOM69" si="37682">NOM60*$C$65*$C$69</f>
        <v>0</v>
      </c>
      <c r="NOO69" s="1003">
        <f t="shared" ref="NOO69" si="37683">NOO60*$C$65*$C$69</f>
        <v>0</v>
      </c>
      <c r="NOQ69" s="1003">
        <f t="shared" ref="NOQ69" si="37684">NOQ60*$C$65*$C$69</f>
        <v>0</v>
      </c>
      <c r="NOS69" s="1003">
        <f t="shared" ref="NOS69" si="37685">NOS60*$C$65*$C$69</f>
        <v>0</v>
      </c>
      <c r="NOU69" s="1003">
        <f t="shared" ref="NOU69" si="37686">NOU60*$C$65*$C$69</f>
        <v>0</v>
      </c>
      <c r="NOW69" s="1003">
        <f t="shared" ref="NOW69" si="37687">NOW60*$C$65*$C$69</f>
        <v>0</v>
      </c>
      <c r="NOY69" s="1003">
        <f t="shared" ref="NOY69" si="37688">NOY60*$C$65*$C$69</f>
        <v>0</v>
      </c>
      <c r="NPA69" s="1003">
        <f t="shared" ref="NPA69" si="37689">NPA60*$C$65*$C$69</f>
        <v>0</v>
      </c>
      <c r="NPC69" s="1003">
        <f t="shared" ref="NPC69" si="37690">NPC60*$C$65*$C$69</f>
        <v>0</v>
      </c>
      <c r="NPE69" s="1003">
        <f t="shared" ref="NPE69" si="37691">NPE60*$C$65*$C$69</f>
        <v>0</v>
      </c>
      <c r="NPG69" s="1003">
        <f t="shared" ref="NPG69" si="37692">NPG60*$C$65*$C$69</f>
        <v>0</v>
      </c>
      <c r="NPI69" s="1003">
        <f t="shared" ref="NPI69" si="37693">NPI60*$C$65*$C$69</f>
        <v>0</v>
      </c>
      <c r="NPK69" s="1003">
        <f t="shared" ref="NPK69" si="37694">NPK60*$C$65*$C$69</f>
        <v>0</v>
      </c>
      <c r="NPM69" s="1003">
        <f t="shared" ref="NPM69" si="37695">NPM60*$C$65*$C$69</f>
        <v>0</v>
      </c>
      <c r="NPO69" s="1003">
        <f t="shared" ref="NPO69" si="37696">NPO60*$C$65*$C$69</f>
        <v>0</v>
      </c>
      <c r="NPQ69" s="1003">
        <f t="shared" ref="NPQ69" si="37697">NPQ60*$C$65*$C$69</f>
        <v>0</v>
      </c>
      <c r="NPS69" s="1003">
        <f t="shared" ref="NPS69" si="37698">NPS60*$C$65*$C$69</f>
        <v>0</v>
      </c>
      <c r="NPU69" s="1003">
        <f t="shared" ref="NPU69" si="37699">NPU60*$C$65*$C$69</f>
        <v>0</v>
      </c>
      <c r="NPW69" s="1003">
        <f t="shared" ref="NPW69" si="37700">NPW60*$C$65*$C$69</f>
        <v>0</v>
      </c>
      <c r="NPY69" s="1003">
        <f t="shared" ref="NPY69" si="37701">NPY60*$C$65*$C$69</f>
        <v>0</v>
      </c>
      <c r="NQA69" s="1003">
        <f t="shared" ref="NQA69" si="37702">NQA60*$C$65*$C$69</f>
        <v>0</v>
      </c>
      <c r="NQC69" s="1003">
        <f t="shared" ref="NQC69" si="37703">NQC60*$C$65*$C$69</f>
        <v>0</v>
      </c>
      <c r="NQE69" s="1003">
        <f t="shared" ref="NQE69" si="37704">NQE60*$C$65*$C$69</f>
        <v>0</v>
      </c>
      <c r="NQG69" s="1003">
        <f t="shared" ref="NQG69" si="37705">NQG60*$C$65*$C$69</f>
        <v>0</v>
      </c>
      <c r="NQI69" s="1003">
        <f t="shared" ref="NQI69" si="37706">NQI60*$C$65*$C$69</f>
        <v>0</v>
      </c>
      <c r="NQK69" s="1003">
        <f t="shared" ref="NQK69" si="37707">NQK60*$C$65*$C$69</f>
        <v>0</v>
      </c>
      <c r="NQM69" s="1003">
        <f t="shared" ref="NQM69" si="37708">NQM60*$C$65*$C$69</f>
        <v>0</v>
      </c>
      <c r="NQO69" s="1003">
        <f t="shared" ref="NQO69" si="37709">NQO60*$C$65*$C$69</f>
        <v>0</v>
      </c>
      <c r="NQQ69" s="1003">
        <f t="shared" ref="NQQ69" si="37710">NQQ60*$C$65*$C$69</f>
        <v>0</v>
      </c>
      <c r="NQS69" s="1003">
        <f t="shared" ref="NQS69" si="37711">NQS60*$C$65*$C$69</f>
        <v>0</v>
      </c>
      <c r="NQU69" s="1003">
        <f t="shared" ref="NQU69" si="37712">NQU60*$C$65*$C$69</f>
        <v>0</v>
      </c>
      <c r="NQW69" s="1003">
        <f t="shared" ref="NQW69" si="37713">NQW60*$C$65*$C$69</f>
        <v>0</v>
      </c>
      <c r="NQY69" s="1003">
        <f t="shared" ref="NQY69" si="37714">NQY60*$C$65*$C$69</f>
        <v>0</v>
      </c>
      <c r="NRA69" s="1003">
        <f t="shared" ref="NRA69" si="37715">NRA60*$C$65*$C$69</f>
        <v>0</v>
      </c>
      <c r="NRC69" s="1003">
        <f t="shared" ref="NRC69" si="37716">NRC60*$C$65*$C$69</f>
        <v>0</v>
      </c>
      <c r="NRE69" s="1003">
        <f t="shared" ref="NRE69" si="37717">NRE60*$C$65*$C$69</f>
        <v>0</v>
      </c>
      <c r="NRG69" s="1003">
        <f t="shared" ref="NRG69" si="37718">NRG60*$C$65*$C$69</f>
        <v>0</v>
      </c>
      <c r="NRI69" s="1003">
        <f t="shared" ref="NRI69" si="37719">NRI60*$C$65*$C$69</f>
        <v>0</v>
      </c>
      <c r="NRK69" s="1003">
        <f t="shared" ref="NRK69" si="37720">NRK60*$C$65*$C$69</f>
        <v>0</v>
      </c>
      <c r="NRM69" s="1003">
        <f t="shared" ref="NRM69" si="37721">NRM60*$C$65*$C$69</f>
        <v>0</v>
      </c>
      <c r="NRO69" s="1003">
        <f t="shared" ref="NRO69" si="37722">NRO60*$C$65*$C$69</f>
        <v>0</v>
      </c>
      <c r="NRQ69" s="1003">
        <f t="shared" ref="NRQ69" si="37723">NRQ60*$C$65*$C$69</f>
        <v>0</v>
      </c>
      <c r="NRS69" s="1003">
        <f t="shared" ref="NRS69" si="37724">NRS60*$C$65*$C$69</f>
        <v>0</v>
      </c>
      <c r="NRU69" s="1003">
        <f t="shared" ref="NRU69" si="37725">NRU60*$C$65*$C$69</f>
        <v>0</v>
      </c>
      <c r="NRW69" s="1003">
        <f t="shared" ref="NRW69" si="37726">NRW60*$C$65*$C$69</f>
        <v>0</v>
      </c>
      <c r="NRY69" s="1003">
        <f t="shared" ref="NRY69" si="37727">NRY60*$C$65*$C$69</f>
        <v>0</v>
      </c>
      <c r="NSA69" s="1003">
        <f t="shared" ref="NSA69" si="37728">NSA60*$C$65*$C$69</f>
        <v>0</v>
      </c>
      <c r="NSC69" s="1003">
        <f t="shared" ref="NSC69" si="37729">NSC60*$C$65*$C$69</f>
        <v>0</v>
      </c>
      <c r="NSE69" s="1003">
        <f t="shared" ref="NSE69" si="37730">NSE60*$C$65*$C$69</f>
        <v>0</v>
      </c>
      <c r="NSG69" s="1003">
        <f t="shared" ref="NSG69" si="37731">NSG60*$C$65*$C$69</f>
        <v>0</v>
      </c>
      <c r="NSI69" s="1003">
        <f t="shared" ref="NSI69" si="37732">NSI60*$C$65*$C$69</f>
        <v>0</v>
      </c>
      <c r="NSK69" s="1003">
        <f t="shared" ref="NSK69" si="37733">NSK60*$C$65*$C$69</f>
        <v>0</v>
      </c>
      <c r="NSM69" s="1003">
        <f t="shared" ref="NSM69" si="37734">NSM60*$C$65*$C$69</f>
        <v>0</v>
      </c>
      <c r="NSO69" s="1003">
        <f t="shared" ref="NSO69" si="37735">NSO60*$C$65*$C$69</f>
        <v>0</v>
      </c>
      <c r="NSQ69" s="1003">
        <f t="shared" ref="NSQ69" si="37736">NSQ60*$C$65*$C$69</f>
        <v>0</v>
      </c>
      <c r="NSS69" s="1003">
        <f t="shared" ref="NSS69" si="37737">NSS60*$C$65*$C$69</f>
        <v>0</v>
      </c>
      <c r="NSU69" s="1003">
        <f t="shared" ref="NSU69" si="37738">NSU60*$C$65*$C$69</f>
        <v>0</v>
      </c>
      <c r="NSW69" s="1003">
        <f t="shared" ref="NSW69" si="37739">NSW60*$C$65*$C$69</f>
        <v>0</v>
      </c>
      <c r="NSY69" s="1003">
        <f t="shared" ref="NSY69" si="37740">NSY60*$C$65*$C$69</f>
        <v>0</v>
      </c>
      <c r="NTA69" s="1003">
        <f t="shared" ref="NTA69" si="37741">NTA60*$C$65*$C$69</f>
        <v>0</v>
      </c>
      <c r="NTC69" s="1003">
        <f t="shared" ref="NTC69" si="37742">NTC60*$C$65*$C$69</f>
        <v>0</v>
      </c>
      <c r="NTE69" s="1003">
        <f t="shared" ref="NTE69" si="37743">NTE60*$C$65*$C$69</f>
        <v>0</v>
      </c>
      <c r="NTG69" s="1003">
        <f t="shared" ref="NTG69" si="37744">NTG60*$C$65*$C$69</f>
        <v>0</v>
      </c>
      <c r="NTI69" s="1003">
        <f t="shared" ref="NTI69" si="37745">NTI60*$C$65*$C$69</f>
        <v>0</v>
      </c>
      <c r="NTK69" s="1003">
        <f t="shared" ref="NTK69" si="37746">NTK60*$C$65*$C$69</f>
        <v>0</v>
      </c>
      <c r="NTM69" s="1003">
        <f t="shared" ref="NTM69" si="37747">NTM60*$C$65*$C$69</f>
        <v>0</v>
      </c>
      <c r="NTO69" s="1003">
        <f t="shared" ref="NTO69" si="37748">NTO60*$C$65*$C$69</f>
        <v>0</v>
      </c>
      <c r="NTQ69" s="1003">
        <f t="shared" ref="NTQ69" si="37749">NTQ60*$C$65*$C$69</f>
        <v>0</v>
      </c>
      <c r="NTS69" s="1003">
        <f t="shared" ref="NTS69" si="37750">NTS60*$C$65*$C$69</f>
        <v>0</v>
      </c>
      <c r="NTU69" s="1003">
        <f t="shared" ref="NTU69" si="37751">NTU60*$C$65*$C$69</f>
        <v>0</v>
      </c>
      <c r="NTW69" s="1003">
        <f t="shared" ref="NTW69" si="37752">NTW60*$C$65*$C$69</f>
        <v>0</v>
      </c>
      <c r="NTY69" s="1003">
        <f t="shared" ref="NTY69" si="37753">NTY60*$C$65*$C$69</f>
        <v>0</v>
      </c>
      <c r="NUA69" s="1003">
        <f t="shared" ref="NUA69" si="37754">NUA60*$C$65*$C$69</f>
        <v>0</v>
      </c>
      <c r="NUC69" s="1003">
        <f t="shared" ref="NUC69" si="37755">NUC60*$C$65*$C$69</f>
        <v>0</v>
      </c>
      <c r="NUE69" s="1003">
        <f t="shared" ref="NUE69" si="37756">NUE60*$C$65*$C$69</f>
        <v>0</v>
      </c>
      <c r="NUG69" s="1003">
        <f t="shared" ref="NUG69" si="37757">NUG60*$C$65*$C$69</f>
        <v>0</v>
      </c>
      <c r="NUI69" s="1003">
        <f t="shared" ref="NUI69" si="37758">NUI60*$C$65*$C$69</f>
        <v>0</v>
      </c>
      <c r="NUK69" s="1003">
        <f t="shared" ref="NUK69" si="37759">NUK60*$C$65*$C$69</f>
        <v>0</v>
      </c>
      <c r="NUM69" s="1003">
        <f t="shared" ref="NUM69" si="37760">NUM60*$C$65*$C$69</f>
        <v>0</v>
      </c>
      <c r="NUO69" s="1003">
        <f t="shared" ref="NUO69" si="37761">NUO60*$C$65*$C$69</f>
        <v>0</v>
      </c>
      <c r="NUQ69" s="1003">
        <f t="shared" ref="NUQ69" si="37762">NUQ60*$C$65*$C$69</f>
        <v>0</v>
      </c>
      <c r="NUS69" s="1003">
        <f t="shared" ref="NUS69" si="37763">NUS60*$C$65*$C$69</f>
        <v>0</v>
      </c>
      <c r="NUU69" s="1003">
        <f t="shared" ref="NUU69" si="37764">NUU60*$C$65*$C$69</f>
        <v>0</v>
      </c>
      <c r="NUW69" s="1003">
        <f t="shared" ref="NUW69" si="37765">NUW60*$C$65*$C$69</f>
        <v>0</v>
      </c>
      <c r="NUY69" s="1003">
        <f t="shared" ref="NUY69" si="37766">NUY60*$C$65*$C$69</f>
        <v>0</v>
      </c>
      <c r="NVA69" s="1003">
        <f t="shared" ref="NVA69" si="37767">NVA60*$C$65*$C$69</f>
        <v>0</v>
      </c>
      <c r="NVC69" s="1003">
        <f t="shared" ref="NVC69" si="37768">NVC60*$C$65*$C$69</f>
        <v>0</v>
      </c>
      <c r="NVE69" s="1003">
        <f t="shared" ref="NVE69" si="37769">NVE60*$C$65*$C$69</f>
        <v>0</v>
      </c>
      <c r="NVG69" s="1003">
        <f t="shared" ref="NVG69" si="37770">NVG60*$C$65*$C$69</f>
        <v>0</v>
      </c>
      <c r="NVI69" s="1003">
        <f t="shared" ref="NVI69" si="37771">NVI60*$C$65*$C$69</f>
        <v>0</v>
      </c>
      <c r="NVK69" s="1003">
        <f t="shared" ref="NVK69" si="37772">NVK60*$C$65*$C$69</f>
        <v>0</v>
      </c>
      <c r="NVM69" s="1003">
        <f t="shared" ref="NVM69" si="37773">NVM60*$C$65*$C$69</f>
        <v>0</v>
      </c>
      <c r="NVO69" s="1003">
        <f t="shared" ref="NVO69" si="37774">NVO60*$C$65*$C$69</f>
        <v>0</v>
      </c>
      <c r="NVQ69" s="1003">
        <f t="shared" ref="NVQ69" si="37775">NVQ60*$C$65*$C$69</f>
        <v>0</v>
      </c>
      <c r="NVS69" s="1003">
        <f t="shared" ref="NVS69" si="37776">NVS60*$C$65*$C$69</f>
        <v>0</v>
      </c>
      <c r="NVU69" s="1003">
        <f t="shared" ref="NVU69" si="37777">NVU60*$C$65*$C$69</f>
        <v>0</v>
      </c>
      <c r="NVW69" s="1003">
        <f t="shared" ref="NVW69" si="37778">NVW60*$C$65*$C$69</f>
        <v>0</v>
      </c>
      <c r="NVY69" s="1003">
        <f t="shared" ref="NVY69" si="37779">NVY60*$C$65*$C$69</f>
        <v>0</v>
      </c>
      <c r="NWA69" s="1003">
        <f t="shared" ref="NWA69" si="37780">NWA60*$C$65*$C$69</f>
        <v>0</v>
      </c>
      <c r="NWC69" s="1003">
        <f t="shared" ref="NWC69" si="37781">NWC60*$C$65*$C$69</f>
        <v>0</v>
      </c>
      <c r="NWE69" s="1003">
        <f t="shared" ref="NWE69" si="37782">NWE60*$C$65*$C$69</f>
        <v>0</v>
      </c>
      <c r="NWG69" s="1003">
        <f t="shared" ref="NWG69" si="37783">NWG60*$C$65*$C$69</f>
        <v>0</v>
      </c>
      <c r="NWI69" s="1003">
        <f t="shared" ref="NWI69" si="37784">NWI60*$C$65*$C$69</f>
        <v>0</v>
      </c>
      <c r="NWK69" s="1003">
        <f t="shared" ref="NWK69" si="37785">NWK60*$C$65*$C$69</f>
        <v>0</v>
      </c>
      <c r="NWM69" s="1003">
        <f t="shared" ref="NWM69" si="37786">NWM60*$C$65*$C$69</f>
        <v>0</v>
      </c>
      <c r="NWO69" s="1003">
        <f t="shared" ref="NWO69" si="37787">NWO60*$C$65*$C$69</f>
        <v>0</v>
      </c>
      <c r="NWQ69" s="1003">
        <f t="shared" ref="NWQ69" si="37788">NWQ60*$C$65*$C$69</f>
        <v>0</v>
      </c>
      <c r="NWS69" s="1003">
        <f t="shared" ref="NWS69" si="37789">NWS60*$C$65*$C$69</f>
        <v>0</v>
      </c>
      <c r="NWU69" s="1003">
        <f t="shared" ref="NWU69" si="37790">NWU60*$C$65*$C$69</f>
        <v>0</v>
      </c>
      <c r="NWW69" s="1003">
        <f t="shared" ref="NWW69" si="37791">NWW60*$C$65*$C$69</f>
        <v>0</v>
      </c>
      <c r="NWY69" s="1003">
        <f t="shared" ref="NWY69" si="37792">NWY60*$C$65*$C$69</f>
        <v>0</v>
      </c>
      <c r="NXA69" s="1003">
        <f t="shared" ref="NXA69" si="37793">NXA60*$C$65*$C$69</f>
        <v>0</v>
      </c>
      <c r="NXC69" s="1003">
        <f t="shared" ref="NXC69" si="37794">NXC60*$C$65*$C$69</f>
        <v>0</v>
      </c>
      <c r="NXE69" s="1003">
        <f t="shared" ref="NXE69" si="37795">NXE60*$C$65*$C$69</f>
        <v>0</v>
      </c>
      <c r="NXG69" s="1003">
        <f t="shared" ref="NXG69" si="37796">NXG60*$C$65*$C$69</f>
        <v>0</v>
      </c>
      <c r="NXI69" s="1003">
        <f t="shared" ref="NXI69" si="37797">NXI60*$C$65*$C$69</f>
        <v>0</v>
      </c>
      <c r="NXK69" s="1003">
        <f t="shared" ref="NXK69" si="37798">NXK60*$C$65*$C$69</f>
        <v>0</v>
      </c>
      <c r="NXM69" s="1003">
        <f t="shared" ref="NXM69" si="37799">NXM60*$C$65*$C$69</f>
        <v>0</v>
      </c>
      <c r="NXO69" s="1003">
        <f t="shared" ref="NXO69" si="37800">NXO60*$C$65*$C$69</f>
        <v>0</v>
      </c>
      <c r="NXQ69" s="1003">
        <f t="shared" ref="NXQ69" si="37801">NXQ60*$C$65*$C$69</f>
        <v>0</v>
      </c>
      <c r="NXS69" s="1003">
        <f t="shared" ref="NXS69" si="37802">NXS60*$C$65*$C$69</f>
        <v>0</v>
      </c>
      <c r="NXU69" s="1003">
        <f t="shared" ref="NXU69" si="37803">NXU60*$C$65*$C$69</f>
        <v>0</v>
      </c>
      <c r="NXW69" s="1003">
        <f t="shared" ref="NXW69" si="37804">NXW60*$C$65*$C$69</f>
        <v>0</v>
      </c>
      <c r="NXY69" s="1003">
        <f t="shared" ref="NXY69" si="37805">NXY60*$C$65*$C$69</f>
        <v>0</v>
      </c>
      <c r="NYA69" s="1003">
        <f t="shared" ref="NYA69" si="37806">NYA60*$C$65*$C$69</f>
        <v>0</v>
      </c>
      <c r="NYC69" s="1003">
        <f t="shared" ref="NYC69" si="37807">NYC60*$C$65*$C$69</f>
        <v>0</v>
      </c>
      <c r="NYE69" s="1003">
        <f t="shared" ref="NYE69" si="37808">NYE60*$C$65*$C$69</f>
        <v>0</v>
      </c>
      <c r="NYG69" s="1003">
        <f t="shared" ref="NYG69" si="37809">NYG60*$C$65*$C$69</f>
        <v>0</v>
      </c>
      <c r="NYI69" s="1003">
        <f t="shared" ref="NYI69" si="37810">NYI60*$C$65*$C$69</f>
        <v>0</v>
      </c>
      <c r="NYK69" s="1003">
        <f t="shared" ref="NYK69" si="37811">NYK60*$C$65*$C$69</f>
        <v>0</v>
      </c>
      <c r="NYM69" s="1003">
        <f t="shared" ref="NYM69" si="37812">NYM60*$C$65*$C$69</f>
        <v>0</v>
      </c>
      <c r="NYO69" s="1003">
        <f t="shared" ref="NYO69" si="37813">NYO60*$C$65*$C$69</f>
        <v>0</v>
      </c>
      <c r="NYQ69" s="1003">
        <f t="shared" ref="NYQ69" si="37814">NYQ60*$C$65*$C$69</f>
        <v>0</v>
      </c>
      <c r="NYS69" s="1003">
        <f t="shared" ref="NYS69" si="37815">NYS60*$C$65*$C$69</f>
        <v>0</v>
      </c>
      <c r="NYU69" s="1003">
        <f t="shared" ref="NYU69" si="37816">NYU60*$C$65*$C$69</f>
        <v>0</v>
      </c>
      <c r="NYW69" s="1003">
        <f t="shared" ref="NYW69" si="37817">NYW60*$C$65*$C$69</f>
        <v>0</v>
      </c>
      <c r="NYY69" s="1003">
        <f t="shared" ref="NYY69" si="37818">NYY60*$C$65*$C$69</f>
        <v>0</v>
      </c>
      <c r="NZA69" s="1003">
        <f t="shared" ref="NZA69" si="37819">NZA60*$C$65*$C$69</f>
        <v>0</v>
      </c>
      <c r="NZC69" s="1003">
        <f t="shared" ref="NZC69" si="37820">NZC60*$C$65*$C$69</f>
        <v>0</v>
      </c>
      <c r="NZE69" s="1003">
        <f t="shared" ref="NZE69" si="37821">NZE60*$C$65*$C$69</f>
        <v>0</v>
      </c>
      <c r="NZG69" s="1003">
        <f t="shared" ref="NZG69" si="37822">NZG60*$C$65*$C$69</f>
        <v>0</v>
      </c>
      <c r="NZI69" s="1003">
        <f t="shared" ref="NZI69" si="37823">NZI60*$C$65*$C$69</f>
        <v>0</v>
      </c>
      <c r="NZK69" s="1003">
        <f t="shared" ref="NZK69" si="37824">NZK60*$C$65*$C$69</f>
        <v>0</v>
      </c>
      <c r="NZM69" s="1003">
        <f t="shared" ref="NZM69" si="37825">NZM60*$C$65*$C$69</f>
        <v>0</v>
      </c>
      <c r="NZO69" s="1003">
        <f t="shared" ref="NZO69" si="37826">NZO60*$C$65*$C$69</f>
        <v>0</v>
      </c>
      <c r="NZQ69" s="1003">
        <f t="shared" ref="NZQ69" si="37827">NZQ60*$C$65*$C$69</f>
        <v>0</v>
      </c>
      <c r="NZS69" s="1003">
        <f t="shared" ref="NZS69" si="37828">NZS60*$C$65*$C$69</f>
        <v>0</v>
      </c>
      <c r="NZU69" s="1003">
        <f t="shared" ref="NZU69" si="37829">NZU60*$C$65*$C$69</f>
        <v>0</v>
      </c>
      <c r="NZW69" s="1003">
        <f t="shared" ref="NZW69" si="37830">NZW60*$C$65*$C$69</f>
        <v>0</v>
      </c>
      <c r="NZY69" s="1003">
        <f t="shared" ref="NZY69" si="37831">NZY60*$C$65*$C$69</f>
        <v>0</v>
      </c>
      <c r="OAA69" s="1003">
        <f t="shared" ref="OAA69" si="37832">OAA60*$C$65*$C$69</f>
        <v>0</v>
      </c>
      <c r="OAC69" s="1003">
        <f t="shared" ref="OAC69" si="37833">OAC60*$C$65*$C$69</f>
        <v>0</v>
      </c>
      <c r="OAE69" s="1003">
        <f t="shared" ref="OAE69" si="37834">OAE60*$C$65*$C$69</f>
        <v>0</v>
      </c>
      <c r="OAG69" s="1003">
        <f t="shared" ref="OAG69" si="37835">OAG60*$C$65*$C$69</f>
        <v>0</v>
      </c>
      <c r="OAI69" s="1003">
        <f t="shared" ref="OAI69" si="37836">OAI60*$C$65*$C$69</f>
        <v>0</v>
      </c>
      <c r="OAK69" s="1003">
        <f t="shared" ref="OAK69" si="37837">OAK60*$C$65*$C$69</f>
        <v>0</v>
      </c>
      <c r="OAM69" s="1003">
        <f t="shared" ref="OAM69" si="37838">OAM60*$C$65*$C$69</f>
        <v>0</v>
      </c>
      <c r="OAO69" s="1003">
        <f t="shared" ref="OAO69" si="37839">OAO60*$C$65*$C$69</f>
        <v>0</v>
      </c>
      <c r="OAQ69" s="1003">
        <f t="shared" ref="OAQ69" si="37840">OAQ60*$C$65*$C$69</f>
        <v>0</v>
      </c>
      <c r="OAS69" s="1003">
        <f t="shared" ref="OAS69" si="37841">OAS60*$C$65*$C$69</f>
        <v>0</v>
      </c>
      <c r="OAU69" s="1003">
        <f t="shared" ref="OAU69" si="37842">OAU60*$C$65*$C$69</f>
        <v>0</v>
      </c>
      <c r="OAW69" s="1003">
        <f t="shared" ref="OAW69" si="37843">OAW60*$C$65*$C$69</f>
        <v>0</v>
      </c>
      <c r="OAY69" s="1003">
        <f t="shared" ref="OAY69" si="37844">OAY60*$C$65*$C$69</f>
        <v>0</v>
      </c>
      <c r="OBA69" s="1003">
        <f t="shared" ref="OBA69" si="37845">OBA60*$C$65*$C$69</f>
        <v>0</v>
      </c>
      <c r="OBC69" s="1003">
        <f t="shared" ref="OBC69" si="37846">OBC60*$C$65*$C$69</f>
        <v>0</v>
      </c>
      <c r="OBE69" s="1003">
        <f t="shared" ref="OBE69" si="37847">OBE60*$C$65*$C$69</f>
        <v>0</v>
      </c>
      <c r="OBG69" s="1003">
        <f t="shared" ref="OBG69" si="37848">OBG60*$C$65*$C$69</f>
        <v>0</v>
      </c>
      <c r="OBI69" s="1003">
        <f t="shared" ref="OBI69" si="37849">OBI60*$C$65*$C$69</f>
        <v>0</v>
      </c>
      <c r="OBK69" s="1003">
        <f t="shared" ref="OBK69" si="37850">OBK60*$C$65*$C$69</f>
        <v>0</v>
      </c>
      <c r="OBM69" s="1003">
        <f t="shared" ref="OBM69" si="37851">OBM60*$C$65*$C$69</f>
        <v>0</v>
      </c>
      <c r="OBO69" s="1003">
        <f t="shared" ref="OBO69" si="37852">OBO60*$C$65*$C$69</f>
        <v>0</v>
      </c>
      <c r="OBQ69" s="1003">
        <f t="shared" ref="OBQ69" si="37853">OBQ60*$C$65*$C$69</f>
        <v>0</v>
      </c>
      <c r="OBS69" s="1003">
        <f t="shared" ref="OBS69" si="37854">OBS60*$C$65*$C$69</f>
        <v>0</v>
      </c>
      <c r="OBU69" s="1003">
        <f t="shared" ref="OBU69" si="37855">OBU60*$C$65*$C$69</f>
        <v>0</v>
      </c>
      <c r="OBW69" s="1003">
        <f t="shared" ref="OBW69" si="37856">OBW60*$C$65*$C$69</f>
        <v>0</v>
      </c>
      <c r="OBY69" s="1003">
        <f t="shared" ref="OBY69" si="37857">OBY60*$C$65*$C$69</f>
        <v>0</v>
      </c>
      <c r="OCA69" s="1003">
        <f t="shared" ref="OCA69" si="37858">OCA60*$C$65*$C$69</f>
        <v>0</v>
      </c>
      <c r="OCC69" s="1003">
        <f t="shared" ref="OCC69" si="37859">OCC60*$C$65*$C$69</f>
        <v>0</v>
      </c>
      <c r="OCE69" s="1003">
        <f t="shared" ref="OCE69" si="37860">OCE60*$C$65*$C$69</f>
        <v>0</v>
      </c>
      <c r="OCG69" s="1003">
        <f t="shared" ref="OCG69" si="37861">OCG60*$C$65*$C$69</f>
        <v>0</v>
      </c>
      <c r="OCI69" s="1003">
        <f t="shared" ref="OCI69" si="37862">OCI60*$C$65*$C$69</f>
        <v>0</v>
      </c>
      <c r="OCK69" s="1003">
        <f t="shared" ref="OCK69" si="37863">OCK60*$C$65*$C$69</f>
        <v>0</v>
      </c>
      <c r="OCM69" s="1003">
        <f t="shared" ref="OCM69" si="37864">OCM60*$C$65*$C$69</f>
        <v>0</v>
      </c>
      <c r="OCO69" s="1003">
        <f t="shared" ref="OCO69" si="37865">OCO60*$C$65*$C$69</f>
        <v>0</v>
      </c>
      <c r="OCQ69" s="1003">
        <f t="shared" ref="OCQ69" si="37866">OCQ60*$C$65*$C$69</f>
        <v>0</v>
      </c>
      <c r="OCS69" s="1003">
        <f t="shared" ref="OCS69" si="37867">OCS60*$C$65*$C$69</f>
        <v>0</v>
      </c>
      <c r="OCU69" s="1003">
        <f t="shared" ref="OCU69" si="37868">OCU60*$C$65*$C$69</f>
        <v>0</v>
      </c>
      <c r="OCW69" s="1003">
        <f t="shared" ref="OCW69" si="37869">OCW60*$C$65*$C$69</f>
        <v>0</v>
      </c>
      <c r="OCY69" s="1003">
        <f t="shared" ref="OCY69" si="37870">OCY60*$C$65*$C$69</f>
        <v>0</v>
      </c>
      <c r="ODA69" s="1003">
        <f t="shared" ref="ODA69" si="37871">ODA60*$C$65*$C$69</f>
        <v>0</v>
      </c>
      <c r="ODC69" s="1003">
        <f t="shared" ref="ODC69" si="37872">ODC60*$C$65*$C$69</f>
        <v>0</v>
      </c>
      <c r="ODE69" s="1003">
        <f t="shared" ref="ODE69" si="37873">ODE60*$C$65*$C$69</f>
        <v>0</v>
      </c>
      <c r="ODG69" s="1003">
        <f t="shared" ref="ODG69" si="37874">ODG60*$C$65*$C$69</f>
        <v>0</v>
      </c>
      <c r="ODI69" s="1003">
        <f t="shared" ref="ODI69" si="37875">ODI60*$C$65*$C$69</f>
        <v>0</v>
      </c>
      <c r="ODK69" s="1003">
        <f t="shared" ref="ODK69" si="37876">ODK60*$C$65*$C$69</f>
        <v>0</v>
      </c>
      <c r="ODM69" s="1003">
        <f t="shared" ref="ODM69" si="37877">ODM60*$C$65*$C$69</f>
        <v>0</v>
      </c>
      <c r="ODO69" s="1003">
        <f t="shared" ref="ODO69" si="37878">ODO60*$C$65*$C$69</f>
        <v>0</v>
      </c>
      <c r="ODQ69" s="1003">
        <f t="shared" ref="ODQ69" si="37879">ODQ60*$C$65*$C$69</f>
        <v>0</v>
      </c>
      <c r="ODS69" s="1003">
        <f t="shared" ref="ODS69" si="37880">ODS60*$C$65*$C$69</f>
        <v>0</v>
      </c>
      <c r="ODU69" s="1003">
        <f t="shared" ref="ODU69" si="37881">ODU60*$C$65*$C$69</f>
        <v>0</v>
      </c>
      <c r="ODW69" s="1003">
        <f t="shared" ref="ODW69" si="37882">ODW60*$C$65*$C$69</f>
        <v>0</v>
      </c>
      <c r="ODY69" s="1003">
        <f t="shared" ref="ODY69" si="37883">ODY60*$C$65*$C$69</f>
        <v>0</v>
      </c>
      <c r="OEA69" s="1003">
        <f t="shared" ref="OEA69" si="37884">OEA60*$C$65*$C$69</f>
        <v>0</v>
      </c>
      <c r="OEC69" s="1003">
        <f t="shared" ref="OEC69" si="37885">OEC60*$C$65*$C$69</f>
        <v>0</v>
      </c>
      <c r="OEE69" s="1003">
        <f t="shared" ref="OEE69" si="37886">OEE60*$C$65*$C$69</f>
        <v>0</v>
      </c>
      <c r="OEG69" s="1003">
        <f t="shared" ref="OEG69" si="37887">OEG60*$C$65*$C$69</f>
        <v>0</v>
      </c>
      <c r="OEI69" s="1003">
        <f t="shared" ref="OEI69" si="37888">OEI60*$C$65*$C$69</f>
        <v>0</v>
      </c>
      <c r="OEK69" s="1003">
        <f t="shared" ref="OEK69" si="37889">OEK60*$C$65*$C$69</f>
        <v>0</v>
      </c>
      <c r="OEM69" s="1003">
        <f t="shared" ref="OEM69" si="37890">OEM60*$C$65*$C$69</f>
        <v>0</v>
      </c>
      <c r="OEO69" s="1003">
        <f t="shared" ref="OEO69" si="37891">OEO60*$C$65*$C$69</f>
        <v>0</v>
      </c>
      <c r="OEQ69" s="1003">
        <f t="shared" ref="OEQ69" si="37892">OEQ60*$C$65*$C$69</f>
        <v>0</v>
      </c>
      <c r="OES69" s="1003">
        <f t="shared" ref="OES69" si="37893">OES60*$C$65*$C$69</f>
        <v>0</v>
      </c>
      <c r="OEU69" s="1003">
        <f t="shared" ref="OEU69" si="37894">OEU60*$C$65*$C$69</f>
        <v>0</v>
      </c>
      <c r="OEW69" s="1003">
        <f t="shared" ref="OEW69" si="37895">OEW60*$C$65*$C$69</f>
        <v>0</v>
      </c>
      <c r="OEY69" s="1003">
        <f t="shared" ref="OEY69" si="37896">OEY60*$C$65*$C$69</f>
        <v>0</v>
      </c>
      <c r="OFA69" s="1003">
        <f t="shared" ref="OFA69" si="37897">OFA60*$C$65*$C$69</f>
        <v>0</v>
      </c>
      <c r="OFC69" s="1003">
        <f t="shared" ref="OFC69" si="37898">OFC60*$C$65*$C$69</f>
        <v>0</v>
      </c>
      <c r="OFE69" s="1003">
        <f t="shared" ref="OFE69" si="37899">OFE60*$C$65*$C$69</f>
        <v>0</v>
      </c>
      <c r="OFG69" s="1003">
        <f t="shared" ref="OFG69" si="37900">OFG60*$C$65*$C$69</f>
        <v>0</v>
      </c>
      <c r="OFI69" s="1003">
        <f t="shared" ref="OFI69" si="37901">OFI60*$C$65*$C$69</f>
        <v>0</v>
      </c>
      <c r="OFK69" s="1003">
        <f t="shared" ref="OFK69" si="37902">OFK60*$C$65*$C$69</f>
        <v>0</v>
      </c>
      <c r="OFM69" s="1003">
        <f t="shared" ref="OFM69" si="37903">OFM60*$C$65*$C$69</f>
        <v>0</v>
      </c>
      <c r="OFO69" s="1003">
        <f t="shared" ref="OFO69" si="37904">OFO60*$C$65*$C$69</f>
        <v>0</v>
      </c>
      <c r="OFQ69" s="1003">
        <f t="shared" ref="OFQ69" si="37905">OFQ60*$C$65*$C$69</f>
        <v>0</v>
      </c>
      <c r="OFS69" s="1003">
        <f t="shared" ref="OFS69" si="37906">OFS60*$C$65*$C$69</f>
        <v>0</v>
      </c>
      <c r="OFU69" s="1003">
        <f t="shared" ref="OFU69" si="37907">OFU60*$C$65*$C$69</f>
        <v>0</v>
      </c>
      <c r="OFW69" s="1003">
        <f t="shared" ref="OFW69" si="37908">OFW60*$C$65*$C$69</f>
        <v>0</v>
      </c>
      <c r="OFY69" s="1003">
        <f t="shared" ref="OFY69" si="37909">OFY60*$C$65*$C$69</f>
        <v>0</v>
      </c>
      <c r="OGA69" s="1003">
        <f t="shared" ref="OGA69" si="37910">OGA60*$C$65*$C$69</f>
        <v>0</v>
      </c>
      <c r="OGC69" s="1003">
        <f t="shared" ref="OGC69" si="37911">OGC60*$C$65*$C$69</f>
        <v>0</v>
      </c>
      <c r="OGE69" s="1003">
        <f t="shared" ref="OGE69" si="37912">OGE60*$C$65*$C$69</f>
        <v>0</v>
      </c>
      <c r="OGG69" s="1003">
        <f t="shared" ref="OGG69" si="37913">OGG60*$C$65*$C$69</f>
        <v>0</v>
      </c>
      <c r="OGI69" s="1003">
        <f t="shared" ref="OGI69" si="37914">OGI60*$C$65*$C$69</f>
        <v>0</v>
      </c>
      <c r="OGK69" s="1003">
        <f t="shared" ref="OGK69" si="37915">OGK60*$C$65*$C$69</f>
        <v>0</v>
      </c>
      <c r="OGM69" s="1003">
        <f t="shared" ref="OGM69" si="37916">OGM60*$C$65*$C$69</f>
        <v>0</v>
      </c>
      <c r="OGO69" s="1003">
        <f t="shared" ref="OGO69" si="37917">OGO60*$C$65*$C$69</f>
        <v>0</v>
      </c>
      <c r="OGQ69" s="1003">
        <f t="shared" ref="OGQ69" si="37918">OGQ60*$C$65*$C$69</f>
        <v>0</v>
      </c>
      <c r="OGS69" s="1003">
        <f t="shared" ref="OGS69" si="37919">OGS60*$C$65*$C$69</f>
        <v>0</v>
      </c>
      <c r="OGU69" s="1003">
        <f t="shared" ref="OGU69" si="37920">OGU60*$C$65*$C$69</f>
        <v>0</v>
      </c>
      <c r="OGW69" s="1003">
        <f t="shared" ref="OGW69" si="37921">OGW60*$C$65*$C$69</f>
        <v>0</v>
      </c>
      <c r="OGY69" s="1003">
        <f t="shared" ref="OGY69" si="37922">OGY60*$C$65*$C$69</f>
        <v>0</v>
      </c>
      <c r="OHA69" s="1003">
        <f t="shared" ref="OHA69" si="37923">OHA60*$C$65*$C$69</f>
        <v>0</v>
      </c>
      <c r="OHC69" s="1003">
        <f t="shared" ref="OHC69" si="37924">OHC60*$C$65*$C$69</f>
        <v>0</v>
      </c>
      <c r="OHE69" s="1003">
        <f t="shared" ref="OHE69" si="37925">OHE60*$C$65*$C$69</f>
        <v>0</v>
      </c>
      <c r="OHG69" s="1003">
        <f t="shared" ref="OHG69" si="37926">OHG60*$C$65*$C$69</f>
        <v>0</v>
      </c>
      <c r="OHI69" s="1003">
        <f t="shared" ref="OHI69" si="37927">OHI60*$C$65*$C$69</f>
        <v>0</v>
      </c>
      <c r="OHK69" s="1003">
        <f t="shared" ref="OHK69" si="37928">OHK60*$C$65*$C$69</f>
        <v>0</v>
      </c>
      <c r="OHM69" s="1003">
        <f t="shared" ref="OHM69" si="37929">OHM60*$C$65*$C$69</f>
        <v>0</v>
      </c>
      <c r="OHO69" s="1003">
        <f t="shared" ref="OHO69" si="37930">OHO60*$C$65*$C$69</f>
        <v>0</v>
      </c>
      <c r="OHQ69" s="1003">
        <f t="shared" ref="OHQ69" si="37931">OHQ60*$C$65*$C$69</f>
        <v>0</v>
      </c>
      <c r="OHS69" s="1003">
        <f t="shared" ref="OHS69" si="37932">OHS60*$C$65*$C$69</f>
        <v>0</v>
      </c>
      <c r="OHU69" s="1003">
        <f t="shared" ref="OHU69" si="37933">OHU60*$C$65*$C$69</f>
        <v>0</v>
      </c>
      <c r="OHW69" s="1003">
        <f t="shared" ref="OHW69" si="37934">OHW60*$C$65*$C$69</f>
        <v>0</v>
      </c>
      <c r="OHY69" s="1003">
        <f t="shared" ref="OHY69" si="37935">OHY60*$C$65*$C$69</f>
        <v>0</v>
      </c>
      <c r="OIA69" s="1003">
        <f t="shared" ref="OIA69" si="37936">OIA60*$C$65*$C$69</f>
        <v>0</v>
      </c>
      <c r="OIC69" s="1003">
        <f t="shared" ref="OIC69" si="37937">OIC60*$C$65*$C$69</f>
        <v>0</v>
      </c>
      <c r="OIE69" s="1003">
        <f t="shared" ref="OIE69" si="37938">OIE60*$C$65*$C$69</f>
        <v>0</v>
      </c>
      <c r="OIG69" s="1003">
        <f t="shared" ref="OIG69" si="37939">OIG60*$C$65*$C$69</f>
        <v>0</v>
      </c>
      <c r="OII69" s="1003">
        <f t="shared" ref="OII69" si="37940">OII60*$C$65*$C$69</f>
        <v>0</v>
      </c>
      <c r="OIK69" s="1003">
        <f t="shared" ref="OIK69" si="37941">OIK60*$C$65*$C$69</f>
        <v>0</v>
      </c>
      <c r="OIM69" s="1003">
        <f t="shared" ref="OIM69" si="37942">OIM60*$C$65*$C$69</f>
        <v>0</v>
      </c>
      <c r="OIO69" s="1003">
        <f t="shared" ref="OIO69" si="37943">OIO60*$C$65*$C$69</f>
        <v>0</v>
      </c>
      <c r="OIQ69" s="1003">
        <f t="shared" ref="OIQ69" si="37944">OIQ60*$C$65*$C$69</f>
        <v>0</v>
      </c>
      <c r="OIS69" s="1003">
        <f t="shared" ref="OIS69" si="37945">OIS60*$C$65*$C$69</f>
        <v>0</v>
      </c>
      <c r="OIU69" s="1003">
        <f t="shared" ref="OIU69" si="37946">OIU60*$C$65*$C$69</f>
        <v>0</v>
      </c>
      <c r="OIW69" s="1003">
        <f t="shared" ref="OIW69" si="37947">OIW60*$C$65*$C$69</f>
        <v>0</v>
      </c>
      <c r="OIY69" s="1003">
        <f t="shared" ref="OIY69" si="37948">OIY60*$C$65*$C$69</f>
        <v>0</v>
      </c>
      <c r="OJA69" s="1003">
        <f t="shared" ref="OJA69" si="37949">OJA60*$C$65*$C$69</f>
        <v>0</v>
      </c>
      <c r="OJC69" s="1003">
        <f t="shared" ref="OJC69" si="37950">OJC60*$C$65*$C$69</f>
        <v>0</v>
      </c>
      <c r="OJE69" s="1003">
        <f t="shared" ref="OJE69" si="37951">OJE60*$C$65*$C$69</f>
        <v>0</v>
      </c>
      <c r="OJG69" s="1003">
        <f t="shared" ref="OJG69" si="37952">OJG60*$C$65*$C$69</f>
        <v>0</v>
      </c>
      <c r="OJI69" s="1003">
        <f t="shared" ref="OJI69" si="37953">OJI60*$C$65*$C$69</f>
        <v>0</v>
      </c>
      <c r="OJK69" s="1003">
        <f t="shared" ref="OJK69" si="37954">OJK60*$C$65*$C$69</f>
        <v>0</v>
      </c>
      <c r="OJM69" s="1003">
        <f t="shared" ref="OJM69" si="37955">OJM60*$C$65*$C$69</f>
        <v>0</v>
      </c>
      <c r="OJO69" s="1003">
        <f t="shared" ref="OJO69" si="37956">OJO60*$C$65*$C$69</f>
        <v>0</v>
      </c>
      <c r="OJQ69" s="1003">
        <f t="shared" ref="OJQ69" si="37957">OJQ60*$C$65*$C$69</f>
        <v>0</v>
      </c>
      <c r="OJS69" s="1003">
        <f t="shared" ref="OJS69" si="37958">OJS60*$C$65*$C$69</f>
        <v>0</v>
      </c>
      <c r="OJU69" s="1003">
        <f t="shared" ref="OJU69" si="37959">OJU60*$C$65*$C$69</f>
        <v>0</v>
      </c>
      <c r="OJW69" s="1003">
        <f t="shared" ref="OJW69" si="37960">OJW60*$C$65*$C$69</f>
        <v>0</v>
      </c>
      <c r="OJY69" s="1003">
        <f t="shared" ref="OJY69" si="37961">OJY60*$C$65*$C$69</f>
        <v>0</v>
      </c>
      <c r="OKA69" s="1003">
        <f t="shared" ref="OKA69" si="37962">OKA60*$C$65*$C$69</f>
        <v>0</v>
      </c>
      <c r="OKC69" s="1003">
        <f t="shared" ref="OKC69" si="37963">OKC60*$C$65*$C$69</f>
        <v>0</v>
      </c>
      <c r="OKE69" s="1003">
        <f t="shared" ref="OKE69" si="37964">OKE60*$C$65*$C$69</f>
        <v>0</v>
      </c>
      <c r="OKG69" s="1003">
        <f t="shared" ref="OKG69" si="37965">OKG60*$C$65*$C$69</f>
        <v>0</v>
      </c>
      <c r="OKI69" s="1003">
        <f t="shared" ref="OKI69" si="37966">OKI60*$C$65*$C$69</f>
        <v>0</v>
      </c>
      <c r="OKK69" s="1003">
        <f t="shared" ref="OKK69" si="37967">OKK60*$C$65*$C$69</f>
        <v>0</v>
      </c>
      <c r="OKM69" s="1003">
        <f t="shared" ref="OKM69" si="37968">OKM60*$C$65*$C$69</f>
        <v>0</v>
      </c>
      <c r="OKO69" s="1003">
        <f t="shared" ref="OKO69" si="37969">OKO60*$C$65*$C$69</f>
        <v>0</v>
      </c>
      <c r="OKQ69" s="1003">
        <f t="shared" ref="OKQ69" si="37970">OKQ60*$C$65*$C$69</f>
        <v>0</v>
      </c>
      <c r="OKS69" s="1003">
        <f t="shared" ref="OKS69" si="37971">OKS60*$C$65*$C$69</f>
        <v>0</v>
      </c>
      <c r="OKU69" s="1003">
        <f t="shared" ref="OKU69" si="37972">OKU60*$C$65*$C$69</f>
        <v>0</v>
      </c>
      <c r="OKW69" s="1003">
        <f t="shared" ref="OKW69" si="37973">OKW60*$C$65*$C$69</f>
        <v>0</v>
      </c>
      <c r="OKY69" s="1003">
        <f t="shared" ref="OKY69" si="37974">OKY60*$C$65*$C$69</f>
        <v>0</v>
      </c>
      <c r="OLA69" s="1003">
        <f t="shared" ref="OLA69" si="37975">OLA60*$C$65*$C$69</f>
        <v>0</v>
      </c>
      <c r="OLC69" s="1003">
        <f t="shared" ref="OLC69" si="37976">OLC60*$C$65*$C$69</f>
        <v>0</v>
      </c>
      <c r="OLE69" s="1003">
        <f t="shared" ref="OLE69" si="37977">OLE60*$C$65*$C$69</f>
        <v>0</v>
      </c>
      <c r="OLG69" s="1003">
        <f t="shared" ref="OLG69" si="37978">OLG60*$C$65*$C$69</f>
        <v>0</v>
      </c>
      <c r="OLI69" s="1003">
        <f t="shared" ref="OLI69" si="37979">OLI60*$C$65*$C$69</f>
        <v>0</v>
      </c>
      <c r="OLK69" s="1003">
        <f t="shared" ref="OLK69" si="37980">OLK60*$C$65*$C$69</f>
        <v>0</v>
      </c>
      <c r="OLM69" s="1003">
        <f t="shared" ref="OLM69" si="37981">OLM60*$C$65*$C$69</f>
        <v>0</v>
      </c>
      <c r="OLO69" s="1003">
        <f t="shared" ref="OLO69" si="37982">OLO60*$C$65*$C$69</f>
        <v>0</v>
      </c>
      <c r="OLQ69" s="1003">
        <f t="shared" ref="OLQ69" si="37983">OLQ60*$C$65*$C$69</f>
        <v>0</v>
      </c>
      <c r="OLS69" s="1003">
        <f t="shared" ref="OLS69" si="37984">OLS60*$C$65*$C$69</f>
        <v>0</v>
      </c>
      <c r="OLU69" s="1003">
        <f t="shared" ref="OLU69" si="37985">OLU60*$C$65*$C$69</f>
        <v>0</v>
      </c>
      <c r="OLW69" s="1003">
        <f t="shared" ref="OLW69" si="37986">OLW60*$C$65*$C$69</f>
        <v>0</v>
      </c>
      <c r="OLY69" s="1003">
        <f t="shared" ref="OLY69" si="37987">OLY60*$C$65*$C$69</f>
        <v>0</v>
      </c>
      <c r="OMA69" s="1003">
        <f t="shared" ref="OMA69" si="37988">OMA60*$C$65*$C$69</f>
        <v>0</v>
      </c>
      <c r="OMC69" s="1003">
        <f t="shared" ref="OMC69" si="37989">OMC60*$C$65*$C$69</f>
        <v>0</v>
      </c>
      <c r="OME69" s="1003">
        <f t="shared" ref="OME69" si="37990">OME60*$C$65*$C$69</f>
        <v>0</v>
      </c>
      <c r="OMG69" s="1003">
        <f t="shared" ref="OMG69" si="37991">OMG60*$C$65*$C$69</f>
        <v>0</v>
      </c>
      <c r="OMI69" s="1003">
        <f t="shared" ref="OMI69" si="37992">OMI60*$C$65*$C$69</f>
        <v>0</v>
      </c>
      <c r="OMK69" s="1003">
        <f t="shared" ref="OMK69" si="37993">OMK60*$C$65*$C$69</f>
        <v>0</v>
      </c>
      <c r="OMM69" s="1003">
        <f t="shared" ref="OMM69" si="37994">OMM60*$C$65*$C$69</f>
        <v>0</v>
      </c>
      <c r="OMO69" s="1003">
        <f t="shared" ref="OMO69" si="37995">OMO60*$C$65*$C$69</f>
        <v>0</v>
      </c>
      <c r="OMQ69" s="1003">
        <f t="shared" ref="OMQ69" si="37996">OMQ60*$C$65*$C$69</f>
        <v>0</v>
      </c>
      <c r="OMS69" s="1003">
        <f t="shared" ref="OMS69" si="37997">OMS60*$C$65*$C$69</f>
        <v>0</v>
      </c>
      <c r="OMU69" s="1003">
        <f t="shared" ref="OMU69" si="37998">OMU60*$C$65*$C$69</f>
        <v>0</v>
      </c>
      <c r="OMW69" s="1003">
        <f t="shared" ref="OMW69" si="37999">OMW60*$C$65*$C$69</f>
        <v>0</v>
      </c>
      <c r="OMY69" s="1003">
        <f t="shared" ref="OMY69" si="38000">OMY60*$C$65*$C$69</f>
        <v>0</v>
      </c>
      <c r="ONA69" s="1003">
        <f t="shared" ref="ONA69" si="38001">ONA60*$C$65*$C$69</f>
        <v>0</v>
      </c>
      <c r="ONC69" s="1003">
        <f t="shared" ref="ONC69" si="38002">ONC60*$C$65*$C$69</f>
        <v>0</v>
      </c>
      <c r="ONE69" s="1003">
        <f t="shared" ref="ONE69" si="38003">ONE60*$C$65*$C$69</f>
        <v>0</v>
      </c>
      <c r="ONG69" s="1003">
        <f t="shared" ref="ONG69" si="38004">ONG60*$C$65*$C$69</f>
        <v>0</v>
      </c>
      <c r="ONI69" s="1003">
        <f t="shared" ref="ONI69" si="38005">ONI60*$C$65*$C$69</f>
        <v>0</v>
      </c>
      <c r="ONK69" s="1003">
        <f t="shared" ref="ONK69" si="38006">ONK60*$C$65*$C$69</f>
        <v>0</v>
      </c>
      <c r="ONM69" s="1003">
        <f t="shared" ref="ONM69" si="38007">ONM60*$C$65*$C$69</f>
        <v>0</v>
      </c>
      <c r="ONO69" s="1003">
        <f t="shared" ref="ONO69" si="38008">ONO60*$C$65*$C$69</f>
        <v>0</v>
      </c>
      <c r="ONQ69" s="1003">
        <f t="shared" ref="ONQ69" si="38009">ONQ60*$C$65*$C$69</f>
        <v>0</v>
      </c>
      <c r="ONS69" s="1003">
        <f t="shared" ref="ONS69" si="38010">ONS60*$C$65*$C$69</f>
        <v>0</v>
      </c>
      <c r="ONU69" s="1003">
        <f t="shared" ref="ONU69" si="38011">ONU60*$C$65*$C$69</f>
        <v>0</v>
      </c>
      <c r="ONW69" s="1003">
        <f t="shared" ref="ONW69" si="38012">ONW60*$C$65*$C$69</f>
        <v>0</v>
      </c>
      <c r="ONY69" s="1003">
        <f t="shared" ref="ONY69" si="38013">ONY60*$C$65*$C$69</f>
        <v>0</v>
      </c>
      <c r="OOA69" s="1003">
        <f t="shared" ref="OOA69" si="38014">OOA60*$C$65*$C$69</f>
        <v>0</v>
      </c>
      <c r="OOC69" s="1003">
        <f t="shared" ref="OOC69" si="38015">OOC60*$C$65*$C$69</f>
        <v>0</v>
      </c>
      <c r="OOE69" s="1003">
        <f t="shared" ref="OOE69" si="38016">OOE60*$C$65*$C$69</f>
        <v>0</v>
      </c>
      <c r="OOG69" s="1003">
        <f t="shared" ref="OOG69" si="38017">OOG60*$C$65*$C$69</f>
        <v>0</v>
      </c>
      <c r="OOI69" s="1003">
        <f t="shared" ref="OOI69" si="38018">OOI60*$C$65*$C$69</f>
        <v>0</v>
      </c>
      <c r="OOK69" s="1003">
        <f t="shared" ref="OOK69" si="38019">OOK60*$C$65*$C$69</f>
        <v>0</v>
      </c>
      <c r="OOM69" s="1003">
        <f t="shared" ref="OOM69" si="38020">OOM60*$C$65*$C$69</f>
        <v>0</v>
      </c>
      <c r="OOO69" s="1003">
        <f t="shared" ref="OOO69" si="38021">OOO60*$C$65*$C$69</f>
        <v>0</v>
      </c>
      <c r="OOQ69" s="1003">
        <f t="shared" ref="OOQ69" si="38022">OOQ60*$C$65*$C$69</f>
        <v>0</v>
      </c>
      <c r="OOS69" s="1003">
        <f t="shared" ref="OOS69" si="38023">OOS60*$C$65*$C$69</f>
        <v>0</v>
      </c>
      <c r="OOU69" s="1003">
        <f t="shared" ref="OOU69" si="38024">OOU60*$C$65*$C$69</f>
        <v>0</v>
      </c>
      <c r="OOW69" s="1003">
        <f t="shared" ref="OOW69" si="38025">OOW60*$C$65*$C$69</f>
        <v>0</v>
      </c>
      <c r="OOY69" s="1003">
        <f t="shared" ref="OOY69" si="38026">OOY60*$C$65*$C$69</f>
        <v>0</v>
      </c>
      <c r="OPA69" s="1003">
        <f t="shared" ref="OPA69" si="38027">OPA60*$C$65*$C$69</f>
        <v>0</v>
      </c>
      <c r="OPC69" s="1003">
        <f t="shared" ref="OPC69" si="38028">OPC60*$C$65*$C$69</f>
        <v>0</v>
      </c>
      <c r="OPE69" s="1003">
        <f t="shared" ref="OPE69" si="38029">OPE60*$C$65*$C$69</f>
        <v>0</v>
      </c>
      <c r="OPG69" s="1003">
        <f t="shared" ref="OPG69" si="38030">OPG60*$C$65*$C$69</f>
        <v>0</v>
      </c>
      <c r="OPI69" s="1003">
        <f t="shared" ref="OPI69" si="38031">OPI60*$C$65*$C$69</f>
        <v>0</v>
      </c>
      <c r="OPK69" s="1003">
        <f t="shared" ref="OPK69" si="38032">OPK60*$C$65*$C$69</f>
        <v>0</v>
      </c>
      <c r="OPM69" s="1003">
        <f t="shared" ref="OPM69" si="38033">OPM60*$C$65*$C$69</f>
        <v>0</v>
      </c>
      <c r="OPO69" s="1003">
        <f t="shared" ref="OPO69" si="38034">OPO60*$C$65*$C$69</f>
        <v>0</v>
      </c>
      <c r="OPQ69" s="1003">
        <f t="shared" ref="OPQ69" si="38035">OPQ60*$C$65*$C$69</f>
        <v>0</v>
      </c>
      <c r="OPS69" s="1003">
        <f t="shared" ref="OPS69" si="38036">OPS60*$C$65*$C$69</f>
        <v>0</v>
      </c>
      <c r="OPU69" s="1003">
        <f t="shared" ref="OPU69" si="38037">OPU60*$C$65*$C$69</f>
        <v>0</v>
      </c>
      <c r="OPW69" s="1003">
        <f t="shared" ref="OPW69" si="38038">OPW60*$C$65*$C$69</f>
        <v>0</v>
      </c>
      <c r="OPY69" s="1003">
        <f t="shared" ref="OPY69" si="38039">OPY60*$C$65*$C$69</f>
        <v>0</v>
      </c>
      <c r="OQA69" s="1003">
        <f t="shared" ref="OQA69" si="38040">OQA60*$C$65*$C$69</f>
        <v>0</v>
      </c>
      <c r="OQC69" s="1003">
        <f t="shared" ref="OQC69" si="38041">OQC60*$C$65*$C$69</f>
        <v>0</v>
      </c>
      <c r="OQE69" s="1003">
        <f t="shared" ref="OQE69" si="38042">OQE60*$C$65*$C$69</f>
        <v>0</v>
      </c>
      <c r="OQG69" s="1003">
        <f t="shared" ref="OQG69" si="38043">OQG60*$C$65*$C$69</f>
        <v>0</v>
      </c>
      <c r="OQI69" s="1003">
        <f t="shared" ref="OQI69" si="38044">OQI60*$C$65*$C$69</f>
        <v>0</v>
      </c>
      <c r="OQK69" s="1003">
        <f t="shared" ref="OQK69" si="38045">OQK60*$C$65*$C$69</f>
        <v>0</v>
      </c>
      <c r="OQM69" s="1003">
        <f t="shared" ref="OQM69" si="38046">OQM60*$C$65*$C$69</f>
        <v>0</v>
      </c>
      <c r="OQO69" s="1003">
        <f t="shared" ref="OQO69" si="38047">OQO60*$C$65*$C$69</f>
        <v>0</v>
      </c>
      <c r="OQQ69" s="1003">
        <f t="shared" ref="OQQ69" si="38048">OQQ60*$C$65*$C$69</f>
        <v>0</v>
      </c>
      <c r="OQS69" s="1003">
        <f t="shared" ref="OQS69" si="38049">OQS60*$C$65*$C$69</f>
        <v>0</v>
      </c>
      <c r="OQU69" s="1003">
        <f t="shared" ref="OQU69" si="38050">OQU60*$C$65*$C$69</f>
        <v>0</v>
      </c>
      <c r="OQW69" s="1003">
        <f t="shared" ref="OQW69" si="38051">OQW60*$C$65*$C$69</f>
        <v>0</v>
      </c>
      <c r="OQY69" s="1003">
        <f t="shared" ref="OQY69" si="38052">OQY60*$C$65*$C$69</f>
        <v>0</v>
      </c>
      <c r="ORA69" s="1003">
        <f t="shared" ref="ORA69" si="38053">ORA60*$C$65*$C$69</f>
        <v>0</v>
      </c>
      <c r="ORC69" s="1003">
        <f t="shared" ref="ORC69" si="38054">ORC60*$C$65*$C$69</f>
        <v>0</v>
      </c>
      <c r="ORE69" s="1003">
        <f t="shared" ref="ORE69" si="38055">ORE60*$C$65*$C$69</f>
        <v>0</v>
      </c>
      <c r="ORG69" s="1003">
        <f t="shared" ref="ORG69" si="38056">ORG60*$C$65*$C$69</f>
        <v>0</v>
      </c>
      <c r="ORI69" s="1003">
        <f t="shared" ref="ORI69" si="38057">ORI60*$C$65*$C$69</f>
        <v>0</v>
      </c>
      <c r="ORK69" s="1003">
        <f t="shared" ref="ORK69" si="38058">ORK60*$C$65*$C$69</f>
        <v>0</v>
      </c>
      <c r="ORM69" s="1003">
        <f t="shared" ref="ORM69" si="38059">ORM60*$C$65*$C$69</f>
        <v>0</v>
      </c>
      <c r="ORO69" s="1003">
        <f t="shared" ref="ORO69" si="38060">ORO60*$C$65*$C$69</f>
        <v>0</v>
      </c>
      <c r="ORQ69" s="1003">
        <f t="shared" ref="ORQ69" si="38061">ORQ60*$C$65*$C$69</f>
        <v>0</v>
      </c>
      <c r="ORS69" s="1003">
        <f t="shared" ref="ORS69" si="38062">ORS60*$C$65*$C$69</f>
        <v>0</v>
      </c>
      <c r="ORU69" s="1003">
        <f t="shared" ref="ORU69" si="38063">ORU60*$C$65*$C$69</f>
        <v>0</v>
      </c>
      <c r="ORW69" s="1003">
        <f t="shared" ref="ORW69" si="38064">ORW60*$C$65*$C$69</f>
        <v>0</v>
      </c>
      <c r="ORY69" s="1003">
        <f t="shared" ref="ORY69" si="38065">ORY60*$C$65*$C$69</f>
        <v>0</v>
      </c>
      <c r="OSA69" s="1003">
        <f t="shared" ref="OSA69" si="38066">OSA60*$C$65*$C$69</f>
        <v>0</v>
      </c>
      <c r="OSC69" s="1003">
        <f t="shared" ref="OSC69" si="38067">OSC60*$C$65*$C$69</f>
        <v>0</v>
      </c>
      <c r="OSE69" s="1003">
        <f t="shared" ref="OSE69" si="38068">OSE60*$C$65*$C$69</f>
        <v>0</v>
      </c>
      <c r="OSG69" s="1003">
        <f t="shared" ref="OSG69" si="38069">OSG60*$C$65*$C$69</f>
        <v>0</v>
      </c>
      <c r="OSI69" s="1003">
        <f t="shared" ref="OSI69" si="38070">OSI60*$C$65*$C$69</f>
        <v>0</v>
      </c>
      <c r="OSK69" s="1003">
        <f t="shared" ref="OSK69" si="38071">OSK60*$C$65*$C$69</f>
        <v>0</v>
      </c>
      <c r="OSM69" s="1003">
        <f t="shared" ref="OSM69" si="38072">OSM60*$C$65*$C$69</f>
        <v>0</v>
      </c>
      <c r="OSO69" s="1003">
        <f t="shared" ref="OSO69" si="38073">OSO60*$C$65*$C$69</f>
        <v>0</v>
      </c>
      <c r="OSQ69" s="1003">
        <f t="shared" ref="OSQ69" si="38074">OSQ60*$C$65*$C$69</f>
        <v>0</v>
      </c>
      <c r="OSS69" s="1003">
        <f t="shared" ref="OSS69" si="38075">OSS60*$C$65*$C$69</f>
        <v>0</v>
      </c>
      <c r="OSU69" s="1003">
        <f t="shared" ref="OSU69" si="38076">OSU60*$C$65*$C$69</f>
        <v>0</v>
      </c>
      <c r="OSW69" s="1003">
        <f t="shared" ref="OSW69" si="38077">OSW60*$C$65*$C$69</f>
        <v>0</v>
      </c>
      <c r="OSY69" s="1003">
        <f t="shared" ref="OSY69" si="38078">OSY60*$C$65*$C$69</f>
        <v>0</v>
      </c>
      <c r="OTA69" s="1003">
        <f t="shared" ref="OTA69" si="38079">OTA60*$C$65*$C$69</f>
        <v>0</v>
      </c>
      <c r="OTC69" s="1003">
        <f t="shared" ref="OTC69" si="38080">OTC60*$C$65*$C$69</f>
        <v>0</v>
      </c>
      <c r="OTE69" s="1003">
        <f t="shared" ref="OTE69" si="38081">OTE60*$C$65*$C$69</f>
        <v>0</v>
      </c>
      <c r="OTG69" s="1003">
        <f t="shared" ref="OTG69" si="38082">OTG60*$C$65*$C$69</f>
        <v>0</v>
      </c>
      <c r="OTI69" s="1003">
        <f t="shared" ref="OTI69" si="38083">OTI60*$C$65*$C$69</f>
        <v>0</v>
      </c>
      <c r="OTK69" s="1003">
        <f t="shared" ref="OTK69" si="38084">OTK60*$C$65*$C$69</f>
        <v>0</v>
      </c>
      <c r="OTM69" s="1003">
        <f t="shared" ref="OTM69" si="38085">OTM60*$C$65*$C$69</f>
        <v>0</v>
      </c>
      <c r="OTO69" s="1003">
        <f t="shared" ref="OTO69" si="38086">OTO60*$C$65*$C$69</f>
        <v>0</v>
      </c>
      <c r="OTQ69" s="1003">
        <f t="shared" ref="OTQ69" si="38087">OTQ60*$C$65*$C$69</f>
        <v>0</v>
      </c>
      <c r="OTS69" s="1003">
        <f t="shared" ref="OTS69" si="38088">OTS60*$C$65*$C$69</f>
        <v>0</v>
      </c>
      <c r="OTU69" s="1003">
        <f t="shared" ref="OTU69" si="38089">OTU60*$C$65*$C$69</f>
        <v>0</v>
      </c>
      <c r="OTW69" s="1003">
        <f t="shared" ref="OTW69" si="38090">OTW60*$C$65*$C$69</f>
        <v>0</v>
      </c>
      <c r="OTY69" s="1003">
        <f t="shared" ref="OTY69" si="38091">OTY60*$C$65*$C$69</f>
        <v>0</v>
      </c>
      <c r="OUA69" s="1003">
        <f t="shared" ref="OUA69" si="38092">OUA60*$C$65*$C$69</f>
        <v>0</v>
      </c>
      <c r="OUC69" s="1003">
        <f t="shared" ref="OUC69" si="38093">OUC60*$C$65*$C$69</f>
        <v>0</v>
      </c>
      <c r="OUE69" s="1003">
        <f t="shared" ref="OUE69" si="38094">OUE60*$C$65*$C$69</f>
        <v>0</v>
      </c>
      <c r="OUG69" s="1003">
        <f t="shared" ref="OUG69" si="38095">OUG60*$C$65*$C$69</f>
        <v>0</v>
      </c>
      <c r="OUI69" s="1003">
        <f t="shared" ref="OUI69" si="38096">OUI60*$C$65*$C$69</f>
        <v>0</v>
      </c>
      <c r="OUK69" s="1003">
        <f t="shared" ref="OUK69" si="38097">OUK60*$C$65*$C$69</f>
        <v>0</v>
      </c>
      <c r="OUM69" s="1003">
        <f t="shared" ref="OUM69" si="38098">OUM60*$C$65*$C$69</f>
        <v>0</v>
      </c>
      <c r="OUO69" s="1003">
        <f t="shared" ref="OUO69" si="38099">OUO60*$C$65*$C$69</f>
        <v>0</v>
      </c>
      <c r="OUQ69" s="1003">
        <f t="shared" ref="OUQ69" si="38100">OUQ60*$C$65*$C$69</f>
        <v>0</v>
      </c>
      <c r="OUS69" s="1003">
        <f t="shared" ref="OUS69" si="38101">OUS60*$C$65*$C$69</f>
        <v>0</v>
      </c>
      <c r="OUU69" s="1003">
        <f t="shared" ref="OUU69" si="38102">OUU60*$C$65*$C$69</f>
        <v>0</v>
      </c>
      <c r="OUW69" s="1003">
        <f t="shared" ref="OUW69" si="38103">OUW60*$C$65*$C$69</f>
        <v>0</v>
      </c>
      <c r="OUY69" s="1003">
        <f t="shared" ref="OUY69" si="38104">OUY60*$C$65*$C$69</f>
        <v>0</v>
      </c>
      <c r="OVA69" s="1003">
        <f t="shared" ref="OVA69" si="38105">OVA60*$C$65*$C$69</f>
        <v>0</v>
      </c>
      <c r="OVC69" s="1003">
        <f t="shared" ref="OVC69" si="38106">OVC60*$C$65*$C$69</f>
        <v>0</v>
      </c>
      <c r="OVE69" s="1003">
        <f t="shared" ref="OVE69" si="38107">OVE60*$C$65*$C$69</f>
        <v>0</v>
      </c>
      <c r="OVG69" s="1003">
        <f t="shared" ref="OVG69" si="38108">OVG60*$C$65*$C$69</f>
        <v>0</v>
      </c>
      <c r="OVI69" s="1003">
        <f t="shared" ref="OVI69" si="38109">OVI60*$C$65*$C$69</f>
        <v>0</v>
      </c>
      <c r="OVK69" s="1003">
        <f t="shared" ref="OVK69" si="38110">OVK60*$C$65*$C$69</f>
        <v>0</v>
      </c>
      <c r="OVM69" s="1003">
        <f t="shared" ref="OVM69" si="38111">OVM60*$C$65*$C$69</f>
        <v>0</v>
      </c>
      <c r="OVO69" s="1003">
        <f t="shared" ref="OVO69" si="38112">OVO60*$C$65*$C$69</f>
        <v>0</v>
      </c>
      <c r="OVQ69" s="1003">
        <f t="shared" ref="OVQ69" si="38113">OVQ60*$C$65*$C$69</f>
        <v>0</v>
      </c>
      <c r="OVS69" s="1003">
        <f t="shared" ref="OVS69" si="38114">OVS60*$C$65*$C$69</f>
        <v>0</v>
      </c>
      <c r="OVU69" s="1003">
        <f t="shared" ref="OVU69" si="38115">OVU60*$C$65*$C$69</f>
        <v>0</v>
      </c>
      <c r="OVW69" s="1003">
        <f t="shared" ref="OVW69" si="38116">OVW60*$C$65*$C$69</f>
        <v>0</v>
      </c>
      <c r="OVY69" s="1003">
        <f t="shared" ref="OVY69" si="38117">OVY60*$C$65*$C$69</f>
        <v>0</v>
      </c>
      <c r="OWA69" s="1003">
        <f t="shared" ref="OWA69" si="38118">OWA60*$C$65*$C$69</f>
        <v>0</v>
      </c>
      <c r="OWC69" s="1003">
        <f t="shared" ref="OWC69" si="38119">OWC60*$C$65*$C$69</f>
        <v>0</v>
      </c>
      <c r="OWE69" s="1003">
        <f t="shared" ref="OWE69" si="38120">OWE60*$C$65*$C$69</f>
        <v>0</v>
      </c>
      <c r="OWG69" s="1003">
        <f t="shared" ref="OWG69" si="38121">OWG60*$C$65*$C$69</f>
        <v>0</v>
      </c>
      <c r="OWI69" s="1003">
        <f t="shared" ref="OWI69" si="38122">OWI60*$C$65*$C$69</f>
        <v>0</v>
      </c>
      <c r="OWK69" s="1003">
        <f t="shared" ref="OWK69" si="38123">OWK60*$C$65*$C$69</f>
        <v>0</v>
      </c>
      <c r="OWM69" s="1003">
        <f t="shared" ref="OWM69" si="38124">OWM60*$C$65*$C$69</f>
        <v>0</v>
      </c>
      <c r="OWO69" s="1003">
        <f t="shared" ref="OWO69" si="38125">OWO60*$C$65*$C$69</f>
        <v>0</v>
      </c>
      <c r="OWQ69" s="1003">
        <f t="shared" ref="OWQ69" si="38126">OWQ60*$C$65*$C$69</f>
        <v>0</v>
      </c>
      <c r="OWS69" s="1003">
        <f t="shared" ref="OWS69" si="38127">OWS60*$C$65*$C$69</f>
        <v>0</v>
      </c>
      <c r="OWU69" s="1003">
        <f t="shared" ref="OWU69" si="38128">OWU60*$C$65*$C$69</f>
        <v>0</v>
      </c>
      <c r="OWW69" s="1003">
        <f t="shared" ref="OWW69" si="38129">OWW60*$C$65*$C$69</f>
        <v>0</v>
      </c>
      <c r="OWY69" s="1003">
        <f t="shared" ref="OWY69" si="38130">OWY60*$C$65*$C$69</f>
        <v>0</v>
      </c>
      <c r="OXA69" s="1003">
        <f t="shared" ref="OXA69" si="38131">OXA60*$C$65*$C$69</f>
        <v>0</v>
      </c>
      <c r="OXC69" s="1003">
        <f t="shared" ref="OXC69" si="38132">OXC60*$C$65*$C$69</f>
        <v>0</v>
      </c>
      <c r="OXE69" s="1003">
        <f t="shared" ref="OXE69" si="38133">OXE60*$C$65*$C$69</f>
        <v>0</v>
      </c>
      <c r="OXG69" s="1003">
        <f t="shared" ref="OXG69" si="38134">OXG60*$C$65*$C$69</f>
        <v>0</v>
      </c>
      <c r="OXI69" s="1003">
        <f t="shared" ref="OXI69" si="38135">OXI60*$C$65*$C$69</f>
        <v>0</v>
      </c>
      <c r="OXK69" s="1003">
        <f t="shared" ref="OXK69" si="38136">OXK60*$C$65*$C$69</f>
        <v>0</v>
      </c>
      <c r="OXM69" s="1003">
        <f t="shared" ref="OXM69" si="38137">OXM60*$C$65*$C$69</f>
        <v>0</v>
      </c>
      <c r="OXO69" s="1003">
        <f t="shared" ref="OXO69" si="38138">OXO60*$C$65*$C$69</f>
        <v>0</v>
      </c>
      <c r="OXQ69" s="1003">
        <f t="shared" ref="OXQ69" si="38139">OXQ60*$C$65*$C$69</f>
        <v>0</v>
      </c>
      <c r="OXS69" s="1003">
        <f t="shared" ref="OXS69" si="38140">OXS60*$C$65*$C$69</f>
        <v>0</v>
      </c>
      <c r="OXU69" s="1003">
        <f t="shared" ref="OXU69" si="38141">OXU60*$C$65*$C$69</f>
        <v>0</v>
      </c>
      <c r="OXW69" s="1003">
        <f t="shared" ref="OXW69" si="38142">OXW60*$C$65*$C$69</f>
        <v>0</v>
      </c>
      <c r="OXY69" s="1003">
        <f t="shared" ref="OXY69" si="38143">OXY60*$C$65*$C$69</f>
        <v>0</v>
      </c>
      <c r="OYA69" s="1003">
        <f t="shared" ref="OYA69" si="38144">OYA60*$C$65*$C$69</f>
        <v>0</v>
      </c>
      <c r="OYC69" s="1003">
        <f t="shared" ref="OYC69" si="38145">OYC60*$C$65*$C$69</f>
        <v>0</v>
      </c>
      <c r="OYE69" s="1003">
        <f t="shared" ref="OYE69" si="38146">OYE60*$C$65*$C$69</f>
        <v>0</v>
      </c>
      <c r="OYG69" s="1003">
        <f t="shared" ref="OYG69" si="38147">OYG60*$C$65*$C$69</f>
        <v>0</v>
      </c>
      <c r="OYI69" s="1003">
        <f t="shared" ref="OYI69" si="38148">OYI60*$C$65*$C$69</f>
        <v>0</v>
      </c>
      <c r="OYK69" s="1003">
        <f t="shared" ref="OYK69" si="38149">OYK60*$C$65*$C$69</f>
        <v>0</v>
      </c>
      <c r="OYM69" s="1003">
        <f t="shared" ref="OYM69" si="38150">OYM60*$C$65*$C$69</f>
        <v>0</v>
      </c>
      <c r="OYO69" s="1003">
        <f t="shared" ref="OYO69" si="38151">OYO60*$C$65*$C$69</f>
        <v>0</v>
      </c>
      <c r="OYQ69" s="1003">
        <f t="shared" ref="OYQ69" si="38152">OYQ60*$C$65*$C$69</f>
        <v>0</v>
      </c>
      <c r="OYS69" s="1003">
        <f t="shared" ref="OYS69" si="38153">OYS60*$C$65*$C$69</f>
        <v>0</v>
      </c>
      <c r="OYU69" s="1003">
        <f t="shared" ref="OYU69" si="38154">OYU60*$C$65*$C$69</f>
        <v>0</v>
      </c>
      <c r="OYW69" s="1003">
        <f t="shared" ref="OYW69" si="38155">OYW60*$C$65*$C$69</f>
        <v>0</v>
      </c>
      <c r="OYY69" s="1003">
        <f t="shared" ref="OYY69" si="38156">OYY60*$C$65*$C$69</f>
        <v>0</v>
      </c>
      <c r="OZA69" s="1003">
        <f t="shared" ref="OZA69" si="38157">OZA60*$C$65*$C$69</f>
        <v>0</v>
      </c>
      <c r="OZC69" s="1003">
        <f t="shared" ref="OZC69" si="38158">OZC60*$C$65*$C$69</f>
        <v>0</v>
      </c>
      <c r="OZE69" s="1003">
        <f t="shared" ref="OZE69" si="38159">OZE60*$C$65*$C$69</f>
        <v>0</v>
      </c>
      <c r="OZG69" s="1003">
        <f t="shared" ref="OZG69" si="38160">OZG60*$C$65*$C$69</f>
        <v>0</v>
      </c>
      <c r="OZI69" s="1003">
        <f t="shared" ref="OZI69" si="38161">OZI60*$C$65*$C$69</f>
        <v>0</v>
      </c>
      <c r="OZK69" s="1003">
        <f t="shared" ref="OZK69" si="38162">OZK60*$C$65*$C$69</f>
        <v>0</v>
      </c>
      <c r="OZM69" s="1003">
        <f t="shared" ref="OZM69" si="38163">OZM60*$C$65*$C$69</f>
        <v>0</v>
      </c>
      <c r="OZO69" s="1003">
        <f t="shared" ref="OZO69" si="38164">OZO60*$C$65*$C$69</f>
        <v>0</v>
      </c>
      <c r="OZQ69" s="1003">
        <f t="shared" ref="OZQ69" si="38165">OZQ60*$C$65*$C$69</f>
        <v>0</v>
      </c>
      <c r="OZS69" s="1003">
        <f t="shared" ref="OZS69" si="38166">OZS60*$C$65*$C$69</f>
        <v>0</v>
      </c>
      <c r="OZU69" s="1003">
        <f t="shared" ref="OZU69" si="38167">OZU60*$C$65*$C$69</f>
        <v>0</v>
      </c>
      <c r="OZW69" s="1003">
        <f t="shared" ref="OZW69" si="38168">OZW60*$C$65*$C$69</f>
        <v>0</v>
      </c>
      <c r="OZY69" s="1003">
        <f t="shared" ref="OZY69" si="38169">OZY60*$C$65*$C$69</f>
        <v>0</v>
      </c>
      <c r="PAA69" s="1003">
        <f t="shared" ref="PAA69" si="38170">PAA60*$C$65*$C$69</f>
        <v>0</v>
      </c>
      <c r="PAC69" s="1003">
        <f t="shared" ref="PAC69" si="38171">PAC60*$C$65*$C$69</f>
        <v>0</v>
      </c>
      <c r="PAE69" s="1003">
        <f t="shared" ref="PAE69" si="38172">PAE60*$C$65*$C$69</f>
        <v>0</v>
      </c>
      <c r="PAG69" s="1003">
        <f t="shared" ref="PAG69" si="38173">PAG60*$C$65*$C$69</f>
        <v>0</v>
      </c>
      <c r="PAI69" s="1003">
        <f t="shared" ref="PAI69" si="38174">PAI60*$C$65*$C$69</f>
        <v>0</v>
      </c>
      <c r="PAK69" s="1003">
        <f t="shared" ref="PAK69" si="38175">PAK60*$C$65*$C$69</f>
        <v>0</v>
      </c>
      <c r="PAM69" s="1003">
        <f t="shared" ref="PAM69" si="38176">PAM60*$C$65*$C$69</f>
        <v>0</v>
      </c>
      <c r="PAO69" s="1003">
        <f t="shared" ref="PAO69" si="38177">PAO60*$C$65*$C$69</f>
        <v>0</v>
      </c>
      <c r="PAQ69" s="1003">
        <f t="shared" ref="PAQ69" si="38178">PAQ60*$C$65*$C$69</f>
        <v>0</v>
      </c>
      <c r="PAS69" s="1003">
        <f t="shared" ref="PAS69" si="38179">PAS60*$C$65*$C$69</f>
        <v>0</v>
      </c>
      <c r="PAU69" s="1003">
        <f t="shared" ref="PAU69" si="38180">PAU60*$C$65*$C$69</f>
        <v>0</v>
      </c>
      <c r="PAW69" s="1003">
        <f t="shared" ref="PAW69" si="38181">PAW60*$C$65*$C$69</f>
        <v>0</v>
      </c>
      <c r="PAY69" s="1003">
        <f t="shared" ref="PAY69" si="38182">PAY60*$C$65*$C$69</f>
        <v>0</v>
      </c>
      <c r="PBA69" s="1003">
        <f t="shared" ref="PBA69" si="38183">PBA60*$C$65*$C$69</f>
        <v>0</v>
      </c>
      <c r="PBC69" s="1003">
        <f t="shared" ref="PBC69" si="38184">PBC60*$C$65*$C$69</f>
        <v>0</v>
      </c>
      <c r="PBE69" s="1003">
        <f t="shared" ref="PBE69" si="38185">PBE60*$C$65*$C$69</f>
        <v>0</v>
      </c>
      <c r="PBG69" s="1003">
        <f t="shared" ref="PBG69" si="38186">PBG60*$C$65*$C$69</f>
        <v>0</v>
      </c>
      <c r="PBI69" s="1003">
        <f t="shared" ref="PBI69" si="38187">PBI60*$C$65*$C$69</f>
        <v>0</v>
      </c>
      <c r="PBK69" s="1003">
        <f t="shared" ref="PBK69" si="38188">PBK60*$C$65*$C$69</f>
        <v>0</v>
      </c>
      <c r="PBM69" s="1003">
        <f t="shared" ref="PBM69" si="38189">PBM60*$C$65*$C$69</f>
        <v>0</v>
      </c>
      <c r="PBO69" s="1003">
        <f t="shared" ref="PBO69" si="38190">PBO60*$C$65*$C$69</f>
        <v>0</v>
      </c>
      <c r="PBQ69" s="1003">
        <f t="shared" ref="PBQ69" si="38191">PBQ60*$C$65*$C$69</f>
        <v>0</v>
      </c>
      <c r="PBS69" s="1003">
        <f t="shared" ref="PBS69" si="38192">PBS60*$C$65*$C$69</f>
        <v>0</v>
      </c>
      <c r="PBU69" s="1003">
        <f t="shared" ref="PBU69" si="38193">PBU60*$C$65*$C$69</f>
        <v>0</v>
      </c>
      <c r="PBW69" s="1003">
        <f t="shared" ref="PBW69" si="38194">PBW60*$C$65*$C$69</f>
        <v>0</v>
      </c>
      <c r="PBY69" s="1003">
        <f t="shared" ref="PBY69" si="38195">PBY60*$C$65*$C$69</f>
        <v>0</v>
      </c>
      <c r="PCA69" s="1003">
        <f t="shared" ref="PCA69" si="38196">PCA60*$C$65*$C$69</f>
        <v>0</v>
      </c>
      <c r="PCC69" s="1003">
        <f t="shared" ref="PCC69" si="38197">PCC60*$C$65*$C$69</f>
        <v>0</v>
      </c>
      <c r="PCE69" s="1003">
        <f t="shared" ref="PCE69" si="38198">PCE60*$C$65*$C$69</f>
        <v>0</v>
      </c>
      <c r="PCG69" s="1003">
        <f t="shared" ref="PCG69" si="38199">PCG60*$C$65*$C$69</f>
        <v>0</v>
      </c>
      <c r="PCI69" s="1003">
        <f t="shared" ref="PCI69" si="38200">PCI60*$C$65*$C$69</f>
        <v>0</v>
      </c>
      <c r="PCK69" s="1003">
        <f t="shared" ref="PCK69" si="38201">PCK60*$C$65*$C$69</f>
        <v>0</v>
      </c>
      <c r="PCM69" s="1003">
        <f t="shared" ref="PCM69" si="38202">PCM60*$C$65*$C$69</f>
        <v>0</v>
      </c>
      <c r="PCO69" s="1003">
        <f t="shared" ref="PCO69" si="38203">PCO60*$C$65*$C$69</f>
        <v>0</v>
      </c>
      <c r="PCQ69" s="1003">
        <f t="shared" ref="PCQ69" si="38204">PCQ60*$C$65*$C$69</f>
        <v>0</v>
      </c>
      <c r="PCS69" s="1003">
        <f t="shared" ref="PCS69" si="38205">PCS60*$C$65*$C$69</f>
        <v>0</v>
      </c>
      <c r="PCU69" s="1003">
        <f t="shared" ref="PCU69" si="38206">PCU60*$C$65*$C$69</f>
        <v>0</v>
      </c>
      <c r="PCW69" s="1003">
        <f t="shared" ref="PCW69" si="38207">PCW60*$C$65*$C$69</f>
        <v>0</v>
      </c>
      <c r="PCY69" s="1003">
        <f t="shared" ref="PCY69" si="38208">PCY60*$C$65*$C$69</f>
        <v>0</v>
      </c>
      <c r="PDA69" s="1003">
        <f t="shared" ref="PDA69" si="38209">PDA60*$C$65*$C$69</f>
        <v>0</v>
      </c>
      <c r="PDC69" s="1003">
        <f t="shared" ref="PDC69" si="38210">PDC60*$C$65*$C$69</f>
        <v>0</v>
      </c>
      <c r="PDE69" s="1003">
        <f t="shared" ref="PDE69" si="38211">PDE60*$C$65*$C$69</f>
        <v>0</v>
      </c>
      <c r="PDG69" s="1003">
        <f t="shared" ref="PDG69" si="38212">PDG60*$C$65*$C$69</f>
        <v>0</v>
      </c>
      <c r="PDI69" s="1003">
        <f t="shared" ref="PDI69" si="38213">PDI60*$C$65*$C$69</f>
        <v>0</v>
      </c>
      <c r="PDK69" s="1003">
        <f t="shared" ref="PDK69" si="38214">PDK60*$C$65*$C$69</f>
        <v>0</v>
      </c>
      <c r="PDM69" s="1003">
        <f t="shared" ref="PDM69" si="38215">PDM60*$C$65*$C$69</f>
        <v>0</v>
      </c>
      <c r="PDO69" s="1003">
        <f t="shared" ref="PDO69" si="38216">PDO60*$C$65*$C$69</f>
        <v>0</v>
      </c>
      <c r="PDQ69" s="1003">
        <f t="shared" ref="PDQ69" si="38217">PDQ60*$C$65*$C$69</f>
        <v>0</v>
      </c>
      <c r="PDS69" s="1003">
        <f t="shared" ref="PDS69" si="38218">PDS60*$C$65*$C$69</f>
        <v>0</v>
      </c>
      <c r="PDU69" s="1003">
        <f t="shared" ref="PDU69" si="38219">PDU60*$C$65*$C$69</f>
        <v>0</v>
      </c>
      <c r="PDW69" s="1003">
        <f t="shared" ref="PDW69" si="38220">PDW60*$C$65*$C$69</f>
        <v>0</v>
      </c>
      <c r="PDY69" s="1003">
        <f t="shared" ref="PDY69" si="38221">PDY60*$C$65*$C$69</f>
        <v>0</v>
      </c>
      <c r="PEA69" s="1003">
        <f t="shared" ref="PEA69" si="38222">PEA60*$C$65*$C$69</f>
        <v>0</v>
      </c>
      <c r="PEC69" s="1003">
        <f t="shared" ref="PEC69" si="38223">PEC60*$C$65*$C$69</f>
        <v>0</v>
      </c>
      <c r="PEE69" s="1003">
        <f t="shared" ref="PEE69" si="38224">PEE60*$C$65*$C$69</f>
        <v>0</v>
      </c>
      <c r="PEG69" s="1003">
        <f t="shared" ref="PEG69" si="38225">PEG60*$C$65*$C$69</f>
        <v>0</v>
      </c>
      <c r="PEI69" s="1003">
        <f t="shared" ref="PEI69" si="38226">PEI60*$C$65*$C$69</f>
        <v>0</v>
      </c>
      <c r="PEK69" s="1003">
        <f t="shared" ref="PEK69" si="38227">PEK60*$C$65*$C$69</f>
        <v>0</v>
      </c>
      <c r="PEM69" s="1003">
        <f t="shared" ref="PEM69" si="38228">PEM60*$C$65*$C$69</f>
        <v>0</v>
      </c>
      <c r="PEO69" s="1003">
        <f t="shared" ref="PEO69" si="38229">PEO60*$C$65*$C$69</f>
        <v>0</v>
      </c>
      <c r="PEQ69" s="1003">
        <f t="shared" ref="PEQ69" si="38230">PEQ60*$C$65*$C$69</f>
        <v>0</v>
      </c>
      <c r="PES69" s="1003">
        <f t="shared" ref="PES69" si="38231">PES60*$C$65*$C$69</f>
        <v>0</v>
      </c>
      <c r="PEU69" s="1003">
        <f t="shared" ref="PEU69" si="38232">PEU60*$C$65*$C$69</f>
        <v>0</v>
      </c>
      <c r="PEW69" s="1003">
        <f t="shared" ref="PEW69" si="38233">PEW60*$C$65*$C$69</f>
        <v>0</v>
      </c>
      <c r="PEY69" s="1003">
        <f t="shared" ref="PEY69" si="38234">PEY60*$C$65*$C$69</f>
        <v>0</v>
      </c>
      <c r="PFA69" s="1003">
        <f t="shared" ref="PFA69" si="38235">PFA60*$C$65*$C$69</f>
        <v>0</v>
      </c>
      <c r="PFC69" s="1003">
        <f t="shared" ref="PFC69" si="38236">PFC60*$C$65*$C$69</f>
        <v>0</v>
      </c>
      <c r="PFE69" s="1003">
        <f t="shared" ref="PFE69" si="38237">PFE60*$C$65*$C$69</f>
        <v>0</v>
      </c>
      <c r="PFG69" s="1003">
        <f t="shared" ref="PFG69" si="38238">PFG60*$C$65*$C$69</f>
        <v>0</v>
      </c>
      <c r="PFI69" s="1003">
        <f t="shared" ref="PFI69" si="38239">PFI60*$C$65*$C$69</f>
        <v>0</v>
      </c>
      <c r="PFK69" s="1003">
        <f t="shared" ref="PFK69" si="38240">PFK60*$C$65*$C$69</f>
        <v>0</v>
      </c>
      <c r="PFM69" s="1003">
        <f t="shared" ref="PFM69" si="38241">PFM60*$C$65*$C$69</f>
        <v>0</v>
      </c>
      <c r="PFO69" s="1003">
        <f t="shared" ref="PFO69" si="38242">PFO60*$C$65*$C$69</f>
        <v>0</v>
      </c>
      <c r="PFQ69" s="1003">
        <f t="shared" ref="PFQ69" si="38243">PFQ60*$C$65*$C$69</f>
        <v>0</v>
      </c>
      <c r="PFS69" s="1003">
        <f t="shared" ref="PFS69" si="38244">PFS60*$C$65*$C$69</f>
        <v>0</v>
      </c>
      <c r="PFU69" s="1003">
        <f t="shared" ref="PFU69" si="38245">PFU60*$C$65*$C$69</f>
        <v>0</v>
      </c>
      <c r="PFW69" s="1003">
        <f t="shared" ref="PFW69" si="38246">PFW60*$C$65*$C$69</f>
        <v>0</v>
      </c>
      <c r="PFY69" s="1003">
        <f t="shared" ref="PFY69" si="38247">PFY60*$C$65*$C$69</f>
        <v>0</v>
      </c>
      <c r="PGA69" s="1003">
        <f t="shared" ref="PGA69" si="38248">PGA60*$C$65*$C$69</f>
        <v>0</v>
      </c>
      <c r="PGC69" s="1003">
        <f t="shared" ref="PGC69" si="38249">PGC60*$C$65*$C$69</f>
        <v>0</v>
      </c>
      <c r="PGE69" s="1003">
        <f t="shared" ref="PGE69" si="38250">PGE60*$C$65*$C$69</f>
        <v>0</v>
      </c>
      <c r="PGG69" s="1003">
        <f t="shared" ref="PGG69" si="38251">PGG60*$C$65*$C$69</f>
        <v>0</v>
      </c>
      <c r="PGI69" s="1003">
        <f t="shared" ref="PGI69" si="38252">PGI60*$C$65*$C$69</f>
        <v>0</v>
      </c>
      <c r="PGK69" s="1003">
        <f t="shared" ref="PGK69" si="38253">PGK60*$C$65*$C$69</f>
        <v>0</v>
      </c>
      <c r="PGM69" s="1003">
        <f t="shared" ref="PGM69" si="38254">PGM60*$C$65*$C$69</f>
        <v>0</v>
      </c>
      <c r="PGO69" s="1003">
        <f t="shared" ref="PGO69" si="38255">PGO60*$C$65*$C$69</f>
        <v>0</v>
      </c>
      <c r="PGQ69" s="1003">
        <f t="shared" ref="PGQ69" si="38256">PGQ60*$C$65*$C$69</f>
        <v>0</v>
      </c>
      <c r="PGS69" s="1003">
        <f t="shared" ref="PGS69" si="38257">PGS60*$C$65*$C$69</f>
        <v>0</v>
      </c>
      <c r="PGU69" s="1003">
        <f t="shared" ref="PGU69" si="38258">PGU60*$C$65*$C$69</f>
        <v>0</v>
      </c>
      <c r="PGW69" s="1003">
        <f t="shared" ref="PGW69" si="38259">PGW60*$C$65*$C$69</f>
        <v>0</v>
      </c>
      <c r="PGY69" s="1003">
        <f t="shared" ref="PGY69" si="38260">PGY60*$C$65*$C$69</f>
        <v>0</v>
      </c>
      <c r="PHA69" s="1003">
        <f t="shared" ref="PHA69" si="38261">PHA60*$C$65*$C$69</f>
        <v>0</v>
      </c>
      <c r="PHC69" s="1003">
        <f t="shared" ref="PHC69" si="38262">PHC60*$C$65*$C$69</f>
        <v>0</v>
      </c>
      <c r="PHE69" s="1003">
        <f t="shared" ref="PHE69" si="38263">PHE60*$C$65*$C$69</f>
        <v>0</v>
      </c>
      <c r="PHG69" s="1003">
        <f t="shared" ref="PHG69" si="38264">PHG60*$C$65*$C$69</f>
        <v>0</v>
      </c>
      <c r="PHI69" s="1003">
        <f t="shared" ref="PHI69" si="38265">PHI60*$C$65*$C$69</f>
        <v>0</v>
      </c>
      <c r="PHK69" s="1003">
        <f t="shared" ref="PHK69" si="38266">PHK60*$C$65*$C$69</f>
        <v>0</v>
      </c>
      <c r="PHM69" s="1003">
        <f t="shared" ref="PHM69" si="38267">PHM60*$C$65*$C$69</f>
        <v>0</v>
      </c>
      <c r="PHO69" s="1003">
        <f t="shared" ref="PHO69" si="38268">PHO60*$C$65*$C$69</f>
        <v>0</v>
      </c>
      <c r="PHQ69" s="1003">
        <f t="shared" ref="PHQ69" si="38269">PHQ60*$C$65*$C$69</f>
        <v>0</v>
      </c>
      <c r="PHS69" s="1003">
        <f t="shared" ref="PHS69" si="38270">PHS60*$C$65*$C$69</f>
        <v>0</v>
      </c>
      <c r="PHU69" s="1003">
        <f t="shared" ref="PHU69" si="38271">PHU60*$C$65*$C$69</f>
        <v>0</v>
      </c>
      <c r="PHW69" s="1003">
        <f t="shared" ref="PHW69" si="38272">PHW60*$C$65*$C$69</f>
        <v>0</v>
      </c>
      <c r="PHY69" s="1003">
        <f t="shared" ref="PHY69" si="38273">PHY60*$C$65*$C$69</f>
        <v>0</v>
      </c>
      <c r="PIA69" s="1003">
        <f t="shared" ref="PIA69" si="38274">PIA60*$C$65*$C$69</f>
        <v>0</v>
      </c>
      <c r="PIC69" s="1003">
        <f t="shared" ref="PIC69" si="38275">PIC60*$C$65*$C$69</f>
        <v>0</v>
      </c>
      <c r="PIE69" s="1003">
        <f t="shared" ref="PIE69" si="38276">PIE60*$C$65*$C$69</f>
        <v>0</v>
      </c>
      <c r="PIG69" s="1003">
        <f t="shared" ref="PIG69" si="38277">PIG60*$C$65*$C$69</f>
        <v>0</v>
      </c>
      <c r="PII69" s="1003">
        <f t="shared" ref="PII69" si="38278">PII60*$C$65*$C$69</f>
        <v>0</v>
      </c>
      <c r="PIK69" s="1003">
        <f t="shared" ref="PIK69" si="38279">PIK60*$C$65*$C$69</f>
        <v>0</v>
      </c>
      <c r="PIM69" s="1003">
        <f t="shared" ref="PIM69" si="38280">PIM60*$C$65*$C$69</f>
        <v>0</v>
      </c>
      <c r="PIO69" s="1003">
        <f t="shared" ref="PIO69" si="38281">PIO60*$C$65*$C$69</f>
        <v>0</v>
      </c>
      <c r="PIQ69" s="1003">
        <f t="shared" ref="PIQ69" si="38282">PIQ60*$C$65*$C$69</f>
        <v>0</v>
      </c>
      <c r="PIS69" s="1003">
        <f t="shared" ref="PIS69" si="38283">PIS60*$C$65*$C$69</f>
        <v>0</v>
      </c>
      <c r="PIU69" s="1003">
        <f t="shared" ref="PIU69" si="38284">PIU60*$C$65*$C$69</f>
        <v>0</v>
      </c>
      <c r="PIW69" s="1003">
        <f t="shared" ref="PIW69" si="38285">PIW60*$C$65*$C$69</f>
        <v>0</v>
      </c>
      <c r="PIY69" s="1003">
        <f t="shared" ref="PIY69" si="38286">PIY60*$C$65*$C$69</f>
        <v>0</v>
      </c>
      <c r="PJA69" s="1003">
        <f t="shared" ref="PJA69" si="38287">PJA60*$C$65*$C$69</f>
        <v>0</v>
      </c>
      <c r="PJC69" s="1003">
        <f t="shared" ref="PJC69" si="38288">PJC60*$C$65*$C$69</f>
        <v>0</v>
      </c>
      <c r="PJE69" s="1003">
        <f t="shared" ref="PJE69" si="38289">PJE60*$C$65*$C$69</f>
        <v>0</v>
      </c>
      <c r="PJG69" s="1003">
        <f t="shared" ref="PJG69" si="38290">PJG60*$C$65*$C$69</f>
        <v>0</v>
      </c>
      <c r="PJI69" s="1003">
        <f t="shared" ref="PJI69" si="38291">PJI60*$C$65*$C$69</f>
        <v>0</v>
      </c>
      <c r="PJK69" s="1003">
        <f t="shared" ref="PJK69" si="38292">PJK60*$C$65*$C$69</f>
        <v>0</v>
      </c>
      <c r="PJM69" s="1003">
        <f t="shared" ref="PJM69" si="38293">PJM60*$C$65*$C$69</f>
        <v>0</v>
      </c>
      <c r="PJO69" s="1003">
        <f t="shared" ref="PJO69" si="38294">PJO60*$C$65*$C$69</f>
        <v>0</v>
      </c>
      <c r="PJQ69" s="1003">
        <f t="shared" ref="PJQ69" si="38295">PJQ60*$C$65*$C$69</f>
        <v>0</v>
      </c>
      <c r="PJS69" s="1003">
        <f t="shared" ref="PJS69" si="38296">PJS60*$C$65*$C$69</f>
        <v>0</v>
      </c>
      <c r="PJU69" s="1003">
        <f t="shared" ref="PJU69" si="38297">PJU60*$C$65*$C$69</f>
        <v>0</v>
      </c>
      <c r="PJW69" s="1003">
        <f t="shared" ref="PJW69" si="38298">PJW60*$C$65*$C$69</f>
        <v>0</v>
      </c>
      <c r="PJY69" s="1003">
        <f t="shared" ref="PJY69" si="38299">PJY60*$C$65*$C$69</f>
        <v>0</v>
      </c>
      <c r="PKA69" s="1003">
        <f t="shared" ref="PKA69" si="38300">PKA60*$C$65*$C$69</f>
        <v>0</v>
      </c>
      <c r="PKC69" s="1003">
        <f t="shared" ref="PKC69" si="38301">PKC60*$C$65*$C$69</f>
        <v>0</v>
      </c>
      <c r="PKE69" s="1003">
        <f t="shared" ref="PKE69" si="38302">PKE60*$C$65*$C$69</f>
        <v>0</v>
      </c>
      <c r="PKG69" s="1003">
        <f t="shared" ref="PKG69" si="38303">PKG60*$C$65*$C$69</f>
        <v>0</v>
      </c>
      <c r="PKI69" s="1003">
        <f t="shared" ref="PKI69" si="38304">PKI60*$C$65*$C$69</f>
        <v>0</v>
      </c>
      <c r="PKK69" s="1003">
        <f t="shared" ref="PKK69" si="38305">PKK60*$C$65*$C$69</f>
        <v>0</v>
      </c>
      <c r="PKM69" s="1003">
        <f t="shared" ref="PKM69" si="38306">PKM60*$C$65*$C$69</f>
        <v>0</v>
      </c>
      <c r="PKO69" s="1003">
        <f t="shared" ref="PKO69" si="38307">PKO60*$C$65*$C$69</f>
        <v>0</v>
      </c>
      <c r="PKQ69" s="1003">
        <f t="shared" ref="PKQ69" si="38308">PKQ60*$C$65*$C$69</f>
        <v>0</v>
      </c>
      <c r="PKS69" s="1003">
        <f t="shared" ref="PKS69" si="38309">PKS60*$C$65*$C$69</f>
        <v>0</v>
      </c>
      <c r="PKU69" s="1003">
        <f t="shared" ref="PKU69" si="38310">PKU60*$C$65*$C$69</f>
        <v>0</v>
      </c>
      <c r="PKW69" s="1003">
        <f t="shared" ref="PKW69" si="38311">PKW60*$C$65*$C$69</f>
        <v>0</v>
      </c>
      <c r="PKY69" s="1003">
        <f t="shared" ref="PKY69" si="38312">PKY60*$C$65*$C$69</f>
        <v>0</v>
      </c>
      <c r="PLA69" s="1003">
        <f t="shared" ref="PLA69" si="38313">PLA60*$C$65*$C$69</f>
        <v>0</v>
      </c>
      <c r="PLC69" s="1003">
        <f t="shared" ref="PLC69" si="38314">PLC60*$C$65*$C$69</f>
        <v>0</v>
      </c>
      <c r="PLE69" s="1003">
        <f t="shared" ref="PLE69" si="38315">PLE60*$C$65*$C$69</f>
        <v>0</v>
      </c>
      <c r="PLG69" s="1003">
        <f t="shared" ref="PLG69" si="38316">PLG60*$C$65*$C$69</f>
        <v>0</v>
      </c>
      <c r="PLI69" s="1003">
        <f t="shared" ref="PLI69" si="38317">PLI60*$C$65*$C$69</f>
        <v>0</v>
      </c>
      <c r="PLK69" s="1003">
        <f t="shared" ref="PLK69" si="38318">PLK60*$C$65*$C$69</f>
        <v>0</v>
      </c>
      <c r="PLM69" s="1003">
        <f t="shared" ref="PLM69" si="38319">PLM60*$C$65*$C$69</f>
        <v>0</v>
      </c>
      <c r="PLO69" s="1003">
        <f t="shared" ref="PLO69" si="38320">PLO60*$C$65*$C$69</f>
        <v>0</v>
      </c>
      <c r="PLQ69" s="1003">
        <f t="shared" ref="PLQ69" si="38321">PLQ60*$C$65*$C$69</f>
        <v>0</v>
      </c>
      <c r="PLS69" s="1003">
        <f t="shared" ref="PLS69" si="38322">PLS60*$C$65*$C$69</f>
        <v>0</v>
      </c>
      <c r="PLU69" s="1003">
        <f t="shared" ref="PLU69" si="38323">PLU60*$C$65*$C$69</f>
        <v>0</v>
      </c>
      <c r="PLW69" s="1003">
        <f t="shared" ref="PLW69" si="38324">PLW60*$C$65*$C$69</f>
        <v>0</v>
      </c>
      <c r="PLY69" s="1003">
        <f t="shared" ref="PLY69" si="38325">PLY60*$C$65*$C$69</f>
        <v>0</v>
      </c>
      <c r="PMA69" s="1003">
        <f t="shared" ref="PMA69" si="38326">PMA60*$C$65*$C$69</f>
        <v>0</v>
      </c>
      <c r="PMC69" s="1003">
        <f t="shared" ref="PMC69" si="38327">PMC60*$C$65*$C$69</f>
        <v>0</v>
      </c>
      <c r="PME69" s="1003">
        <f t="shared" ref="PME69" si="38328">PME60*$C$65*$C$69</f>
        <v>0</v>
      </c>
      <c r="PMG69" s="1003">
        <f t="shared" ref="PMG69" si="38329">PMG60*$C$65*$C$69</f>
        <v>0</v>
      </c>
      <c r="PMI69" s="1003">
        <f t="shared" ref="PMI69" si="38330">PMI60*$C$65*$C$69</f>
        <v>0</v>
      </c>
      <c r="PMK69" s="1003">
        <f t="shared" ref="PMK69" si="38331">PMK60*$C$65*$C$69</f>
        <v>0</v>
      </c>
      <c r="PMM69" s="1003">
        <f t="shared" ref="PMM69" si="38332">PMM60*$C$65*$C$69</f>
        <v>0</v>
      </c>
      <c r="PMO69" s="1003">
        <f t="shared" ref="PMO69" si="38333">PMO60*$C$65*$C$69</f>
        <v>0</v>
      </c>
      <c r="PMQ69" s="1003">
        <f t="shared" ref="PMQ69" si="38334">PMQ60*$C$65*$C$69</f>
        <v>0</v>
      </c>
      <c r="PMS69" s="1003">
        <f t="shared" ref="PMS69" si="38335">PMS60*$C$65*$C$69</f>
        <v>0</v>
      </c>
      <c r="PMU69" s="1003">
        <f t="shared" ref="PMU69" si="38336">PMU60*$C$65*$C$69</f>
        <v>0</v>
      </c>
      <c r="PMW69" s="1003">
        <f t="shared" ref="PMW69" si="38337">PMW60*$C$65*$C$69</f>
        <v>0</v>
      </c>
      <c r="PMY69" s="1003">
        <f t="shared" ref="PMY69" si="38338">PMY60*$C$65*$C$69</f>
        <v>0</v>
      </c>
      <c r="PNA69" s="1003">
        <f t="shared" ref="PNA69" si="38339">PNA60*$C$65*$C$69</f>
        <v>0</v>
      </c>
      <c r="PNC69" s="1003">
        <f t="shared" ref="PNC69" si="38340">PNC60*$C$65*$C$69</f>
        <v>0</v>
      </c>
      <c r="PNE69" s="1003">
        <f t="shared" ref="PNE69" si="38341">PNE60*$C$65*$C$69</f>
        <v>0</v>
      </c>
      <c r="PNG69" s="1003">
        <f t="shared" ref="PNG69" si="38342">PNG60*$C$65*$C$69</f>
        <v>0</v>
      </c>
      <c r="PNI69" s="1003">
        <f t="shared" ref="PNI69" si="38343">PNI60*$C$65*$C$69</f>
        <v>0</v>
      </c>
      <c r="PNK69" s="1003">
        <f t="shared" ref="PNK69" si="38344">PNK60*$C$65*$C$69</f>
        <v>0</v>
      </c>
      <c r="PNM69" s="1003">
        <f t="shared" ref="PNM69" si="38345">PNM60*$C$65*$C$69</f>
        <v>0</v>
      </c>
      <c r="PNO69" s="1003">
        <f t="shared" ref="PNO69" si="38346">PNO60*$C$65*$C$69</f>
        <v>0</v>
      </c>
      <c r="PNQ69" s="1003">
        <f t="shared" ref="PNQ69" si="38347">PNQ60*$C$65*$C$69</f>
        <v>0</v>
      </c>
      <c r="PNS69" s="1003">
        <f t="shared" ref="PNS69" si="38348">PNS60*$C$65*$C$69</f>
        <v>0</v>
      </c>
      <c r="PNU69" s="1003">
        <f t="shared" ref="PNU69" si="38349">PNU60*$C$65*$C$69</f>
        <v>0</v>
      </c>
      <c r="PNW69" s="1003">
        <f t="shared" ref="PNW69" si="38350">PNW60*$C$65*$C$69</f>
        <v>0</v>
      </c>
      <c r="PNY69" s="1003">
        <f t="shared" ref="PNY69" si="38351">PNY60*$C$65*$C$69</f>
        <v>0</v>
      </c>
      <c r="POA69" s="1003">
        <f t="shared" ref="POA69" si="38352">POA60*$C$65*$C$69</f>
        <v>0</v>
      </c>
      <c r="POC69" s="1003">
        <f t="shared" ref="POC69" si="38353">POC60*$C$65*$C$69</f>
        <v>0</v>
      </c>
      <c r="POE69" s="1003">
        <f t="shared" ref="POE69" si="38354">POE60*$C$65*$C$69</f>
        <v>0</v>
      </c>
      <c r="POG69" s="1003">
        <f t="shared" ref="POG69" si="38355">POG60*$C$65*$C$69</f>
        <v>0</v>
      </c>
      <c r="POI69" s="1003">
        <f t="shared" ref="POI69" si="38356">POI60*$C$65*$C$69</f>
        <v>0</v>
      </c>
      <c r="POK69" s="1003">
        <f t="shared" ref="POK69" si="38357">POK60*$C$65*$C$69</f>
        <v>0</v>
      </c>
      <c r="POM69" s="1003">
        <f t="shared" ref="POM69" si="38358">POM60*$C$65*$C$69</f>
        <v>0</v>
      </c>
      <c r="POO69" s="1003">
        <f t="shared" ref="POO69" si="38359">POO60*$C$65*$C$69</f>
        <v>0</v>
      </c>
      <c r="POQ69" s="1003">
        <f t="shared" ref="POQ69" si="38360">POQ60*$C$65*$C$69</f>
        <v>0</v>
      </c>
      <c r="POS69" s="1003">
        <f t="shared" ref="POS69" si="38361">POS60*$C$65*$C$69</f>
        <v>0</v>
      </c>
      <c r="POU69" s="1003">
        <f t="shared" ref="POU69" si="38362">POU60*$C$65*$C$69</f>
        <v>0</v>
      </c>
      <c r="POW69" s="1003">
        <f t="shared" ref="POW69" si="38363">POW60*$C$65*$C$69</f>
        <v>0</v>
      </c>
      <c r="POY69" s="1003">
        <f t="shared" ref="POY69" si="38364">POY60*$C$65*$C$69</f>
        <v>0</v>
      </c>
      <c r="PPA69" s="1003">
        <f t="shared" ref="PPA69" si="38365">PPA60*$C$65*$C$69</f>
        <v>0</v>
      </c>
      <c r="PPC69" s="1003">
        <f t="shared" ref="PPC69" si="38366">PPC60*$C$65*$C$69</f>
        <v>0</v>
      </c>
      <c r="PPE69" s="1003">
        <f t="shared" ref="PPE69" si="38367">PPE60*$C$65*$C$69</f>
        <v>0</v>
      </c>
      <c r="PPG69" s="1003">
        <f t="shared" ref="PPG69" si="38368">PPG60*$C$65*$C$69</f>
        <v>0</v>
      </c>
      <c r="PPI69" s="1003">
        <f t="shared" ref="PPI69" si="38369">PPI60*$C$65*$C$69</f>
        <v>0</v>
      </c>
      <c r="PPK69" s="1003">
        <f t="shared" ref="PPK69" si="38370">PPK60*$C$65*$C$69</f>
        <v>0</v>
      </c>
      <c r="PPM69" s="1003">
        <f t="shared" ref="PPM69" si="38371">PPM60*$C$65*$C$69</f>
        <v>0</v>
      </c>
      <c r="PPO69" s="1003">
        <f t="shared" ref="PPO69" si="38372">PPO60*$C$65*$C$69</f>
        <v>0</v>
      </c>
      <c r="PPQ69" s="1003">
        <f t="shared" ref="PPQ69" si="38373">PPQ60*$C$65*$C$69</f>
        <v>0</v>
      </c>
      <c r="PPS69" s="1003">
        <f t="shared" ref="PPS69" si="38374">PPS60*$C$65*$C$69</f>
        <v>0</v>
      </c>
      <c r="PPU69" s="1003">
        <f t="shared" ref="PPU69" si="38375">PPU60*$C$65*$C$69</f>
        <v>0</v>
      </c>
      <c r="PPW69" s="1003">
        <f t="shared" ref="PPW69" si="38376">PPW60*$C$65*$C$69</f>
        <v>0</v>
      </c>
      <c r="PPY69" s="1003">
        <f t="shared" ref="PPY69" si="38377">PPY60*$C$65*$C$69</f>
        <v>0</v>
      </c>
      <c r="PQA69" s="1003">
        <f t="shared" ref="PQA69" si="38378">PQA60*$C$65*$C$69</f>
        <v>0</v>
      </c>
      <c r="PQC69" s="1003">
        <f t="shared" ref="PQC69" si="38379">PQC60*$C$65*$C$69</f>
        <v>0</v>
      </c>
      <c r="PQE69" s="1003">
        <f t="shared" ref="PQE69" si="38380">PQE60*$C$65*$C$69</f>
        <v>0</v>
      </c>
      <c r="PQG69" s="1003">
        <f t="shared" ref="PQG69" si="38381">PQG60*$C$65*$C$69</f>
        <v>0</v>
      </c>
      <c r="PQI69" s="1003">
        <f t="shared" ref="PQI69" si="38382">PQI60*$C$65*$C$69</f>
        <v>0</v>
      </c>
      <c r="PQK69" s="1003">
        <f t="shared" ref="PQK69" si="38383">PQK60*$C$65*$C$69</f>
        <v>0</v>
      </c>
      <c r="PQM69" s="1003">
        <f t="shared" ref="PQM69" si="38384">PQM60*$C$65*$C$69</f>
        <v>0</v>
      </c>
      <c r="PQO69" s="1003">
        <f t="shared" ref="PQO69" si="38385">PQO60*$C$65*$C$69</f>
        <v>0</v>
      </c>
      <c r="PQQ69" s="1003">
        <f t="shared" ref="PQQ69" si="38386">PQQ60*$C$65*$C$69</f>
        <v>0</v>
      </c>
      <c r="PQS69" s="1003">
        <f t="shared" ref="PQS69" si="38387">PQS60*$C$65*$C$69</f>
        <v>0</v>
      </c>
      <c r="PQU69" s="1003">
        <f t="shared" ref="PQU69" si="38388">PQU60*$C$65*$C$69</f>
        <v>0</v>
      </c>
      <c r="PQW69" s="1003">
        <f t="shared" ref="PQW69" si="38389">PQW60*$C$65*$C$69</f>
        <v>0</v>
      </c>
      <c r="PQY69" s="1003">
        <f t="shared" ref="PQY69" si="38390">PQY60*$C$65*$C$69</f>
        <v>0</v>
      </c>
      <c r="PRA69" s="1003">
        <f t="shared" ref="PRA69" si="38391">PRA60*$C$65*$C$69</f>
        <v>0</v>
      </c>
      <c r="PRC69" s="1003">
        <f t="shared" ref="PRC69" si="38392">PRC60*$C$65*$C$69</f>
        <v>0</v>
      </c>
      <c r="PRE69" s="1003">
        <f t="shared" ref="PRE69" si="38393">PRE60*$C$65*$C$69</f>
        <v>0</v>
      </c>
      <c r="PRG69" s="1003">
        <f t="shared" ref="PRG69" si="38394">PRG60*$C$65*$C$69</f>
        <v>0</v>
      </c>
      <c r="PRI69" s="1003">
        <f t="shared" ref="PRI69" si="38395">PRI60*$C$65*$C$69</f>
        <v>0</v>
      </c>
      <c r="PRK69" s="1003">
        <f t="shared" ref="PRK69" si="38396">PRK60*$C$65*$C$69</f>
        <v>0</v>
      </c>
      <c r="PRM69" s="1003">
        <f t="shared" ref="PRM69" si="38397">PRM60*$C$65*$C$69</f>
        <v>0</v>
      </c>
      <c r="PRO69" s="1003">
        <f t="shared" ref="PRO69" si="38398">PRO60*$C$65*$C$69</f>
        <v>0</v>
      </c>
      <c r="PRQ69" s="1003">
        <f t="shared" ref="PRQ69" si="38399">PRQ60*$C$65*$C$69</f>
        <v>0</v>
      </c>
      <c r="PRS69" s="1003">
        <f t="shared" ref="PRS69" si="38400">PRS60*$C$65*$C$69</f>
        <v>0</v>
      </c>
      <c r="PRU69" s="1003">
        <f t="shared" ref="PRU69" si="38401">PRU60*$C$65*$C$69</f>
        <v>0</v>
      </c>
      <c r="PRW69" s="1003">
        <f t="shared" ref="PRW69" si="38402">PRW60*$C$65*$C$69</f>
        <v>0</v>
      </c>
      <c r="PRY69" s="1003">
        <f t="shared" ref="PRY69" si="38403">PRY60*$C$65*$C$69</f>
        <v>0</v>
      </c>
      <c r="PSA69" s="1003">
        <f t="shared" ref="PSA69" si="38404">PSA60*$C$65*$C$69</f>
        <v>0</v>
      </c>
      <c r="PSC69" s="1003">
        <f t="shared" ref="PSC69" si="38405">PSC60*$C$65*$C$69</f>
        <v>0</v>
      </c>
      <c r="PSE69" s="1003">
        <f t="shared" ref="PSE69" si="38406">PSE60*$C$65*$C$69</f>
        <v>0</v>
      </c>
      <c r="PSG69" s="1003">
        <f t="shared" ref="PSG69" si="38407">PSG60*$C$65*$C$69</f>
        <v>0</v>
      </c>
      <c r="PSI69" s="1003">
        <f t="shared" ref="PSI69" si="38408">PSI60*$C$65*$C$69</f>
        <v>0</v>
      </c>
      <c r="PSK69" s="1003">
        <f t="shared" ref="PSK69" si="38409">PSK60*$C$65*$C$69</f>
        <v>0</v>
      </c>
      <c r="PSM69" s="1003">
        <f t="shared" ref="PSM69" si="38410">PSM60*$C$65*$C$69</f>
        <v>0</v>
      </c>
      <c r="PSO69" s="1003">
        <f t="shared" ref="PSO69" si="38411">PSO60*$C$65*$C$69</f>
        <v>0</v>
      </c>
      <c r="PSQ69" s="1003">
        <f t="shared" ref="PSQ69" si="38412">PSQ60*$C$65*$C$69</f>
        <v>0</v>
      </c>
      <c r="PSS69" s="1003">
        <f t="shared" ref="PSS69" si="38413">PSS60*$C$65*$C$69</f>
        <v>0</v>
      </c>
      <c r="PSU69" s="1003">
        <f t="shared" ref="PSU69" si="38414">PSU60*$C$65*$C$69</f>
        <v>0</v>
      </c>
      <c r="PSW69" s="1003">
        <f t="shared" ref="PSW69" si="38415">PSW60*$C$65*$C$69</f>
        <v>0</v>
      </c>
      <c r="PSY69" s="1003">
        <f t="shared" ref="PSY69" si="38416">PSY60*$C$65*$C$69</f>
        <v>0</v>
      </c>
      <c r="PTA69" s="1003">
        <f t="shared" ref="PTA69" si="38417">PTA60*$C$65*$C$69</f>
        <v>0</v>
      </c>
      <c r="PTC69" s="1003">
        <f t="shared" ref="PTC69" si="38418">PTC60*$C$65*$C$69</f>
        <v>0</v>
      </c>
      <c r="PTE69" s="1003">
        <f t="shared" ref="PTE69" si="38419">PTE60*$C$65*$C$69</f>
        <v>0</v>
      </c>
      <c r="PTG69" s="1003">
        <f t="shared" ref="PTG69" si="38420">PTG60*$C$65*$C$69</f>
        <v>0</v>
      </c>
      <c r="PTI69" s="1003">
        <f t="shared" ref="PTI69" si="38421">PTI60*$C$65*$C$69</f>
        <v>0</v>
      </c>
      <c r="PTK69" s="1003">
        <f t="shared" ref="PTK69" si="38422">PTK60*$C$65*$C$69</f>
        <v>0</v>
      </c>
      <c r="PTM69" s="1003">
        <f t="shared" ref="PTM69" si="38423">PTM60*$C$65*$C$69</f>
        <v>0</v>
      </c>
      <c r="PTO69" s="1003">
        <f t="shared" ref="PTO69" si="38424">PTO60*$C$65*$C$69</f>
        <v>0</v>
      </c>
      <c r="PTQ69" s="1003">
        <f t="shared" ref="PTQ69" si="38425">PTQ60*$C$65*$C$69</f>
        <v>0</v>
      </c>
      <c r="PTS69" s="1003">
        <f t="shared" ref="PTS69" si="38426">PTS60*$C$65*$C$69</f>
        <v>0</v>
      </c>
      <c r="PTU69" s="1003">
        <f t="shared" ref="PTU69" si="38427">PTU60*$C$65*$C$69</f>
        <v>0</v>
      </c>
      <c r="PTW69" s="1003">
        <f t="shared" ref="PTW69" si="38428">PTW60*$C$65*$C$69</f>
        <v>0</v>
      </c>
      <c r="PTY69" s="1003">
        <f t="shared" ref="PTY69" si="38429">PTY60*$C$65*$C$69</f>
        <v>0</v>
      </c>
      <c r="PUA69" s="1003">
        <f t="shared" ref="PUA69" si="38430">PUA60*$C$65*$C$69</f>
        <v>0</v>
      </c>
      <c r="PUC69" s="1003">
        <f t="shared" ref="PUC69" si="38431">PUC60*$C$65*$C$69</f>
        <v>0</v>
      </c>
      <c r="PUE69" s="1003">
        <f t="shared" ref="PUE69" si="38432">PUE60*$C$65*$C$69</f>
        <v>0</v>
      </c>
      <c r="PUG69" s="1003">
        <f t="shared" ref="PUG69" si="38433">PUG60*$C$65*$C$69</f>
        <v>0</v>
      </c>
      <c r="PUI69" s="1003">
        <f t="shared" ref="PUI69" si="38434">PUI60*$C$65*$C$69</f>
        <v>0</v>
      </c>
      <c r="PUK69" s="1003">
        <f t="shared" ref="PUK69" si="38435">PUK60*$C$65*$C$69</f>
        <v>0</v>
      </c>
      <c r="PUM69" s="1003">
        <f t="shared" ref="PUM69" si="38436">PUM60*$C$65*$C$69</f>
        <v>0</v>
      </c>
      <c r="PUO69" s="1003">
        <f t="shared" ref="PUO69" si="38437">PUO60*$C$65*$C$69</f>
        <v>0</v>
      </c>
      <c r="PUQ69" s="1003">
        <f t="shared" ref="PUQ69" si="38438">PUQ60*$C$65*$C$69</f>
        <v>0</v>
      </c>
      <c r="PUS69" s="1003">
        <f t="shared" ref="PUS69" si="38439">PUS60*$C$65*$C$69</f>
        <v>0</v>
      </c>
      <c r="PUU69" s="1003">
        <f t="shared" ref="PUU69" si="38440">PUU60*$C$65*$C$69</f>
        <v>0</v>
      </c>
      <c r="PUW69" s="1003">
        <f t="shared" ref="PUW69" si="38441">PUW60*$C$65*$C$69</f>
        <v>0</v>
      </c>
      <c r="PUY69" s="1003">
        <f t="shared" ref="PUY69" si="38442">PUY60*$C$65*$C$69</f>
        <v>0</v>
      </c>
      <c r="PVA69" s="1003">
        <f t="shared" ref="PVA69" si="38443">PVA60*$C$65*$C$69</f>
        <v>0</v>
      </c>
      <c r="PVC69" s="1003">
        <f t="shared" ref="PVC69" si="38444">PVC60*$C$65*$C$69</f>
        <v>0</v>
      </c>
      <c r="PVE69" s="1003">
        <f t="shared" ref="PVE69" si="38445">PVE60*$C$65*$C$69</f>
        <v>0</v>
      </c>
      <c r="PVG69" s="1003">
        <f t="shared" ref="PVG69" si="38446">PVG60*$C$65*$C$69</f>
        <v>0</v>
      </c>
      <c r="PVI69" s="1003">
        <f t="shared" ref="PVI69" si="38447">PVI60*$C$65*$C$69</f>
        <v>0</v>
      </c>
      <c r="PVK69" s="1003">
        <f t="shared" ref="PVK69" si="38448">PVK60*$C$65*$C$69</f>
        <v>0</v>
      </c>
      <c r="PVM69" s="1003">
        <f t="shared" ref="PVM69" si="38449">PVM60*$C$65*$C$69</f>
        <v>0</v>
      </c>
      <c r="PVO69" s="1003">
        <f t="shared" ref="PVO69" si="38450">PVO60*$C$65*$C$69</f>
        <v>0</v>
      </c>
      <c r="PVQ69" s="1003">
        <f t="shared" ref="PVQ69" si="38451">PVQ60*$C$65*$C$69</f>
        <v>0</v>
      </c>
      <c r="PVS69" s="1003">
        <f t="shared" ref="PVS69" si="38452">PVS60*$C$65*$C$69</f>
        <v>0</v>
      </c>
      <c r="PVU69" s="1003">
        <f t="shared" ref="PVU69" si="38453">PVU60*$C$65*$C$69</f>
        <v>0</v>
      </c>
      <c r="PVW69" s="1003">
        <f t="shared" ref="PVW69" si="38454">PVW60*$C$65*$C$69</f>
        <v>0</v>
      </c>
      <c r="PVY69" s="1003">
        <f t="shared" ref="PVY69" si="38455">PVY60*$C$65*$C$69</f>
        <v>0</v>
      </c>
      <c r="PWA69" s="1003">
        <f t="shared" ref="PWA69" si="38456">PWA60*$C$65*$C$69</f>
        <v>0</v>
      </c>
      <c r="PWC69" s="1003">
        <f t="shared" ref="PWC69" si="38457">PWC60*$C$65*$C$69</f>
        <v>0</v>
      </c>
      <c r="PWE69" s="1003">
        <f t="shared" ref="PWE69" si="38458">PWE60*$C$65*$C$69</f>
        <v>0</v>
      </c>
      <c r="PWG69" s="1003">
        <f t="shared" ref="PWG69" si="38459">PWG60*$C$65*$C$69</f>
        <v>0</v>
      </c>
      <c r="PWI69" s="1003">
        <f t="shared" ref="PWI69" si="38460">PWI60*$C$65*$C$69</f>
        <v>0</v>
      </c>
      <c r="PWK69" s="1003">
        <f t="shared" ref="PWK69" si="38461">PWK60*$C$65*$C$69</f>
        <v>0</v>
      </c>
      <c r="PWM69" s="1003">
        <f t="shared" ref="PWM69" si="38462">PWM60*$C$65*$C$69</f>
        <v>0</v>
      </c>
      <c r="PWO69" s="1003">
        <f t="shared" ref="PWO69" si="38463">PWO60*$C$65*$C$69</f>
        <v>0</v>
      </c>
      <c r="PWQ69" s="1003">
        <f t="shared" ref="PWQ69" si="38464">PWQ60*$C$65*$C$69</f>
        <v>0</v>
      </c>
      <c r="PWS69" s="1003">
        <f t="shared" ref="PWS69" si="38465">PWS60*$C$65*$C$69</f>
        <v>0</v>
      </c>
      <c r="PWU69" s="1003">
        <f t="shared" ref="PWU69" si="38466">PWU60*$C$65*$C$69</f>
        <v>0</v>
      </c>
      <c r="PWW69" s="1003">
        <f t="shared" ref="PWW69" si="38467">PWW60*$C$65*$C$69</f>
        <v>0</v>
      </c>
      <c r="PWY69" s="1003">
        <f t="shared" ref="PWY69" si="38468">PWY60*$C$65*$C$69</f>
        <v>0</v>
      </c>
      <c r="PXA69" s="1003">
        <f t="shared" ref="PXA69" si="38469">PXA60*$C$65*$C$69</f>
        <v>0</v>
      </c>
      <c r="PXC69" s="1003">
        <f t="shared" ref="PXC69" si="38470">PXC60*$C$65*$C$69</f>
        <v>0</v>
      </c>
      <c r="PXE69" s="1003">
        <f t="shared" ref="PXE69" si="38471">PXE60*$C$65*$C$69</f>
        <v>0</v>
      </c>
      <c r="PXG69" s="1003">
        <f t="shared" ref="PXG69" si="38472">PXG60*$C$65*$C$69</f>
        <v>0</v>
      </c>
      <c r="PXI69" s="1003">
        <f t="shared" ref="PXI69" si="38473">PXI60*$C$65*$C$69</f>
        <v>0</v>
      </c>
      <c r="PXK69" s="1003">
        <f t="shared" ref="PXK69" si="38474">PXK60*$C$65*$C$69</f>
        <v>0</v>
      </c>
      <c r="PXM69" s="1003">
        <f t="shared" ref="PXM69" si="38475">PXM60*$C$65*$C$69</f>
        <v>0</v>
      </c>
      <c r="PXO69" s="1003">
        <f t="shared" ref="PXO69" si="38476">PXO60*$C$65*$C$69</f>
        <v>0</v>
      </c>
      <c r="PXQ69" s="1003">
        <f t="shared" ref="PXQ69" si="38477">PXQ60*$C$65*$C$69</f>
        <v>0</v>
      </c>
      <c r="PXS69" s="1003">
        <f t="shared" ref="PXS69" si="38478">PXS60*$C$65*$C$69</f>
        <v>0</v>
      </c>
      <c r="PXU69" s="1003">
        <f t="shared" ref="PXU69" si="38479">PXU60*$C$65*$C$69</f>
        <v>0</v>
      </c>
      <c r="PXW69" s="1003">
        <f t="shared" ref="PXW69" si="38480">PXW60*$C$65*$C$69</f>
        <v>0</v>
      </c>
      <c r="PXY69" s="1003">
        <f t="shared" ref="PXY69" si="38481">PXY60*$C$65*$C$69</f>
        <v>0</v>
      </c>
      <c r="PYA69" s="1003">
        <f t="shared" ref="PYA69" si="38482">PYA60*$C$65*$C$69</f>
        <v>0</v>
      </c>
      <c r="PYC69" s="1003">
        <f t="shared" ref="PYC69" si="38483">PYC60*$C$65*$C$69</f>
        <v>0</v>
      </c>
      <c r="PYE69" s="1003">
        <f t="shared" ref="PYE69" si="38484">PYE60*$C$65*$C$69</f>
        <v>0</v>
      </c>
      <c r="PYG69" s="1003">
        <f t="shared" ref="PYG69" si="38485">PYG60*$C$65*$C$69</f>
        <v>0</v>
      </c>
      <c r="PYI69" s="1003">
        <f t="shared" ref="PYI69" si="38486">PYI60*$C$65*$C$69</f>
        <v>0</v>
      </c>
      <c r="PYK69" s="1003">
        <f t="shared" ref="PYK69" si="38487">PYK60*$C$65*$C$69</f>
        <v>0</v>
      </c>
      <c r="PYM69" s="1003">
        <f t="shared" ref="PYM69" si="38488">PYM60*$C$65*$C$69</f>
        <v>0</v>
      </c>
      <c r="PYO69" s="1003">
        <f t="shared" ref="PYO69" si="38489">PYO60*$C$65*$C$69</f>
        <v>0</v>
      </c>
      <c r="PYQ69" s="1003">
        <f t="shared" ref="PYQ69" si="38490">PYQ60*$C$65*$C$69</f>
        <v>0</v>
      </c>
      <c r="PYS69" s="1003">
        <f t="shared" ref="PYS69" si="38491">PYS60*$C$65*$C$69</f>
        <v>0</v>
      </c>
      <c r="PYU69" s="1003">
        <f t="shared" ref="PYU69" si="38492">PYU60*$C$65*$C$69</f>
        <v>0</v>
      </c>
      <c r="PYW69" s="1003">
        <f t="shared" ref="PYW69" si="38493">PYW60*$C$65*$C$69</f>
        <v>0</v>
      </c>
      <c r="PYY69" s="1003">
        <f t="shared" ref="PYY69" si="38494">PYY60*$C$65*$C$69</f>
        <v>0</v>
      </c>
      <c r="PZA69" s="1003">
        <f t="shared" ref="PZA69" si="38495">PZA60*$C$65*$C$69</f>
        <v>0</v>
      </c>
      <c r="PZC69" s="1003">
        <f t="shared" ref="PZC69" si="38496">PZC60*$C$65*$C$69</f>
        <v>0</v>
      </c>
      <c r="PZE69" s="1003">
        <f t="shared" ref="PZE69" si="38497">PZE60*$C$65*$C$69</f>
        <v>0</v>
      </c>
      <c r="PZG69" s="1003">
        <f t="shared" ref="PZG69" si="38498">PZG60*$C$65*$C$69</f>
        <v>0</v>
      </c>
      <c r="PZI69" s="1003">
        <f t="shared" ref="PZI69" si="38499">PZI60*$C$65*$C$69</f>
        <v>0</v>
      </c>
      <c r="PZK69" s="1003">
        <f t="shared" ref="PZK69" si="38500">PZK60*$C$65*$C$69</f>
        <v>0</v>
      </c>
      <c r="PZM69" s="1003">
        <f t="shared" ref="PZM69" si="38501">PZM60*$C$65*$C$69</f>
        <v>0</v>
      </c>
      <c r="PZO69" s="1003">
        <f t="shared" ref="PZO69" si="38502">PZO60*$C$65*$C$69</f>
        <v>0</v>
      </c>
      <c r="PZQ69" s="1003">
        <f t="shared" ref="PZQ69" si="38503">PZQ60*$C$65*$C$69</f>
        <v>0</v>
      </c>
      <c r="PZS69" s="1003">
        <f t="shared" ref="PZS69" si="38504">PZS60*$C$65*$C$69</f>
        <v>0</v>
      </c>
      <c r="PZU69" s="1003">
        <f t="shared" ref="PZU69" si="38505">PZU60*$C$65*$C$69</f>
        <v>0</v>
      </c>
      <c r="PZW69" s="1003">
        <f t="shared" ref="PZW69" si="38506">PZW60*$C$65*$C$69</f>
        <v>0</v>
      </c>
      <c r="PZY69" s="1003">
        <f t="shared" ref="PZY69" si="38507">PZY60*$C$65*$C$69</f>
        <v>0</v>
      </c>
      <c r="QAA69" s="1003">
        <f t="shared" ref="QAA69" si="38508">QAA60*$C$65*$C$69</f>
        <v>0</v>
      </c>
      <c r="QAC69" s="1003">
        <f t="shared" ref="QAC69" si="38509">QAC60*$C$65*$C$69</f>
        <v>0</v>
      </c>
      <c r="QAE69" s="1003">
        <f t="shared" ref="QAE69" si="38510">QAE60*$C$65*$C$69</f>
        <v>0</v>
      </c>
      <c r="QAG69" s="1003">
        <f t="shared" ref="QAG69" si="38511">QAG60*$C$65*$C$69</f>
        <v>0</v>
      </c>
      <c r="QAI69" s="1003">
        <f t="shared" ref="QAI69" si="38512">QAI60*$C$65*$C$69</f>
        <v>0</v>
      </c>
      <c r="QAK69" s="1003">
        <f t="shared" ref="QAK69" si="38513">QAK60*$C$65*$C$69</f>
        <v>0</v>
      </c>
      <c r="QAM69" s="1003">
        <f t="shared" ref="QAM69" si="38514">QAM60*$C$65*$C$69</f>
        <v>0</v>
      </c>
      <c r="QAO69" s="1003">
        <f t="shared" ref="QAO69" si="38515">QAO60*$C$65*$C$69</f>
        <v>0</v>
      </c>
      <c r="QAQ69" s="1003">
        <f t="shared" ref="QAQ69" si="38516">QAQ60*$C$65*$C$69</f>
        <v>0</v>
      </c>
      <c r="QAS69" s="1003">
        <f t="shared" ref="QAS69" si="38517">QAS60*$C$65*$C$69</f>
        <v>0</v>
      </c>
      <c r="QAU69" s="1003">
        <f t="shared" ref="QAU69" si="38518">QAU60*$C$65*$C$69</f>
        <v>0</v>
      </c>
      <c r="QAW69" s="1003">
        <f t="shared" ref="QAW69" si="38519">QAW60*$C$65*$C$69</f>
        <v>0</v>
      </c>
      <c r="QAY69" s="1003">
        <f t="shared" ref="QAY69" si="38520">QAY60*$C$65*$C$69</f>
        <v>0</v>
      </c>
      <c r="QBA69" s="1003">
        <f t="shared" ref="QBA69" si="38521">QBA60*$C$65*$C$69</f>
        <v>0</v>
      </c>
      <c r="QBC69" s="1003">
        <f t="shared" ref="QBC69" si="38522">QBC60*$C$65*$C$69</f>
        <v>0</v>
      </c>
      <c r="QBE69" s="1003">
        <f t="shared" ref="QBE69" si="38523">QBE60*$C$65*$C$69</f>
        <v>0</v>
      </c>
      <c r="QBG69" s="1003">
        <f t="shared" ref="QBG69" si="38524">QBG60*$C$65*$C$69</f>
        <v>0</v>
      </c>
      <c r="QBI69" s="1003">
        <f t="shared" ref="QBI69" si="38525">QBI60*$C$65*$C$69</f>
        <v>0</v>
      </c>
      <c r="QBK69" s="1003">
        <f t="shared" ref="QBK69" si="38526">QBK60*$C$65*$C$69</f>
        <v>0</v>
      </c>
      <c r="QBM69" s="1003">
        <f t="shared" ref="QBM69" si="38527">QBM60*$C$65*$C$69</f>
        <v>0</v>
      </c>
      <c r="QBO69" s="1003">
        <f t="shared" ref="QBO69" si="38528">QBO60*$C$65*$C$69</f>
        <v>0</v>
      </c>
      <c r="QBQ69" s="1003">
        <f t="shared" ref="QBQ69" si="38529">QBQ60*$C$65*$C$69</f>
        <v>0</v>
      </c>
      <c r="QBS69" s="1003">
        <f t="shared" ref="QBS69" si="38530">QBS60*$C$65*$C$69</f>
        <v>0</v>
      </c>
      <c r="QBU69" s="1003">
        <f t="shared" ref="QBU69" si="38531">QBU60*$C$65*$C$69</f>
        <v>0</v>
      </c>
      <c r="QBW69" s="1003">
        <f t="shared" ref="QBW69" si="38532">QBW60*$C$65*$C$69</f>
        <v>0</v>
      </c>
      <c r="QBY69" s="1003">
        <f t="shared" ref="QBY69" si="38533">QBY60*$C$65*$C$69</f>
        <v>0</v>
      </c>
      <c r="QCA69" s="1003">
        <f t="shared" ref="QCA69" si="38534">QCA60*$C$65*$C$69</f>
        <v>0</v>
      </c>
      <c r="QCC69" s="1003">
        <f t="shared" ref="QCC69" si="38535">QCC60*$C$65*$C$69</f>
        <v>0</v>
      </c>
      <c r="QCE69" s="1003">
        <f t="shared" ref="QCE69" si="38536">QCE60*$C$65*$C$69</f>
        <v>0</v>
      </c>
      <c r="QCG69" s="1003">
        <f t="shared" ref="QCG69" si="38537">QCG60*$C$65*$C$69</f>
        <v>0</v>
      </c>
      <c r="QCI69" s="1003">
        <f t="shared" ref="QCI69" si="38538">QCI60*$C$65*$C$69</f>
        <v>0</v>
      </c>
      <c r="QCK69" s="1003">
        <f t="shared" ref="QCK69" si="38539">QCK60*$C$65*$C$69</f>
        <v>0</v>
      </c>
      <c r="QCM69" s="1003">
        <f t="shared" ref="QCM69" si="38540">QCM60*$C$65*$C$69</f>
        <v>0</v>
      </c>
      <c r="QCO69" s="1003">
        <f t="shared" ref="QCO69" si="38541">QCO60*$C$65*$C$69</f>
        <v>0</v>
      </c>
      <c r="QCQ69" s="1003">
        <f t="shared" ref="QCQ69" si="38542">QCQ60*$C$65*$C$69</f>
        <v>0</v>
      </c>
      <c r="QCS69" s="1003">
        <f t="shared" ref="QCS69" si="38543">QCS60*$C$65*$C$69</f>
        <v>0</v>
      </c>
      <c r="QCU69" s="1003">
        <f t="shared" ref="QCU69" si="38544">QCU60*$C$65*$C$69</f>
        <v>0</v>
      </c>
      <c r="QCW69" s="1003">
        <f t="shared" ref="QCW69" si="38545">QCW60*$C$65*$C$69</f>
        <v>0</v>
      </c>
      <c r="QCY69" s="1003">
        <f t="shared" ref="QCY69" si="38546">QCY60*$C$65*$C$69</f>
        <v>0</v>
      </c>
      <c r="QDA69" s="1003">
        <f t="shared" ref="QDA69" si="38547">QDA60*$C$65*$C$69</f>
        <v>0</v>
      </c>
      <c r="QDC69" s="1003">
        <f t="shared" ref="QDC69" si="38548">QDC60*$C$65*$C$69</f>
        <v>0</v>
      </c>
      <c r="QDE69" s="1003">
        <f t="shared" ref="QDE69" si="38549">QDE60*$C$65*$C$69</f>
        <v>0</v>
      </c>
      <c r="QDG69" s="1003">
        <f t="shared" ref="QDG69" si="38550">QDG60*$C$65*$C$69</f>
        <v>0</v>
      </c>
      <c r="QDI69" s="1003">
        <f t="shared" ref="QDI69" si="38551">QDI60*$C$65*$C$69</f>
        <v>0</v>
      </c>
      <c r="QDK69" s="1003">
        <f t="shared" ref="QDK69" si="38552">QDK60*$C$65*$C$69</f>
        <v>0</v>
      </c>
      <c r="QDM69" s="1003">
        <f t="shared" ref="QDM69" si="38553">QDM60*$C$65*$C$69</f>
        <v>0</v>
      </c>
      <c r="QDO69" s="1003">
        <f t="shared" ref="QDO69" si="38554">QDO60*$C$65*$C$69</f>
        <v>0</v>
      </c>
      <c r="QDQ69" s="1003">
        <f t="shared" ref="QDQ69" si="38555">QDQ60*$C$65*$C$69</f>
        <v>0</v>
      </c>
      <c r="QDS69" s="1003">
        <f t="shared" ref="QDS69" si="38556">QDS60*$C$65*$C$69</f>
        <v>0</v>
      </c>
      <c r="QDU69" s="1003">
        <f t="shared" ref="QDU69" si="38557">QDU60*$C$65*$C$69</f>
        <v>0</v>
      </c>
      <c r="QDW69" s="1003">
        <f t="shared" ref="QDW69" si="38558">QDW60*$C$65*$C$69</f>
        <v>0</v>
      </c>
      <c r="QDY69" s="1003">
        <f t="shared" ref="QDY69" si="38559">QDY60*$C$65*$C$69</f>
        <v>0</v>
      </c>
      <c r="QEA69" s="1003">
        <f t="shared" ref="QEA69" si="38560">QEA60*$C$65*$C$69</f>
        <v>0</v>
      </c>
      <c r="QEC69" s="1003">
        <f t="shared" ref="QEC69" si="38561">QEC60*$C$65*$C$69</f>
        <v>0</v>
      </c>
      <c r="QEE69" s="1003">
        <f t="shared" ref="QEE69" si="38562">QEE60*$C$65*$C$69</f>
        <v>0</v>
      </c>
      <c r="QEG69" s="1003">
        <f t="shared" ref="QEG69" si="38563">QEG60*$C$65*$C$69</f>
        <v>0</v>
      </c>
      <c r="QEI69" s="1003">
        <f t="shared" ref="QEI69" si="38564">QEI60*$C$65*$C$69</f>
        <v>0</v>
      </c>
      <c r="QEK69" s="1003">
        <f t="shared" ref="QEK69" si="38565">QEK60*$C$65*$C$69</f>
        <v>0</v>
      </c>
      <c r="QEM69" s="1003">
        <f t="shared" ref="QEM69" si="38566">QEM60*$C$65*$C$69</f>
        <v>0</v>
      </c>
      <c r="QEO69" s="1003">
        <f t="shared" ref="QEO69" si="38567">QEO60*$C$65*$C$69</f>
        <v>0</v>
      </c>
      <c r="QEQ69" s="1003">
        <f t="shared" ref="QEQ69" si="38568">QEQ60*$C$65*$C$69</f>
        <v>0</v>
      </c>
      <c r="QES69" s="1003">
        <f t="shared" ref="QES69" si="38569">QES60*$C$65*$C$69</f>
        <v>0</v>
      </c>
      <c r="QEU69" s="1003">
        <f t="shared" ref="QEU69" si="38570">QEU60*$C$65*$C$69</f>
        <v>0</v>
      </c>
      <c r="QEW69" s="1003">
        <f t="shared" ref="QEW69" si="38571">QEW60*$C$65*$C$69</f>
        <v>0</v>
      </c>
      <c r="QEY69" s="1003">
        <f t="shared" ref="QEY69" si="38572">QEY60*$C$65*$C$69</f>
        <v>0</v>
      </c>
      <c r="QFA69" s="1003">
        <f t="shared" ref="QFA69" si="38573">QFA60*$C$65*$C$69</f>
        <v>0</v>
      </c>
      <c r="QFC69" s="1003">
        <f t="shared" ref="QFC69" si="38574">QFC60*$C$65*$C$69</f>
        <v>0</v>
      </c>
      <c r="QFE69" s="1003">
        <f t="shared" ref="QFE69" si="38575">QFE60*$C$65*$C$69</f>
        <v>0</v>
      </c>
      <c r="QFG69" s="1003">
        <f t="shared" ref="QFG69" si="38576">QFG60*$C$65*$C$69</f>
        <v>0</v>
      </c>
      <c r="QFI69" s="1003">
        <f t="shared" ref="QFI69" si="38577">QFI60*$C$65*$C$69</f>
        <v>0</v>
      </c>
      <c r="QFK69" s="1003">
        <f t="shared" ref="QFK69" si="38578">QFK60*$C$65*$C$69</f>
        <v>0</v>
      </c>
      <c r="QFM69" s="1003">
        <f t="shared" ref="QFM69" si="38579">QFM60*$C$65*$C$69</f>
        <v>0</v>
      </c>
      <c r="QFO69" s="1003">
        <f t="shared" ref="QFO69" si="38580">QFO60*$C$65*$C$69</f>
        <v>0</v>
      </c>
      <c r="QFQ69" s="1003">
        <f t="shared" ref="QFQ69" si="38581">QFQ60*$C$65*$C$69</f>
        <v>0</v>
      </c>
      <c r="QFS69" s="1003">
        <f t="shared" ref="QFS69" si="38582">QFS60*$C$65*$C$69</f>
        <v>0</v>
      </c>
      <c r="QFU69" s="1003">
        <f t="shared" ref="QFU69" si="38583">QFU60*$C$65*$C$69</f>
        <v>0</v>
      </c>
      <c r="QFW69" s="1003">
        <f t="shared" ref="QFW69" si="38584">QFW60*$C$65*$C$69</f>
        <v>0</v>
      </c>
      <c r="QFY69" s="1003">
        <f t="shared" ref="QFY69" si="38585">QFY60*$C$65*$C$69</f>
        <v>0</v>
      </c>
      <c r="QGA69" s="1003">
        <f t="shared" ref="QGA69" si="38586">QGA60*$C$65*$C$69</f>
        <v>0</v>
      </c>
      <c r="QGC69" s="1003">
        <f t="shared" ref="QGC69" si="38587">QGC60*$C$65*$C$69</f>
        <v>0</v>
      </c>
      <c r="QGE69" s="1003">
        <f t="shared" ref="QGE69" si="38588">QGE60*$C$65*$C$69</f>
        <v>0</v>
      </c>
      <c r="QGG69" s="1003">
        <f t="shared" ref="QGG69" si="38589">QGG60*$C$65*$C$69</f>
        <v>0</v>
      </c>
      <c r="QGI69" s="1003">
        <f t="shared" ref="QGI69" si="38590">QGI60*$C$65*$C$69</f>
        <v>0</v>
      </c>
      <c r="QGK69" s="1003">
        <f t="shared" ref="QGK69" si="38591">QGK60*$C$65*$C$69</f>
        <v>0</v>
      </c>
      <c r="QGM69" s="1003">
        <f t="shared" ref="QGM69" si="38592">QGM60*$C$65*$C$69</f>
        <v>0</v>
      </c>
      <c r="QGO69" s="1003">
        <f t="shared" ref="QGO69" si="38593">QGO60*$C$65*$C$69</f>
        <v>0</v>
      </c>
      <c r="QGQ69" s="1003">
        <f t="shared" ref="QGQ69" si="38594">QGQ60*$C$65*$C$69</f>
        <v>0</v>
      </c>
      <c r="QGS69" s="1003">
        <f t="shared" ref="QGS69" si="38595">QGS60*$C$65*$C$69</f>
        <v>0</v>
      </c>
      <c r="QGU69" s="1003">
        <f t="shared" ref="QGU69" si="38596">QGU60*$C$65*$C$69</f>
        <v>0</v>
      </c>
      <c r="QGW69" s="1003">
        <f t="shared" ref="QGW69" si="38597">QGW60*$C$65*$C$69</f>
        <v>0</v>
      </c>
      <c r="QGY69" s="1003">
        <f t="shared" ref="QGY69" si="38598">QGY60*$C$65*$C$69</f>
        <v>0</v>
      </c>
      <c r="QHA69" s="1003">
        <f t="shared" ref="QHA69" si="38599">QHA60*$C$65*$C$69</f>
        <v>0</v>
      </c>
      <c r="QHC69" s="1003">
        <f t="shared" ref="QHC69" si="38600">QHC60*$C$65*$C$69</f>
        <v>0</v>
      </c>
      <c r="QHE69" s="1003">
        <f t="shared" ref="QHE69" si="38601">QHE60*$C$65*$C$69</f>
        <v>0</v>
      </c>
      <c r="QHG69" s="1003">
        <f t="shared" ref="QHG69" si="38602">QHG60*$C$65*$C$69</f>
        <v>0</v>
      </c>
      <c r="QHI69" s="1003">
        <f t="shared" ref="QHI69" si="38603">QHI60*$C$65*$C$69</f>
        <v>0</v>
      </c>
      <c r="QHK69" s="1003">
        <f t="shared" ref="QHK69" si="38604">QHK60*$C$65*$C$69</f>
        <v>0</v>
      </c>
      <c r="QHM69" s="1003">
        <f t="shared" ref="QHM69" si="38605">QHM60*$C$65*$C$69</f>
        <v>0</v>
      </c>
      <c r="QHO69" s="1003">
        <f t="shared" ref="QHO69" si="38606">QHO60*$C$65*$C$69</f>
        <v>0</v>
      </c>
      <c r="QHQ69" s="1003">
        <f t="shared" ref="QHQ69" si="38607">QHQ60*$C$65*$C$69</f>
        <v>0</v>
      </c>
      <c r="QHS69" s="1003">
        <f t="shared" ref="QHS69" si="38608">QHS60*$C$65*$C$69</f>
        <v>0</v>
      </c>
      <c r="QHU69" s="1003">
        <f t="shared" ref="QHU69" si="38609">QHU60*$C$65*$C$69</f>
        <v>0</v>
      </c>
      <c r="QHW69" s="1003">
        <f t="shared" ref="QHW69" si="38610">QHW60*$C$65*$C$69</f>
        <v>0</v>
      </c>
      <c r="QHY69" s="1003">
        <f t="shared" ref="QHY69" si="38611">QHY60*$C$65*$C$69</f>
        <v>0</v>
      </c>
      <c r="QIA69" s="1003">
        <f t="shared" ref="QIA69" si="38612">QIA60*$C$65*$C$69</f>
        <v>0</v>
      </c>
      <c r="QIC69" s="1003">
        <f t="shared" ref="QIC69" si="38613">QIC60*$C$65*$C$69</f>
        <v>0</v>
      </c>
      <c r="QIE69" s="1003">
        <f t="shared" ref="QIE69" si="38614">QIE60*$C$65*$C$69</f>
        <v>0</v>
      </c>
      <c r="QIG69" s="1003">
        <f t="shared" ref="QIG69" si="38615">QIG60*$C$65*$C$69</f>
        <v>0</v>
      </c>
      <c r="QII69" s="1003">
        <f t="shared" ref="QII69" si="38616">QII60*$C$65*$C$69</f>
        <v>0</v>
      </c>
      <c r="QIK69" s="1003">
        <f t="shared" ref="QIK69" si="38617">QIK60*$C$65*$C$69</f>
        <v>0</v>
      </c>
      <c r="QIM69" s="1003">
        <f t="shared" ref="QIM69" si="38618">QIM60*$C$65*$C$69</f>
        <v>0</v>
      </c>
      <c r="QIO69" s="1003">
        <f t="shared" ref="QIO69" si="38619">QIO60*$C$65*$C$69</f>
        <v>0</v>
      </c>
      <c r="QIQ69" s="1003">
        <f t="shared" ref="QIQ69" si="38620">QIQ60*$C$65*$C$69</f>
        <v>0</v>
      </c>
      <c r="QIS69" s="1003">
        <f t="shared" ref="QIS69" si="38621">QIS60*$C$65*$C$69</f>
        <v>0</v>
      </c>
      <c r="QIU69" s="1003">
        <f t="shared" ref="QIU69" si="38622">QIU60*$C$65*$C$69</f>
        <v>0</v>
      </c>
      <c r="QIW69" s="1003">
        <f t="shared" ref="QIW69" si="38623">QIW60*$C$65*$C$69</f>
        <v>0</v>
      </c>
      <c r="QIY69" s="1003">
        <f t="shared" ref="QIY69" si="38624">QIY60*$C$65*$C$69</f>
        <v>0</v>
      </c>
      <c r="QJA69" s="1003">
        <f t="shared" ref="QJA69" si="38625">QJA60*$C$65*$C$69</f>
        <v>0</v>
      </c>
      <c r="QJC69" s="1003">
        <f t="shared" ref="QJC69" si="38626">QJC60*$C$65*$C$69</f>
        <v>0</v>
      </c>
      <c r="QJE69" s="1003">
        <f t="shared" ref="QJE69" si="38627">QJE60*$C$65*$C$69</f>
        <v>0</v>
      </c>
      <c r="QJG69" s="1003">
        <f t="shared" ref="QJG69" si="38628">QJG60*$C$65*$C$69</f>
        <v>0</v>
      </c>
      <c r="QJI69" s="1003">
        <f t="shared" ref="QJI69" si="38629">QJI60*$C$65*$C$69</f>
        <v>0</v>
      </c>
      <c r="QJK69" s="1003">
        <f t="shared" ref="QJK69" si="38630">QJK60*$C$65*$C$69</f>
        <v>0</v>
      </c>
      <c r="QJM69" s="1003">
        <f t="shared" ref="QJM69" si="38631">QJM60*$C$65*$C$69</f>
        <v>0</v>
      </c>
      <c r="QJO69" s="1003">
        <f t="shared" ref="QJO69" si="38632">QJO60*$C$65*$C$69</f>
        <v>0</v>
      </c>
      <c r="QJQ69" s="1003">
        <f t="shared" ref="QJQ69" si="38633">QJQ60*$C$65*$C$69</f>
        <v>0</v>
      </c>
      <c r="QJS69" s="1003">
        <f t="shared" ref="QJS69" si="38634">QJS60*$C$65*$C$69</f>
        <v>0</v>
      </c>
      <c r="QJU69" s="1003">
        <f t="shared" ref="QJU69" si="38635">QJU60*$C$65*$C$69</f>
        <v>0</v>
      </c>
      <c r="QJW69" s="1003">
        <f t="shared" ref="QJW69" si="38636">QJW60*$C$65*$C$69</f>
        <v>0</v>
      </c>
      <c r="QJY69" s="1003">
        <f t="shared" ref="QJY69" si="38637">QJY60*$C$65*$C$69</f>
        <v>0</v>
      </c>
      <c r="QKA69" s="1003">
        <f t="shared" ref="QKA69" si="38638">QKA60*$C$65*$C$69</f>
        <v>0</v>
      </c>
      <c r="QKC69" s="1003">
        <f t="shared" ref="QKC69" si="38639">QKC60*$C$65*$C$69</f>
        <v>0</v>
      </c>
      <c r="QKE69" s="1003">
        <f t="shared" ref="QKE69" si="38640">QKE60*$C$65*$C$69</f>
        <v>0</v>
      </c>
      <c r="QKG69" s="1003">
        <f t="shared" ref="QKG69" si="38641">QKG60*$C$65*$C$69</f>
        <v>0</v>
      </c>
      <c r="QKI69" s="1003">
        <f t="shared" ref="QKI69" si="38642">QKI60*$C$65*$C$69</f>
        <v>0</v>
      </c>
      <c r="QKK69" s="1003">
        <f t="shared" ref="QKK69" si="38643">QKK60*$C$65*$C$69</f>
        <v>0</v>
      </c>
      <c r="QKM69" s="1003">
        <f t="shared" ref="QKM69" si="38644">QKM60*$C$65*$C$69</f>
        <v>0</v>
      </c>
      <c r="QKO69" s="1003">
        <f t="shared" ref="QKO69" si="38645">QKO60*$C$65*$C$69</f>
        <v>0</v>
      </c>
      <c r="QKQ69" s="1003">
        <f t="shared" ref="QKQ69" si="38646">QKQ60*$C$65*$C$69</f>
        <v>0</v>
      </c>
      <c r="QKS69" s="1003">
        <f t="shared" ref="QKS69" si="38647">QKS60*$C$65*$C$69</f>
        <v>0</v>
      </c>
      <c r="QKU69" s="1003">
        <f t="shared" ref="QKU69" si="38648">QKU60*$C$65*$C$69</f>
        <v>0</v>
      </c>
      <c r="QKW69" s="1003">
        <f t="shared" ref="QKW69" si="38649">QKW60*$C$65*$C$69</f>
        <v>0</v>
      </c>
      <c r="QKY69" s="1003">
        <f t="shared" ref="QKY69" si="38650">QKY60*$C$65*$C$69</f>
        <v>0</v>
      </c>
      <c r="QLA69" s="1003">
        <f t="shared" ref="QLA69" si="38651">QLA60*$C$65*$C$69</f>
        <v>0</v>
      </c>
      <c r="QLC69" s="1003">
        <f t="shared" ref="QLC69" si="38652">QLC60*$C$65*$C$69</f>
        <v>0</v>
      </c>
      <c r="QLE69" s="1003">
        <f t="shared" ref="QLE69" si="38653">QLE60*$C$65*$C$69</f>
        <v>0</v>
      </c>
      <c r="QLG69" s="1003">
        <f t="shared" ref="QLG69" si="38654">QLG60*$C$65*$C$69</f>
        <v>0</v>
      </c>
      <c r="QLI69" s="1003">
        <f t="shared" ref="QLI69" si="38655">QLI60*$C$65*$C$69</f>
        <v>0</v>
      </c>
      <c r="QLK69" s="1003">
        <f t="shared" ref="QLK69" si="38656">QLK60*$C$65*$C$69</f>
        <v>0</v>
      </c>
      <c r="QLM69" s="1003">
        <f t="shared" ref="QLM69" si="38657">QLM60*$C$65*$C$69</f>
        <v>0</v>
      </c>
      <c r="QLO69" s="1003">
        <f t="shared" ref="QLO69" si="38658">QLO60*$C$65*$C$69</f>
        <v>0</v>
      </c>
      <c r="QLQ69" s="1003">
        <f t="shared" ref="QLQ69" si="38659">QLQ60*$C$65*$C$69</f>
        <v>0</v>
      </c>
      <c r="QLS69" s="1003">
        <f t="shared" ref="QLS69" si="38660">QLS60*$C$65*$C$69</f>
        <v>0</v>
      </c>
      <c r="QLU69" s="1003">
        <f t="shared" ref="QLU69" si="38661">QLU60*$C$65*$C$69</f>
        <v>0</v>
      </c>
      <c r="QLW69" s="1003">
        <f t="shared" ref="QLW69" si="38662">QLW60*$C$65*$C$69</f>
        <v>0</v>
      </c>
      <c r="QLY69" s="1003">
        <f t="shared" ref="QLY69" si="38663">QLY60*$C$65*$C$69</f>
        <v>0</v>
      </c>
      <c r="QMA69" s="1003">
        <f t="shared" ref="QMA69" si="38664">QMA60*$C$65*$C$69</f>
        <v>0</v>
      </c>
      <c r="QMC69" s="1003">
        <f t="shared" ref="QMC69" si="38665">QMC60*$C$65*$C$69</f>
        <v>0</v>
      </c>
      <c r="QME69" s="1003">
        <f t="shared" ref="QME69" si="38666">QME60*$C$65*$C$69</f>
        <v>0</v>
      </c>
      <c r="QMG69" s="1003">
        <f t="shared" ref="QMG69" si="38667">QMG60*$C$65*$C$69</f>
        <v>0</v>
      </c>
      <c r="QMI69" s="1003">
        <f t="shared" ref="QMI69" si="38668">QMI60*$C$65*$C$69</f>
        <v>0</v>
      </c>
      <c r="QMK69" s="1003">
        <f t="shared" ref="QMK69" si="38669">QMK60*$C$65*$C$69</f>
        <v>0</v>
      </c>
      <c r="QMM69" s="1003">
        <f t="shared" ref="QMM69" si="38670">QMM60*$C$65*$C$69</f>
        <v>0</v>
      </c>
      <c r="QMO69" s="1003">
        <f t="shared" ref="QMO69" si="38671">QMO60*$C$65*$C$69</f>
        <v>0</v>
      </c>
      <c r="QMQ69" s="1003">
        <f t="shared" ref="QMQ69" si="38672">QMQ60*$C$65*$C$69</f>
        <v>0</v>
      </c>
      <c r="QMS69" s="1003">
        <f t="shared" ref="QMS69" si="38673">QMS60*$C$65*$C$69</f>
        <v>0</v>
      </c>
      <c r="QMU69" s="1003">
        <f t="shared" ref="QMU69" si="38674">QMU60*$C$65*$C$69</f>
        <v>0</v>
      </c>
      <c r="QMW69" s="1003">
        <f t="shared" ref="QMW69" si="38675">QMW60*$C$65*$C$69</f>
        <v>0</v>
      </c>
      <c r="QMY69" s="1003">
        <f t="shared" ref="QMY69" si="38676">QMY60*$C$65*$C$69</f>
        <v>0</v>
      </c>
      <c r="QNA69" s="1003">
        <f t="shared" ref="QNA69" si="38677">QNA60*$C$65*$C$69</f>
        <v>0</v>
      </c>
      <c r="QNC69" s="1003">
        <f t="shared" ref="QNC69" si="38678">QNC60*$C$65*$C$69</f>
        <v>0</v>
      </c>
      <c r="QNE69" s="1003">
        <f t="shared" ref="QNE69" si="38679">QNE60*$C$65*$C$69</f>
        <v>0</v>
      </c>
      <c r="QNG69" s="1003">
        <f t="shared" ref="QNG69" si="38680">QNG60*$C$65*$C$69</f>
        <v>0</v>
      </c>
      <c r="QNI69" s="1003">
        <f t="shared" ref="QNI69" si="38681">QNI60*$C$65*$C$69</f>
        <v>0</v>
      </c>
      <c r="QNK69" s="1003">
        <f t="shared" ref="QNK69" si="38682">QNK60*$C$65*$C$69</f>
        <v>0</v>
      </c>
      <c r="QNM69" s="1003">
        <f t="shared" ref="QNM69" si="38683">QNM60*$C$65*$C$69</f>
        <v>0</v>
      </c>
      <c r="QNO69" s="1003">
        <f t="shared" ref="QNO69" si="38684">QNO60*$C$65*$C$69</f>
        <v>0</v>
      </c>
      <c r="QNQ69" s="1003">
        <f t="shared" ref="QNQ69" si="38685">QNQ60*$C$65*$C$69</f>
        <v>0</v>
      </c>
      <c r="QNS69" s="1003">
        <f t="shared" ref="QNS69" si="38686">QNS60*$C$65*$C$69</f>
        <v>0</v>
      </c>
      <c r="QNU69" s="1003">
        <f t="shared" ref="QNU69" si="38687">QNU60*$C$65*$C$69</f>
        <v>0</v>
      </c>
      <c r="QNW69" s="1003">
        <f t="shared" ref="QNW69" si="38688">QNW60*$C$65*$C$69</f>
        <v>0</v>
      </c>
      <c r="QNY69" s="1003">
        <f t="shared" ref="QNY69" si="38689">QNY60*$C$65*$C$69</f>
        <v>0</v>
      </c>
      <c r="QOA69" s="1003">
        <f t="shared" ref="QOA69" si="38690">QOA60*$C$65*$C$69</f>
        <v>0</v>
      </c>
      <c r="QOC69" s="1003">
        <f t="shared" ref="QOC69" si="38691">QOC60*$C$65*$C$69</f>
        <v>0</v>
      </c>
      <c r="QOE69" s="1003">
        <f t="shared" ref="QOE69" si="38692">QOE60*$C$65*$C$69</f>
        <v>0</v>
      </c>
      <c r="QOG69" s="1003">
        <f t="shared" ref="QOG69" si="38693">QOG60*$C$65*$C$69</f>
        <v>0</v>
      </c>
      <c r="QOI69" s="1003">
        <f t="shared" ref="QOI69" si="38694">QOI60*$C$65*$C$69</f>
        <v>0</v>
      </c>
      <c r="QOK69" s="1003">
        <f t="shared" ref="QOK69" si="38695">QOK60*$C$65*$C$69</f>
        <v>0</v>
      </c>
      <c r="QOM69" s="1003">
        <f t="shared" ref="QOM69" si="38696">QOM60*$C$65*$C$69</f>
        <v>0</v>
      </c>
      <c r="QOO69" s="1003">
        <f t="shared" ref="QOO69" si="38697">QOO60*$C$65*$C$69</f>
        <v>0</v>
      </c>
      <c r="QOQ69" s="1003">
        <f t="shared" ref="QOQ69" si="38698">QOQ60*$C$65*$C$69</f>
        <v>0</v>
      </c>
      <c r="QOS69" s="1003">
        <f t="shared" ref="QOS69" si="38699">QOS60*$C$65*$C$69</f>
        <v>0</v>
      </c>
      <c r="QOU69" s="1003">
        <f t="shared" ref="QOU69" si="38700">QOU60*$C$65*$C$69</f>
        <v>0</v>
      </c>
      <c r="QOW69" s="1003">
        <f t="shared" ref="QOW69" si="38701">QOW60*$C$65*$C$69</f>
        <v>0</v>
      </c>
      <c r="QOY69" s="1003">
        <f t="shared" ref="QOY69" si="38702">QOY60*$C$65*$C$69</f>
        <v>0</v>
      </c>
      <c r="QPA69" s="1003">
        <f t="shared" ref="QPA69" si="38703">QPA60*$C$65*$C$69</f>
        <v>0</v>
      </c>
      <c r="QPC69" s="1003">
        <f t="shared" ref="QPC69" si="38704">QPC60*$C$65*$C$69</f>
        <v>0</v>
      </c>
      <c r="QPE69" s="1003">
        <f t="shared" ref="QPE69" si="38705">QPE60*$C$65*$C$69</f>
        <v>0</v>
      </c>
      <c r="QPG69" s="1003">
        <f t="shared" ref="QPG69" si="38706">QPG60*$C$65*$C$69</f>
        <v>0</v>
      </c>
      <c r="QPI69" s="1003">
        <f t="shared" ref="QPI69" si="38707">QPI60*$C$65*$C$69</f>
        <v>0</v>
      </c>
      <c r="QPK69" s="1003">
        <f t="shared" ref="QPK69" si="38708">QPK60*$C$65*$C$69</f>
        <v>0</v>
      </c>
      <c r="QPM69" s="1003">
        <f t="shared" ref="QPM69" si="38709">QPM60*$C$65*$C$69</f>
        <v>0</v>
      </c>
      <c r="QPO69" s="1003">
        <f t="shared" ref="QPO69" si="38710">QPO60*$C$65*$C$69</f>
        <v>0</v>
      </c>
      <c r="QPQ69" s="1003">
        <f t="shared" ref="QPQ69" si="38711">QPQ60*$C$65*$C$69</f>
        <v>0</v>
      </c>
      <c r="QPS69" s="1003">
        <f t="shared" ref="QPS69" si="38712">QPS60*$C$65*$C$69</f>
        <v>0</v>
      </c>
      <c r="QPU69" s="1003">
        <f t="shared" ref="QPU69" si="38713">QPU60*$C$65*$C$69</f>
        <v>0</v>
      </c>
      <c r="QPW69" s="1003">
        <f t="shared" ref="QPW69" si="38714">QPW60*$C$65*$C$69</f>
        <v>0</v>
      </c>
      <c r="QPY69" s="1003">
        <f t="shared" ref="QPY69" si="38715">QPY60*$C$65*$C$69</f>
        <v>0</v>
      </c>
      <c r="QQA69" s="1003">
        <f t="shared" ref="QQA69" si="38716">QQA60*$C$65*$C$69</f>
        <v>0</v>
      </c>
      <c r="QQC69" s="1003">
        <f t="shared" ref="QQC69" si="38717">QQC60*$C$65*$C$69</f>
        <v>0</v>
      </c>
      <c r="QQE69" s="1003">
        <f t="shared" ref="QQE69" si="38718">QQE60*$C$65*$C$69</f>
        <v>0</v>
      </c>
      <c r="QQG69" s="1003">
        <f t="shared" ref="QQG69" si="38719">QQG60*$C$65*$C$69</f>
        <v>0</v>
      </c>
      <c r="QQI69" s="1003">
        <f t="shared" ref="QQI69" si="38720">QQI60*$C$65*$C$69</f>
        <v>0</v>
      </c>
      <c r="QQK69" s="1003">
        <f t="shared" ref="QQK69" si="38721">QQK60*$C$65*$C$69</f>
        <v>0</v>
      </c>
      <c r="QQM69" s="1003">
        <f t="shared" ref="QQM69" si="38722">QQM60*$C$65*$C$69</f>
        <v>0</v>
      </c>
      <c r="QQO69" s="1003">
        <f t="shared" ref="QQO69" si="38723">QQO60*$C$65*$C$69</f>
        <v>0</v>
      </c>
      <c r="QQQ69" s="1003">
        <f t="shared" ref="QQQ69" si="38724">QQQ60*$C$65*$C$69</f>
        <v>0</v>
      </c>
      <c r="QQS69" s="1003">
        <f t="shared" ref="QQS69" si="38725">QQS60*$C$65*$C$69</f>
        <v>0</v>
      </c>
      <c r="QQU69" s="1003">
        <f t="shared" ref="QQU69" si="38726">QQU60*$C$65*$C$69</f>
        <v>0</v>
      </c>
      <c r="QQW69" s="1003">
        <f t="shared" ref="QQW69" si="38727">QQW60*$C$65*$C$69</f>
        <v>0</v>
      </c>
      <c r="QQY69" s="1003">
        <f t="shared" ref="QQY69" si="38728">QQY60*$C$65*$C$69</f>
        <v>0</v>
      </c>
      <c r="QRA69" s="1003">
        <f t="shared" ref="QRA69" si="38729">QRA60*$C$65*$C$69</f>
        <v>0</v>
      </c>
      <c r="QRC69" s="1003">
        <f t="shared" ref="QRC69" si="38730">QRC60*$C$65*$C$69</f>
        <v>0</v>
      </c>
      <c r="QRE69" s="1003">
        <f t="shared" ref="QRE69" si="38731">QRE60*$C$65*$C$69</f>
        <v>0</v>
      </c>
      <c r="QRG69" s="1003">
        <f t="shared" ref="QRG69" si="38732">QRG60*$C$65*$C$69</f>
        <v>0</v>
      </c>
      <c r="QRI69" s="1003">
        <f t="shared" ref="QRI69" si="38733">QRI60*$C$65*$C$69</f>
        <v>0</v>
      </c>
      <c r="QRK69" s="1003">
        <f t="shared" ref="QRK69" si="38734">QRK60*$C$65*$C$69</f>
        <v>0</v>
      </c>
      <c r="QRM69" s="1003">
        <f t="shared" ref="QRM69" si="38735">QRM60*$C$65*$C$69</f>
        <v>0</v>
      </c>
      <c r="QRO69" s="1003">
        <f t="shared" ref="QRO69" si="38736">QRO60*$C$65*$C$69</f>
        <v>0</v>
      </c>
      <c r="QRQ69" s="1003">
        <f t="shared" ref="QRQ69" si="38737">QRQ60*$C$65*$C$69</f>
        <v>0</v>
      </c>
      <c r="QRS69" s="1003">
        <f t="shared" ref="QRS69" si="38738">QRS60*$C$65*$C$69</f>
        <v>0</v>
      </c>
      <c r="QRU69" s="1003">
        <f t="shared" ref="QRU69" si="38739">QRU60*$C$65*$C$69</f>
        <v>0</v>
      </c>
      <c r="QRW69" s="1003">
        <f t="shared" ref="QRW69" si="38740">QRW60*$C$65*$C$69</f>
        <v>0</v>
      </c>
      <c r="QRY69" s="1003">
        <f t="shared" ref="QRY69" si="38741">QRY60*$C$65*$C$69</f>
        <v>0</v>
      </c>
      <c r="QSA69" s="1003">
        <f t="shared" ref="QSA69" si="38742">QSA60*$C$65*$C$69</f>
        <v>0</v>
      </c>
      <c r="QSC69" s="1003">
        <f t="shared" ref="QSC69" si="38743">QSC60*$C$65*$C$69</f>
        <v>0</v>
      </c>
      <c r="QSE69" s="1003">
        <f t="shared" ref="QSE69" si="38744">QSE60*$C$65*$C$69</f>
        <v>0</v>
      </c>
      <c r="QSG69" s="1003">
        <f t="shared" ref="QSG69" si="38745">QSG60*$C$65*$C$69</f>
        <v>0</v>
      </c>
      <c r="QSI69" s="1003">
        <f t="shared" ref="QSI69" si="38746">QSI60*$C$65*$C$69</f>
        <v>0</v>
      </c>
      <c r="QSK69" s="1003">
        <f t="shared" ref="QSK69" si="38747">QSK60*$C$65*$C$69</f>
        <v>0</v>
      </c>
      <c r="QSM69" s="1003">
        <f t="shared" ref="QSM69" si="38748">QSM60*$C$65*$C$69</f>
        <v>0</v>
      </c>
      <c r="QSO69" s="1003">
        <f t="shared" ref="QSO69" si="38749">QSO60*$C$65*$C$69</f>
        <v>0</v>
      </c>
      <c r="QSQ69" s="1003">
        <f t="shared" ref="QSQ69" si="38750">QSQ60*$C$65*$C$69</f>
        <v>0</v>
      </c>
      <c r="QSS69" s="1003">
        <f t="shared" ref="QSS69" si="38751">QSS60*$C$65*$C$69</f>
        <v>0</v>
      </c>
      <c r="QSU69" s="1003">
        <f t="shared" ref="QSU69" si="38752">QSU60*$C$65*$C$69</f>
        <v>0</v>
      </c>
      <c r="QSW69" s="1003">
        <f t="shared" ref="QSW69" si="38753">QSW60*$C$65*$C$69</f>
        <v>0</v>
      </c>
      <c r="QSY69" s="1003">
        <f t="shared" ref="QSY69" si="38754">QSY60*$C$65*$C$69</f>
        <v>0</v>
      </c>
      <c r="QTA69" s="1003">
        <f t="shared" ref="QTA69" si="38755">QTA60*$C$65*$C$69</f>
        <v>0</v>
      </c>
      <c r="QTC69" s="1003">
        <f t="shared" ref="QTC69" si="38756">QTC60*$C$65*$C$69</f>
        <v>0</v>
      </c>
      <c r="QTE69" s="1003">
        <f t="shared" ref="QTE69" si="38757">QTE60*$C$65*$C$69</f>
        <v>0</v>
      </c>
      <c r="QTG69" s="1003">
        <f t="shared" ref="QTG69" si="38758">QTG60*$C$65*$C$69</f>
        <v>0</v>
      </c>
      <c r="QTI69" s="1003">
        <f t="shared" ref="QTI69" si="38759">QTI60*$C$65*$C$69</f>
        <v>0</v>
      </c>
      <c r="QTK69" s="1003">
        <f t="shared" ref="QTK69" si="38760">QTK60*$C$65*$C$69</f>
        <v>0</v>
      </c>
      <c r="QTM69" s="1003">
        <f t="shared" ref="QTM69" si="38761">QTM60*$C$65*$C$69</f>
        <v>0</v>
      </c>
      <c r="QTO69" s="1003">
        <f t="shared" ref="QTO69" si="38762">QTO60*$C$65*$C$69</f>
        <v>0</v>
      </c>
      <c r="QTQ69" s="1003">
        <f t="shared" ref="QTQ69" si="38763">QTQ60*$C$65*$C$69</f>
        <v>0</v>
      </c>
      <c r="QTS69" s="1003">
        <f t="shared" ref="QTS69" si="38764">QTS60*$C$65*$C$69</f>
        <v>0</v>
      </c>
      <c r="QTU69" s="1003">
        <f t="shared" ref="QTU69" si="38765">QTU60*$C$65*$C$69</f>
        <v>0</v>
      </c>
      <c r="QTW69" s="1003">
        <f t="shared" ref="QTW69" si="38766">QTW60*$C$65*$C$69</f>
        <v>0</v>
      </c>
      <c r="QTY69" s="1003">
        <f t="shared" ref="QTY69" si="38767">QTY60*$C$65*$C$69</f>
        <v>0</v>
      </c>
      <c r="QUA69" s="1003">
        <f t="shared" ref="QUA69" si="38768">QUA60*$C$65*$C$69</f>
        <v>0</v>
      </c>
      <c r="QUC69" s="1003">
        <f t="shared" ref="QUC69" si="38769">QUC60*$C$65*$C$69</f>
        <v>0</v>
      </c>
      <c r="QUE69" s="1003">
        <f t="shared" ref="QUE69" si="38770">QUE60*$C$65*$C$69</f>
        <v>0</v>
      </c>
      <c r="QUG69" s="1003">
        <f t="shared" ref="QUG69" si="38771">QUG60*$C$65*$C$69</f>
        <v>0</v>
      </c>
      <c r="QUI69" s="1003">
        <f t="shared" ref="QUI69" si="38772">QUI60*$C$65*$C$69</f>
        <v>0</v>
      </c>
      <c r="QUK69" s="1003">
        <f t="shared" ref="QUK69" si="38773">QUK60*$C$65*$C$69</f>
        <v>0</v>
      </c>
      <c r="QUM69" s="1003">
        <f t="shared" ref="QUM69" si="38774">QUM60*$C$65*$C$69</f>
        <v>0</v>
      </c>
      <c r="QUO69" s="1003">
        <f t="shared" ref="QUO69" si="38775">QUO60*$C$65*$C$69</f>
        <v>0</v>
      </c>
      <c r="QUQ69" s="1003">
        <f t="shared" ref="QUQ69" si="38776">QUQ60*$C$65*$C$69</f>
        <v>0</v>
      </c>
      <c r="QUS69" s="1003">
        <f t="shared" ref="QUS69" si="38777">QUS60*$C$65*$C$69</f>
        <v>0</v>
      </c>
      <c r="QUU69" s="1003">
        <f t="shared" ref="QUU69" si="38778">QUU60*$C$65*$C$69</f>
        <v>0</v>
      </c>
      <c r="QUW69" s="1003">
        <f t="shared" ref="QUW69" si="38779">QUW60*$C$65*$C$69</f>
        <v>0</v>
      </c>
      <c r="QUY69" s="1003">
        <f t="shared" ref="QUY69" si="38780">QUY60*$C$65*$C$69</f>
        <v>0</v>
      </c>
      <c r="QVA69" s="1003">
        <f t="shared" ref="QVA69" si="38781">QVA60*$C$65*$C$69</f>
        <v>0</v>
      </c>
      <c r="QVC69" s="1003">
        <f t="shared" ref="QVC69" si="38782">QVC60*$C$65*$C$69</f>
        <v>0</v>
      </c>
      <c r="QVE69" s="1003">
        <f t="shared" ref="QVE69" si="38783">QVE60*$C$65*$C$69</f>
        <v>0</v>
      </c>
      <c r="QVG69" s="1003">
        <f t="shared" ref="QVG69" si="38784">QVG60*$C$65*$C$69</f>
        <v>0</v>
      </c>
      <c r="QVI69" s="1003">
        <f t="shared" ref="QVI69" si="38785">QVI60*$C$65*$C$69</f>
        <v>0</v>
      </c>
      <c r="QVK69" s="1003">
        <f t="shared" ref="QVK69" si="38786">QVK60*$C$65*$C$69</f>
        <v>0</v>
      </c>
      <c r="QVM69" s="1003">
        <f t="shared" ref="QVM69" si="38787">QVM60*$C$65*$C$69</f>
        <v>0</v>
      </c>
      <c r="QVO69" s="1003">
        <f t="shared" ref="QVO69" si="38788">QVO60*$C$65*$C$69</f>
        <v>0</v>
      </c>
      <c r="QVQ69" s="1003">
        <f t="shared" ref="QVQ69" si="38789">QVQ60*$C$65*$C$69</f>
        <v>0</v>
      </c>
      <c r="QVS69" s="1003">
        <f t="shared" ref="QVS69" si="38790">QVS60*$C$65*$C$69</f>
        <v>0</v>
      </c>
      <c r="QVU69" s="1003">
        <f t="shared" ref="QVU69" si="38791">QVU60*$C$65*$C$69</f>
        <v>0</v>
      </c>
      <c r="QVW69" s="1003">
        <f t="shared" ref="QVW69" si="38792">QVW60*$C$65*$C$69</f>
        <v>0</v>
      </c>
      <c r="QVY69" s="1003">
        <f t="shared" ref="QVY69" si="38793">QVY60*$C$65*$C$69</f>
        <v>0</v>
      </c>
      <c r="QWA69" s="1003">
        <f t="shared" ref="QWA69" si="38794">QWA60*$C$65*$C$69</f>
        <v>0</v>
      </c>
      <c r="QWC69" s="1003">
        <f t="shared" ref="QWC69" si="38795">QWC60*$C$65*$C$69</f>
        <v>0</v>
      </c>
      <c r="QWE69" s="1003">
        <f t="shared" ref="QWE69" si="38796">QWE60*$C$65*$C$69</f>
        <v>0</v>
      </c>
      <c r="QWG69" s="1003">
        <f t="shared" ref="QWG69" si="38797">QWG60*$C$65*$C$69</f>
        <v>0</v>
      </c>
      <c r="QWI69" s="1003">
        <f t="shared" ref="QWI69" si="38798">QWI60*$C$65*$C$69</f>
        <v>0</v>
      </c>
      <c r="QWK69" s="1003">
        <f t="shared" ref="QWK69" si="38799">QWK60*$C$65*$C$69</f>
        <v>0</v>
      </c>
      <c r="QWM69" s="1003">
        <f t="shared" ref="QWM69" si="38800">QWM60*$C$65*$C$69</f>
        <v>0</v>
      </c>
      <c r="QWO69" s="1003">
        <f t="shared" ref="QWO69" si="38801">QWO60*$C$65*$C$69</f>
        <v>0</v>
      </c>
      <c r="QWQ69" s="1003">
        <f t="shared" ref="QWQ69" si="38802">QWQ60*$C$65*$C$69</f>
        <v>0</v>
      </c>
      <c r="QWS69" s="1003">
        <f t="shared" ref="QWS69" si="38803">QWS60*$C$65*$C$69</f>
        <v>0</v>
      </c>
      <c r="QWU69" s="1003">
        <f t="shared" ref="QWU69" si="38804">QWU60*$C$65*$C$69</f>
        <v>0</v>
      </c>
      <c r="QWW69" s="1003">
        <f t="shared" ref="QWW69" si="38805">QWW60*$C$65*$C$69</f>
        <v>0</v>
      </c>
      <c r="QWY69" s="1003">
        <f t="shared" ref="QWY69" si="38806">QWY60*$C$65*$C$69</f>
        <v>0</v>
      </c>
      <c r="QXA69" s="1003">
        <f t="shared" ref="QXA69" si="38807">QXA60*$C$65*$C$69</f>
        <v>0</v>
      </c>
      <c r="QXC69" s="1003">
        <f t="shared" ref="QXC69" si="38808">QXC60*$C$65*$C$69</f>
        <v>0</v>
      </c>
      <c r="QXE69" s="1003">
        <f t="shared" ref="QXE69" si="38809">QXE60*$C$65*$C$69</f>
        <v>0</v>
      </c>
      <c r="QXG69" s="1003">
        <f t="shared" ref="QXG69" si="38810">QXG60*$C$65*$C$69</f>
        <v>0</v>
      </c>
      <c r="QXI69" s="1003">
        <f t="shared" ref="QXI69" si="38811">QXI60*$C$65*$C$69</f>
        <v>0</v>
      </c>
      <c r="QXK69" s="1003">
        <f t="shared" ref="QXK69" si="38812">QXK60*$C$65*$C$69</f>
        <v>0</v>
      </c>
      <c r="QXM69" s="1003">
        <f t="shared" ref="QXM69" si="38813">QXM60*$C$65*$C$69</f>
        <v>0</v>
      </c>
      <c r="QXO69" s="1003">
        <f t="shared" ref="QXO69" si="38814">QXO60*$C$65*$C$69</f>
        <v>0</v>
      </c>
      <c r="QXQ69" s="1003">
        <f t="shared" ref="QXQ69" si="38815">QXQ60*$C$65*$C$69</f>
        <v>0</v>
      </c>
      <c r="QXS69" s="1003">
        <f t="shared" ref="QXS69" si="38816">QXS60*$C$65*$C$69</f>
        <v>0</v>
      </c>
      <c r="QXU69" s="1003">
        <f t="shared" ref="QXU69" si="38817">QXU60*$C$65*$C$69</f>
        <v>0</v>
      </c>
      <c r="QXW69" s="1003">
        <f t="shared" ref="QXW69" si="38818">QXW60*$C$65*$C$69</f>
        <v>0</v>
      </c>
      <c r="QXY69" s="1003">
        <f t="shared" ref="QXY69" si="38819">QXY60*$C$65*$C$69</f>
        <v>0</v>
      </c>
      <c r="QYA69" s="1003">
        <f t="shared" ref="QYA69" si="38820">QYA60*$C$65*$C$69</f>
        <v>0</v>
      </c>
      <c r="QYC69" s="1003">
        <f t="shared" ref="QYC69" si="38821">QYC60*$C$65*$C$69</f>
        <v>0</v>
      </c>
      <c r="QYE69" s="1003">
        <f t="shared" ref="QYE69" si="38822">QYE60*$C$65*$C$69</f>
        <v>0</v>
      </c>
      <c r="QYG69" s="1003">
        <f t="shared" ref="QYG69" si="38823">QYG60*$C$65*$C$69</f>
        <v>0</v>
      </c>
      <c r="QYI69" s="1003">
        <f t="shared" ref="QYI69" si="38824">QYI60*$C$65*$C$69</f>
        <v>0</v>
      </c>
      <c r="QYK69" s="1003">
        <f t="shared" ref="QYK69" si="38825">QYK60*$C$65*$C$69</f>
        <v>0</v>
      </c>
      <c r="QYM69" s="1003">
        <f t="shared" ref="QYM69" si="38826">QYM60*$C$65*$C$69</f>
        <v>0</v>
      </c>
      <c r="QYO69" s="1003">
        <f t="shared" ref="QYO69" si="38827">QYO60*$C$65*$C$69</f>
        <v>0</v>
      </c>
      <c r="QYQ69" s="1003">
        <f t="shared" ref="QYQ69" si="38828">QYQ60*$C$65*$C$69</f>
        <v>0</v>
      </c>
      <c r="QYS69" s="1003">
        <f t="shared" ref="QYS69" si="38829">QYS60*$C$65*$C$69</f>
        <v>0</v>
      </c>
      <c r="QYU69" s="1003">
        <f t="shared" ref="QYU69" si="38830">QYU60*$C$65*$C$69</f>
        <v>0</v>
      </c>
      <c r="QYW69" s="1003">
        <f t="shared" ref="QYW69" si="38831">QYW60*$C$65*$C$69</f>
        <v>0</v>
      </c>
      <c r="QYY69" s="1003">
        <f t="shared" ref="QYY69" si="38832">QYY60*$C$65*$C$69</f>
        <v>0</v>
      </c>
      <c r="QZA69" s="1003">
        <f t="shared" ref="QZA69" si="38833">QZA60*$C$65*$C$69</f>
        <v>0</v>
      </c>
      <c r="QZC69" s="1003">
        <f t="shared" ref="QZC69" si="38834">QZC60*$C$65*$C$69</f>
        <v>0</v>
      </c>
      <c r="QZE69" s="1003">
        <f t="shared" ref="QZE69" si="38835">QZE60*$C$65*$C$69</f>
        <v>0</v>
      </c>
      <c r="QZG69" s="1003">
        <f t="shared" ref="QZG69" si="38836">QZG60*$C$65*$C$69</f>
        <v>0</v>
      </c>
      <c r="QZI69" s="1003">
        <f t="shared" ref="QZI69" si="38837">QZI60*$C$65*$C$69</f>
        <v>0</v>
      </c>
      <c r="QZK69" s="1003">
        <f t="shared" ref="QZK69" si="38838">QZK60*$C$65*$C$69</f>
        <v>0</v>
      </c>
      <c r="QZM69" s="1003">
        <f t="shared" ref="QZM69" si="38839">QZM60*$C$65*$C$69</f>
        <v>0</v>
      </c>
      <c r="QZO69" s="1003">
        <f t="shared" ref="QZO69" si="38840">QZO60*$C$65*$C$69</f>
        <v>0</v>
      </c>
      <c r="QZQ69" s="1003">
        <f t="shared" ref="QZQ69" si="38841">QZQ60*$C$65*$C$69</f>
        <v>0</v>
      </c>
      <c r="QZS69" s="1003">
        <f t="shared" ref="QZS69" si="38842">QZS60*$C$65*$C$69</f>
        <v>0</v>
      </c>
      <c r="QZU69" s="1003">
        <f t="shared" ref="QZU69" si="38843">QZU60*$C$65*$C$69</f>
        <v>0</v>
      </c>
      <c r="QZW69" s="1003">
        <f t="shared" ref="QZW69" si="38844">QZW60*$C$65*$C$69</f>
        <v>0</v>
      </c>
      <c r="QZY69" s="1003">
        <f t="shared" ref="QZY69" si="38845">QZY60*$C$65*$C$69</f>
        <v>0</v>
      </c>
      <c r="RAA69" s="1003">
        <f t="shared" ref="RAA69" si="38846">RAA60*$C$65*$C$69</f>
        <v>0</v>
      </c>
      <c r="RAC69" s="1003">
        <f t="shared" ref="RAC69" si="38847">RAC60*$C$65*$C$69</f>
        <v>0</v>
      </c>
      <c r="RAE69" s="1003">
        <f t="shared" ref="RAE69" si="38848">RAE60*$C$65*$C$69</f>
        <v>0</v>
      </c>
      <c r="RAG69" s="1003">
        <f t="shared" ref="RAG69" si="38849">RAG60*$C$65*$C$69</f>
        <v>0</v>
      </c>
      <c r="RAI69" s="1003">
        <f t="shared" ref="RAI69" si="38850">RAI60*$C$65*$C$69</f>
        <v>0</v>
      </c>
      <c r="RAK69" s="1003">
        <f t="shared" ref="RAK69" si="38851">RAK60*$C$65*$C$69</f>
        <v>0</v>
      </c>
      <c r="RAM69" s="1003">
        <f t="shared" ref="RAM69" si="38852">RAM60*$C$65*$C$69</f>
        <v>0</v>
      </c>
      <c r="RAO69" s="1003">
        <f t="shared" ref="RAO69" si="38853">RAO60*$C$65*$C$69</f>
        <v>0</v>
      </c>
      <c r="RAQ69" s="1003">
        <f t="shared" ref="RAQ69" si="38854">RAQ60*$C$65*$C$69</f>
        <v>0</v>
      </c>
      <c r="RAS69" s="1003">
        <f t="shared" ref="RAS69" si="38855">RAS60*$C$65*$C$69</f>
        <v>0</v>
      </c>
      <c r="RAU69" s="1003">
        <f t="shared" ref="RAU69" si="38856">RAU60*$C$65*$C$69</f>
        <v>0</v>
      </c>
      <c r="RAW69" s="1003">
        <f t="shared" ref="RAW69" si="38857">RAW60*$C$65*$C$69</f>
        <v>0</v>
      </c>
      <c r="RAY69" s="1003">
        <f t="shared" ref="RAY69" si="38858">RAY60*$C$65*$C$69</f>
        <v>0</v>
      </c>
      <c r="RBA69" s="1003">
        <f t="shared" ref="RBA69" si="38859">RBA60*$C$65*$C$69</f>
        <v>0</v>
      </c>
      <c r="RBC69" s="1003">
        <f t="shared" ref="RBC69" si="38860">RBC60*$C$65*$C$69</f>
        <v>0</v>
      </c>
      <c r="RBE69" s="1003">
        <f t="shared" ref="RBE69" si="38861">RBE60*$C$65*$C$69</f>
        <v>0</v>
      </c>
      <c r="RBG69" s="1003">
        <f t="shared" ref="RBG69" si="38862">RBG60*$C$65*$C$69</f>
        <v>0</v>
      </c>
      <c r="RBI69" s="1003">
        <f t="shared" ref="RBI69" si="38863">RBI60*$C$65*$C$69</f>
        <v>0</v>
      </c>
      <c r="RBK69" s="1003">
        <f t="shared" ref="RBK69" si="38864">RBK60*$C$65*$C$69</f>
        <v>0</v>
      </c>
      <c r="RBM69" s="1003">
        <f t="shared" ref="RBM69" si="38865">RBM60*$C$65*$C$69</f>
        <v>0</v>
      </c>
      <c r="RBO69" s="1003">
        <f t="shared" ref="RBO69" si="38866">RBO60*$C$65*$C$69</f>
        <v>0</v>
      </c>
      <c r="RBQ69" s="1003">
        <f t="shared" ref="RBQ69" si="38867">RBQ60*$C$65*$C$69</f>
        <v>0</v>
      </c>
      <c r="RBS69" s="1003">
        <f t="shared" ref="RBS69" si="38868">RBS60*$C$65*$C$69</f>
        <v>0</v>
      </c>
      <c r="RBU69" s="1003">
        <f t="shared" ref="RBU69" si="38869">RBU60*$C$65*$C$69</f>
        <v>0</v>
      </c>
      <c r="RBW69" s="1003">
        <f t="shared" ref="RBW69" si="38870">RBW60*$C$65*$C$69</f>
        <v>0</v>
      </c>
      <c r="RBY69" s="1003">
        <f t="shared" ref="RBY69" si="38871">RBY60*$C$65*$C$69</f>
        <v>0</v>
      </c>
      <c r="RCA69" s="1003">
        <f t="shared" ref="RCA69" si="38872">RCA60*$C$65*$C$69</f>
        <v>0</v>
      </c>
      <c r="RCC69" s="1003">
        <f t="shared" ref="RCC69" si="38873">RCC60*$C$65*$C$69</f>
        <v>0</v>
      </c>
      <c r="RCE69" s="1003">
        <f t="shared" ref="RCE69" si="38874">RCE60*$C$65*$C$69</f>
        <v>0</v>
      </c>
      <c r="RCG69" s="1003">
        <f t="shared" ref="RCG69" si="38875">RCG60*$C$65*$C$69</f>
        <v>0</v>
      </c>
      <c r="RCI69" s="1003">
        <f t="shared" ref="RCI69" si="38876">RCI60*$C$65*$C$69</f>
        <v>0</v>
      </c>
      <c r="RCK69" s="1003">
        <f t="shared" ref="RCK69" si="38877">RCK60*$C$65*$C$69</f>
        <v>0</v>
      </c>
      <c r="RCM69" s="1003">
        <f t="shared" ref="RCM69" si="38878">RCM60*$C$65*$C$69</f>
        <v>0</v>
      </c>
      <c r="RCO69" s="1003">
        <f t="shared" ref="RCO69" si="38879">RCO60*$C$65*$C$69</f>
        <v>0</v>
      </c>
      <c r="RCQ69" s="1003">
        <f t="shared" ref="RCQ69" si="38880">RCQ60*$C$65*$C$69</f>
        <v>0</v>
      </c>
      <c r="RCS69" s="1003">
        <f t="shared" ref="RCS69" si="38881">RCS60*$C$65*$C$69</f>
        <v>0</v>
      </c>
      <c r="RCU69" s="1003">
        <f t="shared" ref="RCU69" si="38882">RCU60*$C$65*$C$69</f>
        <v>0</v>
      </c>
      <c r="RCW69" s="1003">
        <f t="shared" ref="RCW69" si="38883">RCW60*$C$65*$C$69</f>
        <v>0</v>
      </c>
      <c r="RCY69" s="1003">
        <f t="shared" ref="RCY69" si="38884">RCY60*$C$65*$C$69</f>
        <v>0</v>
      </c>
      <c r="RDA69" s="1003">
        <f t="shared" ref="RDA69" si="38885">RDA60*$C$65*$C$69</f>
        <v>0</v>
      </c>
      <c r="RDC69" s="1003">
        <f t="shared" ref="RDC69" si="38886">RDC60*$C$65*$C$69</f>
        <v>0</v>
      </c>
      <c r="RDE69" s="1003">
        <f t="shared" ref="RDE69" si="38887">RDE60*$C$65*$C$69</f>
        <v>0</v>
      </c>
      <c r="RDG69" s="1003">
        <f t="shared" ref="RDG69" si="38888">RDG60*$C$65*$C$69</f>
        <v>0</v>
      </c>
      <c r="RDI69" s="1003">
        <f t="shared" ref="RDI69" si="38889">RDI60*$C$65*$C$69</f>
        <v>0</v>
      </c>
      <c r="RDK69" s="1003">
        <f t="shared" ref="RDK69" si="38890">RDK60*$C$65*$C$69</f>
        <v>0</v>
      </c>
      <c r="RDM69" s="1003">
        <f t="shared" ref="RDM69" si="38891">RDM60*$C$65*$C$69</f>
        <v>0</v>
      </c>
      <c r="RDO69" s="1003">
        <f t="shared" ref="RDO69" si="38892">RDO60*$C$65*$C$69</f>
        <v>0</v>
      </c>
      <c r="RDQ69" s="1003">
        <f t="shared" ref="RDQ69" si="38893">RDQ60*$C$65*$C$69</f>
        <v>0</v>
      </c>
      <c r="RDS69" s="1003">
        <f t="shared" ref="RDS69" si="38894">RDS60*$C$65*$C$69</f>
        <v>0</v>
      </c>
      <c r="RDU69" s="1003">
        <f t="shared" ref="RDU69" si="38895">RDU60*$C$65*$C$69</f>
        <v>0</v>
      </c>
      <c r="RDW69" s="1003">
        <f t="shared" ref="RDW69" si="38896">RDW60*$C$65*$C$69</f>
        <v>0</v>
      </c>
      <c r="RDY69" s="1003">
        <f t="shared" ref="RDY69" si="38897">RDY60*$C$65*$C$69</f>
        <v>0</v>
      </c>
      <c r="REA69" s="1003">
        <f t="shared" ref="REA69" si="38898">REA60*$C$65*$C$69</f>
        <v>0</v>
      </c>
      <c r="REC69" s="1003">
        <f t="shared" ref="REC69" si="38899">REC60*$C$65*$C$69</f>
        <v>0</v>
      </c>
      <c r="REE69" s="1003">
        <f t="shared" ref="REE69" si="38900">REE60*$C$65*$C$69</f>
        <v>0</v>
      </c>
      <c r="REG69" s="1003">
        <f t="shared" ref="REG69" si="38901">REG60*$C$65*$C$69</f>
        <v>0</v>
      </c>
      <c r="REI69" s="1003">
        <f t="shared" ref="REI69" si="38902">REI60*$C$65*$C$69</f>
        <v>0</v>
      </c>
      <c r="REK69" s="1003">
        <f t="shared" ref="REK69" si="38903">REK60*$C$65*$C$69</f>
        <v>0</v>
      </c>
      <c r="REM69" s="1003">
        <f t="shared" ref="REM69" si="38904">REM60*$C$65*$C$69</f>
        <v>0</v>
      </c>
      <c r="REO69" s="1003">
        <f t="shared" ref="REO69" si="38905">REO60*$C$65*$C$69</f>
        <v>0</v>
      </c>
      <c r="REQ69" s="1003">
        <f t="shared" ref="REQ69" si="38906">REQ60*$C$65*$C$69</f>
        <v>0</v>
      </c>
      <c r="RES69" s="1003">
        <f t="shared" ref="RES69" si="38907">RES60*$C$65*$C$69</f>
        <v>0</v>
      </c>
      <c r="REU69" s="1003">
        <f t="shared" ref="REU69" si="38908">REU60*$C$65*$C$69</f>
        <v>0</v>
      </c>
      <c r="REW69" s="1003">
        <f t="shared" ref="REW69" si="38909">REW60*$C$65*$C$69</f>
        <v>0</v>
      </c>
      <c r="REY69" s="1003">
        <f t="shared" ref="REY69" si="38910">REY60*$C$65*$C$69</f>
        <v>0</v>
      </c>
      <c r="RFA69" s="1003">
        <f t="shared" ref="RFA69" si="38911">RFA60*$C$65*$C$69</f>
        <v>0</v>
      </c>
      <c r="RFC69" s="1003">
        <f t="shared" ref="RFC69" si="38912">RFC60*$C$65*$C$69</f>
        <v>0</v>
      </c>
      <c r="RFE69" s="1003">
        <f t="shared" ref="RFE69" si="38913">RFE60*$C$65*$C$69</f>
        <v>0</v>
      </c>
      <c r="RFG69" s="1003">
        <f t="shared" ref="RFG69" si="38914">RFG60*$C$65*$C$69</f>
        <v>0</v>
      </c>
      <c r="RFI69" s="1003">
        <f t="shared" ref="RFI69" si="38915">RFI60*$C$65*$C$69</f>
        <v>0</v>
      </c>
      <c r="RFK69" s="1003">
        <f t="shared" ref="RFK69" si="38916">RFK60*$C$65*$C$69</f>
        <v>0</v>
      </c>
      <c r="RFM69" s="1003">
        <f t="shared" ref="RFM69" si="38917">RFM60*$C$65*$C$69</f>
        <v>0</v>
      </c>
      <c r="RFO69" s="1003">
        <f t="shared" ref="RFO69" si="38918">RFO60*$C$65*$C$69</f>
        <v>0</v>
      </c>
      <c r="RFQ69" s="1003">
        <f t="shared" ref="RFQ69" si="38919">RFQ60*$C$65*$C$69</f>
        <v>0</v>
      </c>
      <c r="RFS69" s="1003">
        <f t="shared" ref="RFS69" si="38920">RFS60*$C$65*$C$69</f>
        <v>0</v>
      </c>
      <c r="RFU69" s="1003">
        <f t="shared" ref="RFU69" si="38921">RFU60*$C$65*$C$69</f>
        <v>0</v>
      </c>
      <c r="RFW69" s="1003">
        <f t="shared" ref="RFW69" si="38922">RFW60*$C$65*$C$69</f>
        <v>0</v>
      </c>
      <c r="RFY69" s="1003">
        <f t="shared" ref="RFY69" si="38923">RFY60*$C$65*$C$69</f>
        <v>0</v>
      </c>
      <c r="RGA69" s="1003">
        <f t="shared" ref="RGA69" si="38924">RGA60*$C$65*$C$69</f>
        <v>0</v>
      </c>
      <c r="RGC69" s="1003">
        <f t="shared" ref="RGC69" si="38925">RGC60*$C$65*$C$69</f>
        <v>0</v>
      </c>
      <c r="RGE69" s="1003">
        <f t="shared" ref="RGE69" si="38926">RGE60*$C$65*$C$69</f>
        <v>0</v>
      </c>
      <c r="RGG69" s="1003">
        <f t="shared" ref="RGG69" si="38927">RGG60*$C$65*$C$69</f>
        <v>0</v>
      </c>
      <c r="RGI69" s="1003">
        <f t="shared" ref="RGI69" si="38928">RGI60*$C$65*$C$69</f>
        <v>0</v>
      </c>
      <c r="RGK69" s="1003">
        <f t="shared" ref="RGK69" si="38929">RGK60*$C$65*$C$69</f>
        <v>0</v>
      </c>
      <c r="RGM69" s="1003">
        <f t="shared" ref="RGM69" si="38930">RGM60*$C$65*$C$69</f>
        <v>0</v>
      </c>
      <c r="RGO69" s="1003">
        <f t="shared" ref="RGO69" si="38931">RGO60*$C$65*$C$69</f>
        <v>0</v>
      </c>
      <c r="RGQ69" s="1003">
        <f t="shared" ref="RGQ69" si="38932">RGQ60*$C$65*$C$69</f>
        <v>0</v>
      </c>
      <c r="RGS69" s="1003">
        <f t="shared" ref="RGS69" si="38933">RGS60*$C$65*$C$69</f>
        <v>0</v>
      </c>
      <c r="RGU69" s="1003">
        <f t="shared" ref="RGU69" si="38934">RGU60*$C$65*$C$69</f>
        <v>0</v>
      </c>
      <c r="RGW69" s="1003">
        <f t="shared" ref="RGW69" si="38935">RGW60*$C$65*$C$69</f>
        <v>0</v>
      </c>
      <c r="RGY69" s="1003">
        <f t="shared" ref="RGY69" si="38936">RGY60*$C$65*$C$69</f>
        <v>0</v>
      </c>
      <c r="RHA69" s="1003">
        <f t="shared" ref="RHA69" si="38937">RHA60*$C$65*$C$69</f>
        <v>0</v>
      </c>
      <c r="RHC69" s="1003">
        <f t="shared" ref="RHC69" si="38938">RHC60*$C$65*$C$69</f>
        <v>0</v>
      </c>
      <c r="RHE69" s="1003">
        <f t="shared" ref="RHE69" si="38939">RHE60*$C$65*$C$69</f>
        <v>0</v>
      </c>
      <c r="RHG69" s="1003">
        <f t="shared" ref="RHG69" si="38940">RHG60*$C$65*$C$69</f>
        <v>0</v>
      </c>
      <c r="RHI69" s="1003">
        <f t="shared" ref="RHI69" si="38941">RHI60*$C$65*$C$69</f>
        <v>0</v>
      </c>
      <c r="RHK69" s="1003">
        <f t="shared" ref="RHK69" si="38942">RHK60*$C$65*$C$69</f>
        <v>0</v>
      </c>
      <c r="RHM69" s="1003">
        <f t="shared" ref="RHM69" si="38943">RHM60*$C$65*$C$69</f>
        <v>0</v>
      </c>
      <c r="RHO69" s="1003">
        <f t="shared" ref="RHO69" si="38944">RHO60*$C$65*$C$69</f>
        <v>0</v>
      </c>
      <c r="RHQ69" s="1003">
        <f t="shared" ref="RHQ69" si="38945">RHQ60*$C$65*$C$69</f>
        <v>0</v>
      </c>
      <c r="RHS69" s="1003">
        <f t="shared" ref="RHS69" si="38946">RHS60*$C$65*$C$69</f>
        <v>0</v>
      </c>
      <c r="RHU69" s="1003">
        <f t="shared" ref="RHU69" si="38947">RHU60*$C$65*$C$69</f>
        <v>0</v>
      </c>
      <c r="RHW69" s="1003">
        <f t="shared" ref="RHW69" si="38948">RHW60*$C$65*$C$69</f>
        <v>0</v>
      </c>
      <c r="RHY69" s="1003">
        <f t="shared" ref="RHY69" si="38949">RHY60*$C$65*$C$69</f>
        <v>0</v>
      </c>
      <c r="RIA69" s="1003">
        <f t="shared" ref="RIA69" si="38950">RIA60*$C$65*$C$69</f>
        <v>0</v>
      </c>
      <c r="RIC69" s="1003">
        <f t="shared" ref="RIC69" si="38951">RIC60*$C$65*$C$69</f>
        <v>0</v>
      </c>
      <c r="RIE69" s="1003">
        <f t="shared" ref="RIE69" si="38952">RIE60*$C$65*$C$69</f>
        <v>0</v>
      </c>
      <c r="RIG69" s="1003">
        <f t="shared" ref="RIG69" si="38953">RIG60*$C$65*$C$69</f>
        <v>0</v>
      </c>
      <c r="RII69" s="1003">
        <f t="shared" ref="RII69" si="38954">RII60*$C$65*$C$69</f>
        <v>0</v>
      </c>
      <c r="RIK69" s="1003">
        <f t="shared" ref="RIK69" si="38955">RIK60*$C$65*$C$69</f>
        <v>0</v>
      </c>
      <c r="RIM69" s="1003">
        <f t="shared" ref="RIM69" si="38956">RIM60*$C$65*$C$69</f>
        <v>0</v>
      </c>
      <c r="RIO69" s="1003">
        <f t="shared" ref="RIO69" si="38957">RIO60*$C$65*$C$69</f>
        <v>0</v>
      </c>
      <c r="RIQ69" s="1003">
        <f t="shared" ref="RIQ69" si="38958">RIQ60*$C$65*$C$69</f>
        <v>0</v>
      </c>
      <c r="RIS69" s="1003">
        <f t="shared" ref="RIS69" si="38959">RIS60*$C$65*$C$69</f>
        <v>0</v>
      </c>
      <c r="RIU69" s="1003">
        <f t="shared" ref="RIU69" si="38960">RIU60*$C$65*$C$69</f>
        <v>0</v>
      </c>
      <c r="RIW69" s="1003">
        <f t="shared" ref="RIW69" si="38961">RIW60*$C$65*$C$69</f>
        <v>0</v>
      </c>
      <c r="RIY69" s="1003">
        <f t="shared" ref="RIY69" si="38962">RIY60*$C$65*$C$69</f>
        <v>0</v>
      </c>
      <c r="RJA69" s="1003">
        <f t="shared" ref="RJA69" si="38963">RJA60*$C$65*$C$69</f>
        <v>0</v>
      </c>
      <c r="RJC69" s="1003">
        <f t="shared" ref="RJC69" si="38964">RJC60*$C$65*$C$69</f>
        <v>0</v>
      </c>
      <c r="RJE69" s="1003">
        <f t="shared" ref="RJE69" si="38965">RJE60*$C$65*$C$69</f>
        <v>0</v>
      </c>
      <c r="RJG69" s="1003">
        <f t="shared" ref="RJG69" si="38966">RJG60*$C$65*$C$69</f>
        <v>0</v>
      </c>
      <c r="RJI69" s="1003">
        <f t="shared" ref="RJI69" si="38967">RJI60*$C$65*$C$69</f>
        <v>0</v>
      </c>
      <c r="RJK69" s="1003">
        <f t="shared" ref="RJK69" si="38968">RJK60*$C$65*$C$69</f>
        <v>0</v>
      </c>
      <c r="RJM69" s="1003">
        <f t="shared" ref="RJM69" si="38969">RJM60*$C$65*$C$69</f>
        <v>0</v>
      </c>
      <c r="RJO69" s="1003">
        <f t="shared" ref="RJO69" si="38970">RJO60*$C$65*$C$69</f>
        <v>0</v>
      </c>
      <c r="RJQ69" s="1003">
        <f t="shared" ref="RJQ69" si="38971">RJQ60*$C$65*$C$69</f>
        <v>0</v>
      </c>
      <c r="RJS69" s="1003">
        <f t="shared" ref="RJS69" si="38972">RJS60*$C$65*$C$69</f>
        <v>0</v>
      </c>
      <c r="RJU69" s="1003">
        <f t="shared" ref="RJU69" si="38973">RJU60*$C$65*$C$69</f>
        <v>0</v>
      </c>
      <c r="RJW69" s="1003">
        <f t="shared" ref="RJW69" si="38974">RJW60*$C$65*$C$69</f>
        <v>0</v>
      </c>
      <c r="RJY69" s="1003">
        <f t="shared" ref="RJY69" si="38975">RJY60*$C$65*$C$69</f>
        <v>0</v>
      </c>
      <c r="RKA69" s="1003">
        <f t="shared" ref="RKA69" si="38976">RKA60*$C$65*$C$69</f>
        <v>0</v>
      </c>
      <c r="RKC69" s="1003">
        <f t="shared" ref="RKC69" si="38977">RKC60*$C$65*$C$69</f>
        <v>0</v>
      </c>
      <c r="RKE69" s="1003">
        <f t="shared" ref="RKE69" si="38978">RKE60*$C$65*$C$69</f>
        <v>0</v>
      </c>
      <c r="RKG69" s="1003">
        <f t="shared" ref="RKG69" si="38979">RKG60*$C$65*$C$69</f>
        <v>0</v>
      </c>
      <c r="RKI69" s="1003">
        <f t="shared" ref="RKI69" si="38980">RKI60*$C$65*$C$69</f>
        <v>0</v>
      </c>
      <c r="RKK69" s="1003">
        <f t="shared" ref="RKK69" si="38981">RKK60*$C$65*$C$69</f>
        <v>0</v>
      </c>
      <c r="RKM69" s="1003">
        <f t="shared" ref="RKM69" si="38982">RKM60*$C$65*$C$69</f>
        <v>0</v>
      </c>
      <c r="RKO69" s="1003">
        <f t="shared" ref="RKO69" si="38983">RKO60*$C$65*$C$69</f>
        <v>0</v>
      </c>
      <c r="RKQ69" s="1003">
        <f t="shared" ref="RKQ69" si="38984">RKQ60*$C$65*$C$69</f>
        <v>0</v>
      </c>
      <c r="RKS69" s="1003">
        <f t="shared" ref="RKS69" si="38985">RKS60*$C$65*$C$69</f>
        <v>0</v>
      </c>
      <c r="RKU69" s="1003">
        <f t="shared" ref="RKU69" si="38986">RKU60*$C$65*$C$69</f>
        <v>0</v>
      </c>
      <c r="RKW69" s="1003">
        <f t="shared" ref="RKW69" si="38987">RKW60*$C$65*$C$69</f>
        <v>0</v>
      </c>
      <c r="RKY69" s="1003">
        <f t="shared" ref="RKY69" si="38988">RKY60*$C$65*$C$69</f>
        <v>0</v>
      </c>
      <c r="RLA69" s="1003">
        <f t="shared" ref="RLA69" si="38989">RLA60*$C$65*$C$69</f>
        <v>0</v>
      </c>
      <c r="RLC69" s="1003">
        <f t="shared" ref="RLC69" si="38990">RLC60*$C$65*$C$69</f>
        <v>0</v>
      </c>
      <c r="RLE69" s="1003">
        <f t="shared" ref="RLE69" si="38991">RLE60*$C$65*$C$69</f>
        <v>0</v>
      </c>
      <c r="RLG69" s="1003">
        <f t="shared" ref="RLG69" si="38992">RLG60*$C$65*$C$69</f>
        <v>0</v>
      </c>
      <c r="RLI69" s="1003">
        <f t="shared" ref="RLI69" si="38993">RLI60*$C$65*$C$69</f>
        <v>0</v>
      </c>
      <c r="RLK69" s="1003">
        <f t="shared" ref="RLK69" si="38994">RLK60*$C$65*$C$69</f>
        <v>0</v>
      </c>
      <c r="RLM69" s="1003">
        <f t="shared" ref="RLM69" si="38995">RLM60*$C$65*$C$69</f>
        <v>0</v>
      </c>
      <c r="RLO69" s="1003">
        <f t="shared" ref="RLO69" si="38996">RLO60*$C$65*$C$69</f>
        <v>0</v>
      </c>
      <c r="RLQ69" s="1003">
        <f t="shared" ref="RLQ69" si="38997">RLQ60*$C$65*$C$69</f>
        <v>0</v>
      </c>
      <c r="RLS69" s="1003">
        <f t="shared" ref="RLS69" si="38998">RLS60*$C$65*$C$69</f>
        <v>0</v>
      </c>
      <c r="RLU69" s="1003">
        <f t="shared" ref="RLU69" si="38999">RLU60*$C$65*$C$69</f>
        <v>0</v>
      </c>
      <c r="RLW69" s="1003">
        <f t="shared" ref="RLW69" si="39000">RLW60*$C$65*$C$69</f>
        <v>0</v>
      </c>
      <c r="RLY69" s="1003">
        <f t="shared" ref="RLY69" si="39001">RLY60*$C$65*$C$69</f>
        <v>0</v>
      </c>
      <c r="RMA69" s="1003">
        <f t="shared" ref="RMA69" si="39002">RMA60*$C$65*$C$69</f>
        <v>0</v>
      </c>
      <c r="RMC69" s="1003">
        <f t="shared" ref="RMC69" si="39003">RMC60*$C$65*$C$69</f>
        <v>0</v>
      </c>
      <c r="RME69" s="1003">
        <f t="shared" ref="RME69" si="39004">RME60*$C$65*$C$69</f>
        <v>0</v>
      </c>
      <c r="RMG69" s="1003">
        <f t="shared" ref="RMG69" si="39005">RMG60*$C$65*$C$69</f>
        <v>0</v>
      </c>
      <c r="RMI69" s="1003">
        <f t="shared" ref="RMI69" si="39006">RMI60*$C$65*$C$69</f>
        <v>0</v>
      </c>
      <c r="RMK69" s="1003">
        <f t="shared" ref="RMK69" si="39007">RMK60*$C$65*$C$69</f>
        <v>0</v>
      </c>
      <c r="RMM69" s="1003">
        <f t="shared" ref="RMM69" si="39008">RMM60*$C$65*$C$69</f>
        <v>0</v>
      </c>
      <c r="RMO69" s="1003">
        <f t="shared" ref="RMO69" si="39009">RMO60*$C$65*$C$69</f>
        <v>0</v>
      </c>
      <c r="RMQ69" s="1003">
        <f t="shared" ref="RMQ69" si="39010">RMQ60*$C$65*$C$69</f>
        <v>0</v>
      </c>
      <c r="RMS69" s="1003">
        <f t="shared" ref="RMS69" si="39011">RMS60*$C$65*$C$69</f>
        <v>0</v>
      </c>
      <c r="RMU69" s="1003">
        <f t="shared" ref="RMU69" si="39012">RMU60*$C$65*$C$69</f>
        <v>0</v>
      </c>
      <c r="RMW69" s="1003">
        <f t="shared" ref="RMW69" si="39013">RMW60*$C$65*$C$69</f>
        <v>0</v>
      </c>
      <c r="RMY69" s="1003">
        <f t="shared" ref="RMY69" si="39014">RMY60*$C$65*$C$69</f>
        <v>0</v>
      </c>
      <c r="RNA69" s="1003">
        <f t="shared" ref="RNA69" si="39015">RNA60*$C$65*$C$69</f>
        <v>0</v>
      </c>
      <c r="RNC69" s="1003">
        <f t="shared" ref="RNC69" si="39016">RNC60*$C$65*$C$69</f>
        <v>0</v>
      </c>
      <c r="RNE69" s="1003">
        <f t="shared" ref="RNE69" si="39017">RNE60*$C$65*$C$69</f>
        <v>0</v>
      </c>
      <c r="RNG69" s="1003">
        <f t="shared" ref="RNG69" si="39018">RNG60*$C$65*$C$69</f>
        <v>0</v>
      </c>
      <c r="RNI69" s="1003">
        <f t="shared" ref="RNI69" si="39019">RNI60*$C$65*$C$69</f>
        <v>0</v>
      </c>
      <c r="RNK69" s="1003">
        <f t="shared" ref="RNK69" si="39020">RNK60*$C$65*$C$69</f>
        <v>0</v>
      </c>
      <c r="RNM69" s="1003">
        <f t="shared" ref="RNM69" si="39021">RNM60*$C$65*$C$69</f>
        <v>0</v>
      </c>
      <c r="RNO69" s="1003">
        <f t="shared" ref="RNO69" si="39022">RNO60*$C$65*$C$69</f>
        <v>0</v>
      </c>
      <c r="RNQ69" s="1003">
        <f t="shared" ref="RNQ69" si="39023">RNQ60*$C$65*$C$69</f>
        <v>0</v>
      </c>
      <c r="RNS69" s="1003">
        <f t="shared" ref="RNS69" si="39024">RNS60*$C$65*$C$69</f>
        <v>0</v>
      </c>
      <c r="RNU69" s="1003">
        <f t="shared" ref="RNU69" si="39025">RNU60*$C$65*$C$69</f>
        <v>0</v>
      </c>
      <c r="RNW69" s="1003">
        <f t="shared" ref="RNW69" si="39026">RNW60*$C$65*$C$69</f>
        <v>0</v>
      </c>
      <c r="RNY69" s="1003">
        <f t="shared" ref="RNY69" si="39027">RNY60*$C$65*$C$69</f>
        <v>0</v>
      </c>
      <c r="ROA69" s="1003">
        <f t="shared" ref="ROA69" si="39028">ROA60*$C$65*$C$69</f>
        <v>0</v>
      </c>
      <c r="ROC69" s="1003">
        <f t="shared" ref="ROC69" si="39029">ROC60*$C$65*$C$69</f>
        <v>0</v>
      </c>
      <c r="ROE69" s="1003">
        <f t="shared" ref="ROE69" si="39030">ROE60*$C$65*$C$69</f>
        <v>0</v>
      </c>
      <c r="ROG69" s="1003">
        <f t="shared" ref="ROG69" si="39031">ROG60*$C$65*$C$69</f>
        <v>0</v>
      </c>
      <c r="ROI69" s="1003">
        <f t="shared" ref="ROI69" si="39032">ROI60*$C$65*$C$69</f>
        <v>0</v>
      </c>
      <c r="ROK69" s="1003">
        <f t="shared" ref="ROK69" si="39033">ROK60*$C$65*$C$69</f>
        <v>0</v>
      </c>
      <c r="ROM69" s="1003">
        <f t="shared" ref="ROM69" si="39034">ROM60*$C$65*$C$69</f>
        <v>0</v>
      </c>
      <c r="ROO69" s="1003">
        <f t="shared" ref="ROO69" si="39035">ROO60*$C$65*$C$69</f>
        <v>0</v>
      </c>
      <c r="ROQ69" s="1003">
        <f t="shared" ref="ROQ69" si="39036">ROQ60*$C$65*$C$69</f>
        <v>0</v>
      </c>
      <c r="ROS69" s="1003">
        <f t="shared" ref="ROS69" si="39037">ROS60*$C$65*$C$69</f>
        <v>0</v>
      </c>
      <c r="ROU69" s="1003">
        <f t="shared" ref="ROU69" si="39038">ROU60*$C$65*$C$69</f>
        <v>0</v>
      </c>
      <c r="ROW69" s="1003">
        <f t="shared" ref="ROW69" si="39039">ROW60*$C$65*$C$69</f>
        <v>0</v>
      </c>
      <c r="ROY69" s="1003">
        <f t="shared" ref="ROY69" si="39040">ROY60*$C$65*$C$69</f>
        <v>0</v>
      </c>
      <c r="RPA69" s="1003">
        <f t="shared" ref="RPA69" si="39041">RPA60*$C$65*$C$69</f>
        <v>0</v>
      </c>
      <c r="RPC69" s="1003">
        <f t="shared" ref="RPC69" si="39042">RPC60*$C$65*$C$69</f>
        <v>0</v>
      </c>
      <c r="RPE69" s="1003">
        <f t="shared" ref="RPE69" si="39043">RPE60*$C$65*$C$69</f>
        <v>0</v>
      </c>
      <c r="RPG69" s="1003">
        <f t="shared" ref="RPG69" si="39044">RPG60*$C$65*$C$69</f>
        <v>0</v>
      </c>
      <c r="RPI69" s="1003">
        <f t="shared" ref="RPI69" si="39045">RPI60*$C$65*$C$69</f>
        <v>0</v>
      </c>
      <c r="RPK69" s="1003">
        <f t="shared" ref="RPK69" si="39046">RPK60*$C$65*$C$69</f>
        <v>0</v>
      </c>
      <c r="RPM69" s="1003">
        <f t="shared" ref="RPM69" si="39047">RPM60*$C$65*$C$69</f>
        <v>0</v>
      </c>
      <c r="RPO69" s="1003">
        <f t="shared" ref="RPO69" si="39048">RPO60*$C$65*$C$69</f>
        <v>0</v>
      </c>
      <c r="RPQ69" s="1003">
        <f t="shared" ref="RPQ69" si="39049">RPQ60*$C$65*$C$69</f>
        <v>0</v>
      </c>
      <c r="RPS69" s="1003">
        <f t="shared" ref="RPS69" si="39050">RPS60*$C$65*$C$69</f>
        <v>0</v>
      </c>
      <c r="RPU69" s="1003">
        <f t="shared" ref="RPU69" si="39051">RPU60*$C$65*$C$69</f>
        <v>0</v>
      </c>
      <c r="RPW69" s="1003">
        <f t="shared" ref="RPW69" si="39052">RPW60*$C$65*$C$69</f>
        <v>0</v>
      </c>
      <c r="RPY69" s="1003">
        <f t="shared" ref="RPY69" si="39053">RPY60*$C$65*$C$69</f>
        <v>0</v>
      </c>
      <c r="RQA69" s="1003">
        <f t="shared" ref="RQA69" si="39054">RQA60*$C$65*$C$69</f>
        <v>0</v>
      </c>
      <c r="RQC69" s="1003">
        <f t="shared" ref="RQC69" si="39055">RQC60*$C$65*$C$69</f>
        <v>0</v>
      </c>
      <c r="RQE69" s="1003">
        <f t="shared" ref="RQE69" si="39056">RQE60*$C$65*$C$69</f>
        <v>0</v>
      </c>
      <c r="RQG69" s="1003">
        <f t="shared" ref="RQG69" si="39057">RQG60*$C$65*$C$69</f>
        <v>0</v>
      </c>
      <c r="RQI69" s="1003">
        <f t="shared" ref="RQI69" si="39058">RQI60*$C$65*$C$69</f>
        <v>0</v>
      </c>
      <c r="RQK69" s="1003">
        <f t="shared" ref="RQK69" si="39059">RQK60*$C$65*$C$69</f>
        <v>0</v>
      </c>
      <c r="RQM69" s="1003">
        <f t="shared" ref="RQM69" si="39060">RQM60*$C$65*$C$69</f>
        <v>0</v>
      </c>
      <c r="RQO69" s="1003">
        <f t="shared" ref="RQO69" si="39061">RQO60*$C$65*$C$69</f>
        <v>0</v>
      </c>
      <c r="RQQ69" s="1003">
        <f t="shared" ref="RQQ69" si="39062">RQQ60*$C$65*$C$69</f>
        <v>0</v>
      </c>
      <c r="RQS69" s="1003">
        <f t="shared" ref="RQS69" si="39063">RQS60*$C$65*$C$69</f>
        <v>0</v>
      </c>
      <c r="RQU69" s="1003">
        <f t="shared" ref="RQU69" si="39064">RQU60*$C$65*$C$69</f>
        <v>0</v>
      </c>
      <c r="RQW69" s="1003">
        <f t="shared" ref="RQW69" si="39065">RQW60*$C$65*$C$69</f>
        <v>0</v>
      </c>
      <c r="RQY69" s="1003">
        <f t="shared" ref="RQY69" si="39066">RQY60*$C$65*$C$69</f>
        <v>0</v>
      </c>
      <c r="RRA69" s="1003">
        <f t="shared" ref="RRA69" si="39067">RRA60*$C$65*$C$69</f>
        <v>0</v>
      </c>
      <c r="RRC69" s="1003">
        <f t="shared" ref="RRC69" si="39068">RRC60*$C$65*$C$69</f>
        <v>0</v>
      </c>
      <c r="RRE69" s="1003">
        <f t="shared" ref="RRE69" si="39069">RRE60*$C$65*$C$69</f>
        <v>0</v>
      </c>
      <c r="RRG69" s="1003">
        <f t="shared" ref="RRG69" si="39070">RRG60*$C$65*$C$69</f>
        <v>0</v>
      </c>
      <c r="RRI69" s="1003">
        <f t="shared" ref="RRI69" si="39071">RRI60*$C$65*$C$69</f>
        <v>0</v>
      </c>
      <c r="RRK69" s="1003">
        <f t="shared" ref="RRK69" si="39072">RRK60*$C$65*$C$69</f>
        <v>0</v>
      </c>
      <c r="RRM69" s="1003">
        <f t="shared" ref="RRM69" si="39073">RRM60*$C$65*$C$69</f>
        <v>0</v>
      </c>
      <c r="RRO69" s="1003">
        <f t="shared" ref="RRO69" si="39074">RRO60*$C$65*$C$69</f>
        <v>0</v>
      </c>
      <c r="RRQ69" s="1003">
        <f t="shared" ref="RRQ69" si="39075">RRQ60*$C$65*$C$69</f>
        <v>0</v>
      </c>
      <c r="RRS69" s="1003">
        <f t="shared" ref="RRS69" si="39076">RRS60*$C$65*$C$69</f>
        <v>0</v>
      </c>
      <c r="RRU69" s="1003">
        <f t="shared" ref="RRU69" si="39077">RRU60*$C$65*$C$69</f>
        <v>0</v>
      </c>
      <c r="RRW69" s="1003">
        <f t="shared" ref="RRW69" si="39078">RRW60*$C$65*$C$69</f>
        <v>0</v>
      </c>
      <c r="RRY69" s="1003">
        <f t="shared" ref="RRY69" si="39079">RRY60*$C$65*$C$69</f>
        <v>0</v>
      </c>
      <c r="RSA69" s="1003">
        <f t="shared" ref="RSA69" si="39080">RSA60*$C$65*$C$69</f>
        <v>0</v>
      </c>
      <c r="RSC69" s="1003">
        <f t="shared" ref="RSC69" si="39081">RSC60*$C$65*$C$69</f>
        <v>0</v>
      </c>
      <c r="RSE69" s="1003">
        <f t="shared" ref="RSE69" si="39082">RSE60*$C$65*$C$69</f>
        <v>0</v>
      </c>
      <c r="RSG69" s="1003">
        <f t="shared" ref="RSG69" si="39083">RSG60*$C$65*$C$69</f>
        <v>0</v>
      </c>
      <c r="RSI69" s="1003">
        <f t="shared" ref="RSI69" si="39084">RSI60*$C$65*$C$69</f>
        <v>0</v>
      </c>
      <c r="RSK69" s="1003">
        <f t="shared" ref="RSK69" si="39085">RSK60*$C$65*$C$69</f>
        <v>0</v>
      </c>
      <c r="RSM69" s="1003">
        <f t="shared" ref="RSM69" si="39086">RSM60*$C$65*$C$69</f>
        <v>0</v>
      </c>
      <c r="RSO69" s="1003">
        <f t="shared" ref="RSO69" si="39087">RSO60*$C$65*$C$69</f>
        <v>0</v>
      </c>
      <c r="RSQ69" s="1003">
        <f t="shared" ref="RSQ69" si="39088">RSQ60*$C$65*$C$69</f>
        <v>0</v>
      </c>
      <c r="RSS69" s="1003">
        <f t="shared" ref="RSS69" si="39089">RSS60*$C$65*$C$69</f>
        <v>0</v>
      </c>
      <c r="RSU69" s="1003">
        <f t="shared" ref="RSU69" si="39090">RSU60*$C$65*$C$69</f>
        <v>0</v>
      </c>
      <c r="RSW69" s="1003">
        <f t="shared" ref="RSW69" si="39091">RSW60*$C$65*$C$69</f>
        <v>0</v>
      </c>
      <c r="RSY69" s="1003">
        <f t="shared" ref="RSY69" si="39092">RSY60*$C$65*$C$69</f>
        <v>0</v>
      </c>
      <c r="RTA69" s="1003">
        <f t="shared" ref="RTA69" si="39093">RTA60*$C$65*$C$69</f>
        <v>0</v>
      </c>
      <c r="RTC69" s="1003">
        <f t="shared" ref="RTC69" si="39094">RTC60*$C$65*$C$69</f>
        <v>0</v>
      </c>
      <c r="RTE69" s="1003">
        <f t="shared" ref="RTE69" si="39095">RTE60*$C$65*$C$69</f>
        <v>0</v>
      </c>
      <c r="RTG69" s="1003">
        <f t="shared" ref="RTG69" si="39096">RTG60*$C$65*$C$69</f>
        <v>0</v>
      </c>
      <c r="RTI69" s="1003">
        <f t="shared" ref="RTI69" si="39097">RTI60*$C$65*$C$69</f>
        <v>0</v>
      </c>
      <c r="RTK69" s="1003">
        <f t="shared" ref="RTK69" si="39098">RTK60*$C$65*$C$69</f>
        <v>0</v>
      </c>
      <c r="RTM69" s="1003">
        <f t="shared" ref="RTM69" si="39099">RTM60*$C$65*$C$69</f>
        <v>0</v>
      </c>
      <c r="RTO69" s="1003">
        <f t="shared" ref="RTO69" si="39100">RTO60*$C$65*$C$69</f>
        <v>0</v>
      </c>
      <c r="RTQ69" s="1003">
        <f t="shared" ref="RTQ69" si="39101">RTQ60*$C$65*$C$69</f>
        <v>0</v>
      </c>
      <c r="RTS69" s="1003">
        <f t="shared" ref="RTS69" si="39102">RTS60*$C$65*$C$69</f>
        <v>0</v>
      </c>
      <c r="RTU69" s="1003">
        <f t="shared" ref="RTU69" si="39103">RTU60*$C$65*$C$69</f>
        <v>0</v>
      </c>
      <c r="RTW69" s="1003">
        <f t="shared" ref="RTW69" si="39104">RTW60*$C$65*$C$69</f>
        <v>0</v>
      </c>
      <c r="RTY69" s="1003">
        <f t="shared" ref="RTY69" si="39105">RTY60*$C$65*$C$69</f>
        <v>0</v>
      </c>
      <c r="RUA69" s="1003">
        <f t="shared" ref="RUA69" si="39106">RUA60*$C$65*$C$69</f>
        <v>0</v>
      </c>
      <c r="RUC69" s="1003">
        <f t="shared" ref="RUC69" si="39107">RUC60*$C$65*$C$69</f>
        <v>0</v>
      </c>
      <c r="RUE69" s="1003">
        <f t="shared" ref="RUE69" si="39108">RUE60*$C$65*$C$69</f>
        <v>0</v>
      </c>
      <c r="RUG69" s="1003">
        <f t="shared" ref="RUG69" si="39109">RUG60*$C$65*$C$69</f>
        <v>0</v>
      </c>
      <c r="RUI69" s="1003">
        <f t="shared" ref="RUI69" si="39110">RUI60*$C$65*$C$69</f>
        <v>0</v>
      </c>
      <c r="RUK69" s="1003">
        <f t="shared" ref="RUK69" si="39111">RUK60*$C$65*$C$69</f>
        <v>0</v>
      </c>
      <c r="RUM69" s="1003">
        <f t="shared" ref="RUM69" si="39112">RUM60*$C$65*$C$69</f>
        <v>0</v>
      </c>
      <c r="RUO69" s="1003">
        <f t="shared" ref="RUO69" si="39113">RUO60*$C$65*$C$69</f>
        <v>0</v>
      </c>
      <c r="RUQ69" s="1003">
        <f t="shared" ref="RUQ69" si="39114">RUQ60*$C$65*$C$69</f>
        <v>0</v>
      </c>
      <c r="RUS69" s="1003">
        <f t="shared" ref="RUS69" si="39115">RUS60*$C$65*$C$69</f>
        <v>0</v>
      </c>
      <c r="RUU69" s="1003">
        <f t="shared" ref="RUU69" si="39116">RUU60*$C$65*$C$69</f>
        <v>0</v>
      </c>
      <c r="RUW69" s="1003">
        <f t="shared" ref="RUW69" si="39117">RUW60*$C$65*$C$69</f>
        <v>0</v>
      </c>
      <c r="RUY69" s="1003">
        <f t="shared" ref="RUY69" si="39118">RUY60*$C$65*$C$69</f>
        <v>0</v>
      </c>
      <c r="RVA69" s="1003">
        <f t="shared" ref="RVA69" si="39119">RVA60*$C$65*$C$69</f>
        <v>0</v>
      </c>
      <c r="RVC69" s="1003">
        <f t="shared" ref="RVC69" si="39120">RVC60*$C$65*$C$69</f>
        <v>0</v>
      </c>
      <c r="RVE69" s="1003">
        <f t="shared" ref="RVE69" si="39121">RVE60*$C$65*$C$69</f>
        <v>0</v>
      </c>
      <c r="RVG69" s="1003">
        <f t="shared" ref="RVG69" si="39122">RVG60*$C$65*$C$69</f>
        <v>0</v>
      </c>
      <c r="RVI69" s="1003">
        <f t="shared" ref="RVI69" si="39123">RVI60*$C$65*$C$69</f>
        <v>0</v>
      </c>
      <c r="RVK69" s="1003">
        <f t="shared" ref="RVK69" si="39124">RVK60*$C$65*$C$69</f>
        <v>0</v>
      </c>
      <c r="RVM69" s="1003">
        <f t="shared" ref="RVM69" si="39125">RVM60*$C$65*$C$69</f>
        <v>0</v>
      </c>
      <c r="RVO69" s="1003">
        <f t="shared" ref="RVO69" si="39126">RVO60*$C$65*$C$69</f>
        <v>0</v>
      </c>
      <c r="RVQ69" s="1003">
        <f t="shared" ref="RVQ69" si="39127">RVQ60*$C$65*$C$69</f>
        <v>0</v>
      </c>
      <c r="RVS69" s="1003">
        <f t="shared" ref="RVS69" si="39128">RVS60*$C$65*$C$69</f>
        <v>0</v>
      </c>
      <c r="RVU69" s="1003">
        <f t="shared" ref="RVU69" si="39129">RVU60*$C$65*$C$69</f>
        <v>0</v>
      </c>
      <c r="RVW69" s="1003">
        <f t="shared" ref="RVW69" si="39130">RVW60*$C$65*$C$69</f>
        <v>0</v>
      </c>
      <c r="RVY69" s="1003">
        <f t="shared" ref="RVY69" si="39131">RVY60*$C$65*$C$69</f>
        <v>0</v>
      </c>
      <c r="RWA69" s="1003">
        <f t="shared" ref="RWA69" si="39132">RWA60*$C$65*$C$69</f>
        <v>0</v>
      </c>
      <c r="RWC69" s="1003">
        <f t="shared" ref="RWC69" si="39133">RWC60*$C$65*$C$69</f>
        <v>0</v>
      </c>
      <c r="RWE69" s="1003">
        <f t="shared" ref="RWE69" si="39134">RWE60*$C$65*$C$69</f>
        <v>0</v>
      </c>
      <c r="RWG69" s="1003">
        <f t="shared" ref="RWG69" si="39135">RWG60*$C$65*$C$69</f>
        <v>0</v>
      </c>
      <c r="RWI69" s="1003">
        <f t="shared" ref="RWI69" si="39136">RWI60*$C$65*$C$69</f>
        <v>0</v>
      </c>
      <c r="RWK69" s="1003">
        <f t="shared" ref="RWK69" si="39137">RWK60*$C$65*$C$69</f>
        <v>0</v>
      </c>
      <c r="RWM69" s="1003">
        <f t="shared" ref="RWM69" si="39138">RWM60*$C$65*$C$69</f>
        <v>0</v>
      </c>
      <c r="RWO69" s="1003">
        <f t="shared" ref="RWO69" si="39139">RWO60*$C$65*$C$69</f>
        <v>0</v>
      </c>
      <c r="RWQ69" s="1003">
        <f t="shared" ref="RWQ69" si="39140">RWQ60*$C$65*$C$69</f>
        <v>0</v>
      </c>
      <c r="RWS69" s="1003">
        <f t="shared" ref="RWS69" si="39141">RWS60*$C$65*$C$69</f>
        <v>0</v>
      </c>
      <c r="RWU69" s="1003">
        <f t="shared" ref="RWU69" si="39142">RWU60*$C$65*$C$69</f>
        <v>0</v>
      </c>
      <c r="RWW69" s="1003">
        <f t="shared" ref="RWW69" si="39143">RWW60*$C$65*$C$69</f>
        <v>0</v>
      </c>
      <c r="RWY69" s="1003">
        <f t="shared" ref="RWY69" si="39144">RWY60*$C$65*$C$69</f>
        <v>0</v>
      </c>
      <c r="RXA69" s="1003">
        <f t="shared" ref="RXA69" si="39145">RXA60*$C$65*$C$69</f>
        <v>0</v>
      </c>
      <c r="RXC69" s="1003">
        <f t="shared" ref="RXC69" si="39146">RXC60*$C$65*$C$69</f>
        <v>0</v>
      </c>
      <c r="RXE69" s="1003">
        <f t="shared" ref="RXE69" si="39147">RXE60*$C$65*$C$69</f>
        <v>0</v>
      </c>
      <c r="RXG69" s="1003">
        <f t="shared" ref="RXG69" si="39148">RXG60*$C$65*$C$69</f>
        <v>0</v>
      </c>
      <c r="RXI69" s="1003">
        <f t="shared" ref="RXI69" si="39149">RXI60*$C$65*$C$69</f>
        <v>0</v>
      </c>
      <c r="RXK69" s="1003">
        <f t="shared" ref="RXK69" si="39150">RXK60*$C$65*$C$69</f>
        <v>0</v>
      </c>
      <c r="RXM69" s="1003">
        <f t="shared" ref="RXM69" si="39151">RXM60*$C$65*$C$69</f>
        <v>0</v>
      </c>
      <c r="RXO69" s="1003">
        <f t="shared" ref="RXO69" si="39152">RXO60*$C$65*$C$69</f>
        <v>0</v>
      </c>
      <c r="RXQ69" s="1003">
        <f t="shared" ref="RXQ69" si="39153">RXQ60*$C$65*$C$69</f>
        <v>0</v>
      </c>
      <c r="RXS69" s="1003">
        <f t="shared" ref="RXS69" si="39154">RXS60*$C$65*$C$69</f>
        <v>0</v>
      </c>
      <c r="RXU69" s="1003">
        <f t="shared" ref="RXU69" si="39155">RXU60*$C$65*$C$69</f>
        <v>0</v>
      </c>
      <c r="RXW69" s="1003">
        <f t="shared" ref="RXW69" si="39156">RXW60*$C$65*$C$69</f>
        <v>0</v>
      </c>
      <c r="RXY69" s="1003">
        <f t="shared" ref="RXY69" si="39157">RXY60*$C$65*$C$69</f>
        <v>0</v>
      </c>
      <c r="RYA69" s="1003">
        <f t="shared" ref="RYA69" si="39158">RYA60*$C$65*$C$69</f>
        <v>0</v>
      </c>
      <c r="RYC69" s="1003">
        <f t="shared" ref="RYC69" si="39159">RYC60*$C$65*$C$69</f>
        <v>0</v>
      </c>
      <c r="RYE69" s="1003">
        <f t="shared" ref="RYE69" si="39160">RYE60*$C$65*$C$69</f>
        <v>0</v>
      </c>
      <c r="RYG69" s="1003">
        <f t="shared" ref="RYG69" si="39161">RYG60*$C$65*$C$69</f>
        <v>0</v>
      </c>
      <c r="RYI69" s="1003">
        <f t="shared" ref="RYI69" si="39162">RYI60*$C$65*$C$69</f>
        <v>0</v>
      </c>
      <c r="RYK69" s="1003">
        <f t="shared" ref="RYK69" si="39163">RYK60*$C$65*$C$69</f>
        <v>0</v>
      </c>
      <c r="RYM69" s="1003">
        <f t="shared" ref="RYM69" si="39164">RYM60*$C$65*$C$69</f>
        <v>0</v>
      </c>
      <c r="RYO69" s="1003">
        <f t="shared" ref="RYO69" si="39165">RYO60*$C$65*$C$69</f>
        <v>0</v>
      </c>
      <c r="RYQ69" s="1003">
        <f t="shared" ref="RYQ69" si="39166">RYQ60*$C$65*$C$69</f>
        <v>0</v>
      </c>
      <c r="RYS69" s="1003">
        <f t="shared" ref="RYS69" si="39167">RYS60*$C$65*$C$69</f>
        <v>0</v>
      </c>
      <c r="RYU69" s="1003">
        <f t="shared" ref="RYU69" si="39168">RYU60*$C$65*$C$69</f>
        <v>0</v>
      </c>
      <c r="RYW69" s="1003">
        <f t="shared" ref="RYW69" si="39169">RYW60*$C$65*$C$69</f>
        <v>0</v>
      </c>
      <c r="RYY69" s="1003">
        <f t="shared" ref="RYY69" si="39170">RYY60*$C$65*$C$69</f>
        <v>0</v>
      </c>
      <c r="RZA69" s="1003">
        <f t="shared" ref="RZA69" si="39171">RZA60*$C$65*$C$69</f>
        <v>0</v>
      </c>
      <c r="RZC69" s="1003">
        <f t="shared" ref="RZC69" si="39172">RZC60*$C$65*$C$69</f>
        <v>0</v>
      </c>
      <c r="RZE69" s="1003">
        <f t="shared" ref="RZE69" si="39173">RZE60*$C$65*$C$69</f>
        <v>0</v>
      </c>
      <c r="RZG69" s="1003">
        <f t="shared" ref="RZG69" si="39174">RZG60*$C$65*$C$69</f>
        <v>0</v>
      </c>
      <c r="RZI69" s="1003">
        <f t="shared" ref="RZI69" si="39175">RZI60*$C$65*$C$69</f>
        <v>0</v>
      </c>
      <c r="RZK69" s="1003">
        <f t="shared" ref="RZK69" si="39176">RZK60*$C$65*$C$69</f>
        <v>0</v>
      </c>
      <c r="RZM69" s="1003">
        <f t="shared" ref="RZM69" si="39177">RZM60*$C$65*$C$69</f>
        <v>0</v>
      </c>
      <c r="RZO69" s="1003">
        <f t="shared" ref="RZO69" si="39178">RZO60*$C$65*$C$69</f>
        <v>0</v>
      </c>
      <c r="RZQ69" s="1003">
        <f t="shared" ref="RZQ69" si="39179">RZQ60*$C$65*$C$69</f>
        <v>0</v>
      </c>
      <c r="RZS69" s="1003">
        <f t="shared" ref="RZS69" si="39180">RZS60*$C$65*$C$69</f>
        <v>0</v>
      </c>
      <c r="RZU69" s="1003">
        <f t="shared" ref="RZU69" si="39181">RZU60*$C$65*$C$69</f>
        <v>0</v>
      </c>
      <c r="RZW69" s="1003">
        <f t="shared" ref="RZW69" si="39182">RZW60*$C$65*$C$69</f>
        <v>0</v>
      </c>
      <c r="RZY69" s="1003">
        <f t="shared" ref="RZY69" si="39183">RZY60*$C$65*$C$69</f>
        <v>0</v>
      </c>
      <c r="SAA69" s="1003">
        <f t="shared" ref="SAA69" si="39184">SAA60*$C$65*$C$69</f>
        <v>0</v>
      </c>
      <c r="SAC69" s="1003">
        <f t="shared" ref="SAC69" si="39185">SAC60*$C$65*$C$69</f>
        <v>0</v>
      </c>
      <c r="SAE69" s="1003">
        <f t="shared" ref="SAE69" si="39186">SAE60*$C$65*$C$69</f>
        <v>0</v>
      </c>
      <c r="SAG69" s="1003">
        <f t="shared" ref="SAG69" si="39187">SAG60*$C$65*$C$69</f>
        <v>0</v>
      </c>
      <c r="SAI69" s="1003">
        <f t="shared" ref="SAI69" si="39188">SAI60*$C$65*$C$69</f>
        <v>0</v>
      </c>
      <c r="SAK69" s="1003">
        <f t="shared" ref="SAK69" si="39189">SAK60*$C$65*$C$69</f>
        <v>0</v>
      </c>
      <c r="SAM69" s="1003">
        <f t="shared" ref="SAM69" si="39190">SAM60*$C$65*$C$69</f>
        <v>0</v>
      </c>
      <c r="SAO69" s="1003">
        <f t="shared" ref="SAO69" si="39191">SAO60*$C$65*$C$69</f>
        <v>0</v>
      </c>
      <c r="SAQ69" s="1003">
        <f t="shared" ref="SAQ69" si="39192">SAQ60*$C$65*$C$69</f>
        <v>0</v>
      </c>
      <c r="SAS69" s="1003">
        <f t="shared" ref="SAS69" si="39193">SAS60*$C$65*$C$69</f>
        <v>0</v>
      </c>
      <c r="SAU69" s="1003">
        <f t="shared" ref="SAU69" si="39194">SAU60*$C$65*$C$69</f>
        <v>0</v>
      </c>
      <c r="SAW69" s="1003">
        <f t="shared" ref="SAW69" si="39195">SAW60*$C$65*$C$69</f>
        <v>0</v>
      </c>
      <c r="SAY69" s="1003">
        <f t="shared" ref="SAY69" si="39196">SAY60*$C$65*$C$69</f>
        <v>0</v>
      </c>
      <c r="SBA69" s="1003">
        <f t="shared" ref="SBA69" si="39197">SBA60*$C$65*$C$69</f>
        <v>0</v>
      </c>
      <c r="SBC69" s="1003">
        <f t="shared" ref="SBC69" si="39198">SBC60*$C$65*$C$69</f>
        <v>0</v>
      </c>
      <c r="SBE69" s="1003">
        <f t="shared" ref="SBE69" si="39199">SBE60*$C$65*$C$69</f>
        <v>0</v>
      </c>
      <c r="SBG69" s="1003">
        <f t="shared" ref="SBG69" si="39200">SBG60*$C$65*$C$69</f>
        <v>0</v>
      </c>
      <c r="SBI69" s="1003">
        <f t="shared" ref="SBI69" si="39201">SBI60*$C$65*$C$69</f>
        <v>0</v>
      </c>
      <c r="SBK69" s="1003">
        <f t="shared" ref="SBK69" si="39202">SBK60*$C$65*$C$69</f>
        <v>0</v>
      </c>
      <c r="SBM69" s="1003">
        <f t="shared" ref="SBM69" si="39203">SBM60*$C$65*$C$69</f>
        <v>0</v>
      </c>
      <c r="SBO69" s="1003">
        <f t="shared" ref="SBO69" si="39204">SBO60*$C$65*$C$69</f>
        <v>0</v>
      </c>
      <c r="SBQ69" s="1003">
        <f t="shared" ref="SBQ69" si="39205">SBQ60*$C$65*$C$69</f>
        <v>0</v>
      </c>
      <c r="SBS69" s="1003">
        <f t="shared" ref="SBS69" si="39206">SBS60*$C$65*$C$69</f>
        <v>0</v>
      </c>
      <c r="SBU69" s="1003">
        <f t="shared" ref="SBU69" si="39207">SBU60*$C$65*$C$69</f>
        <v>0</v>
      </c>
      <c r="SBW69" s="1003">
        <f t="shared" ref="SBW69" si="39208">SBW60*$C$65*$C$69</f>
        <v>0</v>
      </c>
      <c r="SBY69" s="1003">
        <f t="shared" ref="SBY69" si="39209">SBY60*$C$65*$C$69</f>
        <v>0</v>
      </c>
      <c r="SCA69" s="1003">
        <f t="shared" ref="SCA69" si="39210">SCA60*$C$65*$C$69</f>
        <v>0</v>
      </c>
      <c r="SCC69" s="1003">
        <f t="shared" ref="SCC69" si="39211">SCC60*$C$65*$C$69</f>
        <v>0</v>
      </c>
      <c r="SCE69" s="1003">
        <f t="shared" ref="SCE69" si="39212">SCE60*$C$65*$C$69</f>
        <v>0</v>
      </c>
      <c r="SCG69" s="1003">
        <f t="shared" ref="SCG69" si="39213">SCG60*$C$65*$C$69</f>
        <v>0</v>
      </c>
      <c r="SCI69" s="1003">
        <f t="shared" ref="SCI69" si="39214">SCI60*$C$65*$C$69</f>
        <v>0</v>
      </c>
      <c r="SCK69" s="1003">
        <f t="shared" ref="SCK69" si="39215">SCK60*$C$65*$C$69</f>
        <v>0</v>
      </c>
      <c r="SCM69" s="1003">
        <f t="shared" ref="SCM69" si="39216">SCM60*$C$65*$C$69</f>
        <v>0</v>
      </c>
      <c r="SCO69" s="1003">
        <f t="shared" ref="SCO69" si="39217">SCO60*$C$65*$C$69</f>
        <v>0</v>
      </c>
      <c r="SCQ69" s="1003">
        <f t="shared" ref="SCQ69" si="39218">SCQ60*$C$65*$C$69</f>
        <v>0</v>
      </c>
      <c r="SCS69" s="1003">
        <f t="shared" ref="SCS69" si="39219">SCS60*$C$65*$C$69</f>
        <v>0</v>
      </c>
      <c r="SCU69" s="1003">
        <f t="shared" ref="SCU69" si="39220">SCU60*$C$65*$C$69</f>
        <v>0</v>
      </c>
      <c r="SCW69" s="1003">
        <f t="shared" ref="SCW69" si="39221">SCW60*$C$65*$C$69</f>
        <v>0</v>
      </c>
      <c r="SCY69" s="1003">
        <f t="shared" ref="SCY69" si="39222">SCY60*$C$65*$C$69</f>
        <v>0</v>
      </c>
      <c r="SDA69" s="1003">
        <f t="shared" ref="SDA69" si="39223">SDA60*$C$65*$C$69</f>
        <v>0</v>
      </c>
      <c r="SDC69" s="1003">
        <f t="shared" ref="SDC69" si="39224">SDC60*$C$65*$C$69</f>
        <v>0</v>
      </c>
      <c r="SDE69" s="1003">
        <f t="shared" ref="SDE69" si="39225">SDE60*$C$65*$C$69</f>
        <v>0</v>
      </c>
      <c r="SDG69" s="1003">
        <f t="shared" ref="SDG69" si="39226">SDG60*$C$65*$C$69</f>
        <v>0</v>
      </c>
      <c r="SDI69" s="1003">
        <f t="shared" ref="SDI69" si="39227">SDI60*$C$65*$C$69</f>
        <v>0</v>
      </c>
      <c r="SDK69" s="1003">
        <f t="shared" ref="SDK69" si="39228">SDK60*$C$65*$C$69</f>
        <v>0</v>
      </c>
      <c r="SDM69" s="1003">
        <f t="shared" ref="SDM69" si="39229">SDM60*$C$65*$C$69</f>
        <v>0</v>
      </c>
      <c r="SDO69" s="1003">
        <f t="shared" ref="SDO69" si="39230">SDO60*$C$65*$C$69</f>
        <v>0</v>
      </c>
      <c r="SDQ69" s="1003">
        <f t="shared" ref="SDQ69" si="39231">SDQ60*$C$65*$C$69</f>
        <v>0</v>
      </c>
      <c r="SDS69" s="1003">
        <f t="shared" ref="SDS69" si="39232">SDS60*$C$65*$C$69</f>
        <v>0</v>
      </c>
      <c r="SDU69" s="1003">
        <f t="shared" ref="SDU69" si="39233">SDU60*$C$65*$C$69</f>
        <v>0</v>
      </c>
      <c r="SDW69" s="1003">
        <f t="shared" ref="SDW69" si="39234">SDW60*$C$65*$C$69</f>
        <v>0</v>
      </c>
      <c r="SDY69" s="1003">
        <f t="shared" ref="SDY69" si="39235">SDY60*$C$65*$C$69</f>
        <v>0</v>
      </c>
      <c r="SEA69" s="1003">
        <f t="shared" ref="SEA69" si="39236">SEA60*$C$65*$C$69</f>
        <v>0</v>
      </c>
      <c r="SEC69" s="1003">
        <f t="shared" ref="SEC69" si="39237">SEC60*$C$65*$C$69</f>
        <v>0</v>
      </c>
      <c r="SEE69" s="1003">
        <f t="shared" ref="SEE69" si="39238">SEE60*$C$65*$C$69</f>
        <v>0</v>
      </c>
      <c r="SEG69" s="1003">
        <f t="shared" ref="SEG69" si="39239">SEG60*$C$65*$C$69</f>
        <v>0</v>
      </c>
      <c r="SEI69" s="1003">
        <f t="shared" ref="SEI69" si="39240">SEI60*$C$65*$C$69</f>
        <v>0</v>
      </c>
      <c r="SEK69" s="1003">
        <f t="shared" ref="SEK69" si="39241">SEK60*$C$65*$C$69</f>
        <v>0</v>
      </c>
      <c r="SEM69" s="1003">
        <f t="shared" ref="SEM69" si="39242">SEM60*$C$65*$C$69</f>
        <v>0</v>
      </c>
      <c r="SEO69" s="1003">
        <f t="shared" ref="SEO69" si="39243">SEO60*$C$65*$C$69</f>
        <v>0</v>
      </c>
      <c r="SEQ69" s="1003">
        <f t="shared" ref="SEQ69" si="39244">SEQ60*$C$65*$C$69</f>
        <v>0</v>
      </c>
      <c r="SES69" s="1003">
        <f t="shared" ref="SES69" si="39245">SES60*$C$65*$C$69</f>
        <v>0</v>
      </c>
      <c r="SEU69" s="1003">
        <f t="shared" ref="SEU69" si="39246">SEU60*$C$65*$C$69</f>
        <v>0</v>
      </c>
      <c r="SEW69" s="1003">
        <f t="shared" ref="SEW69" si="39247">SEW60*$C$65*$C$69</f>
        <v>0</v>
      </c>
      <c r="SEY69" s="1003">
        <f t="shared" ref="SEY69" si="39248">SEY60*$C$65*$C$69</f>
        <v>0</v>
      </c>
      <c r="SFA69" s="1003">
        <f t="shared" ref="SFA69" si="39249">SFA60*$C$65*$C$69</f>
        <v>0</v>
      </c>
      <c r="SFC69" s="1003">
        <f t="shared" ref="SFC69" si="39250">SFC60*$C$65*$C$69</f>
        <v>0</v>
      </c>
      <c r="SFE69" s="1003">
        <f t="shared" ref="SFE69" si="39251">SFE60*$C$65*$C$69</f>
        <v>0</v>
      </c>
      <c r="SFG69" s="1003">
        <f t="shared" ref="SFG69" si="39252">SFG60*$C$65*$C$69</f>
        <v>0</v>
      </c>
      <c r="SFI69" s="1003">
        <f t="shared" ref="SFI69" si="39253">SFI60*$C$65*$C$69</f>
        <v>0</v>
      </c>
      <c r="SFK69" s="1003">
        <f t="shared" ref="SFK69" si="39254">SFK60*$C$65*$C$69</f>
        <v>0</v>
      </c>
      <c r="SFM69" s="1003">
        <f t="shared" ref="SFM69" si="39255">SFM60*$C$65*$C$69</f>
        <v>0</v>
      </c>
      <c r="SFO69" s="1003">
        <f t="shared" ref="SFO69" si="39256">SFO60*$C$65*$C$69</f>
        <v>0</v>
      </c>
      <c r="SFQ69" s="1003">
        <f t="shared" ref="SFQ69" si="39257">SFQ60*$C$65*$C$69</f>
        <v>0</v>
      </c>
      <c r="SFS69" s="1003">
        <f t="shared" ref="SFS69" si="39258">SFS60*$C$65*$C$69</f>
        <v>0</v>
      </c>
      <c r="SFU69" s="1003">
        <f t="shared" ref="SFU69" si="39259">SFU60*$C$65*$C$69</f>
        <v>0</v>
      </c>
      <c r="SFW69" s="1003">
        <f t="shared" ref="SFW69" si="39260">SFW60*$C$65*$C$69</f>
        <v>0</v>
      </c>
      <c r="SFY69" s="1003">
        <f t="shared" ref="SFY69" si="39261">SFY60*$C$65*$C$69</f>
        <v>0</v>
      </c>
      <c r="SGA69" s="1003">
        <f t="shared" ref="SGA69" si="39262">SGA60*$C$65*$C$69</f>
        <v>0</v>
      </c>
      <c r="SGC69" s="1003">
        <f t="shared" ref="SGC69" si="39263">SGC60*$C$65*$C$69</f>
        <v>0</v>
      </c>
      <c r="SGE69" s="1003">
        <f t="shared" ref="SGE69" si="39264">SGE60*$C$65*$C$69</f>
        <v>0</v>
      </c>
      <c r="SGG69" s="1003">
        <f t="shared" ref="SGG69" si="39265">SGG60*$C$65*$C$69</f>
        <v>0</v>
      </c>
      <c r="SGI69" s="1003">
        <f t="shared" ref="SGI69" si="39266">SGI60*$C$65*$C$69</f>
        <v>0</v>
      </c>
      <c r="SGK69" s="1003">
        <f t="shared" ref="SGK69" si="39267">SGK60*$C$65*$C$69</f>
        <v>0</v>
      </c>
      <c r="SGM69" s="1003">
        <f t="shared" ref="SGM69" si="39268">SGM60*$C$65*$C$69</f>
        <v>0</v>
      </c>
      <c r="SGO69" s="1003">
        <f t="shared" ref="SGO69" si="39269">SGO60*$C$65*$C$69</f>
        <v>0</v>
      </c>
      <c r="SGQ69" s="1003">
        <f t="shared" ref="SGQ69" si="39270">SGQ60*$C$65*$C$69</f>
        <v>0</v>
      </c>
      <c r="SGS69" s="1003">
        <f t="shared" ref="SGS69" si="39271">SGS60*$C$65*$C$69</f>
        <v>0</v>
      </c>
      <c r="SGU69" s="1003">
        <f t="shared" ref="SGU69" si="39272">SGU60*$C$65*$C$69</f>
        <v>0</v>
      </c>
      <c r="SGW69" s="1003">
        <f t="shared" ref="SGW69" si="39273">SGW60*$C$65*$C$69</f>
        <v>0</v>
      </c>
      <c r="SGY69" s="1003">
        <f t="shared" ref="SGY69" si="39274">SGY60*$C$65*$C$69</f>
        <v>0</v>
      </c>
      <c r="SHA69" s="1003">
        <f t="shared" ref="SHA69" si="39275">SHA60*$C$65*$C$69</f>
        <v>0</v>
      </c>
      <c r="SHC69" s="1003">
        <f t="shared" ref="SHC69" si="39276">SHC60*$C$65*$C$69</f>
        <v>0</v>
      </c>
      <c r="SHE69" s="1003">
        <f t="shared" ref="SHE69" si="39277">SHE60*$C$65*$C$69</f>
        <v>0</v>
      </c>
      <c r="SHG69" s="1003">
        <f t="shared" ref="SHG69" si="39278">SHG60*$C$65*$C$69</f>
        <v>0</v>
      </c>
      <c r="SHI69" s="1003">
        <f t="shared" ref="SHI69" si="39279">SHI60*$C$65*$C$69</f>
        <v>0</v>
      </c>
      <c r="SHK69" s="1003">
        <f t="shared" ref="SHK69" si="39280">SHK60*$C$65*$C$69</f>
        <v>0</v>
      </c>
      <c r="SHM69" s="1003">
        <f t="shared" ref="SHM69" si="39281">SHM60*$C$65*$C$69</f>
        <v>0</v>
      </c>
      <c r="SHO69" s="1003">
        <f t="shared" ref="SHO69" si="39282">SHO60*$C$65*$C$69</f>
        <v>0</v>
      </c>
      <c r="SHQ69" s="1003">
        <f t="shared" ref="SHQ69" si="39283">SHQ60*$C$65*$C$69</f>
        <v>0</v>
      </c>
      <c r="SHS69" s="1003">
        <f t="shared" ref="SHS69" si="39284">SHS60*$C$65*$C$69</f>
        <v>0</v>
      </c>
      <c r="SHU69" s="1003">
        <f t="shared" ref="SHU69" si="39285">SHU60*$C$65*$C$69</f>
        <v>0</v>
      </c>
      <c r="SHW69" s="1003">
        <f t="shared" ref="SHW69" si="39286">SHW60*$C$65*$C$69</f>
        <v>0</v>
      </c>
      <c r="SHY69" s="1003">
        <f t="shared" ref="SHY69" si="39287">SHY60*$C$65*$C$69</f>
        <v>0</v>
      </c>
      <c r="SIA69" s="1003">
        <f t="shared" ref="SIA69" si="39288">SIA60*$C$65*$C$69</f>
        <v>0</v>
      </c>
      <c r="SIC69" s="1003">
        <f t="shared" ref="SIC69" si="39289">SIC60*$C$65*$C$69</f>
        <v>0</v>
      </c>
      <c r="SIE69" s="1003">
        <f t="shared" ref="SIE69" si="39290">SIE60*$C$65*$C$69</f>
        <v>0</v>
      </c>
      <c r="SIG69" s="1003">
        <f t="shared" ref="SIG69" si="39291">SIG60*$C$65*$C$69</f>
        <v>0</v>
      </c>
      <c r="SII69" s="1003">
        <f t="shared" ref="SII69" si="39292">SII60*$C$65*$C$69</f>
        <v>0</v>
      </c>
      <c r="SIK69" s="1003">
        <f t="shared" ref="SIK69" si="39293">SIK60*$C$65*$C$69</f>
        <v>0</v>
      </c>
      <c r="SIM69" s="1003">
        <f t="shared" ref="SIM69" si="39294">SIM60*$C$65*$C$69</f>
        <v>0</v>
      </c>
      <c r="SIO69" s="1003">
        <f t="shared" ref="SIO69" si="39295">SIO60*$C$65*$C$69</f>
        <v>0</v>
      </c>
      <c r="SIQ69" s="1003">
        <f t="shared" ref="SIQ69" si="39296">SIQ60*$C$65*$C$69</f>
        <v>0</v>
      </c>
      <c r="SIS69" s="1003">
        <f t="shared" ref="SIS69" si="39297">SIS60*$C$65*$C$69</f>
        <v>0</v>
      </c>
      <c r="SIU69" s="1003">
        <f t="shared" ref="SIU69" si="39298">SIU60*$C$65*$C$69</f>
        <v>0</v>
      </c>
      <c r="SIW69" s="1003">
        <f t="shared" ref="SIW69" si="39299">SIW60*$C$65*$C$69</f>
        <v>0</v>
      </c>
      <c r="SIY69" s="1003">
        <f t="shared" ref="SIY69" si="39300">SIY60*$C$65*$C$69</f>
        <v>0</v>
      </c>
      <c r="SJA69" s="1003">
        <f t="shared" ref="SJA69" si="39301">SJA60*$C$65*$C$69</f>
        <v>0</v>
      </c>
      <c r="SJC69" s="1003">
        <f t="shared" ref="SJC69" si="39302">SJC60*$C$65*$C$69</f>
        <v>0</v>
      </c>
      <c r="SJE69" s="1003">
        <f t="shared" ref="SJE69" si="39303">SJE60*$C$65*$C$69</f>
        <v>0</v>
      </c>
      <c r="SJG69" s="1003">
        <f t="shared" ref="SJG69" si="39304">SJG60*$C$65*$C$69</f>
        <v>0</v>
      </c>
      <c r="SJI69" s="1003">
        <f t="shared" ref="SJI69" si="39305">SJI60*$C$65*$C$69</f>
        <v>0</v>
      </c>
      <c r="SJK69" s="1003">
        <f t="shared" ref="SJK69" si="39306">SJK60*$C$65*$C$69</f>
        <v>0</v>
      </c>
      <c r="SJM69" s="1003">
        <f t="shared" ref="SJM69" si="39307">SJM60*$C$65*$C$69</f>
        <v>0</v>
      </c>
      <c r="SJO69" s="1003">
        <f t="shared" ref="SJO69" si="39308">SJO60*$C$65*$C$69</f>
        <v>0</v>
      </c>
      <c r="SJQ69" s="1003">
        <f t="shared" ref="SJQ69" si="39309">SJQ60*$C$65*$C$69</f>
        <v>0</v>
      </c>
      <c r="SJS69" s="1003">
        <f t="shared" ref="SJS69" si="39310">SJS60*$C$65*$C$69</f>
        <v>0</v>
      </c>
      <c r="SJU69" s="1003">
        <f t="shared" ref="SJU69" si="39311">SJU60*$C$65*$C$69</f>
        <v>0</v>
      </c>
      <c r="SJW69" s="1003">
        <f t="shared" ref="SJW69" si="39312">SJW60*$C$65*$C$69</f>
        <v>0</v>
      </c>
      <c r="SJY69" s="1003">
        <f t="shared" ref="SJY69" si="39313">SJY60*$C$65*$C$69</f>
        <v>0</v>
      </c>
      <c r="SKA69" s="1003">
        <f t="shared" ref="SKA69" si="39314">SKA60*$C$65*$C$69</f>
        <v>0</v>
      </c>
      <c r="SKC69" s="1003">
        <f t="shared" ref="SKC69" si="39315">SKC60*$C$65*$C$69</f>
        <v>0</v>
      </c>
      <c r="SKE69" s="1003">
        <f t="shared" ref="SKE69" si="39316">SKE60*$C$65*$C$69</f>
        <v>0</v>
      </c>
      <c r="SKG69" s="1003">
        <f t="shared" ref="SKG69" si="39317">SKG60*$C$65*$C$69</f>
        <v>0</v>
      </c>
      <c r="SKI69" s="1003">
        <f t="shared" ref="SKI69" si="39318">SKI60*$C$65*$C$69</f>
        <v>0</v>
      </c>
      <c r="SKK69" s="1003">
        <f t="shared" ref="SKK69" si="39319">SKK60*$C$65*$C$69</f>
        <v>0</v>
      </c>
      <c r="SKM69" s="1003">
        <f t="shared" ref="SKM69" si="39320">SKM60*$C$65*$C$69</f>
        <v>0</v>
      </c>
      <c r="SKO69" s="1003">
        <f t="shared" ref="SKO69" si="39321">SKO60*$C$65*$C$69</f>
        <v>0</v>
      </c>
      <c r="SKQ69" s="1003">
        <f t="shared" ref="SKQ69" si="39322">SKQ60*$C$65*$C$69</f>
        <v>0</v>
      </c>
      <c r="SKS69" s="1003">
        <f t="shared" ref="SKS69" si="39323">SKS60*$C$65*$C$69</f>
        <v>0</v>
      </c>
      <c r="SKU69" s="1003">
        <f t="shared" ref="SKU69" si="39324">SKU60*$C$65*$C$69</f>
        <v>0</v>
      </c>
      <c r="SKW69" s="1003">
        <f t="shared" ref="SKW69" si="39325">SKW60*$C$65*$C$69</f>
        <v>0</v>
      </c>
      <c r="SKY69" s="1003">
        <f t="shared" ref="SKY69" si="39326">SKY60*$C$65*$C$69</f>
        <v>0</v>
      </c>
      <c r="SLA69" s="1003">
        <f t="shared" ref="SLA69" si="39327">SLA60*$C$65*$C$69</f>
        <v>0</v>
      </c>
      <c r="SLC69" s="1003">
        <f t="shared" ref="SLC69" si="39328">SLC60*$C$65*$C$69</f>
        <v>0</v>
      </c>
      <c r="SLE69" s="1003">
        <f t="shared" ref="SLE69" si="39329">SLE60*$C$65*$C$69</f>
        <v>0</v>
      </c>
      <c r="SLG69" s="1003">
        <f t="shared" ref="SLG69" si="39330">SLG60*$C$65*$C$69</f>
        <v>0</v>
      </c>
      <c r="SLI69" s="1003">
        <f t="shared" ref="SLI69" si="39331">SLI60*$C$65*$C$69</f>
        <v>0</v>
      </c>
      <c r="SLK69" s="1003">
        <f t="shared" ref="SLK69" si="39332">SLK60*$C$65*$C$69</f>
        <v>0</v>
      </c>
      <c r="SLM69" s="1003">
        <f t="shared" ref="SLM69" si="39333">SLM60*$C$65*$C$69</f>
        <v>0</v>
      </c>
      <c r="SLO69" s="1003">
        <f t="shared" ref="SLO69" si="39334">SLO60*$C$65*$C$69</f>
        <v>0</v>
      </c>
      <c r="SLQ69" s="1003">
        <f t="shared" ref="SLQ69" si="39335">SLQ60*$C$65*$C$69</f>
        <v>0</v>
      </c>
      <c r="SLS69" s="1003">
        <f t="shared" ref="SLS69" si="39336">SLS60*$C$65*$C$69</f>
        <v>0</v>
      </c>
      <c r="SLU69" s="1003">
        <f t="shared" ref="SLU69" si="39337">SLU60*$C$65*$C$69</f>
        <v>0</v>
      </c>
      <c r="SLW69" s="1003">
        <f t="shared" ref="SLW69" si="39338">SLW60*$C$65*$C$69</f>
        <v>0</v>
      </c>
      <c r="SLY69" s="1003">
        <f t="shared" ref="SLY69" si="39339">SLY60*$C$65*$C$69</f>
        <v>0</v>
      </c>
      <c r="SMA69" s="1003">
        <f t="shared" ref="SMA69" si="39340">SMA60*$C$65*$C$69</f>
        <v>0</v>
      </c>
      <c r="SMC69" s="1003">
        <f t="shared" ref="SMC69" si="39341">SMC60*$C$65*$C$69</f>
        <v>0</v>
      </c>
      <c r="SME69" s="1003">
        <f t="shared" ref="SME69" si="39342">SME60*$C$65*$C$69</f>
        <v>0</v>
      </c>
      <c r="SMG69" s="1003">
        <f t="shared" ref="SMG69" si="39343">SMG60*$C$65*$C$69</f>
        <v>0</v>
      </c>
      <c r="SMI69" s="1003">
        <f t="shared" ref="SMI69" si="39344">SMI60*$C$65*$C$69</f>
        <v>0</v>
      </c>
      <c r="SMK69" s="1003">
        <f t="shared" ref="SMK69" si="39345">SMK60*$C$65*$C$69</f>
        <v>0</v>
      </c>
      <c r="SMM69" s="1003">
        <f t="shared" ref="SMM69" si="39346">SMM60*$C$65*$C$69</f>
        <v>0</v>
      </c>
      <c r="SMO69" s="1003">
        <f t="shared" ref="SMO69" si="39347">SMO60*$C$65*$C$69</f>
        <v>0</v>
      </c>
      <c r="SMQ69" s="1003">
        <f t="shared" ref="SMQ69" si="39348">SMQ60*$C$65*$C$69</f>
        <v>0</v>
      </c>
      <c r="SMS69" s="1003">
        <f t="shared" ref="SMS69" si="39349">SMS60*$C$65*$C$69</f>
        <v>0</v>
      </c>
      <c r="SMU69" s="1003">
        <f t="shared" ref="SMU69" si="39350">SMU60*$C$65*$C$69</f>
        <v>0</v>
      </c>
      <c r="SMW69" s="1003">
        <f t="shared" ref="SMW69" si="39351">SMW60*$C$65*$C$69</f>
        <v>0</v>
      </c>
      <c r="SMY69" s="1003">
        <f t="shared" ref="SMY69" si="39352">SMY60*$C$65*$C$69</f>
        <v>0</v>
      </c>
      <c r="SNA69" s="1003">
        <f t="shared" ref="SNA69" si="39353">SNA60*$C$65*$C$69</f>
        <v>0</v>
      </c>
      <c r="SNC69" s="1003">
        <f t="shared" ref="SNC69" si="39354">SNC60*$C$65*$C$69</f>
        <v>0</v>
      </c>
      <c r="SNE69" s="1003">
        <f t="shared" ref="SNE69" si="39355">SNE60*$C$65*$C$69</f>
        <v>0</v>
      </c>
      <c r="SNG69" s="1003">
        <f t="shared" ref="SNG69" si="39356">SNG60*$C$65*$C$69</f>
        <v>0</v>
      </c>
      <c r="SNI69" s="1003">
        <f t="shared" ref="SNI69" si="39357">SNI60*$C$65*$C$69</f>
        <v>0</v>
      </c>
      <c r="SNK69" s="1003">
        <f t="shared" ref="SNK69" si="39358">SNK60*$C$65*$C$69</f>
        <v>0</v>
      </c>
      <c r="SNM69" s="1003">
        <f t="shared" ref="SNM69" si="39359">SNM60*$C$65*$C$69</f>
        <v>0</v>
      </c>
      <c r="SNO69" s="1003">
        <f t="shared" ref="SNO69" si="39360">SNO60*$C$65*$C$69</f>
        <v>0</v>
      </c>
      <c r="SNQ69" s="1003">
        <f t="shared" ref="SNQ69" si="39361">SNQ60*$C$65*$C$69</f>
        <v>0</v>
      </c>
      <c r="SNS69" s="1003">
        <f t="shared" ref="SNS69" si="39362">SNS60*$C$65*$C$69</f>
        <v>0</v>
      </c>
      <c r="SNU69" s="1003">
        <f t="shared" ref="SNU69" si="39363">SNU60*$C$65*$C$69</f>
        <v>0</v>
      </c>
      <c r="SNW69" s="1003">
        <f t="shared" ref="SNW69" si="39364">SNW60*$C$65*$C$69</f>
        <v>0</v>
      </c>
      <c r="SNY69" s="1003">
        <f t="shared" ref="SNY69" si="39365">SNY60*$C$65*$C$69</f>
        <v>0</v>
      </c>
      <c r="SOA69" s="1003">
        <f t="shared" ref="SOA69" si="39366">SOA60*$C$65*$C$69</f>
        <v>0</v>
      </c>
      <c r="SOC69" s="1003">
        <f t="shared" ref="SOC69" si="39367">SOC60*$C$65*$C$69</f>
        <v>0</v>
      </c>
      <c r="SOE69" s="1003">
        <f t="shared" ref="SOE69" si="39368">SOE60*$C$65*$C$69</f>
        <v>0</v>
      </c>
      <c r="SOG69" s="1003">
        <f t="shared" ref="SOG69" si="39369">SOG60*$C$65*$C$69</f>
        <v>0</v>
      </c>
      <c r="SOI69" s="1003">
        <f t="shared" ref="SOI69" si="39370">SOI60*$C$65*$C$69</f>
        <v>0</v>
      </c>
      <c r="SOK69" s="1003">
        <f t="shared" ref="SOK69" si="39371">SOK60*$C$65*$C$69</f>
        <v>0</v>
      </c>
      <c r="SOM69" s="1003">
        <f t="shared" ref="SOM69" si="39372">SOM60*$C$65*$C$69</f>
        <v>0</v>
      </c>
      <c r="SOO69" s="1003">
        <f t="shared" ref="SOO69" si="39373">SOO60*$C$65*$C$69</f>
        <v>0</v>
      </c>
      <c r="SOQ69" s="1003">
        <f t="shared" ref="SOQ69" si="39374">SOQ60*$C$65*$C$69</f>
        <v>0</v>
      </c>
      <c r="SOS69" s="1003">
        <f t="shared" ref="SOS69" si="39375">SOS60*$C$65*$C$69</f>
        <v>0</v>
      </c>
      <c r="SOU69" s="1003">
        <f t="shared" ref="SOU69" si="39376">SOU60*$C$65*$C$69</f>
        <v>0</v>
      </c>
      <c r="SOW69" s="1003">
        <f t="shared" ref="SOW69" si="39377">SOW60*$C$65*$C$69</f>
        <v>0</v>
      </c>
      <c r="SOY69" s="1003">
        <f t="shared" ref="SOY69" si="39378">SOY60*$C$65*$C$69</f>
        <v>0</v>
      </c>
      <c r="SPA69" s="1003">
        <f t="shared" ref="SPA69" si="39379">SPA60*$C$65*$C$69</f>
        <v>0</v>
      </c>
      <c r="SPC69" s="1003">
        <f t="shared" ref="SPC69" si="39380">SPC60*$C$65*$C$69</f>
        <v>0</v>
      </c>
      <c r="SPE69" s="1003">
        <f t="shared" ref="SPE69" si="39381">SPE60*$C$65*$C$69</f>
        <v>0</v>
      </c>
      <c r="SPG69" s="1003">
        <f t="shared" ref="SPG69" si="39382">SPG60*$C$65*$C$69</f>
        <v>0</v>
      </c>
      <c r="SPI69" s="1003">
        <f t="shared" ref="SPI69" si="39383">SPI60*$C$65*$C$69</f>
        <v>0</v>
      </c>
      <c r="SPK69" s="1003">
        <f t="shared" ref="SPK69" si="39384">SPK60*$C$65*$C$69</f>
        <v>0</v>
      </c>
      <c r="SPM69" s="1003">
        <f t="shared" ref="SPM69" si="39385">SPM60*$C$65*$C$69</f>
        <v>0</v>
      </c>
      <c r="SPO69" s="1003">
        <f t="shared" ref="SPO69" si="39386">SPO60*$C$65*$C$69</f>
        <v>0</v>
      </c>
      <c r="SPQ69" s="1003">
        <f t="shared" ref="SPQ69" si="39387">SPQ60*$C$65*$C$69</f>
        <v>0</v>
      </c>
      <c r="SPS69" s="1003">
        <f t="shared" ref="SPS69" si="39388">SPS60*$C$65*$C$69</f>
        <v>0</v>
      </c>
      <c r="SPU69" s="1003">
        <f t="shared" ref="SPU69" si="39389">SPU60*$C$65*$C$69</f>
        <v>0</v>
      </c>
      <c r="SPW69" s="1003">
        <f t="shared" ref="SPW69" si="39390">SPW60*$C$65*$C$69</f>
        <v>0</v>
      </c>
      <c r="SPY69" s="1003">
        <f t="shared" ref="SPY69" si="39391">SPY60*$C$65*$C$69</f>
        <v>0</v>
      </c>
      <c r="SQA69" s="1003">
        <f t="shared" ref="SQA69" si="39392">SQA60*$C$65*$C$69</f>
        <v>0</v>
      </c>
      <c r="SQC69" s="1003">
        <f t="shared" ref="SQC69" si="39393">SQC60*$C$65*$C$69</f>
        <v>0</v>
      </c>
      <c r="SQE69" s="1003">
        <f t="shared" ref="SQE69" si="39394">SQE60*$C$65*$C$69</f>
        <v>0</v>
      </c>
      <c r="SQG69" s="1003">
        <f t="shared" ref="SQG69" si="39395">SQG60*$C$65*$C$69</f>
        <v>0</v>
      </c>
      <c r="SQI69" s="1003">
        <f t="shared" ref="SQI69" si="39396">SQI60*$C$65*$C$69</f>
        <v>0</v>
      </c>
      <c r="SQK69" s="1003">
        <f t="shared" ref="SQK69" si="39397">SQK60*$C$65*$C$69</f>
        <v>0</v>
      </c>
      <c r="SQM69" s="1003">
        <f t="shared" ref="SQM69" si="39398">SQM60*$C$65*$C$69</f>
        <v>0</v>
      </c>
      <c r="SQO69" s="1003">
        <f t="shared" ref="SQO69" si="39399">SQO60*$C$65*$C$69</f>
        <v>0</v>
      </c>
      <c r="SQQ69" s="1003">
        <f t="shared" ref="SQQ69" si="39400">SQQ60*$C$65*$C$69</f>
        <v>0</v>
      </c>
      <c r="SQS69" s="1003">
        <f t="shared" ref="SQS69" si="39401">SQS60*$C$65*$C$69</f>
        <v>0</v>
      </c>
      <c r="SQU69" s="1003">
        <f t="shared" ref="SQU69" si="39402">SQU60*$C$65*$C$69</f>
        <v>0</v>
      </c>
      <c r="SQW69" s="1003">
        <f t="shared" ref="SQW69" si="39403">SQW60*$C$65*$C$69</f>
        <v>0</v>
      </c>
      <c r="SQY69" s="1003">
        <f t="shared" ref="SQY69" si="39404">SQY60*$C$65*$C$69</f>
        <v>0</v>
      </c>
      <c r="SRA69" s="1003">
        <f t="shared" ref="SRA69" si="39405">SRA60*$C$65*$C$69</f>
        <v>0</v>
      </c>
      <c r="SRC69" s="1003">
        <f t="shared" ref="SRC69" si="39406">SRC60*$C$65*$C$69</f>
        <v>0</v>
      </c>
      <c r="SRE69" s="1003">
        <f t="shared" ref="SRE69" si="39407">SRE60*$C$65*$C$69</f>
        <v>0</v>
      </c>
      <c r="SRG69" s="1003">
        <f t="shared" ref="SRG69" si="39408">SRG60*$C$65*$C$69</f>
        <v>0</v>
      </c>
      <c r="SRI69" s="1003">
        <f t="shared" ref="SRI69" si="39409">SRI60*$C$65*$C$69</f>
        <v>0</v>
      </c>
      <c r="SRK69" s="1003">
        <f t="shared" ref="SRK69" si="39410">SRK60*$C$65*$C$69</f>
        <v>0</v>
      </c>
      <c r="SRM69" s="1003">
        <f t="shared" ref="SRM69" si="39411">SRM60*$C$65*$C$69</f>
        <v>0</v>
      </c>
      <c r="SRO69" s="1003">
        <f t="shared" ref="SRO69" si="39412">SRO60*$C$65*$C$69</f>
        <v>0</v>
      </c>
      <c r="SRQ69" s="1003">
        <f t="shared" ref="SRQ69" si="39413">SRQ60*$C$65*$C$69</f>
        <v>0</v>
      </c>
      <c r="SRS69" s="1003">
        <f t="shared" ref="SRS69" si="39414">SRS60*$C$65*$C$69</f>
        <v>0</v>
      </c>
      <c r="SRU69" s="1003">
        <f t="shared" ref="SRU69" si="39415">SRU60*$C$65*$C$69</f>
        <v>0</v>
      </c>
      <c r="SRW69" s="1003">
        <f t="shared" ref="SRW69" si="39416">SRW60*$C$65*$C$69</f>
        <v>0</v>
      </c>
      <c r="SRY69" s="1003">
        <f t="shared" ref="SRY69" si="39417">SRY60*$C$65*$C$69</f>
        <v>0</v>
      </c>
      <c r="SSA69" s="1003">
        <f t="shared" ref="SSA69" si="39418">SSA60*$C$65*$C$69</f>
        <v>0</v>
      </c>
      <c r="SSC69" s="1003">
        <f t="shared" ref="SSC69" si="39419">SSC60*$C$65*$C$69</f>
        <v>0</v>
      </c>
      <c r="SSE69" s="1003">
        <f t="shared" ref="SSE69" si="39420">SSE60*$C$65*$C$69</f>
        <v>0</v>
      </c>
      <c r="SSG69" s="1003">
        <f t="shared" ref="SSG69" si="39421">SSG60*$C$65*$C$69</f>
        <v>0</v>
      </c>
      <c r="SSI69" s="1003">
        <f t="shared" ref="SSI69" si="39422">SSI60*$C$65*$C$69</f>
        <v>0</v>
      </c>
      <c r="SSK69" s="1003">
        <f t="shared" ref="SSK69" si="39423">SSK60*$C$65*$C$69</f>
        <v>0</v>
      </c>
      <c r="SSM69" s="1003">
        <f t="shared" ref="SSM69" si="39424">SSM60*$C$65*$C$69</f>
        <v>0</v>
      </c>
      <c r="SSO69" s="1003">
        <f t="shared" ref="SSO69" si="39425">SSO60*$C$65*$C$69</f>
        <v>0</v>
      </c>
      <c r="SSQ69" s="1003">
        <f t="shared" ref="SSQ69" si="39426">SSQ60*$C$65*$C$69</f>
        <v>0</v>
      </c>
      <c r="SSS69" s="1003">
        <f t="shared" ref="SSS69" si="39427">SSS60*$C$65*$C$69</f>
        <v>0</v>
      </c>
      <c r="SSU69" s="1003">
        <f t="shared" ref="SSU69" si="39428">SSU60*$C$65*$C$69</f>
        <v>0</v>
      </c>
      <c r="SSW69" s="1003">
        <f t="shared" ref="SSW69" si="39429">SSW60*$C$65*$C$69</f>
        <v>0</v>
      </c>
      <c r="SSY69" s="1003">
        <f t="shared" ref="SSY69" si="39430">SSY60*$C$65*$C$69</f>
        <v>0</v>
      </c>
      <c r="STA69" s="1003">
        <f t="shared" ref="STA69" si="39431">STA60*$C$65*$C$69</f>
        <v>0</v>
      </c>
      <c r="STC69" s="1003">
        <f t="shared" ref="STC69" si="39432">STC60*$C$65*$C$69</f>
        <v>0</v>
      </c>
      <c r="STE69" s="1003">
        <f t="shared" ref="STE69" si="39433">STE60*$C$65*$C$69</f>
        <v>0</v>
      </c>
      <c r="STG69" s="1003">
        <f t="shared" ref="STG69" si="39434">STG60*$C$65*$C$69</f>
        <v>0</v>
      </c>
      <c r="STI69" s="1003">
        <f t="shared" ref="STI69" si="39435">STI60*$C$65*$C$69</f>
        <v>0</v>
      </c>
      <c r="STK69" s="1003">
        <f t="shared" ref="STK69" si="39436">STK60*$C$65*$C$69</f>
        <v>0</v>
      </c>
      <c r="STM69" s="1003">
        <f t="shared" ref="STM69" si="39437">STM60*$C$65*$C$69</f>
        <v>0</v>
      </c>
      <c r="STO69" s="1003">
        <f t="shared" ref="STO69" si="39438">STO60*$C$65*$C$69</f>
        <v>0</v>
      </c>
      <c r="STQ69" s="1003">
        <f t="shared" ref="STQ69" si="39439">STQ60*$C$65*$C$69</f>
        <v>0</v>
      </c>
      <c r="STS69" s="1003">
        <f t="shared" ref="STS69" si="39440">STS60*$C$65*$C$69</f>
        <v>0</v>
      </c>
      <c r="STU69" s="1003">
        <f t="shared" ref="STU69" si="39441">STU60*$C$65*$C$69</f>
        <v>0</v>
      </c>
      <c r="STW69" s="1003">
        <f t="shared" ref="STW69" si="39442">STW60*$C$65*$C$69</f>
        <v>0</v>
      </c>
      <c r="STY69" s="1003">
        <f t="shared" ref="STY69" si="39443">STY60*$C$65*$C$69</f>
        <v>0</v>
      </c>
      <c r="SUA69" s="1003">
        <f t="shared" ref="SUA69" si="39444">SUA60*$C$65*$C$69</f>
        <v>0</v>
      </c>
      <c r="SUC69" s="1003">
        <f t="shared" ref="SUC69" si="39445">SUC60*$C$65*$C$69</f>
        <v>0</v>
      </c>
      <c r="SUE69" s="1003">
        <f t="shared" ref="SUE69" si="39446">SUE60*$C$65*$C$69</f>
        <v>0</v>
      </c>
      <c r="SUG69" s="1003">
        <f t="shared" ref="SUG69" si="39447">SUG60*$C$65*$C$69</f>
        <v>0</v>
      </c>
      <c r="SUI69" s="1003">
        <f t="shared" ref="SUI69" si="39448">SUI60*$C$65*$C$69</f>
        <v>0</v>
      </c>
      <c r="SUK69" s="1003">
        <f t="shared" ref="SUK69" si="39449">SUK60*$C$65*$C$69</f>
        <v>0</v>
      </c>
      <c r="SUM69" s="1003">
        <f t="shared" ref="SUM69" si="39450">SUM60*$C$65*$C$69</f>
        <v>0</v>
      </c>
      <c r="SUO69" s="1003">
        <f t="shared" ref="SUO69" si="39451">SUO60*$C$65*$C$69</f>
        <v>0</v>
      </c>
      <c r="SUQ69" s="1003">
        <f t="shared" ref="SUQ69" si="39452">SUQ60*$C$65*$C$69</f>
        <v>0</v>
      </c>
      <c r="SUS69" s="1003">
        <f t="shared" ref="SUS69" si="39453">SUS60*$C$65*$C$69</f>
        <v>0</v>
      </c>
      <c r="SUU69" s="1003">
        <f t="shared" ref="SUU69" si="39454">SUU60*$C$65*$C$69</f>
        <v>0</v>
      </c>
      <c r="SUW69" s="1003">
        <f t="shared" ref="SUW69" si="39455">SUW60*$C$65*$C$69</f>
        <v>0</v>
      </c>
      <c r="SUY69" s="1003">
        <f t="shared" ref="SUY69" si="39456">SUY60*$C$65*$C$69</f>
        <v>0</v>
      </c>
      <c r="SVA69" s="1003">
        <f t="shared" ref="SVA69" si="39457">SVA60*$C$65*$C$69</f>
        <v>0</v>
      </c>
      <c r="SVC69" s="1003">
        <f t="shared" ref="SVC69" si="39458">SVC60*$C$65*$C$69</f>
        <v>0</v>
      </c>
      <c r="SVE69" s="1003">
        <f t="shared" ref="SVE69" si="39459">SVE60*$C$65*$C$69</f>
        <v>0</v>
      </c>
      <c r="SVG69" s="1003">
        <f t="shared" ref="SVG69" si="39460">SVG60*$C$65*$C$69</f>
        <v>0</v>
      </c>
      <c r="SVI69" s="1003">
        <f t="shared" ref="SVI69" si="39461">SVI60*$C$65*$C$69</f>
        <v>0</v>
      </c>
      <c r="SVK69" s="1003">
        <f t="shared" ref="SVK69" si="39462">SVK60*$C$65*$C$69</f>
        <v>0</v>
      </c>
      <c r="SVM69" s="1003">
        <f t="shared" ref="SVM69" si="39463">SVM60*$C$65*$C$69</f>
        <v>0</v>
      </c>
      <c r="SVO69" s="1003">
        <f t="shared" ref="SVO69" si="39464">SVO60*$C$65*$C$69</f>
        <v>0</v>
      </c>
      <c r="SVQ69" s="1003">
        <f t="shared" ref="SVQ69" si="39465">SVQ60*$C$65*$C$69</f>
        <v>0</v>
      </c>
      <c r="SVS69" s="1003">
        <f t="shared" ref="SVS69" si="39466">SVS60*$C$65*$C$69</f>
        <v>0</v>
      </c>
      <c r="SVU69" s="1003">
        <f t="shared" ref="SVU69" si="39467">SVU60*$C$65*$C$69</f>
        <v>0</v>
      </c>
      <c r="SVW69" s="1003">
        <f t="shared" ref="SVW69" si="39468">SVW60*$C$65*$C$69</f>
        <v>0</v>
      </c>
      <c r="SVY69" s="1003">
        <f t="shared" ref="SVY69" si="39469">SVY60*$C$65*$C$69</f>
        <v>0</v>
      </c>
      <c r="SWA69" s="1003">
        <f t="shared" ref="SWA69" si="39470">SWA60*$C$65*$C$69</f>
        <v>0</v>
      </c>
      <c r="SWC69" s="1003">
        <f t="shared" ref="SWC69" si="39471">SWC60*$C$65*$C$69</f>
        <v>0</v>
      </c>
      <c r="SWE69" s="1003">
        <f t="shared" ref="SWE69" si="39472">SWE60*$C$65*$C$69</f>
        <v>0</v>
      </c>
      <c r="SWG69" s="1003">
        <f t="shared" ref="SWG69" si="39473">SWG60*$C$65*$C$69</f>
        <v>0</v>
      </c>
      <c r="SWI69" s="1003">
        <f t="shared" ref="SWI69" si="39474">SWI60*$C$65*$C$69</f>
        <v>0</v>
      </c>
      <c r="SWK69" s="1003">
        <f t="shared" ref="SWK69" si="39475">SWK60*$C$65*$C$69</f>
        <v>0</v>
      </c>
      <c r="SWM69" s="1003">
        <f t="shared" ref="SWM69" si="39476">SWM60*$C$65*$C$69</f>
        <v>0</v>
      </c>
      <c r="SWO69" s="1003">
        <f t="shared" ref="SWO69" si="39477">SWO60*$C$65*$C$69</f>
        <v>0</v>
      </c>
      <c r="SWQ69" s="1003">
        <f t="shared" ref="SWQ69" si="39478">SWQ60*$C$65*$C$69</f>
        <v>0</v>
      </c>
      <c r="SWS69" s="1003">
        <f t="shared" ref="SWS69" si="39479">SWS60*$C$65*$C$69</f>
        <v>0</v>
      </c>
      <c r="SWU69" s="1003">
        <f t="shared" ref="SWU69" si="39480">SWU60*$C$65*$C$69</f>
        <v>0</v>
      </c>
      <c r="SWW69" s="1003">
        <f t="shared" ref="SWW69" si="39481">SWW60*$C$65*$C$69</f>
        <v>0</v>
      </c>
      <c r="SWY69" s="1003">
        <f t="shared" ref="SWY69" si="39482">SWY60*$C$65*$C$69</f>
        <v>0</v>
      </c>
      <c r="SXA69" s="1003">
        <f t="shared" ref="SXA69" si="39483">SXA60*$C$65*$C$69</f>
        <v>0</v>
      </c>
      <c r="SXC69" s="1003">
        <f t="shared" ref="SXC69" si="39484">SXC60*$C$65*$C$69</f>
        <v>0</v>
      </c>
      <c r="SXE69" s="1003">
        <f t="shared" ref="SXE69" si="39485">SXE60*$C$65*$C$69</f>
        <v>0</v>
      </c>
      <c r="SXG69" s="1003">
        <f t="shared" ref="SXG69" si="39486">SXG60*$C$65*$C$69</f>
        <v>0</v>
      </c>
      <c r="SXI69" s="1003">
        <f t="shared" ref="SXI69" si="39487">SXI60*$C$65*$C$69</f>
        <v>0</v>
      </c>
      <c r="SXK69" s="1003">
        <f t="shared" ref="SXK69" si="39488">SXK60*$C$65*$C$69</f>
        <v>0</v>
      </c>
      <c r="SXM69" s="1003">
        <f t="shared" ref="SXM69" si="39489">SXM60*$C$65*$C$69</f>
        <v>0</v>
      </c>
      <c r="SXO69" s="1003">
        <f t="shared" ref="SXO69" si="39490">SXO60*$C$65*$C$69</f>
        <v>0</v>
      </c>
      <c r="SXQ69" s="1003">
        <f t="shared" ref="SXQ69" si="39491">SXQ60*$C$65*$C$69</f>
        <v>0</v>
      </c>
      <c r="SXS69" s="1003">
        <f t="shared" ref="SXS69" si="39492">SXS60*$C$65*$C$69</f>
        <v>0</v>
      </c>
      <c r="SXU69" s="1003">
        <f t="shared" ref="SXU69" si="39493">SXU60*$C$65*$C$69</f>
        <v>0</v>
      </c>
      <c r="SXW69" s="1003">
        <f t="shared" ref="SXW69" si="39494">SXW60*$C$65*$C$69</f>
        <v>0</v>
      </c>
      <c r="SXY69" s="1003">
        <f t="shared" ref="SXY69" si="39495">SXY60*$C$65*$C$69</f>
        <v>0</v>
      </c>
      <c r="SYA69" s="1003">
        <f t="shared" ref="SYA69" si="39496">SYA60*$C$65*$C$69</f>
        <v>0</v>
      </c>
      <c r="SYC69" s="1003">
        <f t="shared" ref="SYC69" si="39497">SYC60*$C$65*$C$69</f>
        <v>0</v>
      </c>
      <c r="SYE69" s="1003">
        <f t="shared" ref="SYE69" si="39498">SYE60*$C$65*$C$69</f>
        <v>0</v>
      </c>
      <c r="SYG69" s="1003">
        <f t="shared" ref="SYG69" si="39499">SYG60*$C$65*$C$69</f>
        <v>0</v>
      </c>
      <c r="SYI69" s="1003">
        <f t="shared" ref="SYI69" si="39500">SYI60*$C$65*$C$69</f>
        <v>0</v>
      </c>
      <c r="SYK69" s="1003">
        <f t="shared" ref="SYK69" si="39501">SYK60*$C$65*$C$69</f>
        <v>0</v>
      </c>
      <c r="SYM69" s="1003">
        <f t="shared" ref="SYM69" si="39502">SYM60*$C$65*$C$69</f>
        <v>0</v>
      </c>
      <c r="SYO69" s="1003">
        <f t="shared" ref="SYO69" si="39503">SYO60*$C$65*$C$69</f>
        <v>0</v>
      </c>
      <c r="SYQ69" s="1003">
        <f t="shared" ref="SYQ69" si="39504">SYQ60*$C$65*$C$69</f>
        <v>0</v>
      </c>
      <c r="SYS69" s="1003">
        <f t="shared" ref="SYS69" si="39505">SYS60*$C$65*$C$69</f>
        <v>0</v>
      </c>
      <c r="SYU69" s="1003">
        <f t="shared" ref="SYU69" si="39506">SYU60*$C$65*$C$69</f>
        <v>0</v>
      </c>
      <c r="SYW69" s="1003">
        <f t="shared" ref="SYW69" si="39507">SYW60*$C$65*$C$69</f>
        <v>0</v>
      </c>
      <c r="SYY69" s="1003">
        <f t="shared" ref="SYY69" si="39508">SYY60*$C$65*$C$69</f>
        <v>0</v>
      </c>
      <c r="SZA69" s="1003">
        <f t="shared" ref="SZA69" si="39509">SZA60*$C$65*$C$69</f>
        <v>0</v>
      </c>
      <c r="SZC69" s="1003">
        <f t="shared" ref="SZC69" si="39510">SZC60*$C$65*$C$69</f>
        <v>0</v>
      </c>
      <c r="SZE69" s="1003">
        <f t="shared" ref="SZE69" si="39511">SZE60*$C$65*$C$69</f>
        <v>0</v>
      </c>
      <c r="SZG69" s="1003">
        <f t="shared" ref="SZG69" si="39512">SZG60*$C$65*$C$69</f>
        <v>0</v>
      </c>
      <c r="SZI69" s="1003">
        <f t="shared" ref="SZI69" si="39513">SZI60*$C$65*$C$69</f>
        <v>0</v>
      </c>
      <c r="SZK69" s="1003">
        <f t="shared" ref="SZK69" si="39514">SZK60*$C$65*$C$69</f>
        <v>0</v>
      </c>
      <c r="SZM69" s="1003">
        <f t="shared" ref="SZM69" si="39515">SZM60*$C$65*$C$69</f>
        <v>0</v>
      </c>
      <c r="SZO69" s="1003">
        <f t="shared" ref="SZO69" si="39516">SZO60*$C$65*$C$69</f>
        <v>0</v>
      </c>
      <c r="SZQ69" s="1003">
        <f t="shared" ref="SZQ69" si="39517">SZQ60*$C$65*$C$69</f>
        <v>0</v>
      </c>
      <c r="SZS69" s="1003">
        <f t="shared" ref="SZS69" si="39518">SZS60*$C$65*$C$69</f>
        <v>0</v>
      </c>
      <c r="SZU69" s="1003">
        <f t="shared" ref="SZU69" si="39519">SZU60*$C$65*$C$69</f>
        <v>0</v>
      </c>
      <c r="SZW69" s="1003">
        <f t="shared" ref="SZW69" si="39520">SZW60*$C$65*$C$69</f>
        <v>0</v>
      </c>
      <c r="SZY69" s="1003">
        <f t="shared" ref="SZY69" si="39521">SZY60*$C$65*$C$69</f>
        <v>0</v>
      </c>
      <c r="TAA69" s="1003">
        <f t="shared" ref="TAA69" si="39522">TAA60*$C$65*$C$69</f>
        <v>0</v>
      </c>
      <c r="TAC69" s="1003">
        <f t="shared" ref="TAC69" si="39523">TAC60*$C$65*$C$69</f>
        <v>0</v>
      </c>
      <c r="TAE69" s="1003">
        <f t="shared" ref="TAE69" si="39524">TAE60*$C$65*$C$69</f>
        <v>0</v>
      </c>
      <c r="TAG69" s="1003">
        <f t="shared" ref="TAG69" si="39525">TAG60*$C$65*$C$69</f>
        <v>0</v>
      </c>
      <c r="TAI69" s="1003">
        <f t="shared" ref="TAI69" si="39526">TAI60*$C$65*$C$69</f>
        <v>0</v>
      </c>
      <c r="TAK69" s="1003">
        <f t="shared" ref="TAK69" si="39527">TAK60*$C$65*$C$69</f>
        <v>0</v>
      </c>
      <c r="TAM69" s="1003">
        <f t="shared" ref="TAM69" si="39528">TAM60*$C$65*$C$69</f>
        <v>0</v>
      </c>
      <c r="TAO69" s="1003">
        <f t="shared" ref="TAO69" si="39529">TAO60*$C$65*$C$69</f>
        <v>0</v>
      </c>
      <c r="TAQ69" s="1003">
        <f t="shared" ref="TAQ69" si="39530">TAQ60*$C$65*$C$69</f>
        <v>0</v>
      </c>
      <c r="TAS69" s="1003">
        <f t="shared" ref="TAS69" si="39531">TAS60*$C$65*$C$69</f>
        <v>0</v>
      </c>
      <c r="TAU69" s="1003">
        <f t="shared" ref="TAU69" si="39532">TAU60*$C$65*$C$69</f>
        <v>0</v>
      </c>
      <c r="TAW69" s="1003">
        <f t="shared" ref="TAW69" si="39533">TAW60*$C$65*$C$69</f>
        <v>0</v>
      </c>
      <c r="TAY69" s="1003">
        <f t="shared" ref="TAY69" si="39534">TAY60*$C$65*$C$69</f>
        <v>0</v>
      </c>
      <c r="TBA69" s="1003">
        <f t="shared" ref="TBA69" si="39535">TBA60*$C$65*$C$69</f>
        <v>0</v>
      </c>
      <c r="TBC69" s="1003">
        <f t="shared" ref="TBC69" si="39536">TBC60*$C$65*$C$69</f>
        <v>0</v>
      </c>
      <c r="TBE69" s="1003">
        <f t="shared" ref="TBE69" si="39537">TBE60*$C$65*$C$69</f>
        <v>0</v>
      </c>
      <c r="TBG69" s="1003">
        <f t="shared" ref="TBG69" si="39538">TBG60*$C$65*$C$69</f>
        <v>0</v>
      </c>
      <c r="TBI69" s="1003">
        <f t="shared" ref="TBI69" si="39539">TBI60*$C$65*$C$69</f>
        <v>0</v>
      </c>
      <c r="TBK69" s="1003">
        <f t="shared" ref="TBK69" si="39540">TBK60*$C$65*$C$69</f>
        <v>0</v>
      </c>
      <c r="TBM69" s="1003">
        <f t="shared" ref="TBM69" si="39541">TBM60*$C$65*$C$69</f>
        <v>0</v>
      </c>
      <c r="TBO69" s="1003">
        <f t="shared" ref="TBO69" si="39542">TBO60*$C$65*$C$69</f>
        <v>0</v>
      </c>
      <c r="TBQ69" s="1003">
        <f t="shared" ref="TBQ69" si="39543">TBQ60*$C$65*$C$69</f>
        <v>0</v>
      </c>
      <c r="TBS69" s="1003">
        <f t="shared" ref="TBS69" si="39544">TBS60*$C$65*$C$69</f>
        <v>0</v>
      </c>
      <c r="TBU69" s="1003">
        <f t="shared" ref="TBU69" si="39545">TBU60*$C$65*$C$69</f>
        <v>0</v>
      </c>
      <c r="TBW69" s="1003">
        <f t="shared" ref="TBW69" si="39546">TBW60*$C$65*$C$69</f>
        <v>0</v>
      </c>
      <c r="TBY69" s="1003">
        <f t="shared" ref="TBY69" si="39547">TBY60*$C$65*$C$69</f>
        <v>0</v>
      </c>
      <c r="TCA69" s="1003">
        <f t="shared" ref="TCA69" si="39548">TCA60*$C$65*$C$69</f>
        <v>0</v>
      </c>
      <c r="TCC69" s="1003">
        <f t="shared" ref="TCC69" si="39549">TCC60*$C$65*$C$69</f>
        <v>0</v>
      </c>
      <c r="TCE69" s="1003">
        <f t="shared" ref="TCE69" si="39550">TCE60*$C$65*$C$69</f>
        <v>0</v>
      </c>
      <c r="TCG69" s="1003">
        <f t="shared" ref="TCG69" si="39551">TCG60*$C$65*$C$69</f>
        <v>0</v>
      </c>
      <c r="TCI69" s="1003">
        <f t="shared" ref="TCI69" si="39552">TCI60*$C$65*$C$69</f>
        <v>0</v>
      </c>
      <c r="TCK69" s="1003">
        <f t="shared" ref="TCK69" si="39553">TCK60*$C$65*$C$69</f>
        <v>0</v>
      </c>
      <c r="TCM69" s="1003">
        <f t="shared" ref="TCM69" si="39554">TCM60*$C$65*$C$69</f>
        <v>0</v>
      </c>
      <c r="TCO69" s="1003">
        <f t="shared" ref="TCO69" si="39555">TCO60*$C$65*$C$69</f>
        <v>0</v>
      </c>
      <c r="TCQ69" s="1003">
        <f t="shared" ref="TCQ69" si="39556">TCQ60*$C$65*$C$69</f>
        <v>0</v>
      </c>
      <c r="TCS69" s="1003">
        <f t="shared" ref="TCS69" si="39557">TCS60*$C$65*$C$69</f>
        <v>0</v>
      </c>
      <c r="TCU69" s="1003">
        <f t="shared" ref="TCU69" si="39558">TCU60*$C$65*$C$69</f>
        <v>0</v>
      </c>
      <c r="TCW69" s="1003">
        <f t="shared" ref="TCW69" si="39559">TCW60*$C$65*$C$69</f>
        <v>0</v>
      </c>
      <c r="TCY69" s="1003">
        <f t="shared" ref="TCY69" si="39560">TCY60*$C$65*$C$69</f>
        <v>0</v>
      </c>
      <c r="TDA69" s="1003">
        <f t="shared" ref="TDA69" si="39561">TDA60*$C$65*$C$69</f>
        <v>0</v>
      </c>
      <c r="TDC69" s="1003">
        <f t="shared" ref="TDC69" si="39562">TDC60*$C$65*$C$69</f>
        <v>0</v>
      </c>
      <c r="TDE69" s="1003">
        <f t="shared" ref="TDE69" si="39563">TDE60*$C$65*$C$69</f>
        <v>0</v>
      </c>
      <c r="TDG69" s="1003">
        <f t="shared" ref="TDG69" si="39564">TDG60*$C$65*$C$69</f>
        <v>0</v>
      </c>
      <c r="TDI69" s="1003">
        <f t="shared" ref="TDI69" si="39565">TDI60*$C$65*$C$69</f>
        <v>0</v>
      </c>
      <c r="TDK69" s="1003">
        <f t="shared" ref="TDK69" si="39566">TDK60*$C$65*$C$69</f>
        <v>0</v>
      </c>
      <c r="TDM69" s="1003">
        <f t="shared" ref="TDM69" si="39567">TDM60*$C$65*$C$69</f>
        <v>0</v>
      </c>
      <c r="TDO69" s="1003">
        <f t="shared" ref="TDO69" si="39568">TDO60*$C$65*$C$69</f>
        <v>0</v>
      </c>
      <c r="TDQ69" s="1003">
        <f t="shared" ref="TDQ69" si="39569">TDQ60*$C$65*$C$69</f>
        <v>0</v>
      </c>
      <c r="TDS69" s="1003">
        <f t="shared" ref="TDS69" si="39570">TDS60*$C$65*$C$69</f>
        <v>0</v>
      </c>
      <c r="TDU69" s="1003">
        <f t="shared" ref="TDU69" si="39571">TDU60*$C$65*$C$69</f>
        <v>0</v>
      </c>
      <c r="TDW69" s="1003">
        <f t="shared" ref="TDW69" si="39572">TDW60*$C$65*$C$69</f>
        <v>0</v>
      </c>
      <c r="TDY69" s="1003">
        <f t="shared" ref="TDY69" si="39573">TDY60*$C$65*$C$69</f>
        <v>0</v>
      </c>
      <c r="TEA69" s="1003">
        <f t="shared" ref="TEA69" si="39574">TEA60*$C$65*$C$69</f>
        <v>0</v>
      </c>
      <c r="TEC69" s="1003">
        <f t="shared" ref="TEC69" si="39575">TEC60*$C$65*$C$69</f>
        <v>0</v>
      </c>
      <c r="TEE69" s="1003">
        <f t="shared" ref="TEE69" si="39576">TEE60*$C$65*$C$69</f>
        <v>0</v>
      </c>
      <c r="TEG69" s="1003">
        <f t="shared" ref="TEG69" si="39577">TEG60*$C$65*$C$69</f>
        <v>0</v>
      </c>
      <c r="TEI69" s="1003">
        <f t="shared" ref="TEI69" si="39578">TEI60*$C$65*$C$69</f>
        <v>0</v>
      </c>
      <c r="TEK69" s="1003">
        <f t="shared" ref="TEK69" si="39579">TEK60*$C$65*$C$69</f>
        <v>0</v>
      </c>
      <c r="TEM69" s="1003">
        <f t="shared" ref="TEM69" si="39580">TEM60*$C$65*$C$69</f>
        <v>0</v>
      </c>
      <c r="TEO69" s="1003">
        <f t="shared" ref="TEO69" si="39581">TEO60*$C$65*$C$69</f>
        <v>0</v>
      </c>
      <c r="TEQ69" s="1003">
        <f t="shared" ref="TEQ69" si="39582">TEQ60*$C$65*$C$69</f>
        <v>0</v>
      </c>
      <c r="TES69" s="1003">
        <f t="shared" ref="TES69" si="39583">TES60*$C$65*$C$69</f>
        <v>0</v>
      </c>
      <c r="TEU69" s="1003">
        <f t="shared" ref="TEU69" si="39584">TEU60*$C$65*$C$69</f>
        <v>0</v>
      </c>
      <c r="TEW69" s="1003">
        <f t="shared" ref="TEW69" si="39585">TEW60*$C$65*$C$69</f>
        <v>0</v>
      </c>
      <c r="TEY69" s="1003">
        <f t="shared" ref="TEY69" si="39586">TEY60*$C$65*$C$69</f>
        <v>0</v>
      </c>
      <c r="TFA69" s="1003">
        <f t="shared" ref="TFA69" si="39587">TFA60*$C$65*$C$69</f>
        <v>0</v>
      </c>
      <c r="TFC69" s="1003">
        <f t="shared" ref="TFC69" si="39588">TFC60*$C$65*$C$69</f>
        <v>0</v>
      </c>
      <c r="TFE69" s="1003">
        <f t="shared" ref="TFE69" si="39589">TFE60*$C$65*$C$69</f>
        <v>0</v>
      </c>
      <c r="TFG69" s="1003">
        <f t="shared" ref="TFG69" si="39590">TFG60*$C$65*$C$69</f>
        <v>0</v>
      </c>
      <c r="TFI69" s="1003">
        <f t="shared" ref="TFI69" si="39591">TFI60*$C$65*$C$69</f>
        <v>0</v>
      </c>
      <c r="TFK69" s="1003">
        <f t="shared" ref="TFK69" si="39592">TFK60*$C$65*$C$69</f>
        <v>0</v>
      </c>
      <c r="TFM69" s="1003">
        <f t="shared" ref="TFM69" si="39593">TFM60*$C$65*$C$69</f>
        <v>0</v>
      </c>
      <c r="TFO69" s="1003">
        <f t="shared" ref="TFO69" si="39594">TFO60*$C$65*$C$69</f>
        <v>0</v>
      </c>
      <c r="TFQ69" s="1003">
        <f t="shared" ref="TFQ69" si="39595">TFQ60*$C$65*$C$69</f>
        <v>0</v>
      </c>
      <c r="TFS69" s="1003">
        <f t="shared" ref="TFS69" si="39596">TFS60*$C$65*$C$69</f>
        <v>0</v>
      </c>
      <c r="TFU69" s="1003">
        <f t="shared" ref="TFU69" si="39597">TFU60*$C$65*$C$69</f>
        <v>0</v>
      </c>
      <c r="TFW69" s="1003">
        <f t="shared" ref="TFW69" si="39598">TFW60*$C$65*$C$69</f>
        <v>0</v>
      </c>
      <c r="TFY69" s="1003">
        <f t="shared" ref="TFY69" si="39599">TFY60*$C$65*$C$69</f>
        <v>0</v>
      </c>
      <c r="TGA69" s="1003">
        <f t="shared" ref="TGA69" si="39600">TGA60*$C$65*$C$69</f>
        <v>0</v>
      </c>
      <c r="TGC69" s="1003">
        <f t="shared" ref="TGC69" si="39601">TGC60*$C$65*$C$69</f>
        <v>0</v>
      </c>
      <c r="TGE69" s="1003">
        <f t="shared" ref="TGE69" si="39602">TGE60*$C$65*$C$69</f>
        <v>0</v>
      </c>
      <c r="TGG69" s="1003">
        <f t="shared" ref="TGG69" si="39603">TGG60*$C$65*$C$69</f>
        <v>0</v>
      </c>
      <c r="TGI69" s="1003">
        <f t="shared" ref="TGI69" si="39604">TGI60*$C$65*$C$69</f>
        <v>0</v>
      </c>
      <c r="TGK69" s="1003">
        <f t="shared" ref="TGK69" si="39605">TGK60*$C$65*$C$69</f>
        <v>0</v>
      </c>
      <c r="TGM69" s="1003">
        <f t="shared" ref="TGM69" si="39606">TGM60*$C$65*$C$69</f>
        <v>0</v>
      </c>
      <c r="TGO69" s="1003">
        <f t="shared" ref="TGO69" si="39607">TGO60*$C$65*$C$69</f>
        <v>0</v>
      </c>
      <c r="TGQ69" s="1003">
        <f t="shared" ref="TGQ69" si="39608">TGQ60*$C$65*$C$69</f>
        <v>0</v>
      </c>
      <c r="TGS69" s="1003">
        <f t="shared" ref="TGS69" si="39609">TGS60*$C$65*$C$69</f>
        <v>0</v>
      </c>
      <c r="TGU69" s="1003">
        <f t="shared" ref="TGU69" si="39610">TGU60*$C$65*$C$69</f>
        <v>0</v>
      </c>
      <c r="TGW69" s="1003">
        <f t="shared" ref="TGW69" si="39611">TGW60*$C$65*$C$69</f>
        <v>0</v>
      </c>
      <c r="TGY69" s="1003">
        <f t="shared" ref="TGY69" si="39612">TGY60*$C$65*$C$69</f>
        <v>0</v>
      </c>
      <c r="THA69" s="1003">
        <f t="shared" ref="THA69" si="39613">THA60*$C$65*$C$69</f>
        <v>0</v>
      </c>
      <c r="THC69" s="1003">
        <f t="shared" ref="THC69" si="39614">THC60*$C$65*$C$69</f>
        <v>0</v>
      </c>
      <c r="THE69" s="1003">
        <f t="shared" ref="THE69" si="39615">THE60*$C$65*$C$69</f>
        <v>0</v>
      </c>
      <c r="THG69" s="1003">
        <f t="shared" ref="THG69" si="39616">THG60*$C$65*$C$69</f>
        <v>0</v>
      </c>
      <c r="THI69" s="1003">
        <f t="shared" ref="THI69" si="39617">THI60*$C$65*$C$69</f>
        <v>0</v>
      </c>
      <c r="THK69" s="1003">
        <f t="shared" ref="THK69" si="39618">THK60*$C$65*$C$69</f>
        <v>0</v>
      </c>
      <c r="THM69" s="1003">
        <f t="shared" ref="THM69" si="39619">THM60*$C$65*$C$69</f>
        <v>0</v>
      </c>
      <c r="THO69" s="1003">
        <f t="shared" ref="THO69" si="39620">THO60*$C$65*$C$69</f>
        <v>0</v>
      </c>
      <c r="THQ69" s="1003">
        <f t="shared" ref="THQ69" si="39621">THQ60*$C$65*$C$69</f>
        <v>0</v>
      </c>
      <c r="THS69" s="1003">
        <f t="shared" ref="THS69" si="39622">THS60*$C$65*$C$69</f>
        <v>0</v>
      </c>
      <c r="THU69" s="1003">
        <f t="shared" ref="THU69" si="39623">THU60*$C$65*$C$69</f>
        <v>0</v>
      </c>
      <c r="THW69" s="1003">
        <f t="shared" ref="THW69" si="39624">THW60*$C$65*$C$69</f>
        <v>0</v>
      </c>
      <c r="THY69" s="1003">
        <f t="shared" ref="THY69" si="39625">THY60*$C$65*$C$69</f>
        <v>0</v>
      </c>
      <c r="TIA69" s="1003">
        <f t="shared" ref="TIA69" si="39626">TIA60*$C$65*$C$69</f>
        <v>0</v>
      </c>
      <c r="TIC69" s="1003">
        <f t="shared" ref="TIC69" si="39627">TIC60*$C$65*$C$69</f>
        <v>0</v>
      </c>
      <c r="TIE69" s="1003">
        <f t="shared" ref="TIE69" si="39628">TIE60*$C$65*$C$69</f>
        <v>0</v>
      </c>
      <c r="TIG69" s="1003">
        <f t="shared" ref="TIG69" si="39629">TIG60*$C$65*$C$69</f>
        <v>0</v>
      </c>
      <c r="TII69" s="1003">
        <f t="shared" ref="TII69" si="39630">TII60*$C$65*$C$69</f>
        <v>0</v>
      </c>
      <c r="TIK69" s="1003">
        <f t="shared" ref="TIK69" si="39631">TIK60*$C$65*$C$69</f>
        <v>0</v>
      </c>
      <c r="TIM69" s="1003">
        <f t="shared" ref="TIM69" si="39632">TIM60*$C$65*$C$69</f>
        <v>0</v>
      </c>
      <c r="TIO69" s="1003">
        <f t="shared" ref="TIO69" si="39633">TIO60*$C$65*$C$69</f>
        <v>0</v>
      </c>
      <c r="TIQ69" s="1003">
        <f t="shared" ref="TIQ69" si="39634">TIQ60*$C$65*$C$69</f>
        <v>0</v>
      </c>
      <c r="TIS69" s="1003">
        <f t="shared" ref="TIS69" si="39635">TIS60*$C$65*$C$69</f>
        <v>0</v>
      </c>
      <c r="TIU69" s="1003">
        <f t="shared" ref="TIU69" si="39636">TIU60*$C$65*$C$69</f>
        <v>0</v>
      </c>
      <c r="TIW69" s="1003">
        <f t="shared" ref="TIW69" si="39637">TIW60*$C$65*$C$69</f>
        <v>0</v>
      </c>
      <c r="TIY69" s="1003">
        <f t="shared" ref="TIY69" si="39638">TIY60*$C$65*$C$69</f>
        <v>0</v>
      </c>
      <c r="TJA69" s="1003">
        <f t="shared" ref="TJA69" si="39639">TJA60*$C$65*$C$69</f>
        <v>0</v>
      </c>
      <c r="TJC69" s="1003">
        <f t="shared" ref="TJC69" si="39640">TJC60*$C$65*$C$69</f>
        <v>0</v>
      </c>
      <c r="TJE69" s="1003">
        <f t="shared" ref="TJE69" si="39641">TJE60*$C$65*$C$69</f>
        <v>0</v>
      </c>
      <c r="TJG69" s="1003">
        <f t="shared" ref="TJG69" si="39642">TJG60*$C$65*$C$69</f>
        <v>0</v>
      </c>
      <c r="TJI69" s="1003">
        <f t="shared" ref="TJI69" si="39643">TJI60*$C$65*$C$69</f>
        <v>0</v>
      </c>
      <c r="TJK69" s="1003">
        <f t="shared" ref="TJK69" si="39644">TJK60*$C$65*$C$69</f>
        <v>0</v>
      </c>
      <c r="TJM69" s="1003">
        <f t="shared" ref="TJM69" si="39645">TJM60*$C$65*$C$69</f>
        <v>0</v>
      </c>
      <c r="TJO69" s="1003">
        <f t="shared" ref="TJO69" si="39646">TJO60*$C$65*$C$69</f>
        <v>0</v>
      </c>
      <c r="TJQ69" s="1003">
        <f t="shared" ref="TJQ69" si="39647">TJQ60*$C$65*$C$69</f>
        <v>0</v>
      </c>
      <c r="TJS69" s="1003">
        <f t="shared" ref="TJS69" si="39648">TJS60*$C$65*$C$69</f>
        <v>0</v>
      </c>
      <c r="TJU69" s="1003">
        <f t="shared" ref="TJU69" si="39649">TJU60*$C$65*$C$69</f>
        <v>0</v>
      </c>
      <c r="TJW69" s="1003">
        <f t="shared" ref="TJW69" si="39650">TJW60*$C$65*$C$69</f>
        <v>0</v>
      </c>
      <c r="TJY69" s="1003">
        <f t="shared" ref="TJY69" si="39651">TJY60*$C$65*$C$69</f>
        <v>0</v>
      </c>
      <c r="TKA69" s="1003">
        <f t="shared" ref="TKA69" si="39652">TKA60*$C$65*$C$69</f>
        <v>0</v>
      </c>
      <c r="TKC69" s="1003">
        <f t="shared" ref="TKC69" si="39653">TKC60*$C$65*$C$69</f>
        <v>0</v>
      </c>
      <c r="TKE69" s="1003">
        <f t="shared" ref="TKE69" si="39654">TKE60*$C$65*$C$69</f>
        <v>0</v>
      </c>
      <c r="TKG69" s="1003">
        <f t="shared" ref="TKG69" si="39655">TKG60*$C$65*$C$69</f>
        <v>0</v>
      </c>
      <c r="TKI69" s="1003">
        <f t="shared" ref="TKI69" si="39656">TKI60*$C$65*$C$69</f>
        <v>0</v>
      </c>
      <c r="TKK69" s="1003">
        <f t="shared" ref="TKK69" si="39657">TKK60*$C$65*$C$69</f>
        <v>0</v>
      </c>
      <c r="TKM69" s="1003">
        <f t="shared" ref="TKM69" si="39658">TKM60*$C$65*$C$69</f>
        <v>0</v>
      </c>
      <c r="TKO69" s="1003">
        <f t="shared" ref="TKO69" si="39659">TKO60*$C$65*$C$69</f>
        <v>0</v>
      </c>
      <c r="TKQ69" s="1003">
        <f t="shared" ref="TKQ69" si="39660">TKQ60*$C$65*$C$69</f>
        <v>0</v>
      </c>
      <c r="TKS69" s="1003">
        <f t="shared" ref="TKS69" si="39661">TKS60*$C$65*$C$69</f>
        <v>0</v>
      </c>
      <c r="TKU69" s="1003">
        <f t="shared" ref="TKU69" si="39662">TKU60*$C$65*$C$69</f>
        <v>0</v>
      </c>
      <c r="TKW69" s="1003">
        <f t="shared" ref="TKW69" si="39663">TKW60*$C$65*$C$69</f>
        <v>0</v>
      </c>
      <c r="TKY69" s="1003">
        <f t="shared" ref="TKY69" si="39664">TKY60*$C$65*$C$69</f>
        <v>0</v>
      </c>
      <c r="TLA69" s="1003">
        <f t="shared" ref="TLA69" si="39665">TLA60*$C$65*$C$69</f>
        <v>0</v>
      </c>
      <c r="TLC69" s="1003">
        <f t="shared" ref="TLC69" si="39666">TLC60*$C$65*$C$69</f>
        <v>0</v>
      </c>
      <c r="TLE69" s="1003">
        <f t="shared" ref="TLE69" si="39667">TLE60*$C$65*$C$69</f>
        <v>0</v>
      </c>
      <c r="TLG69" s="1003">
        <f t="shared" ref="TLG69" si="39668">TLG60*$C$65*$C$69</f>
        <v>0</v>
      </c>
      <c r="TLI69" s="1003">
        <f t="shared" ref="TLI69" si="39669">TLI60*$C$65*$C$69</f>
        <v>0</v>
      </c>
      <c r="TLK69" s="1003">
        <f t="shared" ref="TLK69" si="39670">TLK60*$C$65*$C$69</f>
        <v>0</v>
      </c>
      <c r="TLM69" s="1003">
        <f t="shared" ref="TLM69" si="39671">TLM60*$C$65*$C$69</f>
        <v>0</v>
      </c>
      <c r="TLO69" s="1003">
        <f t="shared" ref="TLO69" si="39672">TLO60*$C$65*$C$69</f>
        <v>0</v>
      </c>
      <c r="TLQ69" s="1003">
        <f t="shared" ref="TLQ69" si="39673">TLQ60*$C$65*$C$69</f>
        <v>0</v>
      </c>
      <c r="TLS69" s="1003">
        <f t="shared" ref="TLS69" si="39674">TLS60*$C$65*$C$69</f>
        <v>0</v>
      </c>
      <c r="TLU69" s="1003">
        <f t="shared" ref="TLU69" si="39675">TLU60*$C$65*$C$69</f>
        <v>0</v>
      </c>
      <c r="TLW69" s="1003">
        <f t="shared" ref="TLW69" si="39676">TLW60*$C$65*$C$69</f>
        <v>0</v>
      </c>
      <c r="TLY69" s="1003">
        <f t="shared" ref="TLY69" si="39677">TLY60*$C$65*$C$69</f>
        <v>0</v>
      </c>
      <c r="TMA69" s="1003">
        <f t="shared" ref="TMA69" si="39678">TMA60*$C$65*$C$69</f>
        <v>0</v>
      </c>
      <c r="TMC69" s="1003">
        <f t="shared" ref="TMC69" si="39679">TMC60*$C$65*$C$69</f>
        <v>0</v>
      </c>
      <c r="TME69" s="1003">
        <f t="shared" ref="TME69" si="39680">TME60*$C$65*$C$69</f>
        <v>0</v>
      </c>
      <c r="TMG69" s="1003">
        <f t="shared" ref="TMG69" si="39681">TMG60*$C$65*$C$69</f>
        <v>0</v>
      </c>
      <c r="TMI69" s="1003">
        <f t="shared" ref="TMI69" si="39682">TMI60*$C$65*$C$69</f>
        <v>0</v>
      </c>
      <c r="TMK69" s="1003">
        <f t="shared" ref="TMK69" si="39683">TMK60*$C$65*$C$69</f>
        <v>0</v>
      </c>
      <c r="TMM69" s="1003">
        <f t="shared" ref="TMM69" si="39684">TMM60*$C$65*$C$69</f>
        <v>0</v>
      </c>
      <c r="TMO69" s="1003">
        <f t="shared" ref="TMO69" si="39685">TMO60*$C$65*$C$69</f>
        <v>0</v>
      </c>
      <c r="TMQ69" s="1003">
        <f t="shared" ref="TMQ69" si="39686">TMQ60*$C$65*$C$69</f>
        <v>0</v>
      </c>
      <c r="TMS69" s="1003">
        <f t="shared" ref="TMS69" si="39687">TMS60*$C$65*$C$69</f>
        <v>0</v>
      </c>
      <c r="TMU69" s="1003">
        <f t="shared" ref="TMU69" si="39688">TMU60*$C$65*$C$69</f>
        <v>0</v>
      </c>
      <c r="TMW69" s="1003">
        <f t="shared" ref="TMW69" si="39689">TMW60*$C$65*$C$69</f>
        <v>0</v>
      </c>
      <c r="TMY69" s="1003">
        <f t="shared" ref="TMY69" si="39690">TMY60*$C$65*$C$69</f>
        <v>0</v>
      </c>
      <c r="TNA69" s="1003">
        <f t="shared" ref="TNA69" si="39691">TNA60*$C$65*$C$69</f>
        <v>0</v>
      </c>
      <c r="TNC69" s="1003">
        <f t="shared" ref="TNC69" si="39692">TNC60*$C$65*$C$69</f>
        <v>0</v>
      </c>
      <c r="TNE69" s="1003">
        <f t="shared" ref="TNE69" si="39693">TNE60*$C$65*$C$69</f>
        <v>0</v>
      </c>
      <c r="TNG69" s="1003">
        <f t="shared" ref="TNG69" si="39694">TNG60*$C$65*$C$69</f>
        <v>0</v>
      </c>
      <c r="TNI69" s="1003">
        <f t="shared" ref="TNI69" si="39695">TNI60*$C$65*$C$69</f>
        <v>0</v>
      </c>
      <c r="TNK69" s="1003">
        <f t="shared" ref="TNK69" si="39696">TNK60*$C$65*$C$69</f>
        <v>0</v>
      </c>
      <c r="TNM69" s="1003">
        <f t="shared" ref="TNM69" si="39697">TNM60*$C$65*$C$69</f>
        <v>0</v>
      </c>
      <c r="TNO69" s="1003">
        <f t="shared" ref="TNO69" si="39698">TNO60*$C$65*$C$69</f>
        <v>0</v>
      </c>
      <c r="TNQ69" s="1003">
        <f t="shared" ref="TNQ69" si="39699">TNQ60*$C$65*$C$69</f>
        <v>0</v>
      </c>
      <c r="TNS69" s="1003">
        <f t="shared" ref="TNS69" si="39700">TNS60*$C$65*$C$69</f>
        <v>0</v>
      </c>
      <c r="TNU69" s="1003">
        <f t="shared" ref="TNU69" si="39701">TNU60*$C$65*$C$69</f>
        <v>0</v>
      </c>
      <c r="TNW69" s="1003">
        <f t="shared" ref="TNW69" si="39702">TNW60*$C$65*$C$69</f>
        <v>0</v>
      </c>
      <c r="TNY69" s="1003">
        <f t="shared" ref="TNY69" si="39703">TNY60*$C$65*$C$69</f>
        <v>0</v>
      </c>
      <c r="TOA69" s="1003">
        <f t="shared" ref="TOA69" si="39704">TOA60*$C$65*$C$69</f>
        <v>0</v>
      </c>
      <c r="TOC69" s="1003">
        <f t="shared" ref="TOC69" si="39705">TOC60*$C$65*$C$69</f>
        <v>0</v>
      </c>
      <c r="TOE69" s="1003">
        <f t="shared" ref="TOE69" si="39706">TOE60*$C$65*$C$69</f>
        <v>0</v>
      </c>
      <c r="TOG69" s="1003">
        <f t="shared" ref="TOG69" si="39707">TOG60*$C$65*$C$69</f>
        <v>0</v>
      </c>
      <c r="TOI69" s="1003">
        <f t="shared" ref="TOI69" si="39708">TOI60*$C$65*$C$69</f>
        <v>0</v>
      </c>
      <c r="TOK69" s="1003">
        <f t="shared" ref="TOK69" si="39709">TOK60*$C$65*$C$69</f>
        <v>0</v>
      </c>
      <c r="TOM69" s="1003">
        <f t="shared" ref="TOM69" si="39710">TOM60*$C$65*$C$69</f>
        <v>0</v>
      </c>
      <c r="TOO69" s="1003">
        <f t="shared" ref="TOO69" si="39711">TOO60*$C$65*$C$69</f>
        <v>0</v>
      </c>
      <c r="TOQ69" s="1003">
        <f t="shared" ref="TOQ69" si="39712">TOQ60*$C$65*$C$69</f>
        <v>0</v>
      </c>
      <c r="TOS69" s="1003">
        <f t="shared" ref="TOS69" si="39713">TOS60*$C$65*$C$69</f>
        <v>0</v>
      </c>
      <c r="TOU69" s="1003">
        <f t="shared" ref="TOU69" si="39714">TOU60*$C$65*$C$69</f>
        <v>0</v>
      </c>
      <c r="TOW69" s="1003">
        <f t="shared" ref="TOW69" si="39715">TOW60*$C$65*$C$69</f>
        <v>0</v>
      </c>
      <c r="TOY69" s="1003">
        <f t="shared" ref="TOY69" si="39716">TOY60*$C$65*$C$69</f>
        <v>0</v>
      </c>
      <c r="TPA69" s="1003">
        <f t="shared" ref="TPA69" si="39717">TPA60*$C$65*$C$69</f>
        <v>0</v>
      </c>
      <c r="TPC69" s="1003">
        <f t="shared" ref="TPC69" si="39718">TPC60*$C$65*$C$69</f>
        <v>0</v>
      </c>
      <c r="TPE69" s="1003">
        <f t="shared" ref="TPE69" si="39719">TPE60*$C$65*$C$69</f>
        <v>0</v>
      </c>
      <c r="TPG69" s="1003">
        <f t="shared" ref="TPG69" si="39720">TPG60*$C$65*$C$69</f>
        <v>0</v>
      </c>
      <c r="TPI69" s="1003">
        <f t="shared" ref="TPI69" si="39721">TPI60*$C$65*$C$69</f>
        <v>0</v>
      </c>
      <c r="TPK69" s="1003">
        <f t="shared" ref="TPK69" si="39722">TPK60*$C$65*$C$69</f>
        <v>0</v>
      </c>
      <c r="TPM69" s="1003">
        <f t="shared" ref="TPM69" si="39723">TPM60*$C$65*$C$69</f>
        <v>0</v>
      </c>
      <c r="TPO69" s="1003">
        <f t="shared" ref="TPO69" si="39724">TPO60*$C$65*$C$69</f>
        <v>0</v>
      </c>
      <c r="TPQ69" s="1003">
        <f t="shared" ref="TPQ69" si="39725">TPQ60*$C$65*$C$69</f>
        <v>0</v>
      </c>
      <c r="TPS69" s="1003">
        <f t="shared" ref="TPS69" si="39726">TPS60*$C$65*$C$69</f>
        <v>0</v>
      </c>
      <c r="TPU69" s="1003">
        <f t="shared" ref="TPU69" si="39727">TPU60*$C$65*$C$69</f>
        <v>0</v>
      </c>
      <c r="TPW69" s="1003">
        <f t="shared" ref="TPW69" si="39728">TPW60*$C$65*$C$69</f>
        <v>0</v>
      </c>
      <c r="TPY69" s="1003">
        <f t="shared" ref="TPY69" si="39729">TPY60*$C$65*$C$69</f>
        <v>0</v>
      </c>
      <c r="TQA69" s="1003">
        <f t="shared" ref="TQA69" si="39730">TQA60*$C$65*$C$69</f>
        <v>0</v>
      </c>
      <c r="TQC69" s="1003">
        <f t="shared" ref="TQC69" si="39731">TQC60*$C$65*$C$69</f>
        <v>0</v>
      </c>
      <c r="TQE69" s="1003">
        <f t="shared" ref="TQE69" si="39732">TQE60*$C$65*$C$69</f>
        <v>0</v>
      </c>
      <c r="TQG69" s="1003">
        <f t="shared" ref="TQG69" si="39733">TQG60*$C$65*$C$69</f>
        <v>0</v>
      </c>
      <c r="TQI69" s="1003">
        <f t="shared" ref="TQI69" si="39734">TQI60*$C$65*$C$69</f>
        <v>0</v>
      </c>
      <c r="TQK69" s="1003">
        <f t="shared" ref="TQK69" si="39735">TQK60*$C$65*$C$69</f>
        <v>0</v>
      </c>
      <c r="TQM69" s="1003">
        <f t="shared" ref="TQM69" si="39736">TQM60*$C$65*$C$69</f>
        <v>0</v>
      </c>
      <c r="TQO69" s="1003">
        <f t="shared" ref="TQO69" si="39737">TQO60*$C$65*$C$69</f>
        <v>0</v>
      </c>
      <c r="TQQ69" s="1003">
        <f t="shared" ref="TQQ69" si="39738">TQQ60*$C$65*$C$69</f>
        <v>0</v>
      </c>
      <c r="TQS69" s="1003">
        <f t="shared" ref="TQS69" si="39739">TQS60*$C$65*$C$69</f>
        <v>0</v>
      </c>
      <c r="TQU69" s="1003">
        <f t="shared" ref="TQU69" si="39740">TQU60*$C$65*$C$69</f>
        <v>0</v>
      </c>
      <c r="TQW69" s="1003">
        <f t="shared" ref="TQW69" si="39741">TQW60*$C$65*$C$69</f>
        <v>0</v>
      </c>
      <c r="TQY69" s="1003">
        <f t="shared" ref="TQY69" si="39742">TQY60*$C$65*$C$69</f>
        <v>0</v>
      </c>
      <c r="TRA69" s="1003">
        <f t="shared" ref="TRA69" si="39743">TRA60*$C$65*$C$69</f>
        <v>0</v>
      </c>
      <c r="TRC69" s="1003">
        <f t="shared" ref="TRC69" si="39744">TRC60*$C$65*$C$69</f>
        <v>0</v>
      </c>
      <c r="TRE69" s="1003">
        <f t="shared" ref="TRE69" si="39745">TRE60*$C$65*$C$69</f>
        <v>0</v>
      </c>
      <c r="TRG69" s="1003">
        <f t="shared" ref="TRG69" si="39746">TRG60*$C$65*$C$69</f>
        <v>0</v>
      </c>
      <c r="TRI69" s="1003">
        <f t="shared" ref="TRI69" si="39747">TRI60*$C$65*$C$69</f>
        <v>0</v>
      </c>
      <c r="TRK69" s="1003">
        <f t="shared" ref="TRK69" si="39748">TRK60*$C$65*$C$69</f>
        <v>0</v>
      </c>
      <c r="TRM69" s="1003">
        <f t="shared" ref="TRM69" si="39749">TRM60*$C$65*$C$69</f>
        <v>0</v>
      </c>
      <c r="TRO69" s="1003">
        <f t="shared" ref="TRO69" si="39750">TRO60*$C$65*$C$69</f>
        <v>0</v>
      </c>
      <c r="TRQ69" s="1003">
        <f t="shared" ref="TRQ69" si="39751">TRQ60*$C$65*$C$69</f>
        <v>0</v>
      </c>
      <c r="TRS69" s="1003">
        <f t="shared" ref="TRS69" si="39752">TRS60*$C$65*$C$69</f>
        <v>0</v>
      </c>
      <c r="TRU69" s="1003">
        <f t="shared" ref="TRU69" si="39753">TRU60*$C$65*$C$69</f>
        <v>0</v>
      </c>
      <c r="TRW69" s="1003">
        <f t="shared" ref="TRW69" si="39754">TRW60*$C$65*$C$69</f>
        <v>0</v>
      </c>
      <c r="TRY69" s="1003">
        <f t="shared" ref="TRY69" si="39755">TRY60*$C$65*$C$69</f>
        <v>0</v>
      </c>
      <c r="TSA69" s="1003">
        <f t="shared" ref="TSA69" si="39756">TSA60*$C$65*$C$69</f>
        <v>0</v>
      </c>
      <c r="TSC69" s="1003">
        <f t="shared" ref="TSC69" si="39757">TSC60*$C$65*$C$69</f>
        <v>0</v>
      </c>
      <c r="TSE69" s="1003">
        <f t="shared" ref="TSE69" si="39758">TSE60*$C$65*$C$69</f>
        <v>0</v>
      </c>
      <c r="TSG69" s="1003">
        <f t="shared" ref="TSG69" si="39759">TSG60*$C$65*$C$69</f>
        <v>0</v>
      </c>
      <c r="TSI69" s="1003">
        <f t="shared" ref="TSI69" si="39760">TSI60*$C$65*$C$69</f>
        <v>0</v>
      </c>
      <c r="TSK69" s="1003">
        <f t="shared" ref="TSK69" si="39761">TSK60*$C$65*$C$69</f>
        <v>0</v>
      </c>
      <c r="TSM69" s="1003">
        <f t="shared" ref="TSM69" si="39762">TSM60*$C$65*$C$69</f>
        <v>0</v>
      </c>
      <c r="TSO69" s="1003">
        <f t="shared" ref="TSO69" si="39763">TSO60*$C$65*$C$69</f>
        <v>0</v>
      </c>
      <c r="TSQ69" s="1003">
        <f t="shared" ref="TSQ69" si="39764">TSQ60*$C$65*$C$69</f>
        <v>0</v>
      </c>
      <c r="TSS69" s="1003">
        <f t="shared" ref="TSS69" si="39765">TSS60*$C$65*$C$69</f>
        <v>0</v>
      </c>
      <c r="TSU69" s="1003">
        <f t="shared" ref="TSU69" si="39766">TSU60*$C$65*$C$69</f>
        <v>0</v>
      </c>
      <c r="TSW69" s="1003">
        <f t="shared" ref="TSW69" si="39767">TSW60*$C$65*$C$69</f>
        <v>0</v>
      </c>
      <c r="TSY69" s="1003">
        <f t="shared" ref="TSY69" si="39768">TSY60*$C$65*$C$69</f>
        <v>0</v>
      </c>
      <c r="TTA69" s="1003">
        <f t="shared" ref="TTA69" si="39769">TTA60*$C$65*$C$69</f>
        <v>0</v>
      </c>
      <c r="TTC69" s="1003">
        <f t="shared" ref="TTC69" si="39770">TTC60*$C$65*$C$69</f>
        <v>0</v>
      </c>
      <c r="TTE69" s="1003">
        <f t="shared" ref="TTE69" si="39771">TTE60*$C$65*$C$69</f>
        <v>0</v>
      </c>
      <c r="TTG69" s="1003">
        <f t="shared" ref="TTG69" si="39772">TTG60*$C$65*$C$69</f>
        <v>0</v>
      </c>
      <c r="TTI69" s="1003">
        <f t="shared" ref="TTI69" si="39773">TTI60*$C$65*$C$69</f>
        <v>0</v>
      </c>
      <c r="TTK69" s="1003">
        <f t="shared" ref="TTK69" si="39774">TTK60*$C$65*$C$69</f>
        <v>0</v>
      </c>
      <c r="TTM69" s="1003">
        <f t="shared" ref="TTM69" si="39775">TTM60*$C$65*$C$69</f>
        <v>0</v>
      </c>
      <c r="TTO69" s="1003">
        <f t="shared" ref="TTO69" si="39776">TTO60*$C$65*$C$69</f>
        <v>0</v>
      </c>
      <c r="TTQ69" s="1003">
        <f t="shared" ref="TTQ69" si="39777">TTQ60*$C$65*$C$69</f>
        <v>0</v>
      </c>
      <c r="TTS69" s="1003">
        <f t="shared" ref="TTS69" si="39778">TTS60*$C$65*$C$69</f>
        <v>0</v>
      </c>
      <c r="TTU69" s="1003">
        <f t="shared" ref="TTU69" si="39779">TTU60*$C$65*$C$69</f>
        <v>0</v>
      </c>
      <c r="TTW69" s="1003">
        <f t="shared" ref="TTW69" si="39780">TTW60*$C$65*$C$69</f>
        <v>0</v>
      </c>
      <c r="TTY69" s="1003">
        <f t="shared" ref="TTY69" si="39781">TTY60*$C$65*$C$69</f>
        <v>0</v>
      </c>
      <c r="TUA69" s="1003">
        <f t="shared" ref="TUA69" si="39782">TUA60*$C$65*$C$69</f>
        <v>0</v>
      </c>
      <c r="TUC69" s="1003">
        <f t="shared" ref="TUC69" si="39783">TUC60*$C$65*$C$69</f>
        <v>0</v>
      </c>
      <c r="TUE69" s="1003">
        <f t="shared" ref="TUE69" si="39784">TUE60*$C$65*$C$69</f>
        <v>0</v>
      </c>
      <c r="TUG69" s="1003">
        <f t="shared" ref="TUG69" si="39785">TUG60*$C$65*$C$69</f>
        <v>0</v>
      </c>
      <c r="TUI69" s="1003">
        <f t="shared" ref="TUI69" si="39786">TUI60*$C$65*$C$69</f>
        <v>0</v>
      </c>
      <c r="TUK69" s="1003">
        <f t="shared" ref="TUK69" si="39787">TUK60*$C$65*$C$69</f>
        <v>0</v>
      </c>
      <c r="TUM69" s="1003">
        <f t="shared" ref="TUM69" si="39788">TUM60*$C$65*$C$69</f>
        <v>0</v>
      </c>
      <c r="TUO69" s="1003">
        <f t="shared" ref="TUO69" si="39789">TUO60*$C$65*$C$69</f>
        <v>0</v>
      </c>
      <c r="TUQ69" s="1003">
        <f t="shared" ref="TUQ69" si="39790">TUQ60*$C$65*$C$69</f>
        <v>0</v>
      </c>
      <c r="TUS69" s="1003">
        <f t="shared" ref="TUS69" si="39791">TUS60*$C$65*$C$69</f>
        <v>0</v>
      </c>
      <c r="TUU69" s="1003">
        <f t="shared" ref="TUU69" si="39792">TUU60*$C$65*$C$69</f>
        <v>0</v>
      </c>
      <c r="TUW69" s="1003">
        <f t="shared" ref="TUW69" si="39793">TUW60*$C$65*$C$69</f>
        <v>0</v>
      </c>
      <c r="TUY69" s="1003">
        <f t="shared" ref="TUY69" si="39794">TUY60*$C$65*$C$69</f>
        <v>0</v>
      </c>
      <c r="TVA69" s="1003">
        <f t="shared" ref="TVA69" si="39795">TVA60*$C$65*$C$69</f>
        <v>0</v>
      </c>
      <c r="TVC69" s="1003">
        <f t="shared" ref="TVC69" si="39796">TVC60*$C$65*$C$69</f>
        <v>0</v>
      </c>
      <c r="TVE69" s="1003">
        <f t="shared" ref="TVE69" si="39797">TVE60*$C$65*$C$69</f>
        <v>0</v>
      </c>
      <c r="TVG69" s="1003">
        <f t="shared" ref="TVG69" si="39798">TVG60*$C$65*$C$69</f>
        <v>0</v>
      </c>
      <c r="TVI69" s="1003">
        <f t="shared" ref="TVI69" si="39799">TVI60*$C$65*$C$69</f>
        <v>0</v>
      </c>
      <c r="TVK69" s="1003">
        <f t="shared" ref="TVK69" si="39800">TVK60*$C$65*$C$69</f>
        <v>0</v>
      </c>
      <c r="TVM69" s="1003">
        <f t="shared" ref="TVM69" si="39801">TVM60*$C$65*$C$69</f>
        <v>0</v>
      </c>
      <c r="TVO69" s="1003">
        <f t="shared" ref="TVO69" si="39802">TVO60*$C$65*$C$69</f>
        <v>0</v>
      </c>
      <c r="TVQ69" s="1003">
        <f t="shared" ref="TVQ69" si="39803">TVQ60*$C$65*$C$69</f>
        <v>0</v>
      </c>
      <c r="TVS69" s="1003">
        <f t="shared" ref="TVS69" si="39804">TVS60*$C$65*$C$69</f>
        <v>0</v>
      </c>
      <c r="TVU69" s="1003">
        <f t="shared" ref="TVU69" si="39805">TVU60*$C$65*$C$69</f>
        <v>0</v>
      </c>
      <c r="TVW69" s="1003">
        <f t="shared" ref="TVW69" si="39806">TVW60*$C$65*$C$69</f>
        <v>0</v>
      </c>
      <c r="TVY69" s="1003">
        <f t="shared" ref="TVY69" si="39807">TVY60*$C$65*$C$69</f>
        <v>0</v>
      </c>
      <c r="TWA69" s="1003">
        <f t="shared" ref="TWA69" si="39808">TWA60*$C$65*$C$69</f>
        <v>0</v>
      </c>
      <c r="TWC69" s="1003">
        <f t="shared" ref="TWC69" si="39809">TWC60*$C$65*$C$69</f>
        <v>0</v>
      </c>
      <c r="TWE69" s="1003">
        <f t="shared" ref="TWE69" si="39810">TWE60*$C$65*$C$69</f>
        <v>0</v>
      </c>
      <c r="TWG69" s="1003">
        <f t="shared" ref="TWG69" si="39811">TWG60*$C$65*$C$69</f>
        <v>0</v>
      </c>
      <c r="TWI69" s="1003">
        <f t="shared" ref="TWI69" si="39812">TWI60*$C$65*$C$69</f>
        <v>0</v>
      </c>
      <c r="TWK69" s="1003">
        <f t="shared" ref="TWK69" si="39813">TWK60*$C$65*$C$69</f>
        <v>0</v>
      </c>
      <c r="TWM69" s="1003">
        <f t="shared" ref="TWM69" si="39814">TWM60*$C$65*$C$69</f>
        <v>0</v>
      </c>
      <c r="TWO69" s="1003">
        <f t="shared" ref="TWO69" si="39815">TWO60*$C$65*$C$69</f>
        <v>0</v>
      </c>
      <c r="TWQ69" s="1003">
        <f t="shared" ref="TWQ69" si="39816">TWQ60*$C$65*$C$69</f>
        <v>0</v>
      </c>
      <c r="TWS69" s="1003">
        <f t="shared" ref="TWS69" si="39817">TWS60*$C$65*$C$69</f>
        <v>0</v>
      </c>
      <c r="TWU69" s="1003">
        <f t="shared" ref="TWU69" si="39818">TWU60*$C$65*$C$69</f>
        <v>0</v>
      </c>
      <c r="TWW69" s="1003">
        <f t="shared" ref="TWW69" si="39819">TWW60*$C$65*$C$69</f>
        <v>0</v>
      </c>
      <c r="TWY69" s="1003">
        <f t="shared" ref="TWY69" si="39820">TWY60*$C$65*$C$69</f>
        <v>0</v>
      </c>
      <c r="TXA69" s="1003">
        <f t="shared" ref="TXA69" si="39821">TXA60*$C$65*$C$69</f>
        <v>0</v>
      </c>
      <c r="TXC69" s="1003">
        <f t="shared" ref="TXC69" si="39822">TXC60*$C$65*$C$69</f>
        <v>0</v>
      </c>
      <c r="TXE69" s="1003">
        <f t="shared" ref="TXE69" si="39823">TXE60*$C$65*$C$69</f>
        <v>0</v>
      </c>
      <c r="TXG69" s="1003">
        <f t="shared" ref="TXG69" si="39824">TXG60*$C$65*$C$69</f>
        <v>0</v>
      </c>
      <c r="TXI69" s="1003">
        <f t="shared" ref="TXI69" si="39825">TXI60*$C$65*$C$69</f>
        <v>0</v>
      </c>
      <c r="TXK69" s="1003">
        <f t="shared" ref="TXK69" si="39826">TXK60*$C$65*$C$69</f>
        <v>0</v>
      </c>
      <c r="TXM69" s="1003">
        <f t="shared" ref="TXM69" si="39827">TXM60*$C$65*$C$69</f>
        <v>0</v>
      </c>
      <c r="TXO69" s="1003">
        <f t="shared" ref="TXO69" si="39828">TXO60*$C$65*$C$69</f>
        <v>0</v>
      </c>
      <c r="TXQ69" s="1003">
        <f t="shared" ref="TXQ69" si="39829">TXQ60*$C$65*$C$69</f>
        <v>0</v>
      </c>
      <c r="TXS69" s="1003">
        <f t="shared" ref="TXS69" si="39830">TXS60*$C$65*$C$69</f>
        <v>0</v>
      </c>
      <c r="TXU69" s="1003">
        <f t="shared" ref="TXU69" si="39831">TXU60*$C$65*$C$69</f>
        <v>0</v>
      </c>
      <c r="TXW69" s="1003">
        <f t="shared" ref="TXW69" si="39832">TXW60*$C$65*$C$69</f>
        <v>0</v>
      </c>
      <c r="TXY69" s="1003">
        <f t="shared" ref="TXY69" si="39833">TXY60*$C$65*$C$69</f>
        <v>0</v>
      </c>
      <c r="TYA69" s="1003">
        <f t="shared" ref="TYA69" si="39834">TYA60*$C$65*$C$69</f>
        <v>0</v>
      </c>
      <c r="TYC69" s="1003">
        <f t="shared" ref="TYC69" si="39835">TYC60*$C$65*$C$69</f>
        <v>0</v>
      </c>
      <c r="TYE69" s="1003">
        <f t="shared" ref="TYE69" si="39836">TYE60*$C$65*$C$69</f>
        <v>0</v>
      </c>
      <c r="TYG69" s="1003">
        <f t="shared" ref="TYG69" si="39837">TYG60*$C$65*$C$69</f>
        <v>0</v>
      </c>
      <c r="TYI69" s="1003">
        <f t="shared" ref="TYI69" si="39838">TYI60*$C$65*$C$69</f>
        <v>0</v>
      </c>
      <c r="TYK69" s="1003">
        <f t="shared" ref="TYK69" si="39839">TYK60*$C$65*$C$69</f>
        <v>0</v>
      </c>
      <c r="TYM69" s="1003">
        <f t="shared" ref="TYM69" si="39840">TYM60*$C$65*$C$69</f>
        <v>0</v>
      </c>
      <c r="TYO69" s="1003">
        <f t="shared" ref="TYO69" si="39841">TYO60*$C$65*$C$69</f>
        <v>0</v>
      </c>
      <c r="TYQ69" s="1003">
        <f t="shared" ref="TYQ69" si="39842">TYQ60*$C$65*$C$69</f>
        <v>0</v>
      </c>
      <c r="TYS69" s="1003">
        <f t="shared" ref="TYS69" si="39843">TYS60*$C$65*$C$69</f>
        <v>0</v>
      </c>
      <c r="TYU69" s="1003">
        <f t="shared" ref="TYU69" si="39844">TYU60*$C$65*$C$69</f>
        <v>0</v>
      </c>
      <c r="TYW69" s="1003">
        <f t="shared" ref="TYW69" si="39845">TYW60*$C$65*$C$69</f>
        <v>0</v>
      </c>
      <c r="TYY69" s="1003">
        <f t="shared" ref="TYY69" si="39846">TYY60*$C$65*$C$69</f>
        <v>0</v>
      </c>
      <c r="TZA69" s="1003">
        <f t="shared" ref="TZA69" si="39847">TZA60*$C$65*$C$69</f>
        <v>0</v>
      </c>
      <c r="TZC69" s="1003">
        <f t="shared" ref="TZC69" si="39848">TZC60*$C$65*$C$69</f>
        <v>0</v>
      </c>
      <c r="TZE69" s="1003">
        <f t="shared" ref="TZE69" si="39849">TZE60*$C$65*$C$69</f>
        <v>0</v>
      </c>
      <c r="TZG69" s="1003">
        <f t="shared" ref="TZG69" si="39850">TZG60*$C$65*$C$69</f>
        <v>0</v>
      </c>
      <c r="TZI69" s="1003">
        <f t="shared" ref="TZI69" si="39851">TZI60*$C$65*$C$69</f>
        <v>0</v>
      </c>
      <c r="TZK69" s="1003">
        <f t="shared" ref="TZK69" si="39852">TZK60*$C$65*$C$69</f>
        <v>0</v>
      </c>
      <c r="TZM69" s="1003">
        <f t="shared" ref="TZM69" si="39853">TZM60*$C$65*$C$69</f>
        <v>0</v>
      </c>
      <c r="TZO69" s="1003">
        <f t="shared" ref="TZO69" si="39854">TZO60*$C$65*$C$69</f>
        <v>0</v>
      </c>
      <c r="TZQ69" s="1003">
        <f t="shared" ref="TZQ69" si="39855">TZQ60*$C$65*$C$69</f>
        <v>0</v>
      </c>
      <c r="TZS69" s="1003">
        <f t="shared" ref="TZS69" si="39856">TZS60*$C$65*$C$69</f>
        <v>0</v>
      </c>
      <c r="TZU69" s="1003">
        <f t="shared" ref="TZU69" si="39857">TZU60*$C$65*$C$69</f>
        <v>0</v>
      </c>
      <c r="TZW69" s="1003">
        <f t="shared" ref="TZW69" si="39858">TZW60*$C$65*$C$69</f>
        <v>0</v>
      </c>
      <c r="TZY69" s="1003">
        <f t="shared" ref="TZY69" si="39859">TZY60*$C$65*$C$69</f>
        <v>0</v>
      </c>
      <c r="UAA69" s="1003">
        <f t="shared" ref="UAA69" si="39860">UAA60*$C$65*$C$69</f>
        <v>0</v>
      </c>
      <c r="UAC69" s="1003">
        <f t="shared" ref="UAC69" si="39861">UAC60*$C$65*$C$69</f>
        <v>0</v>
      </c>
      <c r="UAE69" s="1003">
        <f t="shared" ref="UAE69" si="39862">UAE60*$C$65*$C$69</f>
        <v>0</v>
      </c>
      <c r="UAG69" s="1003">
        <f t="shared" ref="UAG69" si="39863">UAG60*$C$65*$C$69</f>
        <v>0</v>
      </c>
      <c r="UAI69" s="1003">
        <f t="shared" ref="UAI69" si="39864">UAI60*$C$65*$C$69</f>
        <v>0</v>
      </c>
      <c r="UAK69" s="1003">
        <f t="shared" ref="UAK69" si="39865">UAK60*$C$65*$C$69</f>
        <v>0</v>
      </c>
      <c r="UAM69" s="1003">
        <f t="shared" ref="UAM69" si="39866">UAM60*$C$65*$C$69</f>
        <v>0</v>
      </c>
      <c r="UAO69" s="1003">
        <f t="shared" ref="UAO69" si="39867">UAO60*$C$65*$C$69</f>
        <v>0</v>
      </c>
      <c r="UAQ69" s="1003">
        <f t="shared" ref="UAQ69" si="39868">UAQ60*$C$65*$C$69</f>
        <v>0</v>
      </c>
      <c r="UAS69" s="1003">
        <f t="shared" ref="UAS69" si="39869">UAS60*$C$65*$C$69</f>
        <v>0</v>
      </c>
      <c r="UAU69" s="1003">
        <f t="shared" ref="UAU69" si="39870">UAU60*$C$65*$C$69</f>
        <v>0</v>
      </c>
      <c r="UAW69" s="1003">
        <f t="shared" ref="UAW69" si="39871">UAW60*$C$65*$C$69</f>
        <v>0</v>
      </c>
      <c r="UAY69" s="1003">
        <f t="shared" ref="UAY69" si="39872">UAY60*$C$65*$C$69</f>
        <v>0</v>
      </c>
      <c r="UBA69" s="1003">
        <f t="shared" ref="UBA69" si="39873">UBA60*$C$65*$C$69</f>
        <v>0</v>
      </c>
      <c r="UBC69" s="1003">
        <f t="shared" ref="UBC69" si="39874">UBC60*$C$65*$C$69</f>
        <v>0</v>
      </c>
      <c r="UBE69" s="1003">
        <f t="shared" ref="UBE69" si="39875">UBE60*$C$65*$C$69</f>
        <v>0</v>
      </c>
      <c r="UBG69" s="1003">
        <f t="shared" ref="UBG69" si="39876">UBG60*$C$65*$C$69</f>
        <v>0</v>
      </c>
      <c r="UBI69" s="1003">
        <f t="shared" ref="UBI69" si="39877">UBI60*$C$65*$C$69</f>
        <v>0</v>
      </c>
      <c r="UBK69" s="1003">
        <f t="shared" ref="UBK69" si="39878">UBK60*$C$65*$C$69</f>
        <v>0</v>
      </c>
      <c r="UBM69" s="1003">
        <f t="shared" ref="UBM69" si="39879">UBM60*$C$65*$C$69</f>
        <v>0</v>
      </c>
      <c r="UBO69" s="1003">
        <f t="shared" ref="UBO69" si="39880">UBO60*$C$65*$C$69</f>
        <v>0</v>
      </c>
      <c r="UBQ69" s="1003">
        <f t="shared" ref="UBQ69" si="39881">UBQ60*$C$65*$C$69</f>
        <v>0</v>
      </c>
      <c r="UBS69" s="1003">
        <f t="shared" ref="UBS69" si="39882">UBS60*$C$65*$C$69</f>
        <v>0</v>
      </c>
      <c r="UBU69" s="1003">
        <f t="shared" ref="UBU69" si="39883">UBU60*$C$65*$C$69</f>
        <v>0</v>
      </c>
      <c r="UBW69" s="1003">
        <f t="shared" ref="UBW69" si="39884">UBW60*$C$65*$C$69</f>
        <v>0</v>
      </c>
      <c r="UBY69" s="1003">
        <f t="shared" ref="UBY69" si="39885">UBY60*$C$65*$C$69</f>
        <v>0</v>
      </c>
      <c r="UCA69" s="1003">
        <f t="shared" ref="UCA69" si="39886">UCA60*$C$65*$C$69</f>
        <v>0</v>
      </c>
      <c r="UCC69" s="1003">
        <f t="shared" ref="UCC69" si="39887">UCC60*$C$65*$C$69</f>
        <v>0</v>
      </c>
      <c r="UCE69" s="1003">
        <f t="shared" ref="UCE69" si="39888">UCE60*$C$65*$C$69</f>
        <v>0</v>
      </c>
      <c r="UCG69" s="1003">
        <f t="shared" ref="UCG69" si="39889">UCG60*$C$65*$C$69</f>
        <v>0</v>
      </c>
      <c r="UCI69" s="1003">
        <f t="shared" ref="UCI69" si="39890">UCI60*$C$65*$C$69</f>
        <v>0</v>
      </c>
      <c r="UCK69" s="1003">
        <f t="shared" ref="UCK69" si="39891">UCK60*$C$65*$C$69</f>
        <v>0</v>
      </c>
      <c r="UCM69" s="1003">
        <f t="shared" ref="UCM69" si="39892">UCM60*$C$65*$C$69</f>
        <v>0</v>
      </c>
      <c r="UCO69" s="1003">
        <f t="shared" ref="UCO69" si="39893">UCO60*$C$65*$C$69</f>
        <v>0</v>
      </c>
      <c r="UCQ69" s="1003">
        <f t="shared" ref="UCQ69" si="39894">UCQ60*$C$65*$C$69</f>
        <v>0</v>
      </c>
      <c r="UCS69" s="1003">
        <f t="shared" ref="UCS69" si="39895">UCS60*$C$65*$C$69</f>
        <v>0</v>
      </c>
      <c r="UCU69" s="1003">
        <f t="shared" ref="UCU69" si="39896">UCU60*$C$65*$C$69</f>
        <v>0</v>
      </c>
      <c r="UCW69" s="1003">
        <f t="shared" ref="UCW69" si="39897">UCW60*$C$65*$C$69</f>
        <v>0</v>
      </c>
      <c r="UCY69" s="1003">
        <f t="shared" ref="UCY69" si="39898">UCY60*$C$65*$C$69</f>
        <v>0</v>
      </c>
      <c r="UDA69" s="1003">
        <f t="shared" ref="UDA69" si="39899">UDA60*$C$65*$C$69</f>
        <v>0</v>
      </c>
      <c r="UDC69" s="1003">
        <f t="shared" ref="UDC69" si="39900">UDC60*$C$65*$C$69</f>
        <v>0</v>
      </c>
      <c r="UDE69" s="1003">
        <f t="shared" ref="UDE69" si="39901">UDE60*$C$65*$C$69</f>
        <v>0</v>
      </c>
      <c r="UDG69" s="1003">
        <f t="shared" ref="UDG69" si="39902">UDG60*$C$65*$C$69</f>
        <v>0</v>
      </c>
      <c r="UDI69" s="1003">
        <f t="shared" ref="UDI69" si="39903">UDI60*$C$65*$C$69</f>
        <v>0</v>
      </c>
      <c r="UDK69" s="1003">
        <f t="shared" ref="UDK69" si="39904">UDK60*$C$65*$C$69</f>
        <v>0</v>
      </c>
      <c r="UDM69" s="1003">
        <f t="shared" ref="UDM69" si="39905">UDM60*$C$65*$C$69</f>
        <v>0</v>
      </c>
      <c r="UDO69" s="1003">
        <f t="shared" ref="UDO69" si="39906">UDO60*$C$65*$C$69</f>
        <v>0</v>
      </c>
      <c r="UDQ69" s="1003">
        <f t="shared" ref="UDQ69" si="39907">UDQ60*$C$65*$C$69</f>
        <v>0</v>
      </c>
      <c r="UDS69" s="1003">
        <f t="shared" ref="UDS69" si="39908">UDS60*$C$65*$C$69</f>
        <v>0</v>
      </c>
      <c r="UDU69" s="1003">
        <f t="shared" ref="UDU69" si="39909">UDU60*$C$65*$C$69</f>
        <v>0</v>
      </c>
      <c r="UDW69" s="1003">
        <f t="shared" ref="UDW69" si="39910">UDW60*$C$65*$C$69</f>
        <v>0</v>
      </c>
      <c r="UDY69" s="1003">
        <f t="shared" ref="UDY69" si="39911">UDY60*$C$65*$C$69</f>
        <v>0</v>
      </c>
      <c r="UEA69" s="1003">
        <f t="shared" ref="UEA69" si="39912">UEA60*$C$65*$C$69</f>
        <v>0</v>
      </c>
      <c r="UEC69" s="1003">
        <f t="shared" ref="UEC69" si="39913">UEC60*$C$65*$C$69</f>
        <v>0</v>
      </c>
      <c r="UEE69" s="1003">
        <f t="shared" ref="UEE69" si="39914">UEE60*$C$65*$C$69</f>
        <v>0</v>
      </c>
      <c r="UEG69" s="1003">
        <f t="shared" ref="UEG69" si="39915">UEG60*$C$65*$C$69</f>
        <v>0</v>
      </c>
      <c r="UEI69" s="1003">
        <f t="shared" ref="UEI69" si="39916">UEI60*$C$65*$C$69</f>
        <v>0</v>
      </c>
      <c r="UEK69" s="1003">
        <f t="shared" ref="UEK69" si="39917">UEK60*$C$65*$C$69</f>
        <v>0</v>
      </c>
      <c r="UEM69" s="1003">
        <f t="shared" ref="UEM69" si="39918">UEM60*$C$65*$C$69</f>
        <v>0</v>
      </c>
      <c r="UEO69" s="1003">
        <f t="shared" ref="UEO69" si="39919">UEO60*$C$65*$C$69</f>
        <v>0</v>
      </c>
      <c r="UEQ69" s="1003">
        <f t="shared" ref="UEQ69" si="39920">UEQ60*$C$65*$C$69</f>
        <v>0</v>
      </c>
      <c r="UES69" s="1003">
        <f t="shared" ref="UES69" si="39921">UES60*$C$65*$C$69</f>
        <v>0</v>
      </c>
      <c r="UEU69" s="1003">
        <f t="shared" ref="UEU69" si="39922">UEU60*$C$65*$C$69</f>
        <v>0</v>
      </c>
      <c r="UEW69" s="1003">
        <f t="shared" ref="UEW69" si="39923">UEW60*$C$65*$C$69</f>
        <v>0</v>
      </c>
      <c r="UEY69" s="1003">
        <f t="shared" ref="UEY69" si="39924">UEY60*$C$65*$C$69</f>
        <v>0</v>
      </c>
      <c r="UFA69" s="1003">
        <f t="shared" ref="UFA69" si="39925">UFA60*$C$65*$C$69</f>
        <v>0</v>
      </c>
      <c r="UFC69" s="1003">
        <f t="shared" ref="UFC69" si="39926">UFC60*$C$65*$C$69</f>
        <v>0</v>
      </c>
      <c r="UFE69" s="1003">
        <f t="shared" ref="UFE69" si="39927">UFE60*$C$65*$C$69</f>
        <v>0</v>
      </c>
      <c r="UFG69" s="1003">
        <f t="shared" ref="UFG69" si="39928">UFG60*$C$65*$C$69</f>
        <v>0</v>
      </c>
      <c r="UFI69" s="1003">
        <f t="shared" ref="UFI69" si="39929">UFI60*$C$65*$C$69</f>
        <v>0</v>
      </c>
      <c r="UFK69" s="1003">
        <f t="shared" ref="UFK69" si="39930">UFK60*$C$65*$C$69</f>
        <v>0</v>
      </c>
      <c r="UFM69" s="1003">
        <f t="shared" ref="UFM69" si="39931">UFM60*$C$65*$C$69</f>
        <v>0</v>
      </c>
      <c r="UFO69" s="1003">
        <f t="shared" ref="UFO69" si="39932">UFO60*$C$65*$C$69</f>
        <v>0</v>
      </c>
      <c r="UFQ69" s="1003">
        <f t="shared" ref="UFQ69" si="39933">UFQ60*$C$65*$C$69</f>
        <v>0</v>
      </c>
      <c r="UFS69" s="1003">
        <f t="shared" ref="UFS69" si="39934">UFS60*$C$65*$C$69</f>
        <v>0</v>
      </c>
      <c r="UFU69" s="1003">
        <f t="shared" ref="UFU69" si="39935">UFU60*$C$65*$C$69</f>
        <v>0</v>
      </c>
      <c r="UFW69" s="1003">
        <f t="shared" ref="UFW69" si="39936">UFW60*$C$65*$C$69</f>
        <v>0</v>
      </c>
      <c r="UFY69" s="1003">
        <f t="shared" ref="UFY69" si="39937">UFY60*$C$65*$C$69</f>
        <v>0</v>
      </c>
      <c r="UGA69" s="1003">
        <f t="shared" ref="UGA69" si="39938">UGA60*$C$65*$C$69</f>
        <v>0</v>
      </c>
      <c r="UGC69" s="1003">
        <f t="shared" ref="UGC69" si="39939">UGC60*$C$65*$C$69</f>
        <v>0</v>
      </c>
      <c r="UGE69" s="1003">
        <f t="shared" ref="UGE69" si="39940">UGE60*$C$65*$C$69</f>
        <v>0</v>
      </c>
      <c r="UGG69" s="1003">
        <f t="shared" ref="UGG69" si="39941">UGG60*$C$65*$C$69</f>
        <v>0</v>
      </c>
      <c r="UGI69" s="1003">
        <f t="shared" ref="UGI69" si="39942">UGI60*$C$65*$C$69</f>
        <v>0</v>
      </c>
      <c r="UGK69" s="1003">
        <f t="shared" ref="UGK69" si="39943">UGK60*$C$65*$C$69</f>
        <v>0</v>
      </c>
      <c r="UGM69" s="1003">
        <f t="shared" ref="UGM69" si="39944">UGM60*$C$65*$C$69</f>
        <v>0</v>
      </c>
      <c r="UGO69" s="1003">
        <f t="shared" ref="UGO69" si="39945">UGO60*$C$65*$C$69</f>
        <v>0</v>
      </c>
      <c r="UGQ69" s="1003">
        <f t="shared" ref="UGQ69" si="39946">UGQ60*$C$65*$C$69</f>
        <v>0</v>
      </c>
      <c r="UGS69" s="1003">
        <f t="shared" ref="UGS69" si="39947">UGS60*$C$65*$C$69</f>
        <v>0</v>
      </c>
      <c r="UGU69" s="1003">
        <f t="shared" ref="UGU69" si="39948">UGU60*$C$65*$C$69</f>
        <v>0</v>
      </c>
      <c r="UGW69" s="1003">
        <f t="shared" ref="UGW69" si="39949">UGW60*$C$65*$C$69</f>
        <v>0</v>
      </c>
      <c r="UGY69" s="1003">
        <f t="shared" ref="UGY69" si="39950">UGY60*$C$65*$C$69</f>
        <v>0</v>
      </c>
      <c r="UHA69" s="1003">
        <f t="shared" ref="UHA69" si="39951">UHA60*$C$65*$C$69</f>
        <v>0</v>
      </c>
      <c r="UHC69" s="1003">
        <f t="shared" ref="UHC69" si="39952">UHC60*$C$65*$C$69</f>
        <v>0</v>
      </c>
      <c r="UHE69" s="1003">
        <f t="shared" ref="UHE69" si="39953">UHE60*$C$65*$C$69</f>
        <v>0</v>
      </c>
      <c r="UHG69" s="1003">
        <f t="shared" ref="UHG69" si="39954">UHG60*$C$65*$C$69</f>
        <v>0</v>
      </c>
      <c r="UHI69" s="1003">
        <f t="shared" ref="UHI69" si="39955">UHI60*$C$65*$C$69</f>
        <v>0</v>
      </c>
      <c r="UHK69" s="1003">
        <f t="shared" ref="UHK69" si="39956">UHK60*$C$65*$C$69</f>
        <v>0</v>
      </c>
      <c r="UHM69" s="1003">
        <f t="shared" ref="UHM69" si="39957">UHM60*$C$65*$C$69</f>
        <v>0</v>
      </c>
      <c r="UHO69" s="1003">
        <f t="shared" ref="UHO69" si="39958">UHO60*$C$65*$C$69</f>
        <v>0</v>
      </c>
      <c r="UHQ69" s="1003">
        <f t="shared" ref="UHQ69" si="39959">UHQ60*$C$65*$C$69</f>
        <v>0</v>
      </c>
      <c r="UHS69" s="1003">
        <f t="shared" ref="UHS69" si="39960">UHS60*$C$65*$C$69</f>
        <v>0</v>
      </c>
      <c r="UHU69" s="1003">
        <f t="shared" ref="UHU69" si="39961">UHU60*$C$65*$C$69</f>
        <v>0</v>
      </c>
      <c r="UHW69" s="1003">
        <f t="shared" ref="UHW69" si="39962">UHW60*$C$65*$C$69</f>
        <v>0</v>
      </c>
      <c r="UHY69" s="1003">
        <f t="shared" ref="UHY69" si="39963">UHY60*$C$65*$C$69</f>
        <v>0</v>
      </c>
      <c r="UIA69" s="1003">
        <f t="shared" ref="UIA69" si="39964">UIA60*$C$65*$C$69</f>
        <v>0</v>
      </c>
      <c r="UIC69" s="1003">
        <f t="shared" ref="UIC69" si="39965">UIC60*$C$65*$C$69</f>
        <v>0</v>
      </c>
      <c r="UIE69" s="1003">
        <f t="shared" ref="UIE69" si="39966">UIE60*$C$65*$C$69</f>
        <v>0</v>
      </c>
      <c r="UIG69" s="1003">
        <f t="shared" ref="UIG69" si="39967">UIG60*$C$65*$C$69</f>
        <v>0</v>
      </c>
      <c r="UII69" s="1003">
        <f t="shared" ref="UII69" si="39968">UII60*$C$65*$C$69</f>
        <v>0</v>
      </c>
      <c r="UIK69" s="1003">
        <f t="shared" ref="UIK69" si="39969">UIK60*$C$65*$C$69</f>
        <v>0</v>
      </c>
      <c r="UIM69" s="1003">
        <f t="shared" ref="UIM69" si="39970">UIM60*$C$65*$C$69</f>
        <v>0</v>
      </c>
      <c r="UIO69" s="1003">
        <f t="shared" ref="UIO69" si="39971">UIO60*$C$65*$C$69</f>
        <v>0</v>
      </c>
      <c r="UIQ69" s="1003">
        <f t="shared" ref="UIQ69" si="39972">UIQ60*$C$65*$C$69</f>
        <v>0</v>
      </c>
      <c r="UIS69" s="1003">
        <f t="shared" ref="UIS69" si="39973">UIS60*$C$65*$C$69</f>
        <v>0</v>
      </c>
      <c r="UIU69" s="1003">
        <f t="shared" ref="UIU69" si="39974">UIU60*$C$65*$C$69</f>
        <v>0</v>
      </c>
      <c r="UIW69" s="1003">
        <f t="shared" ref="UIW69" si="39975">UIW60*$C$65*$C$69</f>
        <v>0</v>
      </c>
      <c r="UIY69" s="1003">
        <f t="shared" ref="UIY69" si="39976">UIY60*$C$65*$C$69</f>
        <v>0</v>
      </c>
      <c r="UJA69" s="1003">
        <f t="shared" ref="UJA69" si="39977">UJA60*$C$65*$C$69</f>
        <v>0</v>
      </c>
      <c r="UJC69" s="1003">
        <f t="shared" ref="UJC69" si="39978">UJC60*$C$65*$C$69</f>
        <v>0</v>
      </c>
      <c r="UJE69" s="1003">
        <f t="shared" ref="UJE69" si="39979">UJE60*$C$65*$C$69</f>
        <v>0</v>
      </c>
      <c r="UJG69" s="1003">
        <f t="shared" ref="UJG69" si="39980">UJG60*$C$65*$C$69</f>
        <v>0</v>
      </c>
      <c r="UJI69" s="1003">
        <f t="shared" ref="UJI69" si="39981">UJI60*$C$65*$C$69</f>
        <v>0</v>
      </c>
      <c r="UJK69" s="1003">
        <f t="shared" ref="UJK69" si="39982">UJK60*$C$65*$C$69</f>
        <v>0</v>
      </c>
      <c r="UJM69" s="1003">
        <f t="shared" ref="UJM69" si="39983">UJM60*$C$65*$C$69</f>
        <v>0</v>
      </c>
      <c r="UJO69" s="1003">
        <f t="shared" ref="UJO69" si="39984">UJO60*$C$65*$C$69</f>
        <v>0</v>
      </c>
      <c r="UJQ69" s="1003">
        <f t="shared" ref="UJQ69" si="39985">UJQ60*$C$65*$C$69</f>
        <v>0</v>
      </c>
      <c r="UJS69" s="1003">
        <f t="shared" ref="UJS69" si="39986">UJS60*$C$65*$C$69</f>
        <v>0</v>
      </c>
      <c r="UJU69" s="1003">
        <f t="shared" ref="UJU69" si="39987">UJU60*$C$65*$C$69</f>
        <v>0</v>
      </c>
      <c r="UJW69" s="1003">
        <f t="shared" ref="UJW69" si="39988">UJW60*$C$65*$C$69</f>
        <v>0</v>
      </c>
      <c r="UJY69" s="1003">
        <f t="shared" ref="UJY69" si="39989">UJY60*$C$65*$C$69</f>
        <v>0</v>
      </c>
      <c r="UKA69" s="1003">
        <f t="shared" ref="UKA69" si="39990">UKA60*$C$65*$C$69</f>
        <v>0</v>
      </c>
      <c r="UKC69" s="1003">
        <f t="shared" ref="UKC69" si="39991">UKC60*$C$65*$C$69</f>
        <v>0</v>
      </c>
      <c r="UKE69" s="1003">
        <f t="shared" ref="UKE69" si="39992">UKE60*$C$65*$C$69</f>
        <v>0</v>
      </c>
      <c r="UKG69" s="1003">
        <f t="shared" ref="UKG69" si="39993">UKG60*$C$65*$C$69</f>
        <v>0</v>
      </c>
      <c r="UKI69" s="1003">
        <f t="shared" ref="UKI69" si="39994">UKI60*$C$65*$C$69</f>
        <v>0</v>
      </c>
      <c r="UKK69" s="1003">
        <f t="shared" ref="UKK69" si="39995">UKK60*$C$65*$C$69</f>
        <v>0</v>
      </c>
      <c r="UKM69" s="1003">
        <f t="shared" ref="UKM69" si="39996">UKM60*$C$65*$C$69</f>
        <v>0</v>
      </c>
      <c r="UKO69" s="1003">
        <f t="shared" ref="UKO69" si="39997">UKO60*$C$65*$C$69</f>
        <v>0</v>
      </c>
      <c r="UKQ69" s="1003">
        <f t="shared" ref="UKQ69" si="39998">UKQ60*$C$65*$C$69</f>
        <v>0</v>
      </c>
      <c r="UKS69" s="1003">
        <f t="shared" ref="UKS69" si="39999">UKS60*$C$65*$C$69</f>
        <v>0</v>
      </c>
      <c r="UKU69" s="1003">
        <f t="shared" ref="UKU69" si="40000">UKU60*$C$65*$C$69</f>
        <v>0</v>
      </c>
      <c r="UKW69" s="1003">
        <f t="shared" ref="UKW69" si="40001">UKW60*$C$65*$C$69</f>
        <v>0</v>
      </c>
      <c r="UKY69" s="1003">
        <f t="shared" ref="UKY69" si="40002">UKY60*$C$65*$C$69</f>
        <v>0</v>
      </c>
      <c r="ULA69" s="1003">
        <f t="shared" ref="ULA69" si="40003">ULA60*$C$65*$C$69</f>
        <v>0</v>
      </c>
      <c r="ULC69" s="1003">
        <f t="shared" ref="ULC69" si="40004">ULC60*$C$65*$C$69</f>
        <v>0</v>
      </c>
      <c r="ULE69" s="1003">
        <f t="shared" ref="ULE69" si="40005">ULE60*$C$65*$C$69</f>
        <v>0</v>
      </c>
      <c r="ULG69" s="1003">
        <f t="shared" ref="ULG69" si="40006">ULG60*$C$65*$C$69</f>
        <v>0</v>
      </c>
      <c r="ULI69" s="1003">
        <f t="shared" ref="ULI69" si="40007">ULI60*$C$65*$C$69</f>
        <v>0</v>
      </c>
      <c r="ULK69" s="1003">
        <f t="shared" ref="ULK69" si="40008">ULK60*$C$65*$C$69</f>
        <v>0</v>
      </c>
      <c r="ULM69" s="1003">
        <f t="shared" ref="ULM69" si="40009">ULM60*$C$65*$C$69</f>
        <v>0</v>
      </c>
      <c r="ULO69" s="1003">
        <f t="shared" ref="ULO69" si="40010">ULO60*$C$65*$C$69</f>
        <v>0</v>
      </c>
      <c r="ULQ69" s="1003">
        <f t="shared" ref="ULQ69" si="40011">ULQ60*$C$65*$C$69</f>
        <v>0</v>
      </c>
      <c r="ULS69" s="1003">
        <f t="shared" ref="ULS69" si="40012">ULS60*$C$65*$C$69</f>
        <v>0</v>
      </c>
      <c r="ULU69" s="1003">
        <f t="shared" ref="ULU69" si="40013">ULU60*$C$65*$C$69</f>
        <v>0</v>
      </c>
      <c r="ULW69" s="1003">
        <f t="shared" ref="ULW69" si="40014">ULW60*$C$65*$C$69</f>
        <v>0</v>
      </c>
      <c r="ULY69" s="1003">
        <f t="shared" ref="ULY69" si="40015">ULY60*$C$65*$C$69</f>
        <v>0</v>
      </c>
      <c r="UMA69" s="1003">
        <f t="shared" ref="UMA69" si="40016">UMA60*$C$65*$C$69</f>
        <v>0</v>
      </c>
      <c r="UMC69" s="1003">
        <f t="shared" ref="UMC69" si="40017">UMC60*$C$65*$C$69</f>
        <v>0</v>
      </c>
      <c r="UME69" s="1003">
        <f t="shared" ref="UME69" si="40018">UME60*$C$65*$C$69</f>
        <v>0</v>
      </c>
      <c r="UMG69" s="1003">
        <f t="shared" ref="UMG69" si="40019">UMG60*$C$65*$C$69</f>
        <v>0</v>
      </c>
      <c r="UMI69" s="1003">
        <f t="shared" ref="UMI69" si="40020">UMI60*$C$65*$C$69</f>
        <v>0</v>
      </c>
      <c r="UMK69" s="1003">
        <f t="shared" ref="UMK69" si="40021">UMK60*$C$65*$C$69</f>
        <v>0</v>
      </c>
      <c r="UMM69" s="1003">
        <f t="shared" ref="UMM69" si="40022">UMM60*$C$65*$C$69</f>
        <v>0</v>
      </c>
      <c r="UMO69" s="1003">
        <f t="shared" ref="UMO69" si="40023">UMO60*$C$65*$C$69</f>
        <v>0</v>
      </c>
      <c r="UMQ69" s="1003">
        <f t="shared" ref="UMQ69" si="40024">UMQ60*$C$65*$C$69</f>
        <v>0</v>
      </c>
      <c r="UMS69" s="1003">
        <f t="shared" ref="UMS69" si="40025">UMS60*$C$65*$C$69</f>
        <v>0</v>
      </c>
      <c r="UMU69" s="1003">
        <f t="shared" ref="UMU69" si="40026">UMU60*$C$65*$C$69</f>
        <v>0</v>
      </c>
      <c r="UMW69" s="1003">
        <f t="shared" ref="UMW69" si="40027">UMW60*$C$65*$C$69</f>
        <v>0</v>
      </c>
      <c r="UMY69" s="1003">
        <f t="shared" ref="UMY69" si="40028">UMY60*$C$65*$C$69</f>
        <v>0</v>
      </c>
      <c r="UNA69" s="1003">
        <f t="shared" ref="UNA69" si="40029">UNA60*$C$65*$C$69</f>
        <v>0</v>
      </c>
      <c r="UNC69" s="1003">
        <f t="shared" ref="UNC69" si="40030">UNC60*$C$65*$C$69</f>
        <v>0</v>
      </c>
      <c r="UNE69" s="1003">
        <f t="shared" ref="UNE69" si="40031">UNE60*$C$65*$C$69</f>
        <v>0</v>
      </c>
      <c r="UNG69" s="1003">
        <f t="shared" ref="UNG69" si="40032">UNG60*$C$65*$C$69</f>
        <v>0</v>
      </c>
      <c r="UNI69" s="1003">
        <f t="shared" ref="UNI69" si="40033">UNI60*$C$65*$C$69</f>
        <v>0</v>
      </c>
      <c r="UNK69" s="1003">
        <f t="shared" ref="UNK69" si="40034">UNK60*$C$65*$C$69</f>
        <v>0</v>
      </c>
      <c r="UNM69" s="1003">
        <f t="shared" ref="UNM69" si="40035">UNM60*$C$65*$C$69</f>
        <v>0</v>
      </c>
      <c r="UNO69" s="1003">
        <f t="shared" ref="UNO69" si="40036">UNO60*$C$65*$C$69</f>
        <v>0</v>
      </c>
      <c r="UNQ69" s="1003">
        <f t="shared" ref="UNQ69" si="40037">UNQ60*$C$65*$C$69</f>
        <v>0</v>
      </c>
      <c r="UNS69" s="1003">
        <f t="shared" ref="UNS69" si="40038">UNS60*$C$65*$C$69</f>
        <v>0</v>
      </c>
      <c r="UNU69" s="1003">
        <f t="shared" ref="UNU69" si="40039">UNU60*$C$65*$C$69</f>
        <v>0</v>
      </c>
      <c r="UNW69" s="1003">
        <f t="shared" ref="UNW69" si="40040">UNW60*$C$65*$C$69</f>
        <v>0</v>
      </c>
      <c r="UNY69" s="1003">
        <f t="shared" ref="UNY69" si="40041">UNY60*$C$65*$C$69</f>
        <v>0</v>
      </c>
      <c r="UOA69" s="1003">
        <f t="shared" ref="UOA69" si="40042">UOA60*$C$65*$C$69</f>
        <v>0</v>
      </c>
      <c r="UOC69" s="1003">
        <f t="shared" ref="UOC69" si="40043">UOC60*$C$65*$C$69</f>
        <v>0</v>
      </c>
      <c r="UOE69" s="1003">
        <f t="shared" ref="UOE69" si="40044">UOE60*$C$65*$C$69</f>
        <v>0</v>
      </c>
      <c r="UOG69" s="1003">
        <f t="shared" ref="UOG69" si="40045">UOG60*$C$65*$C$69</f>
        <v>0</v>
      </c>
      <c r="UOI69" s="1003">
        <f t="shared" ref="UOI69" si="40046">UOI60*$C$65*$C$69</f>
        <v>0</v>
      </c>
      <c r="UOK69" s="1003">
        <f t="shared" ref="UOK69" si="40047">UOK60*$C$65*$C$69</f>
        <v>0</v>
      </c>
      <c r="UOM69" s="1003">
        <f t="shared" ref="UOM69" si="40048">UOM60*$C$65*$C$69</f>
        <v>0</v>
      </c>
      <c r="UOO69" s="1003">
        <f t="shared" ref="UOO69" si="40049">UOO60*$C$65*$C$69</f>
        <v>0</v>
      </c>
      <c r="UOQ69" s="1003">
        <f t="shared" ref="UOQ69" si="40050">UOQ60*$C$65*$C$69</f>
        <v>0</v>
      </c>
      <c r="UOS69" s="1003">
        <f t="shared" ref="UOS69" si="40051">UOS60*$C$65*$C$69</f>
        <v>0</v>
      </c>
      <c r="UOU69" s="1003">
        <f t="shared" ref="UOU69" si="40052">UOU60*$C$65*$C$69</f>
        <v>0</v>
      </c>
      <c r="UOW69" s="1003">
        <f t="shared" ref="UOW69" si="40053">UOW60*$C$65*$C$69</f>
        <v>0</v>
      </c>
      <c r="UOY69" s="1003">
        <f t="shared" ref="UOY69" si="40054">UOY60*$C$65*$C$69</f>
        <v>0</v>
      </c>
      <c r="UPA69" s="1003">
        <f t="shared" ref="UPA69" si="40055">UPA60*$C$65*$C$69</f>
        <v>0</v>
      </c>
      <c r="UPC69" s="1003">
        <f t="shared" ref="UPC69" si="40056">UPC60*$C$65*$C$69</f>
        <v>0</v>
      </c>
      <c r="UPE69" s="1003">
        <f t="shared" ref="UPE69" si="40057">UPE60*$C$65*$C$69</f>
        <v>0</v>
      </c>
      <c r="UPG69" s="1003">
        <f t="shared" ref="UPG69" si="40058">UPG60*$C$65*$C$69</f>
        <v>0</v>
      </c>
      <c r="UPI69" s="1003">
        <f t="shared" ref="UPI69" si="40059">UPI60*$C$65*$C$69</f>
        <v>0</v>
      </c>
      <c r="UPK69" s="1003">
        <f t="shared" ref="UPK69" si="40060">UPK60*$C$65*$C$69</f>
        <v>0</v>
      </c>
      <c r="UPM69" s="1003">
        <f t="shared" ref="UPM69" si="40061">UPM60*$C$65*$C$69</f>
        <v>0</v>
      </c>
      <c r="UPO69" s="1003">
        <f t="shared" ref="UPO69" si="40062">UPO60*$C$65*$C$69</f>
        <v>0</v>
      </c>
      <c r="UPQ69" s="1003">
        <f t="shared" ref="UPQ69" si="40063">UPQ60*$C$65*$C$69</f>
        <v>0</v>
      </c>
      <c r="UPS69" s="1003">
        <f t="shared" ref="UPS69" si="40064">UPS60*$C$65*$C$69</f>
        <v>0</v>
      </c>
      <c r="UPU69" s="1003">
        <f t="shared" ref="UPU69" si="40065">UPU60*$C$65*$C$69</f>
        <v>0</v>
      </c>
      <c r="UPW69" s="1003">
        <f t="shared" ref="UPW69" si="40066">UPW60*$C$65*$C$69</f>
        <v>0</v>
      </c>
      <c r="UPY69" s="1003">
        <f t="shared" ref="UPY69" si="40067">UPY60*$C$65*$C$69</f>
        <v>0</v>
      </c>
      <c r="UQA69" s="1003">
        <f t="shared" ref="UQA69" si="40068">UQA60*$C$65*$C$69</f>
        <v>0</v>
      </c>
      <c r="UQC69" s="1003">
        <f t="shared" ref="UQC69" si="40069">UQC60*$C$65*$C$69</f>
        <v>0</v>
      </c>
      <c r="UQE69" s="1003">
        <f t="shared" ref="UQE69" si="40070">UQE60*$C$65*$C$69</f>
        <v>0</v>
      </c>
      <c r="UQG69" s="1003">
        <f t="shared" ref="UQG69" si="40071">UQG60*$C$65*$C$69</f>
        <v>0</v>
      </c>
      <c r="UQI69" s="1003">
        <f t="shared" ref="UQI69" si="40072">UQI60*$C$65*$C$69</f>
        <v>0</v>
      </c>
      <c r="UQK69" s="1003">
        <f t="shared" ref="UQK69" si="40073">UQK60*$C$65*$C$69</f>
        <v>0</v>
      </c>
      <c r="UQM69" s="1003">
        <f t="shared" ref="UQM69" si="40074">UQM60*$C$65*$C$69</f>
        <v>0</v>
      </c>
      <c r="UQO69" s="1003">
        <f t="shared" ref="UQO69" si="40075">UQO60*$C$65*$C$69</f>
        <v>0</v>
      </c>
      <c r="UQQ69" s="1003">
        <f t="shared" ref="UQQ69" si="40076">UQQ60*$C$65*$C$69</f>
        <v>0</v>
      </c>
      <c r="UQS69" s="1003">
        <f t="shared" ref="UQS69" si="40077">UQS60*$C$65*$C$69</f>
        <v>0</v>
      </c>
      <c r="UQU69" s="1003">
        <f t="shared" ref="UQU69" si="40078">UQU60*$C$65*$C$69</f>
        <v>0</v>
      </c>
      <c r="UQW69" s="1003">
        <f t="shared" ref="UQW69" si="40079">UQW60*$C$65*$C$69</f>
        <v>0</v>
      </c>
      <c r="UQY69" s="1003">
        <f t="shared" ref="UQY69" si="40080">UQY60*$C$65*$C$69</f>
        <v>0</v>
      </c>
      <c r="URA69" s="1003">
        <f t="shared" ref="URA69" si="40081">URA60*$C$65*$C$69</f>
        <v>0</v>
      </c>
      <c r="URC69" s="1003">
        <f t="shared" ref="URC69" si="40082">URC60*$C$65*$C$69</f>
        <v>0</v>
      </c>
      <c r="URE69" s="1003">
        <f t="shared" ref="URE69" si="40083">URE60*$C$65*$C$69</f>
        <v>0</v>
      </c>
      <c r="URG69" s="1003">
        <f t="shared" ref="URG69" si="40084">URG60*$C$65*$C$69</f>
        <v>0</v>
      </c>
      <c r="URI69" s="1003">
        <f t="shared" ref="URI69" si="40085">URI60*$C$65*$C$69</f>
        <v>0</v>
      </c>
      <c r="URK69" s="1003">
        <f t="shared" ref="URK69" si="40086">URK60*$C$65*$C$69</f>
        <v>0</v>
      </c>
      <c r="URM69" s="1003">
        <f t="shared" ref="URM69" si="40087">URM60*$C$65*$C$69</f>
        <v>0</v>
      </c>
      <c r="URO69" s="1003">
        <f t="shared" ref="URO69" si="40088">URO60*$C$65*$C$69</f>
        <v>0</v>
      </c>
      <c r="URQ69" s="1003">
        <f t="shared" ref="URQ69" si="40089">URQ60*$C$65*$C$69</f>
        <v>0</v>
      </c>
      <c r="URS69" s="1003">
        <f t="shared" ref="URS69" si="40090">URS60*$C$65*$C$69</f>
        <v>0</v>
      </c>
      <c r="URU69" s="1003">
        <f t="shared" ref="URU69" si="40091">URU60*$C$65*$C$69</f>
        <v>0</v>
      </c>
      <c r="URW69" s="1003">
        <f t="shared" ref="URW69" si="40092">URW60*$C$65*$C$69</f>
        <v>0</v>
      </c>
      <c r="URY69" s="1003">
        <f t="shared" ref="URY69" si="40093">URY60*$C$65*$C$69</f>
        <v>0</v>
      </c>
      <c r="USA69" s="1003">
        <f t="shared" ref="USA69" si="40094">USA60*$C$65*$C$69</f>
        <v>0</v>
      </c>
      <c r="USC69" s="1003">
        <f t="shared" ref="USC69" si="40095">USC60*$C$65*$C$69</f>
        <v>0</v>
      </c>
      <c r="USE69" s="1003">
        <f t="shared" ref="USE69" si="40096">USE60*$C$65*$C$69</f>
        <v>0</v>
      </c>
      <c r="USG69" s="1003">
        <f t="shared" ref="USG69" si="40097">USG60*$C$65*$C$69</f>
        <v>0</v>
      </c>
      <c r="USI69" s="1003">
        <f t="shared" ref="USI69" si="40098">USI60*$C$65*$C$69</f>
        <v>0</v>
      </c>
      <c r="USK69" s="1003">
        <f t="shared" ref="USK69" si="40099">USK60*$C$65*$C$69</f>
        <v>0</v>
      </c>
      <c r="USM69" s="1003">
        <f t="shared" ref="USM69" si="40100">USM60*$C$65*$C$69</f>
        <v>0</v>
      </c>
      <c r="USO69" s="1003">
        <f t="shared" ref="USO69" si="40101">USO60*$C$65*$C$69</f>
        <v>0</v>
      </c>
      <c r="USQ69" s="1003">
        <f t="shared" ref="USQ69" si="40102">USQ60*$C$65*$C$69</f>
        <v>0</v>
      </c>
      <c r="USS69" s="1003">
        <f t="shared" ref="USS69" si="40103">USS60*$C$65*$C$69</f>
        <v>0</v>
      </c>
      <c r="USU69" s="1003">
        <f t="shared" ref="USU69" si="40104">USU60*$C$65*$C$69</f>
        <v>0</v>
      </c>
      <c r="USW69" s="1003">
        <f t="shared" ref="USW69" si="40105">USW60*$C$65*$C$69</f>
        <v>0</v>
      </c>
      <c r="USY69" s="1003">
        <f t="shared" ref="USY69" si="40106">USY60*$C$65*$C$69</f>
        <v>0</v>
      </c>
      <c r="UTA69" s="1003">
        <f t="shared" ref="UTA69" si="40107">UTA60*$C$65*$C$69</f>
        <v>0</v>
      </c>
      <c r="UTC69" s="1003">
        <f t="shared" ref="UTC69" si="40108">UTC60*$C$65*$C$69</f>
        <v>0</v>
      </c>
      <c r="UTE69" s="1003">
        <f t="shared" ref="UTE69" si="40109">UTE60*$C$65*$C$69</f>
        <v>0</v>
      </c>
      <c r="UTG69" s="1003">
        <f t="shared" ref="UTG69" si="40110">UTG60*$C$65*$C$69</f>
        <v>0</v>
      </c>
      <c r="UTI69" s="1003">
        <f t="shared" ref="UTI69" si="40111">UTI60*$C$65*$C$69</f>
        <v>0</v>
      </c>
      <c r="UTK69" s="1003">
        <f t="shared" ref="UTK69" si="40112">UTK60*$C$65*$C$69</f>
        <v>0</v>
      </c>
      <c r="UTM69" s="1003">
        <f t="shared" ref="UTM69" si="40113">UTM60*$C$65*$C$69</f>
        <v>0</v>
      </c>
      <c r="UTO69" s="1003">
        <f t="shared" ref="UTO69" si="40114">UTO60*$C$65*$C$69</f>
        <v>0</v>
      </c>
      <c r="UTQ69" s="1003">
        <f t="shared" ref="UTQ69" si="40115">UTQ60*$C$65*$C$69</f>
        <v>0</v>
      </c>
      <c r="UTS69" s="1003">
        <f t="shared" ref="UTS69" si="40116">UTS60*$C$65*$C$69</f>
        <v>0</v>
      </c>
      <c r="UTU69" s="1003">
        <f t="shared" ref="UTU69" si="40117">UTU60*$C$65*$C$69</f>
        <v>0</v>
      </c>
      <c r="UTW69" s="1003">
        <f t="shared" ref="UTW69" si="40118">UTW60*$C$65*$C$69</f>
        <v>0</v>
      </c>
      <c r="UTY69" s="1003">
        <f t="shared" ref="UTY69" si="40119">UTY60*$C$65*$C$69</f>
        <v>0</v>
      </c>
      <c r="UUA69" s="1003">
        <f t="shared" ref="UUA69" si="40120">UUA60*$C$65*$C$69</f>
        <v>0</v>
      </c>
      <c r="UUC69" s="1003">
        <f t="shared" ref="UUC69" si="40121">UUC60*$C$65*$C$69</f>
        <v>0</v>
      </c>
      <c r="UUE69" s="1003">
        <f t="shared" ref="UUE69" si="40122">UUE60*$C$65*$C$69</f>
        <v>0</v>
      </c>
      <c r="UUG69" s="1003">
        <f t="shared" ref="UUG69" si="40123">UUG60*$C$65*$C$69</f>
        <v>0</v>
      </c>
      <c r="UUI69" s="1003">
        <f t="shared" ref="UUI69" si="40124">UUI60*$C$65*$C$69</f>
        <v>0</v>
      </c>
      <c r="UUK69" s="1003">
        <f t="shared" ref="UUK69" si="40125">UUK60*$C$65*$C$69</f>
        <v>0</v>
      </c>
      <c r="UUM69" s="1003">
        <f t="shared" ref="UUM69" si="40126">UUM60*$C$65*$C$69</f>
        <v>0</v>
      </c>
      <c r="UUO69" s="1003">
        <f t="shared" ref="UUO69" si="40127">UUO60*$C$65*$C$69</f>
        <v>0</v>
      </c>
      <c r="UUQ69" s="1003">
        <f t="shared" ref="UUQ69" si="40128">UUQ60*$C$65*$C$69</f>
        <v>0</v>
      </c>
      <c r="UUS69" s="1003">
        <f t="shared" ref="UUS69" si="40129">UUS60*$C$65*$C$69</f>
        <v>0</v>
      </c>
      <c r="UUU69" s="1003">
        <f t="shared" ref="UUU69" si="40130">UUU60*$C$65*$C$69</f>
        <v>0</v>
      </c>
      <c r="UUW69" s="1003">
        <f t="shared" ref="UUW69" si="40131">UUW60*$C$65*$C$69</f>
        <v>0</v>
      </c>
      <c r="UUY69" s="1003">
        <f t="shared" ref="UUY69" si="40132">UUY60*$C$65*$C$69</f>
        <v>0</v>
      </c>
      <c r="UVA69" s="1003">
        <f t="shared" ref="UVA69" si="40133">UVA60*$C$65*$C$69</f>
        <v>0</v>
      </c>
      <c r="UVC69" s="1003">
        <f t="shared" ref="UVC69" si="40134">UVC60*$C$65*$C$69</f>
        <v>0</v>
      </c>
      <c r="UVE69" s="1003">
        <f t="shared" ref="UVE69" si="40135">UVE60*$C$65*$C$69</f>
        <v>0</v>
      </c>
      <c r="UVG69" s="1003">
        <f t="shared" ref="UVG69" si="40136">UVG60*$C$65*$C$69</f>
        <v>0</v>
      </c>
      <c r="UVI69" s="1003">
        <f t="shared" ref="UVI69" si="40137">UVI60*$C$65*$C$69</f>
        <v>0</v>
      </c>
      <c r="UVK69" s="1003">
        <f t="shared" ref="UVK69" si="40138">UVK60*$C$65*$C$69</f>
        <v>0</v>
      </c>
      <c r="UVM69" s="1003">
        <f t="shared" ref="UVM69" si="40139">UVM60*$C$65*$C$69</f>
        <v>0</v>
      </c>
      <c r="UVO69" s="1003">
        <f t="shared" ref="UVO69" si="40140">UVO60*$C$65*$C$69</f>
        <v>0</v>
      </c>
      <c r="UVQ69" s="1003">
        <f t="shared" ref="UVQ69" si="40141">UVQ60*$C$65*$C$69</f>
        <v>0</v>
      </c>
      <c r="UVS69" s="1003">
        <f t="shared" ref="UVS69" si="40142">UVS60*$C$65*$C$69</f>
        <v>0</v>
      </c>
      <c r="UVU69" s="1003">
        <f t="shared" ref="UVU69" si="40143">UVU60*$C$65*$C$69</f>
        <v>0</v>
      </c>
      <c r="UVW69" s="1003">
        <f t="shared" ref="UVW69" si="40144">UVW60*$C$65*$C$69</f>
        <v>0</v>
      </c>
      <c r="UVY69" s="1003">
        <f t="shared" ref="UVY69" si="40145">UVY60*$C$65*$C$69</f>
        <v>0</v>
      </c>
      <c r="UWA69" s="1003">
        <f t="shared" ref="UWA69" si="40146">UWA60*$C$65*$C$69</f>
        <v>0</v>
      </c>
      <c r="UWC69" s="1003">
        <f t="shared" ref="UWC69" si="40147">UWC60*$C$65*$C$69</f>
        <v>0</v>
      </c>
      <c r="UWE69" s="1003">
        <f t="shared" ref="UWE69" si="40148">UWE60*$C$65*$C$69</f>
        <v>0</v>
      </c>
      <c r="UWG69" s="1003">
        <f t="shared" ref="UWG69" si="40149">UWG60*$C$65*$C$69</f>
        <v>0</v>
      </c>
      <c r="UWI69" s="1003">
        <f t="shared" ref="UWI69" si="40150">UWI60*$C$65*$C$69</f>
        <v>0</v>
      </c>
      <c r="UWK69" s="1003">
        <f t="shared" ref="UWK69" si="40151">UWK60*$C$65*$C$69</f>
        <v>0</v>
      </c>
      <c r="UWM69" s="1003">
        <f t="shared" ref="UWM69" si="40152">UWM60*$C$65*$C$69</f>
        <v>0</v>
      </c>
      <c r="UWO69" s="1003">
        <f t="shared" ref="UWO69" si="40153">UWO60*$C$65*$C$69</f>
        <v>0</v>
      </c>
      <c r="UWQ69" s="1003">
        <f t="shared" ref="UWQ69" si="40154">UWQ60*$C$65*$C$69</f>
        <v>0</v>
      </c>
      <c r="UWS69" s="1003">
        <f t="shared" ref="UWS69" si="40155">UWS60*$C$65*$C$69</f>
        <v>0</v>
      </c>
      <c r="UWU69" s="1003">
        <f t="shared" ref="UWU69" si="40156">UWU60*$C$65*$C$69</f>
        <v>0</v>
      </c>
      <c r="UWW69" s="1003">
        <f t="shared" ref="UWW69" si="40157">UWW60*$C$65*$C$69</f>
        <v>0</v>
      </c>
      <c r="UWY69" s="1003">
        <f t="shared" ref="UWY69" si="40158">UWY60*$C$65*$C$69</f>
        <v>0</v>
      </c>
      <c r="UXA69" s="1003">
        <f t="shared" ref="UXA69" si="40159">UXA60*$C$65*$C$69</f>
        <v>0</v>
      </c>
      <c r="UXC69" s="1003">
        <f t="shared" ref="UXC69" si="40160">UXC60*$C$65*$C$69</f>
        <v>0</v>
      </c>
      <c r="UXE69" s="1003">
        <f t="shared" ref="UXE69" si="40161">UXE60*$C$65*$C$69</f>
        <v>0</v>
      </c>
      <c r="UXG69" s="1003">
        <f t="shared" ref="UXG69" si="40162">UXG60*$C$65*$C$69</f>
        <v>0</v>
      </c>
      <c r="UXI69" s="1003">
        <f t="shared" ref="UXI69" si="40163">UXI60*$C$65*$C$69</f>
        <v>0</v>
      </c>
      <c r="UXK69" s="1003">
        <f t="shared" ref="UXK69" si="40164">UXK60*$C$65*$C$69</f>
        <v>0</v>
      </c>
      <c r="UXM69" s="1003">
        <f t="shared" ref="UXM69" si="40165">UXM60*$C$65*$C$69</f>
        <v>0</v>
      </c>
      <c r="UXO69" s="1003">
        <f t="shared" ref="UXO69" si="40166">UXO60*$C$65*$C$69</f>
        <v>0</v>
      </c>
      <c r="UXQ69" s="1003">
        <f t="shared" ref="UXQ69" si="40167">UXQ60*$C$65*$C$69</f>
        <v>0</v>
      </c>
      <c r="UXS69" s="1003">
        <f t="shared" ref="UXS69" si="40168">UXS60*$C$65*$C$69</f>
        <v>0</v>
      </c>
      <c r="UXU69" s="1003">
        <f t="shared" ref="UXU69" si="40169">UXU60*$C$65*$C$69</f>
        <v>0</v>
      </c>
      <c r="UXW69" s="1003">
        <f t="shared" ref="UXW69" si="40170">UXW60*$C$65*$C$69</f>
        <v>0</v>
      </c>
      <c r="UXY69" s="1003">
        <f t="shared" ref="UXY69" si="40171">UXY60*$C$65*$C$69</f>
        <v>0</v>
      </c>
      <c r="UYA69" s="1003">
        <f t="shared" ref="UYA69" si="40172">UYA60*$C$65*$C$69</f>
        <v>0</v>
      </c>
      <c r="UYC69" s="1003">
        <f t="shared" ref="UYC69" si="40173">UYC60*$C$65*$C$69</f>
        <v>0</v>
      </c>
      <c r="UYE69" s="1003">
        <f t="shared" ref="UYE69" si="40174">UYE60*$C$65*$C$69</f>
        <v>0</v>
      </c>
      <c r="UYG69" s="1003">
        <f t="shared" ref="UYG69" si="40175">UYG60*$C$65*$C$69</f>
        <v>0</v>
      </c>
      <c r="UYI69" s="1003">
        <f t="shared" ref="UYI69" si="40176">UYI60*$C$65*$C$69</f>
        <v>0</v>
      </c>
      <c r="UYK69" s="1003">
        <f t="shared" ref="UYK69" si="40177">UYK60*$C$65*$C$69</f>
        <v>0</v>
      </c>
      <c r="UYM69" s="1003">
        <f t="shared" ref="UYM69" si="40178">UYM60*$C$65*$C$69</f>
        <v>0</v>
      </c>
      <c r="UYO69" s="1003">
        <f t="shared" ref="UYO69" si="40179">UYO60*$C$65*$C$69</f>
        <v>0</v>
      </c>
      <c r="UYQ69" s="1003">
        <f t="shared" ref="UYQ69" si="40180">UYQ60*$C$65*$C$69</f>
        <v>0</v>
      </c>
      <c r="UYS69" s="1003">
        <f t="shared" ref="UYS69" si="40181">UYS60*$C$65*$C$69</f>
        <v>0</v>
      </c>
      <c r="UYU69" s="1003">
        <f t="shared" ref="UYU69" si="40182">UYU60*$C$65*$C$69</f>
        <v>0</v>
      </c>
      <c r="UYW69" s="1003">
        <f t="shared" ref="UYW69" si="40183">UYW60*$C$65*$C$69</f>
        <v>0</v>
      </c>
      <c r="UYY69" s="1003">
        <f t="shared" ref="UYY69" si="40184">UYY60*$C$65*$C$69</f>
        <v>0</v>
      </c>
      <c r="UZA69" s="1003">
        <f t="shared" ref="UZA69" si="40185">UZA60*$C$65*$C$69</f>
        <v>0</v>
      </c>
      <c r="UZC69" s="1003">
        <f t="shared" ref="UZC69" si="40186">UZC60*$C$65*$C$69</f>
        <v>0</v>
      </c>
      <c r="UZE69" s="1003">
        <f t="shared" ref="UZE69" si="40187">UZE60*$C$65*$C$69</f>
        <v>0</v>
      </c>
      <c r="UZG69" s="1003">
        <f t="shared" ref="UZG69" si="40188">UZG60*$C$65*$C$69</f>
        <v>0</v>
      </c>
      <c r="UZI69" s="1003">
        <f t="shared" ref="UZI69" si="40189">UZI60*$C$65*$C$69</f>
        <v>0</v>
      </c>
      <c r="UZK69" s="1003">
        <f t="shared" ref="UZK69" si="40190">UZK60*$C$65*$C$69</f>
        <v>0</v>
      </c>
      <c r="UZM69" s="1003">
        <f t="shared" ref="UZM69" si="40191">UZM60*$C$65*$C$69</f>
        <v>0</v>
      </c>
      <c r="UZO69" s="1003">
        <f t="shared" ref="UZO69" si="40192">UZO60*$C$65*$C$69</f>
        <v>0</v>
      </c>
      <c r="UZQ69" s="1003">
        <f t="shared" ref="UZQ69" si="40193">UZQ60*$C$65*$C$69</f>
        <v>0</v>
      </c>
      <c r="UZS69" s="1003">
        <f t="shared" ref="UZS69" si="40194">UZS60*$C$65*$C$69</f>
        <v>0</v>
      </c>
      <c r="UZU69" s="1003">
        <f t="shared" ref="UZU69" si="40195">UZU60*$C$65*$C$69</f>
        <v>0</v>
      </c>
      <c r="UZW69" s="1003">
        <f t="shared" ref="UZW69" si="40196">UZW60*$C$65*$C$69</f>
        <v>0</v>
      </c>
      <c r="UZY69" s="1003">
        <f t="shared" ref="UZY69" si="40197">UZY60*$C$65*$C$69</f>
        <v>0</v>
      </c>
      <c r="VAA69" s="1003">
        <f t="shared" ref="VAA69" si="40198">VAA60*$C$65*$C$69</f>
        <v>0</v>
      </c>
      <c r="VAC69" s="1003">
        <f t="shared" ref="VAC69" si="40199">VAC60*$C$65*$C$69</f>
        <v>0</v>
      </c>
      <c r="VAE69" s="1003">
        <f t="shared" ref="VAE69" si="40200">VAE60*$C$65*$C$69</f>
        <v>0</v>
      </c>
      <c r="VAG69" s="1003">
        <f t="shared" ref="VAG69" si="40201">VAG60*$C$65*$C$69</f>
        <v>0</v>
      </c>
      <c r="VAI69" s="1003">
        <f t="shared" ref="VAI69" si="40202">VAI60*$C$65*$C$69</f>
        <v>0</v>
      </c>
      <c r="VAK69" s="1003">
        <f t="shared" ref="VAK69" si="40203">VAK60*$C$65*$C$69</f>
        <v>0</v>
      </c>
      <c r="VAM69" s="1003">
        <f t="shared" ref="VAM69" si="40204">VAM60*$C$65*$C$69</f>
        <v>0</v>
      </c>
      <c r="VAO69" s="1003">
        <f t="shared" ref="VAO69" si="40205">VAO60*$C$65*$C$69</f>
        <v>0</v>
      </c>
      <c r="VAQ69" s="1003">
        <f t="shared" ref="VAQ69" si="40206">VAQ60*$C$65*$C$69</f>
        <v>0</v>
      </c>
      <c r="VAS69" s="1003">
        <f t="shared" ref="VAS69" si="40207">VAS60*$C$65*$C$69</f>
        <v>0</v>
      </c>
      <c r="VAU69" s="1003">
        <f t="shared" ref="VAU69" si="40208">VAU60*$C$65*$C$69</f>
        <v>0</v>
      </c>
      <c r="VAW69" s="1003">
        <f t="shared" ref="VAW69" si="40209">VAW60*$C$65*$C$69</f>
        <v>0</v>
      </c>
      <c r="VAY69" s="1003">
        <f t="shared" ref="VAY69" si="40210">VAY60*$C$65*$C$69</f>
        <v>0</v>
      </c>
      <c r="VBA69" s="1003">
        <f t="shared" ref="VBA69" si="40211">VBA60*$C$65*$C$69</f>
        <v>0</v>
      </c>
      <c r="VBC69" s="1003">
        <f t="shared" ref="VBC69" si="40212">VBC60*$C$65*$C$69</f>
        <v>0</v>
      </c>
      <c r="VBE69" s="1003">
        <f t="shared" ref="VBE69" si="40213">VBE60*$C$65*$C$69</f>
        <v>0</v>
      </c>
      <c r="VBG69" s="1003">
        <f t="shared" ref="VBG69" si="40214">VBG60*$C$65*$C$69</f>
        <v>0</v>
      </c>
      <c r="VBI69" s="1003">
        <f t="shared" ref="VBI69" si="40215">VBI60*$C$65*$C$69</f>
        <v>0</v>
      </c>
      <c r="VBK69" s="1003">
        <f t="shared" ref="VBK69" si="40216">VBK60*$C$65*$C$69</f>
        <v>0</v>
      </c>
      <c r="VBM69" s="1003">
        <f t="shared" ref="VBM69" si="40217">VBM60*$C$65*$C$69</f>
        <v>0</v>
      </c>
      <c r="VBO69" s="1003">
        <f t="shared" ref="VBO69" si="40218">VBO60*$C$65*$C$69</f>
        <v>0</v>
      </c>
      <c r="VBQ69" s="1003">
        <f t="shared" ref="VBQ69" si="40219">VBQ60*$C$65*$C$69</f>
        <v>0</v>
      </c>
      <c r="VBS69" s="1003">
        <f t="shared" ref="VBS69" si="40220">VBS60*$C$65*$C$69</f>
        <v>0</v>
      </c>
      <c r="VBU69" s="1003">
        <f t="shared" ref="VBU69" si="40221">VBU60*$C$65*$C$69</f>
        <v>0</v>
      </c>
      <c r="VBW69" s="1003">
        <f t="shared" ref="VBW69" si="40222">VBW60*$C$65*$C$69</f>
        <v>0</v>
      </c>
      <c r="VBY69" s="1003">
        <f t="shared" ref="VBY69" si="40223">VBY60*$C$65*$C$69</f>
        <v>0</v>
      </c>
      <c r="VCA69" s="1003">
        <f t="shared" ref="VCA69" si="40224">VCA60*$C$65*$C$69</f>
        <v>0</v>
      </c>
      <c r="VCC69" s="1003">
        <f t="shared" ref="VCC69" si="40225">VCC60*$C$65*$C$69</f>
        <v>0</v>
      </c>
      <c r="VCE69" s="1003">
        <f t="shared" ref="VCE69" si="40226">VCE60*$C$65*$C$69</f>
        <v>0</v>
      </c>
      <c r="VCG69" s="1003">
        <f t="shared" ref="VCG69" si="40227">VCG60*$C$65*$C$69</f>
        <v>0</v>
      </c>
      <c r="VCI69" s="1003">
        <f t="shared" ref="VCI69" si="40228">VCI60*$C$65*$C$69</f>
        <v>0</v>
      </c>
      <c r="VCK69" s="1003">
        <f t="shared" ref="VCK69" si="40229">VCK60*$C$65*$C$69</f>
        <v>0</v>
      </c>
      <c r="VCM69" s="1003">
        <f t="shared" ref="VCM69" si="40230">VCM60*$C$65*$C$69</f>
        <v>0</v>
      </c>
      <c r="VCO69" s="1003">
        <f t="shared" ref="VCO69" si="40231">VCO60*$C$65*$C$69</f>
        <v>0</v>
      </c>
      <c r="VCQ69" s="1003">
        <f t="shared" ref="VCQ69" si="40232">VCQ60*$C$65*$C$69</f>
        <v>0</v>
      </c>
      <c r="VCS69" s="1003">
        <f t="shared" ref="VCS69" si="40233">VCS60*$C$65*$C$69</f>
        <v>0</v>
      </c>
      <c r="VCU69" s="1003">
        <f t="shared" ref="VCU69" si="40234">VCU60*$C$65*$C$69</f>
        <v>0</v>
      </c>
      <c r="VCW69" s="1003">
        <f t="shared" ref="VCW69" si="40235">VCW60*$C$65*$C$69</f>
        <v>0</v>
      </c>
      <c r="VCY69" s="1003">
        <f t="shared" ref="VCY69" si="40236">VCY60*$C$65*$C$69</f>
        <v>0</v>
      </c>
      <c r="VDA69" s="1003">
        <f t="shared" ref="VDA69" si="40237">VDA60*$C$65*$C$69</f>
        <v>0</v>
      </c>
      <c r="VDC69" s="1003">
        <f t="shared" ref="VDC69" si="40238">VDC60*$C$65*$C$69</f>
        <v>0</v>
      </c>
      <c r="VDE69" s="1003">
        <f t="shared" ref="VDE69" si="40239">VDE60*$C$65*$C$69</f>
        <v>0</v>
      </c>
      <c r="VDG69" s="1003">
        <f t="shared" ref="VDG69" si="40240">VDG60*$C$65*$C$69</f>
        <v>0</v>
      </c>
      <c r="VDI69" s="1003">
        <f t="shared" ref="VDI69" si="40241">VDI60*$C$65*$C$69</f>
        <v>0</v>
      </c>
      <c r="VDK69" s="1003">
        <f t="shared" ref="VDK69" si="40242">VDK60*$C$65*$C$69</f>
        <v>0</v>
      </c>
      <c r="VDM69" s="1003">
        <f t="shared" ref="VDM69" si="40243">VDM60*$C$65*$C$69</f>
        <v>0</v>
      </c>
      <c r="VDO69" s="1003">
        <f t="shared" ref="VDO69" si="40244">VDO60*$C$65*$C$69</f>
        <v>0</v>
      </c>
      <c r="VDQ69" s="1003">
        <f t="shared" ref="VDQ69" si="40245">VDQ60*$C$65*$C$69</f>
        <v>0</v>
      </c>
      <c r="VDS69" s="1003">
        <f t="shared" ref="VDS69" si="40246">VDS60*$C$65*$C$69</f>
        <v>0</v>
      </c>
      <c r="VDU69" s="1003">
        <f t="shared" ref="VDU69" si="40247">VDU60*$C$65*$C$69</f>
        <v>0</v>
      </c>
      <c r="VDW69" s="1003">
        <f t="shared" ref="VDW69" si="40248">VDW60*$C$65*$C$69</f>
        <v>0</v>
      </c>
      <c r="VDY69" s="1003">
        <f t="shared" ref="VDY69" si="40249">VDY60*$C$65*$C$69</f>
        <v>0</v>
      </c>
      <c r="VEA69" s="1003">
        <f t="shared" ref="VEA69" si="40250">VEA60*$C$65*$C$69</f>
        <v>0</v>
      </c>
      <c r="VEC69" s="1003">
        <f t="shared" ref="VEC69" si="40251">VEC60*$C$65*$C$69</f>
        <v>0</v>
      </c>
      <c r="VEE69" s="1003">
        <f t="shared" ref="VEE69" si="40252">VEE60*$C$65*$C$69</f>
        <v>0</v>
      </c>
      <c r="VEG69" s="1003">
        <f t="shared" ref="VEG69" si="40253">VEG60*$C$65*$C$69</f>
        <v>0</v>
      </c>
      <c r="VEI69" s="1003">
        <f t="shared" ref="VEI69" si="40254">VEI60*$C$65*$C$69</f>
        <v>0</v>
      </c>
      <c r="VEK69" s="1003">
        <f t="shared" ref="VEK69" si="40255">VEK60*$C$65*$C$69</f>
        <v>0</v>
      </c>
      <c r="VEM69" s="1003">
        <f t="shared" ref="VEM69" si="40256">VEM60*$C$65*$C$69</f>
        <v>0</v>
      </c>
      <c r="VEO69" s="1003">
        <f t="shared" ref="VEO69" si="40257">VEO60*$C$65*$C$69</f>
        <v>0</v>
      </c>
      <c r="VEQ69" s="1003">
        <f t="shared" ref="VEQ69" si="40258">VEQ60*$C$65*$C$69</f>
        <v>0</v>
      </c>
      <c r="VES69" s="1003">
        <f t="shared" ref="VES69" si="40259">VES60*$C$65*$C$69</f>
        <v>0</v>
      </c>
      <c r="VEU69" s="1003">
        <f t="shared" ref="VEU69" si="40260">VEU60*$C$65*$C$69</f>
        <v>0</v>
      </c>
      <c r="VEW69" s="1003">
        <f t="shared" ref="VEW69" si="40261">VEW60*$C$65*$C$69</f>
        <v>0</v>
      </c>
      <c r="VEY69" s="1003">
        <f t="shared" ref="VEY69" si="40262">VEY60*$C$65*$C$69</f>
        <v>0</v>
      </c>
      <c r="VFA69" s="1003">
        <f t="shared" ref="VFA69" si="40263">VFA60*$C$65*$C$69</f>
        <v>0</v>
      </c>
      <c r="VFC69" s="1003">
        <f t="shared" ref="VFC69" si="40264">VFC60*$C$65*$C$69</f>
        <v>0</v>
      </c>
      <c r="VFE69" s="1003">
        <f t="shared" ref="VFE69" si="40265">VFE60*$C$65*$C$69</f>
        <v>0</v>
      </c>
      <c r="VFG69" s="1003">
        <f t="shared" ref="VFG69" si="40266">VFG60*$C$65*$C$69</f>
        <v>0</v>
      </c>
      <c r="VFI69" s="1003">
        <f t="shared" ref="VFI69" si="40267">VFI60*$C$65*$C$69</f>
        <v>0</v>
      </c>
      <c r="VFK69" s="1003">
        <f t="shared" ref="VFK69" si="40268">VFK60*$C$65*$C$69</f>
        <v>0</v>
      </c>
      <c r="VFM69" s="1003">
        <f t="shared" ref="VFM69" si="40269">VFM60*$C$65*$C$69</f>
        <v>0</v>
      </c>
      <c r="VFO69" s="1003">
        <f t="shared" ref="VFO69" si="40270">VFO60*$C$65*$C$69</f>
        <v>0</v>
      </c>
      <c r="VFQ69" s="1003">
        <f t="shared" ref="VFQ69" si="40271">VFQ60*$C$65*$C$69</f>
        <v>0</v>
      </c>
      <c r="VFS69" s="1003">
        <f t="shared" ref="VFS69" si="40272">VFS60*$C$65*$C$69</f>
        <v>0</v>
      </c>
      <c r="VFU69" s="1003">
        <f t="shared" ref="VFU69" si="40273">VFU60*$C$65*$C$69</f>
        <v>0</v>
      </c>
      <c r="VFW69" s="1003">
        <f t="shared" ref="VFW69" si="40274">VFW60*$C$65*$C$69</f>
        <v>0</v>
      </c>
      <c r="VFY69" s="1003">
        <f t="shared" ref="VFY69" si="40275">VFY60*$C$65*$C$69</f>
        <v>0</v>
      </c>
      <c r="VGA69" s="1003">
        <f t="shared" ref="VGA69" si="40276">VGA60*$C$65*$C$69</f>
        <v>0</v>
      </c>
      <c r="VGC69" s="1003">
        <f t="shared" ref="VGC69" si="40277">VGC60*$C$65*$C$69</f>
        <v>0</v>
      </c>
      <c r="VGE69" s="1003">
        <f t="shared" ref="VGE69" si="40278">VGE60*$C$65*$C$69</f>
        <v>0</v>
      </c>
      <c r="VGG69" s="1003">
        <f t="shared" ref="VGG69" si="40279">VGG60*$C$65*$C$69</f>
        <v>0</v>
      </c>
      <c r="VGI69" s="1003">
        <f t="shared" ref="VGI69" si="40280">VGI60*$C$65*$C$69</f>
        <v>0</v>
      </c>
      <c r="VGK69" s="1003">
        <f t="shared" ref="VGK69" si="40281">VGK60*$C$65*$C$69</f>
        <v>0</v>
      </c>
      <c r="VGM69" s="1003">
        <f t="shared" ref="VGM69" si="40282">VGM60*$C$65*$C$69</f>
        <v>0</v>
      </c>
      <c r="VGO69" s="1003">
        <f t="shared" ref="VGO69" si="40283">VGO60*$C$65*$C$69</f>
        <v>0</v>
      </c>
      <c r="VGQ69" s="1003">
        <f t="shared" ref="VGQ69" si="40284">VGQ60*$C$65*$C$69</f>
        <v>0</v>
      </c>
      <c r="VGS69" s="1003">
        <f t="shared" ref="VGS69" si="40285">VGS60*$C$65*$C$69</f>
        <v>0</v>
      </c>
      <c r="VGU69" s="1003">
        <f t="shared" ref="VGU69" si="40286">VGU60*$C$65*$C$69</f>
        <v>0</v>
      </c>
      <c r="VGW69" s="1003">
        <f t="shared" ref="VGW69" si="40287">VGW60*$C$65*$C$69</f>
        <v>0</v>
      </c>
      <c r="VGY69" s="1003">
        <f t="shared" ref="VGY69" si="40288">VGY60*$C$65*$C$69</f>
        <v>0</v>
      </c>
      <c r="VHA69" s="1003">
        <f t="shared" ref="VHA69" si="40289">VHA60*$C$65*$C$69</f>
        <v>0</v>
      </c>
      <c r="VHC69" s="1003">
        <f t="shared" ref="VHC69" si="40290">VHC60*$C$65*$C$69</f>
        <v>0</v>
      </c>
      <c r="VHE69" s="1003">
        <f t="shared" ref="VHE69" si="40291">VHE60*$C$65*$C$69</f>
        <v>0</v>
      </c>
      <c r="VHG69" s="1003">
        <f t="shared" ref="VHG69" si="40292">VHG60*$C$65*$C$69</f>
        <v>0</v>
      </c>
      <c r="VHI69" s="1003">
        <f t="shared" ref="VHI69" si="40293">VHI60*$C$65*$C$69</f>
        <v>0</v>
      </c>
      <c r="VHK69" s="1003">
        <f t="shared" ref="VHK69" si="40294">VHK60*$C$65*$C$69</f>
        <v>0</v>
      </c>
      <c r="VHM69" s="1003">
        <f t="shared" ref="VHM69" si="40295">VHM60*$C$65*$C$69</f>
        <v>0</v>
      </c>
      <c r="VHO69" s="1003">
        <f t="shared" ref="VHO69" si="40296">VHO60*$C$65*$C$69</f>
        <v>0</v>
      </c>
      <c r="VHQ69" s="1003">
        <f t="shared" ref="VHQ69" si="40297">VHQ60*$C$65*$C$69</f>
        <v>0</v>
      </c>
      <c r="VHS69" s="1003">
        <f t="shared" ref="VHS69" si="40298">VHS60*$C$65*$C$69</f>
        <v>0</v>
      </c>
      <c r="VHU69" s="1003">
        <f t="shared" ref="VHU69" si="40299">VHU60*$C$65*$C$69</f>
        <v>0</v>
      </c>
      <c r="VHW69" s="1003">
        <f t="shared" ref="VHW69" si="40300">VHW60*$C$65*$C$69</f>
        <v>0</v>
      </c>
      <c r="VHY69" s="1003">
        <f t="shared" ref="VHY69" si="40301">VHY60*$C$65*$C$69</f>
        <v>0</v>
      </c>
      <c r="VIA69" s="1003">
        <f t="shared" ref="VIA69" si="40302">VIA60*$C$65*$C$69</f>
        <v>0</v>
      </c>
      <c r="VIC69" s="1003">
        <f t="shared" ref="VIC69" si="40303">VIC60*$C$65*$C$69</f>
        <v>0</v>
      </c>
      <c r="VIE69" s="1003">
        <f t="shared" ref="VIE69" si="40304">VIE60*$C$65*$C$69</f>
        <v>0</v>
      </c>
      <c r="VIG69" s="1003">
        <f t="shared" ref="VIG69" si="40305">VIG60*$C$65*$C$69</f>
        <v>0</v>
      </c>
      <c r="VII69" s="1003">
        <f t="shared" ref="VII69" si="40306">VII60*$C$65*$C$69</f>
        <v>0</v>
      </c>
      <c r="VIK69" s="1003">
        <f t="shared" ref="VIK69" si="40307">VIK60*$C$65*$C$69</f>
        <v>0</v>
      </c>
      <c r="VIM69" s="1003">
        <f t="shared" ref="VIM69" si="40308">VIM60*$C$65*$C$69</f>
        <v>0</v>
      </c>
      <c r="VIO69" s="1003">
        <f t="shared" ref="VIO69" si="40309">VIO60*$C$65*$C$69</f>
        <v>0</v>
      </c>
      <c r="VIQ69" s="1003">
        <f t="shared" ref="VIQ69" si="40310">VIQ60*$C$65*$C$69</f>
        <v>0</v>
      </c>
      <c r="VIS69" s="1003">
        <f t="shared" ref="VIS69" si="40311">VIS60*$C$65*$C$69</f>
        <v>0</v>
      </c>
      <c r="VIU69" s="1003">
        <f t="shared" ref="VIU69" si="40312">VIU60*$C$65*$C$69</f>
        <v>0</v>
      </c>
      <c r="VIW69" s="1003">
        <f t="shared" ref="VIW69" si="40313">VIW60*$C$65*$C$69</f>
        <v>0</v>
      </c>
      <c r="VIY69" s="1003">
        <f t="shared" ref="VIY69" si="40314">VIY60*$C$65*$C$69</f>
        <v>0</v>
      </c>
      <c r="VJA69" s="1003">
        <f t="shared" ref="VJA69" si="40315">VJA60*$C$65*$C$69</f>
        <v>0</v>
      </c>
      <c r="VJC69" s="1003">
        <f t="shared" ref="VJC69" si="40316">VJC60*$C$65*$C$69</f>
        <v>0</v>
      </c>
      <c r="VJE69" s="1003">
        <f t="shared" ref="VJE69" si="40317">VJE60*$C$65*$C$69</f>
        <v>0</v>
      </c>
      <c r="VJG69" s="1003">
        <f t="shared" ref="VJG69" si="40318">VJG60*$C$65*$C$69</f>
        <v>0</v>
      </c>
      <c r="VJI69" s="1003">
        <f t="shared" ref="VJI69" si="40319">VJI60*$C$65*$C$69</f>
        <v>0</v>
      </c>
      <c r="VJK69" s="1003">
        <f t="shared" ref="VJK69" si="40320">VJK60*$C$65*$C$69</f>
        <v>0</v>
      </c>
      <c r="VJM69" s="1003">
        <f t="shared" ref="VJM69" si="40321">VJM60*$C$65*$C$69</f>
        <v>0</v>
      </c>
      <c r="VJO69" s="1003">
        <f t="shared" ref="VJO69" si="40322">VJO60*$C$65*$C$69</f>
        <v>0</v>
      </c>
      <c r="VJQ69" s="1003">
        <f t="shared" ref="VJQ69" si="40323">VJQ60*$C$65*$C$69</f>
        <v>0</v>
      </c>
      <c r="VJS69" s="1003">
        <f t="shared" ref="VJS69" si="40324">VJS60*$C$65*$C$69</f>
        <v>0</v>
      </c>
      <c r="VJU69" s="1003">
        <f t="shared" ref="VJU69" si="40325">VJU60*$C$65*$C$69</f>
        <v>0</v>
      </c>
      <c r="VJW69" s="1003">
        <f t="shared" ref="VJW69" si="40326">VJW60*$C$65*$C$69</f>
        <v>0</v>
      </c>
      <c r="VJY69" s="1003">
        <f t="shared" ref="VJY69" si="40327">VJY60*$C$65*$C$69</f>
        <v>0</v>
      </c>
      <c r="VKA69" s="1003">
        <f t="shared" ref="VKA69" si="40328">VKA60*$C$65*$C$69</f>
        <v>0</v>
      </c>
      <c r="VKC69" s="1003">
        <f t="shared" ref="VKC69" si="40329">VKC60*$C$65*$C$69</f>
        <v>0</v>
      </c>
      <c r="VKE69" s="1003">
        <f t="shared" ref="VKE69" si="40330">VKE60*$C$65*$C$69</f>
        <v>0</v>
      </c>
      <c r="VKG69" s="1003">
        <f t="shared" ref="VKG69" si="40331">VKG60*$C$65*$C$69</f>
        <v>0</v>
      </c>
      <c r="VKI69" s="1003">
        <f t="shared" ref="VKI69" si="40332">VKI60*$C$65*$C$69</f>
        <v>0</v>
      </c>
      <c r="VKK69" s="1003">
        <f t="shared" ref="VKK69" si="40333">VKK60*$C$65*$C$69</f>
        <v>0</v>
      </c>
      <c r="VKM69" s="1003">
        <f t="shared" ref="VKM69" si="40334">VKM60*$C$65*$C$69</f>
        <v>0</v>
      </c>
      <c r="VKO69" s="1003">
        <f t="shared" ref="VKO69" si="40335">VKO60*$C$65*$C$69</f>
        <v>0</v>
      </c>
      <c r="VKQ69" s="1003">
        <f t="shared" ref="VKQ69" si="40336">VKQ60*$C$65*$C$69</f>
        <v>0</v>
      </c>
      <c r="VKS69" s="1003">
        <f t="shared" ref="VKS69" si="40337">VKS60*$C$65*$C$69</f>
        <v>0</v>
      </c>
      <c r="VKU69" s="1003">
        <f t="shared" ref="VKU69" si="40338">VKU60*$C$65*$C$69</f>
        <v>0</v>
      </c>
      <c r="VKW69" s="1003">
        <f t="shared" ref="VKW69" si="40339">VKW60*$C$65*$C$69</f>
        <v>0</v>
      </c>
      <c r="VKY69" s="1003">
        <f t="shared" ref="VKY69" si="40340">VKY60*$C$65*$C$69</f>
        <v>0</v>
      </c>
      <c r="VLA69" s="1003">
        <f t="shared" ref="VLA69" si="40341">VLA60*$C$65*$C$69</f>
        <v>0</v>
      </c>
      <c r="VLC69" s="1003">
        <f t="shared" ref="VLC69" si="40342">VLC60*$C$65*$C$69</f>
        <v>0</v>
      </c>
      <c r="VLE69" s="1003">
        <f t="shared" ref="VLE69" si="40343">VLE60*$C$65*$C$69</f>
        <v>0</v>
      </c>
      <c r="VLG69" s="1003">
        <f t="shared" ref="VLG69" si="40344">VLG60*$C$65*$C$69</f>
        <v>0</v>
      </c>
      <c r="VLI69" s="1003">
        <f t="shared" ref="VLI69" si="40345">VLI60*$C$65*$C$69</f>
        <v>0</v>
      </c>
      <c r="VLK69" s="1003">
        <f t="shared" ref="VLK69" si="40346">VLK60*$C$65*$C$69</f>
        <v>0</v>
      </c>
      <c r="VLM69" s="1003">
        <f t="shared" ref="VLM69" si="40347">VLM60*$C$65*$C$69</f>
        <v>0</v>
      </c>
      <c r="VLO69" s="1003">
        <f t="shared" ref="VLO69" si="40348">VLO60*$C$65*$C$69</f>
        <v>0</v>
      </c>
      <c r="VLQ69" s="1003">
        <f t="shared" ref="VLQ69" si="40349">VLQ60*$C$65*$C$69</f>
        <v>0</v>
      </c>
      <c r="VLS69" s="1003">
        <f t="shared" ref="VLS69" si="40350">VLS60*$C$65*$C$69</f>
        <v>0</v>
      </c>
      <c r="VLU69" s="1003">
        <f t="shared" ref="VLU69" si="40351">VLU60*$C$65*$C$69</f>
        <v>0</v>
      </c>
      <c r="VLW69" s="1003">
        <f t="shared" ref="VLW69" si="40352">VLW60*$C$65*$C$69</f>
        <v>0</v>
      </c>
      <c r="VLY69" s="1003">
        <f t="shared" ref="VLY69" si="40353">VLY60*$C$65*$C$69</f>
        <v>0</v>
      </c>
      <c r="VMA69" s="1003">
        <f t="shared" ref="VMA69" si="40354">VMA60*$C$65*$C$69</f>
        <v>0</v>
      </c>
      <c r="VMC69" s="1003">
        <f t="shared" ref="VMC69" si="40355">VMC60*$C$65*$C$69</f>
        <v>0</v>
      </c>
      <c r="VME69" s="1003">
        <f t="shared" ref="VME69" si="40356">VME60*$C$65*$C$69</f>
        <v>0</v>
      </c>
      <c r="VMG69" s="1003">
        <f t="shared" ref="VMG69" si="40357">VMG60*$C$65*$C$69</f>
        <v>0</v>
      </c>
      <c r="VMI69" s="1003">
        <f t="shared" ref="VMI69" si="40358">VMI60*$C$65*$C$69</f>
        <v>0</v>
      </c>
      <c r="VMK69" s="1003">
        <f t="shared" ref="VMK69" si="40359">VMK60*$C$65*$C$69</f>
        <v>0</v>
      </c>
      <c r="VMM69" s="1003">
        <f t="shared" ref="VMM69" si="40360">VMM60*$C$65*$C$69</f>
        <v>0</v>
      </c>
      <c r="VMO69" s="1003">
        <f t="shared" ref="VMO69" si="40361">VMO60*$C$65*$C$69</f>
        <v>0</v>
      </c>
      <c r="VMQ69" s="1003">
        <f t="shared" ref="VMQ69" si="40362">VMQ60*$C$65*$C$69</f>
        <v>0</v>
      </c>
      <c r="VMS69" s="1003">
        <f t="shared" ref="VMS69" si="40363">VMS60*$C$65*$C$69</f>
        <v>0</v>
      </c>
      <c r="VMU69" s="1003">
        <f t="shared" ref="VMU69" si="40364">VMU60*$C$65*$C$69</f>
        <v>0</v>
      </c>
      <c r="VMW69" s="1003">
        <f t="shared" ref="VMW69" si="40365">VMW60*$C$65*$C$69</f>
        <v>0</v>
      </c>
      <c r="VMY69" s="1003">
        <f t="shared" ref="VMY69" si="40366">VMY60*$C$65*$C$69</f>
        <v>0</v>
      </c>
      <c r="VNA69" s="1003">
        <f t="shared" ref="VNA69" si="40367">VNA60*$C$65*$C$69</f>
        <v>0</v>
      </c>
      <c r="VNC69" s="1003">
        <f t="shared" ref="VNC69" si="40368">VNC60*$C$65*$C$69</f>
        <v>0</v>
      </c>
      <c r="VNE69" s="1003">
        <f t="shared" ref="VNE69" si="40369">VNE60*$C$65*$C$69</f>
        <v>0</v>
      </c>
      <c r="VNG69" s="1003">
        <f t="shared" ref="VNG69" si="40370">VNG60*$C$65*$C$69</f>
        <v>0</v>
      </c>
      <c r="VNI69" s="1003">
        <f t="shared" ref="VNI69" si="40371">VNI60*$C$65*$C$69</f>
        <v>0</v>
      </c>
      <c r="VNK69" s="1003">
        <f t="shared" ref="VNK69" si="40372">VNK60*$C$65*$C$69</f>
        <v>0</v>
      </c>
      <c r="VNM69" s="1003">
        <f t="shared" ref="VNM69" si="40373">VNM60*$C$65*$C$69</f>
        <v>0</v>
      </c>
      <c r="VNO69" s="1003">
        <f t="shared" ref="VNO69" si="40374">VNO60*$C$65*$C$69</f>
        <v>0</v>
      </c>
      <c r="VNQ69" s="1003">
        <f t="shared" ref="VNQ69" si="40375">VNQ60*$C$65*$C$69</f>
        <v>0</v>
      </c>
      <c r="VNS69" s="1003">
        <f t="shared" ref="VNS69" si="40376">VNS60*$C$65*$C$69</f>
        <v>0</v>
      </c>
      <c r="VNU69" s="1003">
        <f t="shared" ref="VNU69" si="40377">VNU60*$C$65*$C$69</f>
        <v>0</v>
      </c>
      <c r="VNW69" s="1003">
        <f t="shared" ref="VNW69" si="40378">VNW60*$C$65*$C$69</f>
        <v>0</v>
      </c>
      <c r="VNY69" s="1003">
        <f t="shared" ref="VNY69" si="40379">VNY60*$C$65*$C$69</f>
        <v>0</v>
      </c>
      <c r="VOA69" s="1003">
        <f t="shared" ref="VOA69" si="40380">VOA60*$C$65*$C$69</f>
        <v>0</v>
      </c>
      <c r="VOC69" s="1003">
        <f t="shared" ref="VOC69" si="40381">VOC60*$C$65*$C$69</f>
        <v>0</v>
      </c>
      <c r="VOE69" s="1003">
        <f t="shared" ref="VOE69" si="40382">VOE60*$C$65*$C$69</f>
        <v>0</v>
      </c>
      <c r="VOG69" s="1003">
        <f t="shared" ref="VOG69" si="40383">VOG60*$C$65*$C$69</f>
        <v>0</v>
      </c>
      <c r="VOI69" s="1003">
        <f t="shared" ref="VOI69" si="40384">VOI60*$C$65*$C$69</f>
        <v>0</v>
      </c>
      <c r="VOK69" s="1003">
        <f t="shared" ref="VOK69" si="40385">VOK60*$C$65*$C$69</f>
        <v>0</v>
      </c>
      <c r="VOM69" s="1003">
        <f t="shared" ref="VOM69" si="40386">VOM60*$C$65*$C$69</f>
        <v>0</v>
      </c>
      <c r="VOO69" s="1003">
        <f t="shared" ref="VOO69" si="40387">VOO60*$C$65*$C$69</f>
        <v>0</v>
      </c>
      <c r="VOQ69" s="1003">
        <f t="shared" ref="VOQ69" si="40388">VOQ60*$C$65*$C$69</f>
        <v>0</v>
      </c>
      <c r="VOS69" s="1003">
        <f t="shared" ref="VOS69" si="40389">VOS60*$C$65*$C$69</f>
        <v>0</v>
      </c>
      <c r="VOU69" s="1003">
        <f t="shared" ref="VOU69" si="40390">VOU60*$C$65*$C$69</f>
        <v>0</v>
      </c>
      <c r="VOW69" s="1003">
        <f t="shared" ref="VOW69" si="40391">VOW60*$C$65*$C$69</f>
        <v>0</v>
      </c>
      <c r="VOY69" s="1003">
        <f t="shared" ref="VOY69" si="40392">VOY60*$C$65*$C$69</f>
        <v>0</v>
      </c>
      <c r="VPA69" s="1003">
        <f t="shared" ref="VPA69" si="40393">VPA60*$C$65*$C$69</f>
        <v>0</v>
      </c>
      <c r="VPC69" s="1003">
        <f t="shared" ref="VPC69" si="40394">VPC60*$C$65*$C$69</f>
        <v>0</v>
      </c>
      <c r="VPE69" s="1003">
        <f t="shared" ref="VPE69" si="40395">VPE60*$C$65*$C$69</f>
        <v>0</v>
      </c>
      <c r="VPG69" s="1003">
        <f t="shared" ref="VPG69" si="40396">VPG60*$C$65*$C$69</f>
        <v>0</v>
      </c>
      <c r="VPI69" s="1003">
        <f t="shared" ref="VPI69" si="40397">VPI60*$C$65*$C$69</f>
        <v>0</v>
      </c>
      <c r="VPK69" s="1003">
        <f t="shared" ref="VPK69" si="40398">VPK60*$C$65*$C$69</f>
        <v>0</v>
      </c>
      <c r="VPM69" s="1003">
        <f t="shared" ref="VPM69" si="40399">VPM60*$C$65*$C$69</f>
        <v>0</v>
      </c>
      <c r="VPO69" s="1003">
        <f t="shared" ref="VPO69" si="40400">VPO60*$C$65*$C$69</f>
        <v>0</v>
      </c>
      <c r="VPQ69" s="1003">
        <f t="shared" ref="VPQ69" si="40401">VPQ60*$C$65*$C$69</f>
        <v>0</v>
      </c>
      <c r="VPS69" s="1003">
        <f t="shared" ref="VPS69" si="40402">VPS60*$C$65*$C$69</f>
        <v>0</v>
      </c>
      <c r="VPU69" s="1003">
        <f t="shared" ref="VPU69" si="40403">VPU60*$C$65*$C$69</f>
        <v>0</v>
      </c>
      <c r="VPW69" s="1003">
        <f t="shared" ref="VPW69" si="40404">VPW60*$C$65*$C$69</f>
        <v>0</v>
      </c>
      <c r="VPY69" s="1003">
        <f t="shared" ref="VPY69" si="40405">VPY60*$C$65*$C$69</f>
        <v>0</v>
      </c>
      <c r="VQA69" s="1003">
        <f t="shared" ref="VQA69" si="40406">VQA60*$C$65*$C$69</f>
        <v>0</v>
      </c>
      <c r="VQC69" s="1003">
        <f t="shared" ref="VQC69" si="40407">VQC60*$C$65*$C$69</f>
        <v>0</v>
      </c>
      <c r="VQE69" s="1003">
        <f t="shared" ref="VQE69" si="40408">VQE60*$C$65*$C$69</f>
        <v>0</v>
      </c>
      <c r="VQG69" s="1003">
        <f t="shared" ref="VQG69" si="40409">VQG60*$C$65*$C$69</f>
        <v>0</v>
      </c>
      <c r="VQI69" s="1003">
        <f t="shared" ref="VQI69" si="40410">VQI60*$C$65*$C$69</f>
        <v>0</v>
      </c>
      <c r="VQK69" s="1003">
        <f t="shared" ref="VQK69" si="40411">VQK60*$C$65*$C$69</f>
        <v>0</v>
      </c>
      <c r="VQM69" s="1003">
        <f t="shared" ref="VQM69" si="40412">VQM60*$C$65*$C$69</f>
        <v>0</v>
      </c>
      <c r="VQO69" s="1003">
        <f t="shared" ref="VQO69" si="40413">VQO60*$C$65*$C$69</f>
        <v>0</v>
      </c>
      <c r="VQQ69" s="1003">
        <f t="shared" ref="VQQ69" si="40414">VQQ60*$C$65*$C$69</f>
        <v>0</v>
      </c>
      <c r="VQS69" s="1003">
        <f t="shared" ref="VQS69" si="40415">VQS60*$C$65*$C$69</f>
        <v>0</v>
      </c>
      <c r="VQU69" s="1003">
        <f t="shared" ref="VQU69" si="40416">VQU60*$C$65*$C$69</f>
        <v>0</v>
      </c>
      <c r="VQW69" s="1003">
        <f t="shared" ref="VQW69" si="40417">VQW60*$C$65*$C$69</f>
        <v>0</v>
      </c>
      <c r="VQY69" s="1003">
        <f t="shared" ref="VQY69" si="40418">VQY60*$C$65*$C$69</f>
        <v>0</v>
      </c>
      <c r="VRA69" s="1003">
        <f t="shared" ref="VRA69" si="40419">VRA60*$C$65*$C$69</f>
        <v>0</v>
      </c>
      <c r="VRC69" s="1003">
        <f t="shared" ref="VRC69" si="40420">VRC60*$C$65*$C$69</f>
        <v>0</v>
      </c>
      <c r="VRE69" s="1003">
        <f t="shared" ref="VRE69" si="40421">VRE60*$C$65*$C$69</f>
        <v>0</v>
      </c>
      <c r="VRG69" s="1003">
        <f t="shared" ref="VRG69" si="40422">VRG60*$C$65*$C$69</f>
        <v>0</v>
      </c>
      <c r="VRI69" s="1003">
        <f t="shared" ref="VRI69" si="40423">VRI60*$C$65*$C$69</f>
        <v>0</v>
      </c>
      <c r="VRK69" s="1003">
        <f t="shared" ref="VRK69" si="40424">VRK60*$C$65*$C$69</f>
        <v>0</v>
      </c>
      <c r="VRM69" s="1003">
        <f t="shared" ref="VRM69" si="40425">VRM60*$C$65*$C$69</f>
        <v>0</v>
      </c>
      <c r="VRO69" s="1003">
        <f t="shared" ref="VRO69" si="40426">VRO60*$C$65*$C$69</f>
        <v>0</v>
      </c>
      <c r="VRQ69" s="1003">
        <f t="shared" ref="VRQ69" si="40427">VRQ60*$C$65*$C$69</f>
        <v>0</v>
      </c>
      <c r="VRS69" s="1003">
        <f t="shared" ref="VRS69" si="40428">VRS60*$C$65*$C$69</f>
        <v>0</v>
      </c>
      <c r="VRU69" s="1003">
        <f t="shared" ref="VRU69" si="40429">VRU60*$C$65*$C$69</f>
        <v>0</v>
      </c>
      <c r="VRW69" s="1003">
        <f t="shared" ref="VRW69" si="40430">VRW60*$C$65*$C$69</f>
        <v>0</v>
      </c>
      <c r="VRY69" s="1003">
        <f t="shared" ref="VRY69" si="40431">VRY60*$C$65*$C$69</f>
        <v>0</v>
      </c>
      <c r="VSA69" s="1003">
        <f t="shared" ref="VSA69" si="40432">VSA60*$C$65*$C$69</f>
        <v>0</v>
      </c>
      <c r="VSC69" s="1003">
        <f t="shared" ref="VSC69" si="40433">VSC60*$C$65*$C$69</f>
        <v>0</v>
      </c>
      <c r="VSE69" s="1003">
        <f t="shared" ref="VSE69" si="40434">VSE60*$C$65*$C$69</f>
        <v>0</v>
      </c>
      <c r="VSG69" s="1003">
        <f t="shared" ref="VSG69" si="40435">VSG60*$C$65*$C$69</f>
        <v>0</v>
      </c>
      <c r="VSI69" s="1003">
        <f t="shared" ref="VSI69" si="40436">VSI60*$C$65*$C$69</f>
        <v>0</v>
      </c>
      <c r="VSK69" s="1003">
        <f t="shared" ref="VSK69" si="40437">VSK60*$C$65*$C$69</f>
        <v>0</v>
      </c>
      <c r="VSM69" s="1003">
        <f t="shared" ref="VSM69" si="40438">VSM60*$C$65*$C$69</f>
        <v>0</v>
      </c>
      <c r="VSO69" s="1003">
        <f t="shared" ref="VSO69" si="40439">VSO60*$C$65*$C$69</f>
        <v>0</v>
      </c>
      <c r="VSQ69" s="1003">
        <f t="shared" ref="VSQ69" si="40440">VSQ60*$C$65*$C$69</f>
        <v>0</v>
      </c>
      <c r="VSS69" s="1003">
        <f t="shared" ref="VSS69" si="40441">VSS60*$C$65*$C$69</f>
        <v>0</v>
      </c>
      <c r="VSU69" s="1003">
        <f t="shared" ref="VSU69" si="40442">VSU60*$C$65*$C$69</f>
        <v>0</v>
      </c>
      <c r="VSW69" s="1003">
        <f t="shared" ref="VSW69" si="40443">VSW60*$C$65*$C$69</f>
        <v>0</v>
      </c>
      <c r="VSY69" s="1003">
        <f t="shared" ref="VSY69" si="40444">VSY60*$C$65*$C$69</f>
        <v>0</v>
      </c>
      <c r="VTA69" s="1003">
        <f t="shared" ref="VTA69" si="40445">VTA60*$C$65*$C$69</f>
        <v>0</v>
      </c>
      <c r="VTC69" s="1003">
        <f t="shared" ref="VTC69" si="40446">VTC60*$C$65*$C$69</f>
        <v>0</v>
      </c>
      <c r="VTE69" s="1003">
        <f t="shared" ref="VTE69" si="40447">VTE60*$C$65*$C$69</f>
        <v>0</v>
      </c>
      <c r="VTG69" s="1003">
        <f t="shared" ref="VTG69" si="40448">VTG60*$C$65*$C$69</f>
        <v>0</v>
      </c>
      <c r="VTI69" s="1003">
        <f t="shared" ref="VTI69" si="40449">VTI60*$C$65*$C$69</f>
        <v>0</v>
      </c>
      <c r="VTK69" s="1003">
        <f t="shared" ref="VTK69" si="40450">VTK60*$C$65*$C$69</f>
        <v>0</v>
      </c>
      <c r="VTM69" s="1003">
        <f t="shared" ref="VTM69" si="40451">VTM60*$C$65*$C$69</f>
        <v>0</v>
      </c>
      <c r="VTO69" s="1003">
        <f t="shared" ref="VTO69" si="40452">VTO60*$C$65*$C$69</f>
        <v>0</v>
      </c>
      <c r="VTQ69" s="1003">
        <f t="shared" ref="VTQ69" si="40453">VTQ60*$C$65*$C$69</f>
        <v>0</v>
      </c>
      <c r="VTS69" s="1003">
        <f t="shared" ref="VTS69" si="40454">VTS60*$C$65*$C$69</f>
        <v>0</v>
      </c>
      <c r="VTU69" s="1003">
        <f t="shared" ref="VTU69" si="40455">VTU60*$C$65*$C$69</f>
        <v>0</v>
      </c>
      <c r="VTW69" s="1003">
        <f t="shared" ref="VTW69" si="40456">VTW60*$C$65*$C$69</f>
        <v>0</v>
      </c>
      <c r="VTY69" s="1003">
        <f t="shared" ref="VTY69" si="40457">VTY60*$C$65*$C$69</f>
        <v>0</v>
      </c>
      <c r="VUA69" s="1003">
        <f t="shared" ref="VUA69" si="40458">VUA60*$C$65*$C$69</f>
        <v>0</v>
      </c>
      <c r="VUC69" s="1003">
        <f t="shared" ref="VUC69" si="40459">VUC60*$C$65*$C$69</f>
        <v>0</v>
      </c>
      <c r="VUE69" s="1003">
        <f t="shared" ref="VUE69" si="40460">VUE60*$C$65*$C$69</f>
        <v>0</v>
      </c>
      <c r="VUG69" s="1003">
        <f t="shared" ref="VUG69" si="40461">VUG60*$C$65*$C$69</f>
        <v>0</v>
      </c>
      <c r="VUI69" s="1003">
        <f t="shared" ref="VUI69" si="40462">VUI60*$C$65*$C$69</f>
        <v>0</v>
      </c>
      <c r="VUK69" s="1003">
        <f t="shared" ref="VUK69" si="40463">VUK60*$C$65*$C$69</f>
        <v>0</v>
      </c>
      <c r="VUM69" s="1003">
        <f t="shared" ref="VUM69" si="40464">VUM60*$C$65*$C$69</f>
        <v>0</v>
      </c>
      <c r="VUO69" s="1003">
        <f t="shared" ref="VUO69" si="40465">VUO60*$C$65*$C$69</f>
        <v>0</v>
      </c>
      <c r="VUQ69" s="1003">
        <f t="shared" ref="VUQ69" si="40466">VUQ60*$C$65*$C$69</f>
        <v>0</v>
      </c>
      <c r="VUS69" s="1003">
        <f t="shared" ref="VUS69" si="40467">VUS60*$C$65*$C$69</f>
        <v>0</v>
      </c>
      <c r="VUU69" s="1003">
        <f t="shared" ref="VUU69" si="40468">VUU60*$C$65*$C$69</f>
        <v>0</v>
      </c>
      <c r="VUW69" s="1003">
        <f t="shared" ref="VUW69" si="40469">VUW60*$C$65*$C$69</f>
        <v>0</v>
      </c>
      <c r="VUY69" s="1003">
        <f t="shared" ref="VUY69" si="40470">VUY60*$C$65*$C$69</f>
        <v>0</v>
      </c>
      <c r="VVA69" s="1003">
        <f t="shared" ref="VVA69" si="40471">VVA60*$C$65*$C$69</f>
        <v>0</v>
      </c>
      <c r="VVC69" s="1003">
        <f t="shared" ref="VVC69" si="40472">VVC60*$C$65*$C$69</f>
        <v>0</v>
      </c>
      <c r="VVE69" s="1003">
        <f t="shared" ref="VVE69" si="40473">VVE60*$C$65*$C$69</f>
        <v>0</v>
      </c>
      <c r="VVG69" s="1003">
        <f t="shared" ref="VVG69" si="40474">VVG60*$C$65*$C$69</f>
        <v>0</v>
      </c>
      <c r="VVI69" s="1003">
        <f t="shared" ref="VVI69" si="40475">VVI60*$C$65*$C$69</f>
        <v>0</v>
      </c>
      <c r="VVK69" s="1003">
        <f t="shared" ref="VVK69" si="40476">VVK60*$C$65*$C$69</f>
        <v>0</v>
      </c>
      <c r="VVM69" s="1003">
        <f t="shared" ref="VVM69" si="40477">VVM60*$C$65*$C$69</f>
        <v>0</v>
      </c>
      <c r="VVO69" s="1003">
        <f t="shared" ref="VVO69" si="40478">VVO60*$C$65*$C$69</f>
        <v>0</v>
      </c>
      <c r="VVQ69" s="1003">
        <f t="shared" ref="VVQ69" si="40479">VVQ60*$C$65*$C$69</f>
        <v>0</v>
      </c>
      <c r="VVS69" s="1003">
        <f t="shared" ref="VVS69" si="40480">VVS60*$C$65*$C$69</f>
        <v>0</v>
      </c>
      <c r="VVU69" s="1003">
        <f t="shared" ref="VVU69" si="40481">VVU60*$C$65*$C$69</f>
        <v>0</v>
      </c>
      <c r="VVW69" s="1003">
        <f t="shared" ref="VVW69" si="40482">VVW60*$C$65*$C$69</f>
        <v>0</v>
      </c>
      <c r="VVY69" s="1003">
        <f t="shared" ref="VVY69" si="40483">VVY60*$C$65*$C$69</f>
        <v>0</v>
      </c>
      <c r="VWA69" s="1003">
        <f t="shared" ref="VWA69" si="40484">VWA60*$C$65*$C$69</f>
        <v>0</v>
      </c>
      <c r="VWC69" s="1003">
        <f t="shared" ref="VWC69" si="40485">VWC60*$C$65*$C$69</f>
        <v>0</v>
      </c>
      <c r="VWE69" s="1003">
        <f t="shared" ref="VWE69" si="40486">VWE60*$C$65*$C$69</f>
        <v>0</v>
      </c>
      <c r="VWG69" s="1003">
        <f t="shared" ref="VWG69" si="40487">VWG60*$C$65*$C$69</f>
        <v>0</v>
      </c>
      <c r="VWI69" s="1003">
        <f t="shared" ref="VWI69" si="40488">VWI60*$C$65*$C$69</f>
        <v>0</v>
      </c>
      <c r="VWK69" s="1003">
        <f t="shared" ref="VWK69" si="40489">VWK60*$C$65*$C$69</f>
        <v>0</v>
      </c>
      <c r="VWM69" s="1003">
        <f t="shared" ref="VWM69" si="40490">VWM60*$C$65*$C$69</f>
        <v>0</v>
      </c>
      <c r="VWO69" s="1003">
        <f t="shared" ref="VWO69" si="40491">VWO60*$C$65*$C$69</f>
        <v>0</v>
      </c>
      <c r="VWQ69" s="1003">
        <f t="shared" ref="VWQ69" si="40492">VWQ60*$C$65*$C$69</f>
        <v>0</v>
      </c>
      <c r="VWS69" s="1003">
        <f t="shared" ref="VWS69" si="40493">VWS60*$C$65*$C$69</f>
        <v>0</v>
      </c>
      <c r="VWU69" s="1003">
        <f t="shared" ref="VWU69" si="40494">VWU60*$C$65*$C$69</f>
        <v>0</v>
      </c>
      <c r="VWW69" s="1003">
        <f t="shared" ref="VWW69" si="40495">VWW60*$C$65*$C$69</f>
        <v>0</v>
      </c>
      <c r="VWY69" s="1003">
        <f t="shared" ref="VWY69" si="40496">VWY60*$C$65*$C$69</f>
        <v>0</v>
      </c>
      <c r="VXA69" s="1003">
        <f t="shared" ref="VXA69" si="40497">VXA60*$C$65*$C$69</f>
        <v>0</v>
      </c>
      <c r="VXC69" s="1003">
        <f t="shared" ref="VXC69" si="40498">VXC60*$C$65*$C$69</f>
        <v>0</v>
      </c>
      <c r="VXE69" s="1003">
        <f t="shared" ref="VXE69" si="40499">VXE60*$C$65*$C$69</f>
        <v>0</v>
      </c>
      <c r="VXG69" s="1003">
        <f t="shared" ref="VXG69" si="40500">VXG60*$C$65*$C$69</f>
        <v>0</v>
      </c>
      <c r="VXI69" s="1003">
        <f t="shared" ref="VXI69" si="40501">VXI60*$C$65*$C$69</f>
        <v>0</v>
      </c>
      <c r="VXK69" s="1003">
        <f t="shared" ref="VXK69" si="40502">VXK60*$C$65*$C$69</f>
        <v>0</v>
      </c>
      <c r="VXM69" s="1003">
        <f t="shared" ref="VXM69" si="40503">VXM60*$C$65*$C$69</f>
        <v>0</v>
      </c>
      <c r="VXO69" s="1003">
        <f t="shared" ref="VXO69" si="40504">VXO60*$C$65*$C$69</f>
        <v>0</v>
      </c>
      <c r="VXQ69" s="1003">
        <f t="shared" ref="VXQ69" si="40505">VXQ60*$C$65*$C$69</f>
        <v>0</v>
      </c>
      <c r="VXS69" s="1003">
        <f t="shared" ref="VXS69" si="40506">VXS60*$C$65*$C$69</f>
        <v>0</v>
      </c>
      <c r="VXU69" s="1003">
        <f t="shared" ref="VXU69" si="40507">VXU60*$C$65*$C$69</f>
        <v>0</v>
      </c>
      <c r="VXW69" s="1003">
        <f t="shared" ref="VXW69" si="40508">VXW60*$C$65*$C$69</f>
        <v>0</v>
      </c>
      <c r="VXY69" s="1003">
        <f t="shared" ref="VXY69" si="40509">VXY60*$C$65*$C$69</f>
        <v>0</v>
      </c>
      <c r="VYA69" s="1003">
        <f t="shared" ref="VYA69" si="40510">VYA60*$C$65*$C$69</f>
        <v>0</v>
      </c>
      <c r="VYC69" s="1003">
        <f t="shared" ref="VYC69" si="40511">VYC60*$C$65*$C$69</f>
        <v>0</v>
      </c>
      <c r="VYE69" s="1003">
        <f t="shared" ref="VYE69" si="40512">VYE60*$C$65*$C$69</f>
        <v>0</v>
      </c>
      <c r="VYG69" s="1003">
        <f t="shared" ref="VYG69" si="40513">VYG60*$C$65*$C$69</f>
        <v>0</v>
      </c>
      <c r="VYI69" s="1003">
        <f t="shared" ref="VYI69" si="40514">VYI60*$C$65*$C$69</f>
        <v>0</v>
      </c>
      <c r="VYK69" s="1003">
        <f t="shared" ref="VYK69" si="40515">VYK60*$C$65*$C$69</f>
        <v>0</v>
      </c>
      <c r="VYM69" s="1003">
        <f t="shared" ref="VYM69" si="40516">VYM60*$C$65*$C$69</f>
        <v>0</v>
      </c>
      <c r="VYO69" s="1003">
        <f t="shared" ref="VYO69" si="40517">VYO60*$C$65*$C$69</f>
        <v>0</v>
      </c>
      <c r="VYQ69" s="1003">
        <f t="shared" ref="VYQ69" si="40518">VYQ60*$C$65*$C$69</f>
        <v>0</v>
      </c>
      <c r="VYS69" s="1003">
        <f t="shared" ref="VYS69" si="40519">VYS60*$C$65*$C$69</f>
        <v>0</v>
      </c>
      <c r="VYU69" s="1003">
        <f t="shared" ref="VYU69" si="40520">VYU60*$C$65*$C$69</f>
        <v>0</v>
      </c>
      <c r="VYW69" s="1003">
        <f t="shared" ref="VYW69" si="40521">VYW60*$C$65*$C$69</f>
        <v>0</v>
      </c>
      <c r="VYY69" s="1003">
        <f t="shared" ref="VYY69" si="40522">VYY60*$C$65*$C$69</f>
        <v>0</v>
      </c>
      <c r="VZA69" s="1003">
        <f t="shared" ref="VZA69" si="40523">VZA60*$C$65*$C$69</f>
        <v>0</v>
      </c>
      <c r="VZC69" s="1003">
        <f t="shared" ref="VZC69" si="40524">VZC60*$C$65*$C$69</f>
        <v>0</v>
      </c>
      <c r="VZE69" s="1003">
        <f t="shared" ref="VZE69" si="40525">VZE60*$C$65*$C$69</f>
        <v>0</v>
      </c>
      <c r="VZG69" s="1003">
        <f t="shared" ref="VZG69" si="40526">VZG60*$C$65*$C$69</f>
        <v>0</v>
      </c>
      <c r="VZI69" s="1003">
        <f t="shared" ref="VZI69" si="40527">VZI60*$C$65*$C$69</f>
        <v>0</v>
      </c>
      <c r="VZK69" s="1003">
        <f t="shared" ref="VZK69" si="40528">VZK60*$C$65*$C$69</f>
        <v>0</v>
      </c>
      <c r="VZM69" s="1003">
        <f t="shared" ref="VZM69" si="40529">VZM60*$C$65*$C$69</f>
        <v>0</v>
      </c>
      <c r="VZO69" s="1003">
        <f t="shared" ref="VZO69" si="40530">VZO60*$C$65*$C$69</f>
        <v>0</v>
      </c>
      <c r="VZQ69" s="1003">
        <f t="shared" ref="VZQ69" si="40531">VZQ60*$C$65*$C$69</f>
        <v>0</v>
      </c>
      <c r="VZS69" s="1003">
        <f t="shared" ref="VZS69" si="40532">VZS60*$C$65*$C$69</f>
        <v>0</v>
      </c>
      <c r="VZU69" s="1003">
        <f t="shared" ref="VZU69" si="40533">VZU60*$C$65*$C$69</f>
        <v>0</v>
      </c>
      <c r="VZW69" s="1003">
        <f t="shared" ref="VZW69" si="40534">VZW60*$C$65*$C$69</f>
        <v>0</v>
      </c>
      <c r="VZY69" s="1003">
        <f t="shared" ref="VZY69" si="40535">VZY60*$C$65*$C$69</f>
        <v>0</v>
      </c>
      <c r="WAA69" s="1003">
        <f t="shared" ref="WAA69" si="40536">WAA60*$C$65*$C$69</f>
        <v>0</v>
      </c>
      <c r="WAC69" s="1003">
        <f t="shared" ref="WAC69" si="40537">WAC60*$C$65*$C$69</f>
        <v>0</v>
      </c>
      <c r="WAE69" s="1003">
        <f t="shared" ref="WAE69" si="40538">WAE60*$C$65*$C$69</f>
        <v>0</v>
      </c>
      <c r="WAG69" s="1003">
        <f t="shared" ref="WAG69" si="40539">WAG60*$C$65*$C$69</f>
        <v>0</v>
      </c>
      <c r="WAI69" s="1003">
        <f t="shared" ref="WAI69" si="40540">WAI60*$C$65*$C$69</f>
        <v>0</v>
      </c>
      <c r="WAK69" s="1003">
        <f t="shared" ref="WAK69" si="40541">WAK60*$C$65*$C$69</f>
        <v>0</v>
      </c>
      <c r="WAM69" s="1003">
        <f t="shared" ref="WAM69" si="40542">WAM60*$C$65*$C$69</f>
        <v>0</v>
      </c>
      <c r="WAO69" s="1003">
        <f t="shared" ref="WAO69" si="40543">WAO60*$C$65*$C$69</f>
        <v>0</v>
      </c>
      <c r="WAQ69" s="1003">
        <f t="shared" ref="WAQ69" si="40544">WAQ60*$C$65*$C$69</f>
        <v>0</v>
      </c>
      <c r="WAS69" s="1003">
        <f t="shared" ref="WAS69" si="40545">WAS60*$C$65*$C$69</f>
        <v>0</v>
      </c>
      <c r="WAU69" s="1003">
        <f t="shared" ref="WAU69" si="40546">WAU60*$C$65*$C$69</f>
        <v>0</v>
      </c>
      <c r="WAW69" s="1003">
        <f t="shared" ref="WAW69" si="40547">WAW60*$C$65*$C$69</f>
        <v>0</v>
      </c>
      <c r="WAY69" s="1003">
        <f t="shared" ref="WAY69" si="40548">WAY60*$C$65*$C$69</f>
        <v>0</v>
      </c>
      <c r="WBA69" s="1003">
        <f t="shared" ref="WBA69" si="40549">WBA60*$C$65*$C$69</f>
        <v>0</v>
      </c>
      <c r="WBC69" s="1003">
        <f t="shared" ref="WBC69" si="40550">WBC60*$C$65*$C$69</f>
        <v>0</v>
      </c>
      <c r="WBE69" s="1003">
        <f t="shared" ref="WBE69" si="40551">WBE60*$C$65*$C$69</f>
        <v>0</v>
      </c>
      <c r="WBG69" s="1003">
        <f t="shared" ref="WBG69" si="40552">WBG60*$C$65*$C$69</f>
        <v>0</v>
      </c>
      <c r="WBI69" s="1003">
        <f t="shared" ref="WBI69" si="40553">WBI60*$C$65*$C$69</f>
        <v>0</v>
      </c>
      <c r="WBK69" s="1003">
        <f t="shared" ref="WBK69" si="40554">WBK60*$C$65*$C$69</f>
        <v>0</v>
      </c>
      <c r="WBM69" s="1003">
        <f t="shared" ref="WBM69" si="40555">WBM60*$C$65*$C$69</f>
        <v>0</v>
      </c>
      <c r="WBO69" s="1003">
        <f t="shared" ref="WBO69" si="40556">WBO60*$C$65*$C$69</f>
        <v>0</v>
      </c>
      <c r="WBQ69" s="1003">
        <f t="shared" ref="WBQ69" si="40557">WBQ60*$C$65*$C$69</f>
        <v>0</v>
      </c>
      <c r="WBS69" s="1003">
        <f t="shared" ref="WBS69" si="40558">WBS60*$C$65*$C$69</f>
        <v>0</v>
      </c>
      <c r="WBU69" s="1003">
        <f t="shared" ref="WBU69" si="40559">WBU60*$C$65*$C$69</f>
        <v>0</v>
      </c>
      <c r="WBW69" s="1003">
        <f t="shared" ref="WBW69" si="40560">WBW60*$C$65*$C$69</f>
        <v>0</v>
      </c>
      <c r="WBY69" s="1003">
        <f t="shared" ref="WBY69" si="40561">WBY60*$C$65*$C$69</f>
        <v>0</v>
      </c>
      <c r="WCA69" s="1003">
        <f t="shared" ref="WCA69" si="40562">WCA60*$C$65*$C$69</f>
        <v>0</v>
      </c>
      <c r="WCC69" s="1003">
        <f t="shared" ref="WCC69" si="40563">WCC60*$C$65*$C$69</f>
        <v>0</v>
      </c>
      <c r="WCE69" s="1003">
        <f t="shared" ref="WCE69" si="40564">WCE60*$C$65*$C$69</f>
        <v>0</v>
      </c>
      <c r="WCG69" s="1003">
        <f t="shared" ref="WCG69" si="40565">WCG60*$C$65*$C$69</f>
        <v>0</v>
      </c>
      <c r="WCI69" s="1003">
        <f t="shared" ref="WCI69" si="40566">WCI60*$C$65*$C$69</f>
        <v>0</v>
      </c>
      <c r="WCK69" s="1003">
        <f t="shared" ref="WCK69" si="40567">WCK60*$C$65*$C$69</f>
        <v>0</v>
      </c>
      <c r="WCM69" s="1003">
        <f t="shared" ref="WCM69" si="40568">WCM60*$C$65*$C$69</f>
        <v>0</v>
      </c>
      <c r="WCO69" s="1003">
        <f t="shared" ref="WCO69" si="40569">WCO60*$C$65*$C$69</f>
        <v>0</v>
      </c>
      <c r="WCQ69" s="1003">
        <f t="shared" ref="WCQ69" si="40570">WCQ60*$C$65*$C$69</f>
        <v>0</v>
      </c>
      <c r="WCS69" s="1003">
        <f t="shared" ref="WCS69" si="40571">WCS60*$C$65*$C$69</f>
        <v>0</v>
      </c>
      <c r="WCU69" s="1003">
        <f t="shared" ref="WCU69" si="40572">WCU60*$C$65*$C$69</f>
        <v>0</v>
      </c>
      <c r="WCW69" s="1003">
        <f t="shared" ref="WCW69" si="40573">WCW60*$C$65*$C$69</f>
        <v>0</v>
      </c>
      <c r="WCY69" s="1003">
        <f t="shared" ref="WCY69" si="40574">WCY60*$C$65*$C$69</f>
        <v>0</v>
      </c>
      <c r="WDA69" s="1003">
        <f t="shared" ref="WDA69" si="40575">WDA60*$C$65*$C$69</f>
        <v>0</v>
      </c>
      <c r="WDC69" s="1003">
        <f t="shared" ref="WDC69" si="40576">WDC60*$C$65*$C$69</f>
        <v>0</v>
      </c>
      <c r="WDE69" s="1003">
        <f t="shared" ref="WDE69" si="40577">WDE60*$C$65*$C$69</f>
        <v>0</v>
      </c>
      <c r="WDG69" s="1003">
        <f t="shared" ref="WDG69" si="40578">WDG60*$C$65*$C$69</f>
        <v>0</v>
      </c>
      <c r="WDI69" s="1003">
        <f t="shared" ref="WDI69" si="40579">WDI60*$C$65*$C$69</f>
        <v>0</v>
      </c>
      <c r="WDK69" s="1003">
        <f t="shared" ref="WDK69" si="40580">WDK60*$C$65*$C$69</f>
        <v>0</v>
      </c>
      <c r="WDM69" s="1003">
        <f t="shared" ref="WDM69" si="40581">WDM60*$C$65*$C$69</f>
        <v>0</v>
      </c>
      <c r="WDO69" s="1003">
        <f t="shared" ref="WDO69" si="40582">WDO60*$C$65*$C$69</f>
        <v>0</v>
      </c>
      <c r="WDQ69" s="1003">
        <f t="shared" ref="WDQ69" si="40583">WDQ60*$C$65*$C$69</f>
        <v>0</v>
      </c>
      <c r="WDS69" s="1003">
        <f t="shared" ref="WDS69" si="40584">WDS60*$C$65*$C$69</f>
        <v>0</v>
      </c>
      <c r="WDU69" s="1003">
        <f t="shared" ref="WDU69" si="40585">WDU60*$C$65*$C$69</f>
        <v>0</v>
      </c>
      <c r="WDW69" s="1003">
        <f t="shared" ref="WDW69" si="40586">WDW60*$C$65*$C$69</f>
        <v>0</v>
      </c>
      <c r="WDY69" s="1003">
        <f t="shared" ref="WDY69" si="40587">WDY60*$C$65*$C$69</f>
        <v>0</v>
      </c>
      <c r="WEA69" s="1003">
        <f t="shared" ref="WEA69" si="40588">WEA60*$C$65*$C$69</f>
        <v>0</v>
      </c>
      <c r="WEC69" s="1003">
        <f t="shared" ref="WEC69" si="40589">WEC60*$C$65*$C$69</f>
        <v>0</v>
      </c>
      <c r="WEE69" s="1003">
        <f t="shared" ref="WEE69" si="40590">WEE60*$C$65*$C$69</f>
        <v>0</v>
      </c>
      <c r="WEG69" s="1003">
        <f t="shared" ref="WEG69" si="40591">WEG60*$C$65*$C$69</f>
        <v>0</v>
      </c>
      <c r="WEI69" s="1003">
        <f t="shared" ref="WEI69" si="40592">WEI60*$C$65*$C$69</f>
        <v>0</v>
      </c>
      <c r="WEK69" s="1003">
        <f t="shared" ref="WEK69" si="40593">WEK60*$C$65*$C$69</f>
        <v>0</v>
      </c>
      <c r="WEM69" s="1003">
        <f t="shared" ref="WEM69" si="40594">WEM60*$C$65*$C$69</f>
        <v>0</v>
      </c>
      <c r="WEO69" s="1003">
        <f t="shared" ref="WEO69" si="40595">WEO60*$C$65*$C$69</f>
        <v>0</v>
      </c>
      <c r="WEQ69" s="1003">
        <f t="shared" ref="WEQ69" si="40596">WEQ60*$C$65*$C$69</f>
        <v>0</v>
      </c>
      <c r="WES69" s="1003">
        <f t="shared" ref="WES69" si="40597">WES60*$C$65*$C$69</f>
        <v>0</v>
      </c>
      <c r="WEU69" s="1003">
        <f t="shared" ref="WEU69" si="40598">WEU60*$C$65*$C$69</f>
        <v>0</v>
      </c>
      <c r="WEW69" s="1003">
        <f t="shared" ref="WEW69" si="40599">WEW60*$C$65*$C$69</f>
        <v>0</v>
      </c>
      <c r="WEY69" s="1003">
        <f t="shared" ref="WEY69" si="40600">WEY60*$C$65*$C$69</f>
        <v>0</v>
      </c>
      <c r="WFA69" s="1003">
        <f t="shared" ref="WFA69" si="40601">WFA60*$C$65*$C$69</f>
        <v>0</v>
      </c>
      <c r="WFC69" s="1003">
        <f t="shared" ref="WFC69" si="40602">WFC60*$C$65*$C$69</f>
        <v>0</v>
      </c>
      <c r="WFE69" s="1003">
        <f t="shared" ref="WFE69" si="40603">WFE60*$C$65*$C$69</f>
        <v>0</v>
      </c>
      <c r="WFG69" s="1003">
        <f t="shared" ref="WFG69" si="40604">WFG60*$C$65*$C$69</f>
        <v>0</v>
      </c>
      <c r="WFI69" s="1003">
        <f t="shared" ref="WFI69" si="40605">WFI60*$C$65*$C$69</f>
        <v>0</v>
      </c>
      <c r="WFK69" s="1003">
        <f t="shared" ref="WFK69" si="40606">WFK60*$C$65*$C$69</f>
        <v>0</v>
      </c>
      <c r="WFM69" s="1003">
        <f t="shared" ref="WFM69" si="40607">WFM60*$C$65*$C$69</f>
        <v>0</v>
      </c>
      <c r="WFO69" s="1003">
        <f t="shared" ref="WFO69" si="40608">WFO60*$C$65*$C$69</f>
        <v>0</v>
      </c>
      <c r="WFQ69" s="1003">
        <f t="shared" ref="WFQ69" si="40609">WFQ60*$C$65*$C$69</f>
        <v>0</v>
      </c>
      <c r="WFS69" s="1003">
        <f t="shared" ref="WFS69" si="40610">WFS60*$C$65*$C$69</f>
        <v>0</v>
      </c>
      <c r="WFU69" s="1003">
        <f t="shared" ref="WFU69" si="40611">WFU60*$C$65*$C$69</f>
        <v>0</v>
      </c>
      <c r="WFW69" s="1003">
        <f t="shared" ref="WFW69" si="40612">WFW60*$C$65*$C$69</f>
        <v>0</v>
      </c>
      <c r="WFY69" s="1003">
        <f t="shared" ref="WFY69" si="40613">WFY60*$C$65*$C$69</f>
        <v>0</v>
      </c>
      <c r="WGA69" s="1003">
        <f t="shared" ref="WGA69" si="40614">WGA60*$C$65*$C$69</f>
        <v>0</v>
      </c>
      <c r="WGC69" s="1003">
        <f t="shared" ref="WGC69" si="40615">WGC60*$C$65*$C$69</f>
        <v>0</v>
      </c>
      <c r="WGE69" s="1003">
        <f t="shared" ref="WGE69" si="40616">WGE60*$C$65*$C$69</f>
        <v>0</v>
      </c>
      <c r="WGG69" s="1003">
        <f t="shared" ref="WGG69" si="40617">WGG60*$C$65*$C$69</f>
        <v>0</v>
      </c>
      <c r="WGI69" s="1003">
        <f t="shared" ref="WGI69" si="40618">WGI60*$C$65*$C$69</f>
        <v>0</v>
      </c>
      <c r="WGK69" s="1003">
        <f t="shared" ref="WGK69" si="40619">WGK60*$C$65*$C$69</f>
        <v>0</v>
      </c>
      <c r="WGM69" s="1003">
        <f t="shared" ref="WGM69" si="40620">WGM60*$C$65*$C$69</f>
        <v>0</v>
      </c>
      <c r="WGO69" s="1003">
        <f t="shared" ref="WGO69" si="40621">WGO60*$C$65*$C$69</f>
        <v>0</v>
      </c>
      <c r="WGQ69" s="1003">
        <f t="shared" ref="WGQ69" si="40622">WGQ60*$C$65*$C$69</f>
        <v>0</v>
      </c>
      <c r="WGS69" s="1003">
        <f t="shared" ref="WGS69" si="40623">WGS60*$C$65*$C$69</f>
        <v>0</v>
      </c>
      <c r="WGU69" s="1003">
        <f t="shared" ref="WGU69" si="40624">WGU60*$C$65*$C$69</f>
        <v>0</v>
      </c>
      <c r="WGW69" s="1003">
        <f t="shared" ref="WGW69" si="40625">WGW60*$C$65*$C$69</f>
        <v>0</v>
      </c>
      <c r="WGY69" s="1003">
        <f t="shared" ref="WGY69" si="40626">WGY60*$C$65*$C$69</f>
        <v>0</v>
      </c>
      <c r="WHA69" s="1003">
        <f t="shared" ref="WHA69" si="40627">WHA60*$C$65*$C$69</f>
        <v>0</v>
      </c>
      <c r="WHC69" s="1003">
        <f t="shared" ref="WHC69" si="40628">WHC60*$C$65*$C$69</f>
        <v>0</v>
      </c>
      <c r="WHE69" s="1003">
        <f t="shared" ref="WHE69" si="40629">WHE60*$C$65*$C$69</f>
        <v>0</v>
      </c>
      <c r="WHG69" s="1003">
        <f t="shared" ref="WHG69" si="40630">WHG60*$C$65*$C$69</f>
        <v>0</v>
      </c>
      <c r="WHI69" s="1003">
        <f t="shared" ref="WHI69" si="40631">WHI60*$C$65*$C$69</f>
        <v>0</v>
      </c>
      <c r="WHK69" s="1003">
        <f t="shared" ref="WHK69" si="40632">WHK60*$C$65*$C$69</f>
        <v>0</v>
      </c>
      <c r="WHM69" s="1003">
        <f t="shared" ref="WHM69" si="40633">WHM60*$C$65*$C$69</f>
        <v>0</v>
      </c>
      <c r="WHO69" s="1003">
        <f t="shared" ref="WHO69" si="40634">WHO60*$C$65*$C$69</f>
        <v>0</v>
      </c>
      <c r="WHQ69" s="1003">
        <f t="shared" ref="WHQ69" si="40635">WHQ60*$C$65*$C$69</f>
        <v>0</v>
      </c>
      <c r="WHS69" s="1003">
        <f t="shared" ref="WHS69" si="40636">WHS60*$C$65*$C$69</f>
        <v>0</v>
      </c>
      <c r="WHU69" s="1003">
        <f t="shared" ref="WHU69" si="40637">WHU60*$C$65*$C$69</f>
        <v>0</v>
      </c>
      <c r="WHW69" s="1003">
        <f t="shared" ref="WHW69" si="40638">WHW60*$C$65*$C$69</f>
        <v>0</v>
      </c>
      <c r="WHY69" s="1003">
        <f t="shared" ref="WHY69" si="40639">WHY60*$C$65*$C$69</f>
        <v>0</v>
      </c>
      <c r="WIA69" s="1003">
        <f t="shared" ref="WIA69" si="40640">WIA60*$C$65*$C$69</f>
        <v>0</v>
      </c>
      <c r="WIC69" s="1003">
        <f t="shared" ref="WIC69" si="40641">WIC60*$C$65*$C$69</f>
        <v>0</v>
      </c>
      <c r="WIE69" s="1003">
        <f t="shared" ref="WIE69" si="40642">WIE60*$C$65*$C$69</f>
        <v>0</v>
      </c>
      <c r="WIG69" s="1003">
        <f t="shared" ref="WIG69" si="40643">WIG60*$C$65*$C$69</f>
        <v>0</v>
      </c>
      <c r="WII69" s="1003">
        <f t="shared" ref="WII69" si="40644">WII60*$C$65*$C$69</f>
        <v>0</v>
      </c>
      <c r="WIK69" s="1003">
        <f t="shared" ref="WIK69" si="40645">WIK60*$C$65*$C$69</f>
        <v>0</v>
      </c>
      <c r="WIM69" s="1003">
        <f t="shared" ref="WIM69" si="40646">WIM60*$C$65*$C$69</f>
        <v>0</v>
      </c>
      <c r="WIO69" s="1003">
        <f t="shared" ref="WIO69" si="40647">WIO60*$C$65*$C$69</f>
        <v>0</v>
      </c>
      <c r="WIQ69" s="1003">
        <f t="shared" ref="WIQ69" si="40648">WIQ60*$C$65*$C$69</f>
        <v>0</v>
      </c>
      <c r="WIS69" s="1003">
        <f t="shared" ref="WIS69" si="40649">WIS60*$C$65*$C$69</f>
        <v>0</v>
      </c>
      <c r="WIU69" s="1003">
        <f t="shared" ref="WIU69" si="40650">WIU60*$C$65*$C$69</f>
        <v>0</v>
      </c>
      <c r="WIW69" s="1003">
        <f t="shared" ref="WIW69" si="40651">WIW60*$C$65*$C$69</f>
        <v>0</v>
      </c>
      <c r="WIY69" s="1003">
        <f t="shared" ref="WIY69" si="40652">WIY60*$C$65*$C$69</f>
        <v>0</v>
      </c>
      <c r="WJA69" s="1003">
        <f t="shared" ref="WJA69" si="40653">WJA60*$C$65*$C$69</f>
        <v>0</v>
      </c>
      <c r="WJC69" s="1003">
        <f t="shared" ref="WJC69" si="40654">WJC60*$C$65*$C$69</f>
        <v>0</v>
      </c>
      <c r="WJE69" s="1003">
        <f t="shared" ref="WJE69" si="40655">WJE60*$C$65*$C$69</f>
        <v>0</v>
      </c>
      <c r="WJG69" s="1003">
        <f t="shared" ref="WJG69" si="40656">WJG60*$C$65*$C$69</f>
        <v>0</v>
      </c>
      <c r="WJI69" s="1003">
        <f t="shared" ref="WJI69" si="40657">WJI60*$C$65*$C$69</f>
        <v>0</v>
      </c>
      <c r="WJK69" s="1003">
        <f t="shared" ref="WJK69" si="40658">WJK60*$C$65*$C$69</f>
        <v>0</v>
      </c>
      <c r="WJM69" s="1003">
        <f t="shared" ref="WJM69" si="40659">WJM60*$C$65*$C$69</f>
        <v>0</v>
      </c>
      <c r="WJO69" s="1003">
        <f t="shared" ref="WJO69" si="40660">WJO60*$C$65*$C$69</f>
        <v>0</v>
      </c>
      <c r="WJQ69" s="1003">
        <f t="shared" ref="WJQ69" si="40661">WJQ60*$C$65*$C$69</f>
        <v>0</v>
      </c>
      <c r="WJS69" s="1003">
        <f t="shared" ref="WJS69" si="40662">WJS60*$C$65*$C$69</f>
        <v>0</v>
      </c>
      <c r="WJU69" s="1003">
        <f t="shared" ref="WJU69" si="40663">WJU60*$C$65*$C$69</f>
        <v>0</v>
      </c>
      <c r="WJW69" s="1003">
        <f t="shared" ref="WJW69" si="40664">WJW60*$C$65*$C$69</f>
        <v>0</v>
      </c>
      <c r="WJY69" s="1003">
        <f t="shared" ref="WJY69" si="40665">WJY60*$C$65*$C$69</f>
        <v>0</v>
      </c>
      <c r="WKA69" s="1003">
        <f t="shared" ref="WKA69" si="40666">WKA60*$C$65*$C$69</f>
        <v>0</v>
      </c>
      <c r="WKC69" s="1003">
        <f t="shared" ref="WKC69" si="40667">WKC60*$C$65*$C$69</f>
        <v>0</v>
      </c>
      <c r="WKE69" s="1003">
        <f t="shared" ref="WKE69" si="40668">WKE60*$C$65*$C$69</f>
        <v>0</v>
      </c>
      <c r="WKG69" s="1003">
        <f t="shared" ref="WKG69" si="40669">WKG60*$C$65*$C$69</f>
        <v>0</v>
      </c>
      <c r="WKI69" s="1003">
        <f t="shared" ref="WKI69" si="40670">WKI60*$C$65*$C$69</f>
        <v>0</v>
      </c>
      <c r="WKK69" s="1003">
        <f t="shared" ref="WKK69" si="40671">WKK60*$C$65*$C$69</f>
        <v>0</v>
      </c>
      <c r="WKM69" s="1003">
        <f t="shared" ref="WKM69" si="40672">WKM60*$C$65*$C$69</f>
        <v>0</v>
      </c>
      <c r="WKO69" s="1003">
        <f t="shared" ref="WKO69" si="40673">WKO60*$C$65*$C$69</f>
        <v>0</v>
      </c>
      <c r="WKQ69" s="1003">
        <f t="shared" ref="WKQ69" si="40674">WKQ60*$C$65*$C$69</f>
        <v>0</v>
      </c>
      <c r="WKS69" s="1003">
        <f t="shared" ref="WKS69" si="40675">WKS60*$C$65*$C$69</f>
        <v>0</v>
      </c>
      <c r="WKU69" s="1003">
        <f t="shared" ref="WKU69" si="40676">WKU60*$C$65*$C$69</f>
        <v>0</v>
      </c>
      <c r="WKW69" s="1003">
        <f t="shared" ref="WKW69" si="40677">WKW60*$C$65*$C$69</f>
        <v>0</v>
      </c>
      <c r="WKY69" s="1003">
        <f t="shared" ref="WKY69" si="40678">WKY60*$C$65*$C$69</f>
        <v>0</v>
      </c>
      <c r="WLA69" s="1003">
        <f t="shared" ref="WLA69" si="40679">WLA60*$C$65*$C$69</f>
        <v>0</v>
      </c>
      <c r="WLC69" s="1003">
        <f t="shared" ref="WLC69" si="40680">WLC60*$C$65*$C$69</f>
        <v>0</v>
      </c>
      <c r="WLE69" s="1003">
        <f t="shared" ref="WLE69" si="40681">WLE60*$C$65*$C$69</f>
        <v>0</v>
      </c>
      <c r="WLG69" s="1003">
        <f t="shared" ref="WLG69" si="40682">WLG60*$C$65*$C$69</f>
        <v>0</v>
      </c>
      <c r="WLI69" s="1003">
        <f t="shared" ref="WLI69" si="40683">WLI60*$C$65*$C$69</f>
        <v>0</v>
      </c>
      <c r="WLK69" s="1003">
        <f t="shared" ref="WLK69" si="40684">WLK60*$C$65*$C$69</f>
        <v>0</v>
      </c>
      <c r="WLM69" s="1003">
        <f t="shared" ref="WLM69" si="40685">WLM60*$C$65*$C$69</f>
        <v>0</v>
      </c>
      <c r="WLO69" s="1003">
        <f t="shared" ref="WLO69" si="40686">WLO60*$C$65*$C$69</f>
        <v>0</v>
      </c>
      <c r="WLQ69" s="1003">
        <f t="shared" ref="WLQ69" si="40687">WLQ60*$C$65*$C$69</f>
        <v>0</v>
      </c>
      <c r="WLS69" s="1003">
        <f t="shared" ref="WLS69" si="40688">WLS60*$C$65*$C$69</f>
        <v>0</v>
      </c>
      <c r="WLU69" s="1003">
        <f t="shared" ref="WLU69" si="40689">WLU60*$C$65*$C$69</f>
        <v>0</v>
      </c>
      <c r="WLW69" s="1003">
        <f t="shared" ref="WLW69" si="40690">WLW60*$C$65*$C$69</f>
        <v>0</v>
      </c>
      <c r="WLY69" s="1003">
        <f t="shared" ref="WLY69" si="40691">WLY60*$C$65*$C$69</f>
        <v>0</v>
      </c>
      <c r="WMA69" s="1003">
        <f t="shared" ref="WMA69" si="40692">WMA60*$C$65*$C$69</f>
        <v>0</v>
      </c>
      <c r="WMC69" s="1003">
        <f t="shared" ref="WMC69" si="40693">WMC60*$C$65*$C$69</f>
        <v>0</v>
      </c>
      <c r="WME69" s="1003">
        <f t="shared" ref="WME69" si="40694">WME60*$C$65*$C$69</f>
        <v>0</v>
      </c>
      <c r="WMG69" s="1003">
        <f t="shared" ref="WMG69" si="40695">WMG60*$C$65*$C$69</f>
        <v>0</v>
      </c>
      <c r="WMI69" s="1003">
        <f t="shared" ref="WMI69" si="40696">WMI60*$C$65*$C$69</f>
        <v>0</v>
      </c>
      <c r="WMK69" s="1003">
        <f t="shared" ref="WMK69" si="40697">WMK60*$C$65*$C$69</f>
        <v>0</v>
      </c>
      <c r="WMM69" s="1003">
        <f t="shared" ref="WMM69" si="40698">WMM60*$C$65*$C$69</f>
        <v>0</v>
      </c>
      <c r="WMO69" s="1003">
        <f t="shared" ref="WMO69" si="40699">WMO60*$C$65*$C$69</f>
        <v>0</v>
      </c>
      <c r="WMQ69" s="1003">
        <f t="shared" ref="WMQ69" si="40700">WMQ60*$C$65*$C$69</f>
        <v>0</v>
      </c>
      <c r="WMS69" s="1003">
        <f t="shared" ref="WMS69" si="40701">WMS60*$C$65*$C$69</f>
        <v>0</v>
      </c>
      <c r="WMU69" s="1003">
        <f t="shared" ref="WMU69" si="40702">WMU60*$C$65*$C$69</f>
        <v>0</v>
      </c>
      <c r="WMW69" s="1003">
        <f t="shared" ref="WMW69" si="40703">WMW60*$C$65*$C$69</f>
        <v>0</v>
      </c>
      <c r="WMY69" s="1003">
        <f t="shared" ref="WMY69" si="40704">WMY60*$C$65*$C$69</f>
        <v>0</v>
      </c>
      <c r="WNA69" s="1003">
        <f t="shared" ref="WNA69" si="40705">WNA60*$C$65*$C$69</f>
        <v>0</v>
      </c>
      <c r="WNC69" s="1003">
        <f t="shared" ref="WNC69" si="40706">WNC60*$C$65*$C$69</f>
        <v>0</v>
      </c>
      <c r="WNE69" s="1003">
        <f t="shared" ref="WNE69" si="40707">WNE60*$C$65*$C$69</f>
        <v>0</v>
      </c>
      <c r="WNG69" s="1003">
        <f t="shared" ref="WNG69" si="40708">WNG60*$C$65*$C$69</f>
        <v>0</v>
      </c>
      <c r="WNI69" s="1003">
        <f t="shared" ref="WNI69" si="40709">WNI60*$C$65*$C$69</f>
        <v>0</v>
      </c>
      <c r="WNK69" s="1003">
        <f t="shared" ref="WNK69" si="40710">WNK60*$C$65*$C$69</f>
        <v>0</v>
      </c>
      <c r="WNM69" s="1003">
        <f t="shared" ref="WNM69" si="40711">WNM60*$C$65*$C$69</f>
        <v>0</v>
      </c>
      <c r="WNO69" s="1003">
        <f t="shared" ref="WNO69" si="40712">WNO60*$C$65*$C$69</f>
        <v>0</v>
      </c>
      <c r="WNQ69" s="1003">
        <f t="shared" ref="WNQ69" si="40713">WNQ60*$C$65*$C$69</f>
        <v>0</v>
      </c>
      <c r="WNS69" s="1003">
        <f t="shared" ref="WNS69" si="40714">WNS60*$C$65*$C$69</f>
        <v>0</v>
      </c>
      <c r="WNU69" s="1003">
        <f t="shared" ref="WNU69" si="40715">WNU60*$C$65*$C$69</f>
        <v>0</v>
      </c>
      <c r="WNW69" s="1003">
        <f t="shared" ref="WNW69" si="40716">WNW60*$C$65*$C$69</f>
        <v>0</v>
      </c>
      <c r="WNY69" s="1003">
        <f t="shared" ref="WNY69" si="40717">WNY60*$C$65*$C$69</f>
        <v>0</v>
      </c>
      <c r="WOA69" s="1003">
        <f t="shared" ref="WOA69" si="40718">WOA60*$C$65*$C$69</f>
        <v>0</v>
      </c>
      <c r="WOC69" s="1003">
        <f t="shared" ref="WOC69" si="40719">WOC60*$C$65*$C$69</f>
        <v>0</v>
      </c>
      <c r="WOE69" s="1003">
        <f t="shared" ref="WOE69" si="40720">WOE60*$C$65*$C$69</f>
        <v>0</v>
      </c>
      <c r="WOG69" s="1003">
        <f t="shared" ref="WOG69" si="40721">WOG60*$C$65*$C$69</f>
        <v>0</v>
      </c>
      <c r="WOI69" s="1003">
        <f t="shared" ref="WOI69" si="40722">WOI60*$C$65*$C$69</f>
        <v>0</v>
      </c>
      <c r="WOK69" s="1003">
        <f t="shared" ref="WOK69" si="40723">WOK60*$C$65*$C$69</f>
        <v>0</v>
      </c>
      <c r="WOM69" s="1003">
        <f t="shared" ref="WOM69" si="40724">WOM60*$C$65*$C$69</f>
        <v>0</v>
      </c>
      <c r="WOO69" s="1003">
        <f t="shared" ref="WOO69" si="40725">WOO60*$C$65*$C$69</f>
        <v>0</v>
      </c>
      <c r="WOQ69" s="1003">
        <f t="shared" ref="WOQ69" si="40726">WOQ60*$C$65*$C$69</f>
        <v>0</v>
      </c>
      <c r="WOS69" s="1003">
        <f t="shared" ref="WOS69" si="40727">WOS60*$C$65*$C$69</f>
        <v>0</v>
      </c>
      <c r="WOU69" s="1003">
        <f t="shared" ref="WOU69" si="40728">WOU60*$C$65*$C$69</f>
        <v>0</v>
      </c>
      <c r="WOW69" s="1003">
        <f t="shared" ref="WOW69" si="40729">WOW60*$C$65*$C$69</f>
        <v>0</v>
      </c>
      <c r="WOY69" s="1003">
        <f t="shared" ref="WOY69" si="40730">WOY60*$C$65*$C$69</f>
        <v>0</v>
      </c>
      <c r="WPA69" s="1003">
        <f t="shared" ref="WPA69" si="40731">WPA60*$C$65*$C$69</f>
        <v>0</v>
      </c>
      <c r="WPC69" s="1003">
        <f t="shared" ref="WPC69" si="40732">WPC60*$C$65*$C$69</f>
        <v>0</v>
      </c>
      <c r="WPE69" s="1003">
        <f t="shared" ref="WPE69" si="40733">WPE60*$C$65*$C$69</f>
        <v>0</v>
      </c>
      <c r="WPG69" s="1003">
        <f t="shared" ref="WPG69" si="40734">WPG60*$C$65*$C$69</f>
        <v>0</v>
      </c>
      <c r="WPI69" s="1003">
        <f t="shared" ref="WPI69" si="40735">WPI60*$C$65*$C$69</f>
        <v>0</v>
      </c>
      <c r="WPK69" s="1003">
        <f t="shared" ref="WPK69" si="40736">WPK60*$C$65*$C$69</f>
        <v>0</v>
      </c>
      <c r="WPM69" s="1003">
        <f t="shared" ref="WPM69" si="40737">WPM60*$C$65*$C$69</f>
        <v>0</v>
      </c>
      <c r="WPO69" s="1003">
        <f t="shared" ref="WPO69" si="40738">WPO60*$C$65*$C$69</f>
        <v>0</v>
      </c>
      <c r="WPQ69" s="1003">
        <f t="shared" ref="WPQ69" si="40739">WPQ60*$C$65*$C$69</f>
        <v>0</v>
      </c>
      <c r="WPS69" s="1003">
        <f t="shared" ref="WPS69" si="40740">WPS60*$C$65*$C$69</f>
        <v>0</v>
      </c>
      <c r="WPU69" s="1003">
        <f t="shared" ref="WPU69" si="40741">WPU60*$C$65*$C$69</f>
        <v>0</v>
      </c>
      <c r="WPW69" s="1003">
        <f t="shared" ref="WPW69" si="40742">WPW60*$C$65*$C$69</f>
        <v>0</v>
      </c>
      <c r="WPY69" s="1003">
        <f t="shared" ref="WPY69" si="40743">WPY60*$C$65*$C$69</f>
        <v>0</v>
      </c>
      <c r="WQA69" s="1003">
        <f t="shared" ref="WQA69" si="40744">WQA60*$C$65*$C$69</f>
        <v>0</v>
      </c>
      <c r="WQC69" s="1003">
        <f t="shared" ref="WQC69" si="40745">WQC60*$C$65*$C$69</f>
        <v>0</v>
      </c>
      <c r="WQE69" s="1003">
        <f t="shared" ref="WQE69" si="40746">WQE60*$C$65*$C$69</f>
        <v>0</v>
      </c>
      <c r="WQG69" s="1003">
        <f t="shared" ref="WQG69" si="40747">WQG60*$C$65*$C$69</f>
        <v>0</v>
      </c>
      <c r="WQI69" s="1003">
        <f t="shared" ref="WQI69" si="40748">WQI60*$C$65*$C$69</f>
        <v>0</v>
      </c>
      <c r="WQK69" s="1003">
        <f t="shared" ref="WQK69" si="40749">WQK60*$C$65*$C$69</f>
        <v>0</v>
      </c>
      <c r="WQM69" s="1003">
        <f t="shared" ref="WQM69" si="40750">WQM60*$C$65*$C$69</f>
        <v>0</v>
      </c>
      <c r="WQO69" s="1003">
        <f t="shared" ref="WQO69" si="40751">WQO60*$C$65*$C$69</f>
        <v>0</v>
      </c>
      <c r="WQQ69" s="1003">
        <f t="shared" ref="WQQ69" si="40752">WQQ60*$C$65*$C$69</f>
        <v>0</v>
      </c>
      <c r="WQS69" s="1003">
        <f t="shared" ref="WQS69" si="40753">WQS60*$C$65*$C$69</f>
        <v>0</v>
      </c>
      <c r="WQU69" s="1003">
        <f t="shared" ref="WQU69" si="40754">WQU60*$C$65*$C$69</f>
        <v>0</v>
      </c>
      <c r="WQW69" s="1003">
        <f t="shared" ref="WQW69" si="40755">WQW60*$C$65*$C$69</f>
        <v>0</v>
      </c>
      <c r="WQY69" s="1003">
        <f t="shared" ref="WQY69" si="40756">WQY60*$C$65*$C$69</f>
        <v>0</v>
      </c>
      <c r="WRA69" s="1003">
        <f t="shared" ref="WRA69" si="40757">WRA60*$C$65*$C$69</f>
        <v>0</v>
      </c>
      <c r="WRC69" s="1003">
        <f t="shared" ref="WRC69" si="40758">WRC60*$C$65*$C$69</f>
        <v>0</v>
      </c>
      <c r="WRE69" s="1003">
        <f t="shared" ref="WRE69" si="40759">WRE60*$C$65*$C$69</f>
        <v>0</v>
      </c>
      <c r="WRG69" s="1003">
        <f t="shared" ref="WRG69" si="40760">WRG60*$C$65*$C$69</f>
        <v>0</v>
      </c>
      <c r="WRI69" s="1003">
        <f t="shared" ref="WRI69" si="40761">WRI60*$C$65*$C$69</f>
        <v>0</v>
      </c>
      <c r="WRK69" s="1003">
        <f t="shared" ref="WRK69" si="40762">WRK60*$C$65*$C$69</f>
        <v>0</v>
      </c>
      <c r="WRM69" s="1003">
        <f t="shared" ref="WRM69" si="40763">WRM60*$C$65*$C$69</f>
        <v>0</v>
      </c>
      <c r="WRO69" s="1003">
        <f t="shared" ref="WRO69" si="40764">WRO60*$C$65*$C$69</f>
        <v>0</v>
      </c>
      <c r="WRQ69" s="1003">
        <f t="shared" ref="WRQ69" si="40765">WRQ60*$C$65*$C$69</f>
        <v>0</v>
      </c>
      <c r="WRS69" s="1003">
        <f t="shared" ref="WRS69" si="40766">WRS60*$C$65*$C$69</f>
        <v>0</v>
      </c>
      <c r="WRU69" s="1003">
        <f t="shared" ref="WRU69" si="40767">WRU60*$C$65*$C$69</f>
        <v>0</v>
      </c>
      <c r="WRW69" s="1003">
        <f t="shared" ref="WRW69" si="40768">WRW60*$C$65*$C$69</f>
        <v>0</v>
      </c>
      <c r="WRY69" s="1003">
        <f t="shared" ref="WRY69" si="40769">WRY60*$C$65*$C$69</f>
        <v>0</v>
      </c>
      <c r="WSA69" s="1003">
        <f t="shared" ref="WSA69" si="40770">WSA60*$C$65*$C$69</f>
        <v>0</v>
      </c>
      <c r="WSC69" s="1003">
        <f t="shared" ref="WSC69" si="40771">WSC60*$C$65*$C$69</f>
        <v>0</v>
      </c>
      <c r="WSE69" s="1003">
        <f t="shared" ref="WSE69" si="40772">WSE60*$C$65*$C$69</f>
        <v>0</v>
      </c>
      <c r="WSG69" s="1003">
        <f t="shared" ref="WSG69" si="40773">WSG60*$C$65*$C$69</f>
        <v>0</v>
      </c>
      <c r="WSI69" s="1003">
        <f t="shared" ref="WSI69" si="40774">WSI60*$C$65*$C$69</f>
        <v>0</v>
      </c>
      <c r="WSK69" s="1003">
        <f t="shared" ref="WSK69" si="40775">WSK60*$C$65*$C$69</f>
        <v>0</v>
      </c>
      <c r="WSM69" s="1003">
        <f t="shared" ref="WSM69" si="40776">WSM60*$C$65*$C$69</f>
        <v>0</v>
      </c>
      <c r="WSO69" s="1003">
        <f t="shared" ref="WSO69" si="40777">WSO60*$C$65*$C$69</f>
        <v>0</v>
      </c>
      <c r="WSQ69" s="1003">
        <f t="shared" ref="WSQ69" si="40778">WSQ60*$C$65*$C$69</f>
        <v>0</v>
      </c>
      <c r="WSS69" s="1003">
        <f t="shared" ref="WSS69" si="40779">WSS60*$C$65*$C$69</f>
        <v>0</v>
      </c>
      <c r="WSU69" s="1003">
        <f t="shared" ref="WSU69" si="40780">WSU60*$C$65*$C$69</f>
        <v>0</v>
      </c>
      <c r="WSW69" s="1003">
        <f t="shared" ref="WSW69" si="40781">WSW60*$C$65*$C$69</f>
        <v>0</v>
      </c>
      <c r="WSY69" s="1003">
        <f t="shared" ref="WSY69" si="40782">WSY60*$C$65*$C$69</f>
        <v>0</v>
      </c>
      <c r="WTA69" s="1003">
        <f t="shared" ref="WTA69" si="40783">WTA60*$C$65*$C$69</f>
        <v>0</v>
      </c>
      <c r="WTC69" s="1003">
        <f t="shared" ref="WTC69" si="40784">WTC60*$C$65*$C$69</f>
        <v>0</v>
      </c>
      <c r="WTE69" s="1003">
        <f t="shared" ref="WTE69" si="40785">WTE60*$C$65*$C$69</f>
        <v>0</v>
      </c>
      <c r="WTG69" s="1003">
        <f t="shared" ref="WTG69" si="40786">WTG60*$C$65*$C$69</f>
        <v>0</v>
      </c>
      <c r="WTI69" s="1003">
        <f t="shared" ref="WTI69" si="40787">WTI60*$C$65*$C$69</f>
        <v>0</v>
      </c>
      <c r="WTK69" s="1003">
        <f t="shared" ref="WTK69" si="40788">WTK60*$C$65*$C$69</f>
        <v>0</v>
      </c>
      <c r="WTM69" s="1003">
        <f t="shared" ref="WTM69" si="40789">WTM60*$C$65*$C$69</f>
        <v>0</v>
      </c>
      <c r="WTO69" s="1003">
        <f t="shared" ref="WTO69" si="40790">WTO60*$C$65*$C$69</f>
        <v>0</v>
      </c>
      <c r="WTQ69" s="1003">
        <f t="shared" ref="WTQ69" si="40791">WTQ60*$C$65*$C$69</f>
        <v>0</v>
      </c>
      <c r="WTS69" s="1003">
        <f t="shared" ref="WTS69" si="40792">WTS60*$C$65*$C$69</f>
        <v>0</v>
      </c>
      <c r="WTU69" s="1003">
        <f t="shared" ref="WTU69" si="40793">WTU60*$C$65*$C$69</f>
        <v>0</v>
      </c>
      <c r="WTW69" s="1003">
        <f t="shared" ref="WTW69" si="40794">WTW60*$C$65*$C$69</f>
        <v>0</v>
      </c>
      <c r="WTY69" s="1003">
        <f t="shared" ref="WTY69" si="40795">WTY60*$C$65*$C$69</f>
        <v>0</v>
      </c>
      <c r="WUA69" s="1003">
        <f t="shared" ref="WUA69" si="40796">WUA60*$C$65*$C$69</f>
        <v>0</v>
      </c>
      <c r="WUC69" s="1003">
        <f t="shared" ref="WUC69" si="40797">WUC60*$C$65*$C$69</f>
        <v>0</v>
      </c>
      <c r="WUE69" s="1003">
        <f t="shared" ref="WUE69" si="40798">WUE60*$C$65*$C$69</f>
        <v>0</v>
      </c>
      <c r="WUG69" s="1003">
        <f t="shared" ref="WUG69" si="40799">WUG60*$C$65*$C$69</f>
        <v>0</v>
      </c>
      <c r="WUI69" s="1003">
        <f t="shared" ref="WUI69" si="40800">WUI60*$C$65*$C$69</f>
        <v>0</v>
      </c>
      <c r="WUK69" s="1003">
        <f t="shared" ref="WUK69" si="40801">WUK60*$C$65*$C$69</f>
        <v>0</v>
      </c>
      <c r="WUM69" s="1003">
        <f t="shared" ref="WUM69" si="40802">WUM60*$C$65*$C$69</f>
        <v>0</v>
      </c>
      <c r="WUO69" s="1003">
        <f t="shared" ref="WUO69" si="40803">WUO60*$C$65*$C$69</f>
        <v>0</v>
      </c>
      <c r="WUQ69" s="1003">
        <f t="shared" ref="WUQ69" si="40804">WUQ60*$C$65*$C$69</f>
        <v>0</v>
      </c>
      <c r="WUS69" s="1003">
        <f t="shared" ref="WUS69" si="40805">WUS60*$C$65*$C$69</f>
        <v>0</v>
      </c>
      <c r="WUU69" s="1003">
        <f t="shared" ref="WUU69" si="40806">WUU60*$C$65*$C$69</f>
        <v>0</v>
      </c>
      <c r="WUW69" s="1003">
        <f t="shared" ref="WUW69" si="40807">WUW60*$C$65*$C$69</f>
        <v>0</v>
      </c>
      <c r="WUY69" s="1003">
        <f t="shared" ref="WUY69" si="40808">WUY60*$C$65*$C$69</f>
        <v>0</v>
      </c>
      <c r="WVA69" s="1003">
        <f t="shared" ref="WVA69" si="40809">WVA60*$C$65*$C$69</f>
        <v>0</v>
      </c>
      <c r="WVC69" s="1003">
        <f t="shared" ref="WVC69" si="40810">WVC60*$C$65*$C$69</f>
        <v>0</v>
      </c>
      <c r="WVE69" s="1003">
        <f t="shared" ref="WVE69" si="40811">WVE60*$C$65*$C$69</f>
        <v>0</v>
      </c>
      <c r="WVG69" s="1003">
        <f t="shared" ref="WVG69" si="40812">WVG60*$C$65*$C$69</f>
        <v>0</v>
      </c>
      <c r="WVI69" s="1003">
        <f t="shared" ref="WVI69" si="40813">WVI60*$C$65*$C$69</f>
        <v>0</v>
      </c>
      <c r="WVK69" s="1003">
        <f t="shared" ref="WVK69" si="40814">WVK60*$C$65*$C$69</f>
        <v>0</v>
      </c>
      <c r="WVM69" s="1003">
        <f t="shared" ref="WVM69" si="40815">WVM60*$C$65*$C$69</f>
        <v>0</v>
      </c>
      <c r="WVO69" s="1003">
        <f t="shared" ref="WVO69" si="40816">WVO60*$C$65*$C$69</f>
        <v>0</v>
      </c>
      <c r="WVQ69" s="1003">
        <f t="shared" ref="WVQ69" si="40817">WVQ60*$C$65*$C$69</f>
        <v>0</v>
      </c>
      <c r="WVS69" s="1003">
        <f t="shared" ref="WVS69" si="40818">WVS60*$C$65*$C$69</f>
        <v>0</v>
      </c>
      <c r="WVU69" s="1003">
        <f t="shared" ref="WVU69" si="40819">WVU60*$C$65*$C$69</f>
        <v>0</v>
      </c>
      <c r="WVW69" s="1003">
        <f t="shared" ref="WVW69" si="40820">WVW60*$C$65*$C$69</f>
        <v>0</v>
      </c>
      <c r="WVY69" s="1003">
        <f t="shared" ref="WVY69" si="40821">WVY60*$C$65*$C$69</f>
        <v>0</v>
      </c>
      <c r="WWA69" s="1003">
        <f t="shared" ref="WWA69" si="40822">WWA60*$C$65*$C$69</f>
        <v>0</v>
      </c>
      <c r="WWC69" s="1003">
        <f t="shared" ref="WWC69" si="40823">WWC60*$C$65*$C$69</f>
        <v>0</v>
      </c>
      <c r="WWE69" s="1003">
        <f t="shared" ref="WWE69" si="40824">WWE60*$C$65*$C$69</f>
        <v>0</v>
      </c>
      <c r="WWG69" s="1003">
        <f t="shared" ref="WWG69" si="40825">WWG60*$C$65*$C$69</f>
        <v>0</v>
      </c>
      <c r="WWI69" s="1003">
        <f t="shared" ref="WWI69" si="40826">WWI60*$C$65*$C$69</f>
        <v>0</v>
      </c>
      <c r="WWK69" s="1003">
        <f t="shared" ref="WWK69" si="40827">WWK60*$C$65*$C$69</f>
        <v>0</v>
      </c>
      <c r="WWM69" s="1003">
        <f t="shared" ref="WWM69" si="40828">WWM60*$C$65*$C$69</f>
        <v>0</v>
      </c>
      <c r="WWO69" s="1003">
        <f t="shared" ref="WWO69" si="40829">WWO60*$C$65*$C$69</f>
        <v>0</v>
      </c>
      <c r="WWQ69" s="1003">
        <f t="shared" ref="WWQ69" si="40830">WWQ60*$C$65*$C$69</f>
        <v>0</v>
      </c>
      <c r="WWS69" s="1003">
        <f t="shared" ref="WWS69" si="40831">WWS60*$C$65*$C$69</f>
        <v>0</v>
      </c>
      <c r="WWU69" s="1003">
        <f t="shared" ref="WWU69" si="40832">WWU60*$C$65*$C$69</f>
        <v>0</v>
      </c>
      <c r="WWW69" s="1003">
        <f t="shared" ref="WWW69" si="40833">WWW60*$C$65*$C$69</f>
        <v>0</v>
      </c>
      <c r="WWY69" s="1003">
        <f t="shared" ref="WWY69" si="40834">WWY60*$C$65*$C$69</f>
        <v>0</v>
      </c>
      <c r="WXA69" s="1003">
        <f t="shared" ref="WXA69" si="40835">WXA60*$C$65*$C$69</f>
        <v>0</v>
      </c>
      <c r="WXC69" s="1003">
        <f t="shared" ref="WXC69" si="40836">WXC60*$C$65*$C$69</f>
        <v>0</v>
      </c>
      <c r="WXE69" s="1003">
        <f t="shared" ref="WXE69" si="40837">WXE60*$C$65*$C$69</f>
        <v>0</v>
      </c>
      <c r="WXG69" s="1003">
        <f t="shared" ref="WXG69" si="40838">WXG60*$C$65*$C$69</f>
        <v>0</v>
      </c>
      <c r="WXI69" s="1003">
        <f t="shared" ref="WXI69" si="40839">WXI60*$C$65*$C$69</f>
        <v>0</v>
      </c>
      <c r="WXK69" s="1003">
        <f t="shared" ref="WXK69" si="40840">WXK60*$C$65*$C$69</f>
        <v>0</v>
      </c>
      <c r="WXM69" s="1003">
        <f t="shared" ref="WXM69" si="40841">WXM60*$C$65*$C$69</f>
        <v>0</v>
      </c>
      <c r="WXO69" s="1003">
        <f t="shared" ref="WXO69" si="40842">WXO60*$C$65*$C$69</f>
        <v>0</v>
      </c>
      <c r="WXQ69" s="1003">
        <f t="shared" ref="WXQ69" si="40843">WXQ60*$C$65*$C$69</f>
        <v>0</v>
      </c>
      <c r="WXS69" s="1003">
        <f t="shared" ref="WXS69" si="40844">WXS60*$C$65*$C$69</f>
        <v>0</v>
      </c>
      <c r="WXU69" s="1003">
        <f t="shared" ref="WXU69" si="40845">WXU60*$C$65*$C$69</f>
        <v>0</v>
      </c>
      <c r="WXW69" s="1003">
        <f t="shared" ref="WXW69" si="40846">WXW60*$C$65*$C$69</f>
        <v>0</v>
      </c>
      <c r="WXY69" s="1003">
        <f t="shared" ref="WXY69" si="40847">WXY60*$C$65*$C$69</f>
        <v>0</v>
      </c>
      <c r="WYA69" s="1003">
        <f t="shared" ref="WYA69" si="40848">WYA60*$C$65*$C$69</f>
        <v>0</v>
      </c>
      <c r="WYC69" s="1003">
        <f t="shared" ref="WYC69" si="40849">WYC60*$C$65*$C$69</f>
        <v>0</v>
      </c>
      <c r="WYE69" s="1003">
        <f t="shared" ref="WYE69" si="40850">WYE60*$C$65*$C$69</f>
        <v>0</v>
      </c>
      <c r="WYG69" s="1003">
        <f t="shared" ref="WYG69" si="40851">WYG60*$C$65*$C$69</f>
        <v>0</v>
      </c>
      <c r="WYI69" s="1003">
        <f t="shared" ref="WYI69" si="40852">WYI60*$C$65*$C$69</f>
        <v>0</v>
      </c>
      <c r="WYK69" s="1003">
        <f t="shared" ref="WYK69" si="40853">WYK60*$C$65*$C$69</f>
        <v>0</v>
      </c>
      <c r="WYM69" s="1003">
        <f t="shared" ref="WYM69" si="40854">WYM60*$C$65*$C$69</f>
        <v>0</v>
      </c>
      <c r="WYO69" s="1003">
        <f t="shared" ref="WYO69" si="40855">WYO60*$C$65*$C$69</f>
        <v>0</v>
      </c>
      <c r="WYQ69" s="1003">
        <f t="shared" ref="WYQ69" si="40856">WYQ60*$C$65*$C$69</f>
        <v>0</v>
      </c>
      <c r="WYS69" s="1003">
        <f t="shared" ref="WYS69" si="40857">WYS60*$C$65*$C$69</f>
        <v>0</v>
      </c>
      <c r="WYU69" s="1003">
        <f t="shared" ref="WYU69" si="40858">WYU60*$C$65*$C$69</f>
        <v>0</v>
      </c>
      <c r="WYW69" s="1003">
        <f t="shared" ref="WYW69" si="40859">WYW60*$C$65*$C$69</f>
        <v>0</v>
      </c>
      <c r="WYY69" s="1003">
        <f t="shared" ref="WYY69" si="40860">WYY60*$C$65*$C$69</f>
        <v>0</v>
      </c>
      <c r="WZA69" s="1003">
        <f t="shared" ref="WZA69" si="40861">WZA60*$C$65*$C$69</f>
        <v>0</v>
      </c>
      <c r="WZC69" s="1003">
        <f t="shared" ref="WZC69" si="40862">WZC60*$C$65*$C$69</f>
        <v>0</v>
      </c>
      <c r="WZE69" s="1003">
        <f t="shared" ref="WZE69" si="40863">WZE60*$C$65*$C$69</f>
        <v>0</v>
      </c>
      <c r="WZG69" s="1003">
        <f t="shared" ref="WZG69" si="40864">WZG60*$C$65*$C$69</f>
        <v>0</v>
      </c>
      <c r="WZI69" s="1003">
        <f t="shared" ref="WZI69" si="40865">WZI60*$C$65*$C$69</f>
        <v>0</v>
      </c>
      <c r="WZK69" s="1003">
        <f t="shared" ref="WZK69" si="40866">WZK60*$C$65*$C$69</f>
        <v>0</v>
      </c>
      <c r="WZM69" s="1003">
        <f t="shared" ref="WZM69" si="40867">WZM60*$C$65*$C$69</f>
        <v>0</v>
      </c>
      <c r="WZO69" s="1003">
        <f t="shared" ref="WZO69" si="40868">WZO60*$C$65*$C$69</f>
        <v>0</v>
      </c>
      <c r="WZQ69" s="1003">
        <f t="shared" ref="WZQ69" si="40869">WZQ60*$C$65*$C$69</f>
        <v>0</v>
      </c>
      <c r="WZS69" s="1003">
        <f t="shared" ref="WZS69" si="40870">WZS60*$C$65*$C$69</f>
        <v>0</v>
      </c>
      <c r="WZU69" s="1003">
        <f t="shared" ref="WZU69" si="40871">WZU60*$C$65*$C$69</f>
        <v>0</v>
      </c>
      <c r="WZW69" s="1003">
        <f t="shared" ref="WZW69" si="40872">WZW60*$C$65*$C$69</f>
        <v>0</v>
      </c>
      <c r="WZY69" s="1003">
        <f t="shared" ref="WZY69" si="40873">WZY60*$C$65*$C$69</f>
        <v>0</v>
      </c>
      <c r="XAA69" s="1003">
        <f t="shared" ref="XAA69" si="40874">XAA60*$C$65*$C$69</f>
        <v>0</v>
      </c>
      <c r="XAC69" s="1003">
        <f t="shared" ref="XAC69" si="40875">XAC60*$C$65*$C$69</f>
        <v>0</v>
      </c>
      <c r="XAE69" s="1003">
        <f t="shared" ref="XAE69" si="40876">XAE60*$C$65*$C$69</f>
        <v>0</v>
      </c>
      <c r="XAG69" s="1003">
        <f t="shared" ref="XAG69" si="40877">XAG60*$C$65*$C$69</f>
        <v>0</v>
      </c>
      <c r="XAI69" s="1003">
        <f t="shared" ref="XAI69" si="40878">XAI60*$C$65*$C$69</f>
        <v>0</v>
      </c>
      <c r="XAK69" s="1003">
        <f t="shared" ref="XAK69" si="40879">XAK60*$C$65*$C$69</f>
        <v>0</v>
      </c>
      <c r="XAM69" s="1003">
        <f t="shared" ref="XAM69" si="40880">XAM60*$C$65*$C$69</f>
        <v>0</v>
      </c>
      <c r="XAO69" s="1003">
        <f t="shared" ref="XAO69" si="40881">XAO60*$C$65*$C$69</f>
        <v>0</v>
      </c>
      <c r="XAQ69" s="1003">
        <f t="shared" ref="XAQ69" si="40882">XAQ60*$C$65*$C$69</f>
        <v>0</v>
      </c>
      <c r="XAS69" s="1003">
        <f t="shared" ref="XAS69" si="40883">XAS60*$C$65*$C$69</f>
        <v>0</v>
      </c>
      <c r="XAU69" s="1003">
        <f t="shared" ref="XAU69" si="40884">XAU60*$C$65*$C$69</f>
        <v>0</v>
      </c>
      <c r="XAW69" s="1003">
        <f t="shared" ref="XAW69" si="40885">XAW60*$C$65*$C$69</f>
        <v>0</v>
      </c>
      <c r="XAY69" s="1003">
        <f t="shared" ref="XAY69" si="40886">XAY60*$C$65*$C$69</f>
        <v>0</v>
      </c>
      <c r="XBA69" s="1003">
        <f t="shared" ref="XBA69" si="40887">XBA60*$C$65*$C$69</f>
        <v>0</v>
      </c>
      <c r="XBC69" s="1003">
        <f t="shared" ref="XBC69" si="40888">XBC60*$C$65*$C$69</f>
        <v>0</v>
      </c>
      <c r="XBE69" s="1003">
        <f t="shared" ref="XBE69" si="40889">XBE60*$C$65*$C$69</f>
        <v>0</v>
      </c>
      <c r="XBG69" s="1003">
        <f t="shared" ref="XBG69" si="40890">XBG60*$C$65*$C$69</f>
        <v>0</v>
      </c>
      <c r="XBI69" s="1003">
        <f t="shared" ref="XBI69" si="40891">XBI60*$C$65*$C$69</f>
        <v>0</v>
      </c>
      <c r="XBK69" s="1003">
        <f t="shared" ref="XBK69" si="40892">XBK60*$C$65*$C$69</f>
        <v>0</v>
      </c>
      <c r="XBM69" s="1003">
        <f t="shared" ref="XBM69" si="40893">XBM60*$C$65*$C$69</f>
        <v>0</v>
      </c>
      <c r="XBO69" s="1003">
        <f t="shared" ref="XBO69" si="40894">XBO60*$C$65*$C$69</f>
        <v>0</v>
      </c>
      <c r="XBQ69" s="1003">
        <f t="shared" ref="XBQ69" si="40895">XBQ60*$C$65*$C$69</f>
        <v>0</v>
      </c>
      <c r="XBS69" s="1003">
        <f t="shared" ref="XBS69" si="40896">XBS60*$C$65*$C$69</f>
        <v>0</v>
      </c>
      <c r="XBU69" s="1003">
        <f t="shared" ref="XBU69" si="40897">XBU60*$C$65*$C$69</f>
        <v>0</v>
      </c>
      <c r="XBW69" s="1003">
        <f t="shared" ref="XBW69" si="40898">XBW60*$C$65*$C$69</f>
        <v>0</v>
      </c>
      <c r="XBY69" s="1003">
        <f t="shared" ref="XBY69" si="40899">XBY60*$C$65*$C$69</f>
        <v>0</v>
      </c>
      <c r="XCA69" s="1003">
        <f t="shared" ref="XCA69" si="40900">XCA60*$C$65*$C$69</f>
        <v>0</v>
      </c>
      <c r="XCC69" s="1003">
        <f t="shared" ref="XCC69" si="40901">XCC60*$C$65*$C$69</f>
        <v>0</v>
      </c>
      <c r="XCE69" s="1003">
        <f t="shared" ref="XCE69" si="40902">XCE60*$C$65*$C$69</f>
        <v>0</v>
      </c>
      <c r="XCG69" s="1003">
        <f t="shared" ref="XCG69" si="40903">XCG60*$C$65*$C$69</f>
        <v>0</v>
      </c>
      <c r="XCI69" s="1003">
        <f t="shared" ref="XCI69" si="40904">XCI60*$C$65*$C$69</f>
        <v>0</v>
      </c>
      <c r="XCK69" s="1003">
        <f t="shared" ref="XCK69" si="40905">XCK60*$C$65*$C$69</f>
        <v>0</v>
      </c>
      <c r="XCM69" s="1003">
        <f t="shared" ref="XCM69" si="40906">XCM60*$C$65*$C$69</f>
        <v>0</v>
      </c>
      <c r="XCO69" s="1003">
        <f t="shared" ref="XCO69" si="40907">XCO60*$C$65*$C$69</f>
        <v>0</v>
      </c>
      <c r="XCQ69" s="1003">
        <f t="shared" ref="XCQ69" si="40908">XCQ60*$C$65*$C$69</f>
        <v>0</v>
      </c>
      <c r="XCS69" s="1003">
        <f t="shared" ref="XCS69" si="40909">XCS60*$C$65*$C$69</f>
        <v>0</v>
      </c>
      <c r="XCU69" s="1003">
        <f t="shared" ref="XCU69" si="40910">XCU60*$C$65*$C$69</f>
        <v>0</v>
      </c>
      <c r="XCW69" s="1003">
        <f t="shared" ref="XCW69" si="40911">XCW60*$C$65*$C$69</f>
        <v>0</v>
      </c>
      <c r="XCY69" s="1003">
        <f t="shared" ref="XCY69" si="40912">XCY60*$C$65*$C$69</f>
        <v>0</v>
      </c>
      <c r="XDA69" s="1003">
        <f t="shared" ref="XDA69" si="40913">XDA60*$C$65*$C$69</f>
        <v>0</v>
      </c>
      <c r="XDC69" s="1003">
        <f t="shared" ref="XDC69" si="40914">XDC60*$C$65*$C$69</f>
        <v>0</v>
      </c>
      <c r="XDE69" s="1003">
        <f t="shared" ref="XDE69" si="40915">XDE60*$C$65*$C$69</f>
        <v>0</v>
      </c>
      <c r="XDG69" s="1003">
        <f t="shared" ref="XDG69" si="40916">XDG60*$C$65*$C$69</f>
        <v>0</v>
      </c>
      <c r="XDI69" s="1003">
        <f t="shared" ref="XDI69" si="40917">XDI60*$C$65*$C$69</f>
        <v>0</v>
      </c>
      <c r="XDK69" s="1003">
        <f t="shared" ref="XDK69" si="40918">XDK60*$C$65*$C$69</f>
        <v>0</v>
      </c>
      <c r="XDM69" s="1003">
        <f t="shared" ref="XDM69" si="40919">XDM60*$C$65*$C$69</f>
        <v>0</v>
      </c>
      <c r="XDO69" s="1003">
        <f t="shared" ref="XDO69" si="40920">XDO60*$C$65*$C$69</f>
        <v>0</v>
      </c>
      <c r="XDQ69" s="1003">
        <f t="shared" ref="XDQ69" si="40921">XDQ60*$C$65*$C$69</f>
        <v>0</v>
      </c>
      <c r="XDS69" s="1003">
        <f t="shared" ref="XDS69" si="40922">XDS60*$C$65*$C$69</f>
        <v>0</v>
      </c>
      <c r="XDU69" s="1003">
        <f t="shared" ref="XDU69" si="40923">XDU60*$C$65*$C$69</f>
        <v>0</v>
      </c>
      <c r="XDW69" s="1003">
        <f t="shared" ref="XDW69" si="40924">XDW60*$C$65*$C$69</f>
        <v>0</v>
      </c>
      <c r="XDY69" s="1003">
        <f t="shared" ref="XDY69" si="40925">XDY60*$C$65*$C$69</f>
        <v>0</v>
      </c>
      <c r="XEA69" s="1003">
        <f t="shared" ref="XEA69" si="40926">XEA60*$C$65*$C$69</f>
        <v>0</v>
      </c>
      <c r="XEC69" s="1003">
        <f t="shared" ref="XEC69" si="40927">XEC60*$C$65*$C$69</f>
        <v>0</v>
      </c>
      <c r="XEE69" s="1003">
        <f t="shared" ref="XEE69" si="40928">XEE60*$C$65*$C$69</f>
        <v>0</v>
      </c>
      <c r="XEG69" s="1003">
        <f t="shared" ref="XEG69" si="40929">XEG60*$C$65*$C$69</f>
        <v>0</v>
      </c>
      <c r="XEI69" s="1003">
        <f t="shared" ref="XEI69" si="40930">XEI60*$C$65*$C$69</f>
        <v>0</v>
      </c>
      <c r="XEK69" s="1003">
        <f t="shared" ref="XEK69" si="40931">XEK60*$C$65*$C$69</f>
        <v>0</v>
      </c>
      <c r="XEM69" s="1003">
        <f t="shared" ref="XEM69" si="40932">XEM60*$C$65*$C$69</f>
        <v>0</v>
      </c>
      <c r="XEO69" s="1003">
        <f t="shared" ref="XEO69" si="40933">XEO60*$C$65*$C$69</f>
        <v>0</v>
      </c>
      <c r="XEQ69" s="1003">
        <f t="shared" ref="XEQ69" si="40934">XEQ60*$C$65*$C$69</f>
        <v>0</v>
      </c>
      <c r="XES69" s="1003">
        <f t="shared" ref="XES69" si="40935">XES60*$C$65*$C$69</f>
        <v>0</v>
      </c>
      <c r="XEU69" s="1003">
        <f t="shared" ref="XEU69" si="40936">XEU60*$C$65*$C$69</f>
        <v>0</v>
      </c>
      <c r="XEW69" s="1003">
        <f t="shared" ref="XEW69" si="40937">XEW60*$C$65*$C$69</f>
        <v>0</v>
      </c>
      <c r="XEY69" s="1003">
        <f t="shared" ref="XEY69" si="40938">XEY60*$C$65*$C$69</f>
        <v>0</v>
      </c>
      <c r="XFA69" s="1003">
        <f t="shared" ref="XFA69" si="40939">XFA60*$C$65*$C$69</f>
        <v>0</v>
      </c>
      <c r="XFC69" s="1003">
        <f t="shared" ref="XFC69" si="40940">XFC60*$C$65*$C$69</f>
        <v>0</v>
      </c>
    </row>
    <row r="70" spans="1:1023 1025:2047 2049:3071 3073:4095 4097:5119 5121:6143 6145:7167 7169:8191 8193:9215 9217:10239 10241:11263 11265:12287 12289:13311 13313:14335 14337:15359 15361:16383" s="995" customFormat="1">
      <c r="A70" s="997" t="s">
        <v>865</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1023 1025:2047 2049:3071 3073:4095 4097:5119 5121:6143 6145:7167 7169:8191 8193:9215 9217:10239 10241:11263 11265:12287 12289:13311 13313:14335 14337:15359 15361:16383" s="995" customFormat="1">
      <c r="A71" s="997"/>
      <c r="C71" s="1005"/>
    </row>
    <row r="72" spans="1:1023 1025:2047 2049:3071 3073:4095 4097:5119 5121:6143 6145:7167 7169:8191 8193:9215 9217:10239 10241:11263 11265:12287 12289:13311 13313:14335 14337:15359 15361:16383" s="995" customFormat="1">
      <c r="A72" s="997" t="s">
        <v>1913</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1023 1025:2047 2049:3071 3073:4095 4097:5119 5121:6143 6145:7167 7169:8191 8193:9215 9217:10239 10241:11263 11265:12287 12289:13311 13313:14335 14337:15359 15361:16383" s="995" customFormat="1">
      <c r="A73" s="563"/>
      <c r="C73" s="1005"/>
    </row>
    <row r="74" spans="1:1023 1025:2047 2049:3071 3073:4095 4097:5119 5121:6143 6145:7167 7169:8191 8193:9215 9217:10239 10241:11263 11265:12287 12289:13311 13313:14335 14337:15359 15361:16383" s="233" customFormat="1">
      <c r="A74" s="563"/>
      <c r="C74" s="192"/>
    </row>
    <row r="75" spans="1:1023 1025:2047 2049:3071 3073:4095 4097:5119 5121:6143 6145:7167 7169:8191 8193:9215 9217:10239 10241:11263 11265:12287 12289:13311 13313:14335 14337:15359 15361:16383" s="233" customFormat="1">
      <c r="A75" s="995" t="s">
        <v>1912</v>
      </c>
      <c r="C75" s="192"/>
    </row>
    <row r="76" spans="1:1023 1025:2047 2049:3071 3073:4095 4097:5119 5121:6143 6145:7167 7169:8191 8193:9215 9217:10239 10241:11263 11265:12287 12289:13311 13313:14335 14337:15359 15361:16383" s="233" customFormat="1">
      <c r="C76" s="192"/>
    </row>
    <row r="77" spans="1:1023 1025:2047 2049:3071 3073:4095 4097:5119 5121:6143 6145:7167 7169:8191 8193:9215 9217:10239 10241:11263 11265:12287 12289:13311 13313:14335 14337:15359 15361:16383" s="250" customFormat="1" ht="30" customHeight="1">
      <c r="A77" s="2676" t="s">
        <v>1911</v>
      </c>
      <c r="B77" s="2677"/>
      <c r="C77" s="2677"/>
      <c r="D77" s="2677"/>
      <c r="E77" s="2677"/>
      <c r="F77" s="2677"/>
      <c r="G77" s="2677"/>
      <c r="H77" s="2677"/>
      <c r="I77" s="2677"/>
      <c r="J77" s="2677"/>
      <c r="K77" s="2677"/>
      <c r="L77" s="2677"/>
      <c r="M77" s="2677"/>
      <c r="N77" s="2677"/>
      <c r="O77" s="2677"/>
      <c r="P77" s="2677"/>
      <c r="Q77" s="2677"/>
      <c r="R77" s="2677"/>
      <c r="S77" s="2677"/>
      <c r="T77" s="2677"/>
      <c r="U77" s="2677"/>
      <c r="V77" s="2677"/>
      <c r="W77" s="2677"/>
      <c r="X77" s="2677"/>
      <c r="Y77" s="2677"/>
      <c r="Z77" s="2677"/>
      <c r="AA77" s="2677"/>
      <c r="AB77" s="2677"/>
      <c r="AC77" s="2677"/>
      <c r="AD77" s="2677"/>
      <c r="AE77" s="2677"/>
      <c r="AF77" s="2677"/>
      <c r="AG77" s="2677"/>
    </row>
    <row r="78" spans="1:1023 1025:2047 2049:3071 3073:4095 4097:5119 5121:6143 6145:7167 7169:8191 8193:9215 9217:10239 10241:11263 11265:12287 12289:13311 13313:14335 14337:15359 15361:16383" s="230" customFormat="1" hidden="1">
      <c r="C78" s="232"/>
    </row>
    <row r="79" spans="1:1023 1025:2047 2049:3071 3073:4095 4097:5119 5121:6143 6145:7167 7169:8191 8193:9215 9217:10239 10241:11263 11265:12287 12289:13311 13313:14335 14337:15359 15361:16383" s="230" customFormat="1" hidden="1">
      <c r="C79" s="232"/>
    </row>
    <row r="80" spans="1:1023 1025:2047 2049:3071 3073:4095 4097:5119 5121:6143 6145:7167 7169:8191 8193:9215 9217:10239 10241:11263 11265:12287 12289:13311 13313:14335 14337:15359 15361:16383"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3.2" zeroHeight="1"/>
  <cols>
    <col min="1" max="1" width="161.6640625" customWidth="1"/>
    <col min="2" max="16384" width="8.6640625" hidden="1"/>
  </cols>
  <sheetData>
    <row r="1" spans="1:1" ht="46.8">
      <c r="A1" s="337" t="s">
        <v>991</v>
      </c>
    </row>
    <row r="2" spans="1:1" ht="15.6">
      <c r="A2" s="338"/>
    </row>
    <row r="3" spans="1:1" ht="15.6">
      <c r="A3" s="339" t="s">
        <v>986</v>
      </c>
    </row>
    <row r="4" spans="1:1" ht="15.6">
      <c r="A4" s="339" t="s">
        <v>987</v>
      </c>
    </row>
    <row r="5" spans="1:1" ht="15.6">
      <c r="A5" s="339" t="s">
        <v>988</v>
      </c>
    </row>
    <row r="6" spans="1:1" ht="15.6">
      <c r="A6" s="339" t="s">
        <v>990</v>
      </c>
    </row>
    <row r="7" spans="1:1" ht="15.6">
      <c r="A7" s="339" t="s">
        <v>989</v>
      </c>
    </row>
    <row r="8" spans="1:1" ht="15.6">
      <c r="A8" s="374" t="s">
        <v>1049</v>
      </c>
    </row>
    <row r="9" spans="1:1" ht="15.6">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09375" defaultRowHeight="13.2" zeroHeight="1"/>
  <cols>
    <col min="1" max="1" width="35.6640625" style="218" customWidth="1"/>
    <col min="2" max="4" width="14.6640625" style="218" customWidth="1"/>
    <col min="5" max="5" width="50.6640625" style="218" customWidth="1"/>
    <col min="6" max="253" width="9.109375" style="218" customWidth="1"/>
    <col min="254" max="16384" width="9.10937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2730000</v>
      </c>
      <c r="C5" s="286">
        <f>'Sources and Uses Budget'!$C4</f>
        <v>2730000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2730000</v>
      </c>
      <c r="C9" s="290">
        <f>SUM(C5:C8)</f>
        <v>2730000</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209923</v>
      </c>
      <c r="C11" s="286">
        <f>'Sources and Uses Budget'!$C10</f>
        <v>209923</v>
      </c>
      <c r="D11" s="290">
        <f t="shared" si="0"/>
        <v>0</v>
      </c>
      <c r="E11" s="288"/>
      <c r="F11" s="287"/>
      <c r="G11" s="383"/>
    </row>
    <row r="12" spans="1:7" s="380" customFormat="1">
      <c r="A12" s="396" t="s">
        <v>605</v>
      </c>
      <c r="B12" s="290">
        <f>SUM(B10:B11)</f>
        <v>209923</v>
      </c>
      <c r="C12" s="290">
        <f>SUM(C10:C11)</f>
        <v>209923</v>
      </c>
      <c r="D12" s="290">
        <f t="shared" si="0"/>
        <v>0</v>
      </c>
      <c r="E12" s="288"/>
      <c r="F12" s="287"/>
      <c r="G12" s="383"/>
    </row>
    <row r="13" spans="1:7" s="380" customFormat="1">
      <c r="A13" s="396" t="s">
        <v>84</v>
      </c>
      <c r="B13" s="290">
        <f>SUM(B9+B12)</f>
        <v>2939923</v>
      </c>
      <c r="C13" s="290">
        <f>SUM(C9+C12)</f>
        <v>2939923</v>
      </c>
      <c r="D13" s="290">
        <f t="shared" si="0"/>
        <v>0</v>
      </c>
      <c r="E13" s="288"/>
      <c r="F13" s="287"/>
      <c r="G13" s="383"/>
    </row>
    <row r="14" spans="1:7" s="380" customFormat="1">
      <c r="A14" s="397" t="s">
        <v>918</v>
      </c>
      <c r="B14" s="286">
        <f>'Sources and Uses Budget'!$C13</f>
        <v>0</v>
      </c>
      <c r="C14" s="286">
        <f>'Sources and Uses Budget'!$C13</f>
        <v>0</v>
      </c>
      <c r="D14" s="290">
        <f t="shared" si="0"/>
        <v>0</v>
      </c>
      <c r="E14" s="288"/>
      <c r="F14" s="287"/>
      <c r="G14" s="383"/>
    </row>
    <row r="15" spans="1:7" s="380" customFormat="1" ht="22.8">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1753</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2409293</v>
      </c>
      <c r="C30" s="286">
        <f>'Sources and Uses Budget'!$C29</f>
        <v>2409293</v>
      </c>
      <c r="D30" s="290">
        <f t="shared" si="0"/>
        <v>0</v>
      </c>
      <c r="E30" s="288"/>
      <c r="F30" s="287"/>
      <c r="G30" s="383"/>
    </row>
    <row r="31" spans="1:7" s="380" customFormat="1">
      <c r="A31" s="145" t="s">
        <v>608</v>
      </c>
      <c r="B31" s="286">
        <f>'Sources and Uses Budget'!$C30</f>
        <v>26021587</v>
      </c>
      <c r="C31" s="286">
        <f>'Sources and Uses Budget'!$C30</f>
        <v>26021587</v>
      </c>
      <c r="D31" s="290">
        <f t="shared" si="0"/>
        <v>0</v>
      </c>
      <c r="E31" s="288"/>
      <c r="F31" s="287"/>
      <c r="G31" s="383"/>
    </row>
    <row r="32" spans="1:7" s="380" customFormat="1">
      <c r="A32" s="145" t="s">
        <v>609</v>
      </c>
      <c r="B32" s="286">
        <f>'Sources and Uses Budget'!$C31</f>
        <v>1055919</v>
      </c>
      <c r="C32" s="286">
        <f>'Sources and Uses Budget'!$C31</f>
        <v>1055919</v>
      </c>
      <c r="D32" s="290">
        <f t="shared" si="0"/>
        <v>0</v>
      </c>
      <c r="E32" s="288"/>
      <c r="F32" s="287"/>
      <c r="G32" s="383"/>
    </row>
    <row r="33" spans="1:7" s="380" customFormat="1">
      <c r="A33" s="145" t="s">
        <v>137</v>
      </c>
      <c r="B33" s="286">
        <f>'Sources and Uses Budget'!$C32</f>
        <v>1711813</v>
      </c>
      <c r="C33" s="286">
        <f>'Sources and Uses Budget'!$C32</f>
        <v>1711813</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201402</v>
      </c>
      <c r="C36" s="286">
        <f>'Sources and Uses Budget'!$C35</f>
        <v>201402</v>
      </c>
      <c r="D36" s="290">
        <f t="shared" si="0"/>
        <v>0</v>
      </c>
      <c r="E36" s="288"/>
      <c r="F36" s="287"/>
      <c r="G36" s="383"/>
    </row>
    <row r="37" spans="1:7" s="380" customFormat="1">
      <c r="A37" s="304" t="s">
        <v>1753</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31400014</v>
      </c>
      <c r="C39" s="290">
        <f>SUM(C30:C38)</f>
        <v>31400014</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1500000</v>
      </c>
      <c r="C41" s="286">
        <f>'Sources and Uses Budget'!$C40</f>
        <v>1500000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1500000</v>
      </c>
      <c r="C43" s="290">
        <f>SUM(C41:C42)</f>
        <v>1500000</v>
      </c>
      <c r="D43" s="290">
        <f t="shared" si="0"/>
        <v>0</v>
      </c>
      <c r="E43" s="288"/>
      <c r="F43" s="287"/>
      <c r="G43" s="383"/>
    </row>
    <row r="44" spans="1:7" s="380" customFormat="1">
      <c r="A44" s="291" t="s">
        <v>148</v>
      </c>
      <c r="B44" s="286">
        <f>'Sources and Uses Budget'!$C43</f>
        <v>400000</v>
      </c>
      <c r="C44" s="286">
        <f>'Sources and Uses Budget'!$C43</f>
        <v>400000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2974751</v>
      </c>
      <c r="C46" s="286">
        <f>'Sources and Uses Budget'!$C45</f>
        <v>2974751</v>
      </c>
      <c r="D46" s="290">
        <f t="shared" si="0"/>
        <v>0</v>
      </c>
      <c r="E46" s="288"/>
      <c r="F46" s="287"/>
      <c r="G46" s="383"/>
    </row>
    <row r="47" spans="1:7" s="380" customFormat="1">
      <c r="A47" s="145" t="s">
        <v>151</v>
      </c>
      <c r="B47" s="286">
        <f>'Sources and Uses Budget'!$C46</f>
        <v>284696</v>
      </c>
      <c r="C47" s="286">
        <f>'Sources and Uses Budget'!$C46</f>
        <v>284696</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132095</v>
      </c>
      <c r="C49" s="286">
        <f>'Sources and Uses Budget'!$C48</f>
        <v>132095</v>
      </c>
      <c r="D49" s="290">
        <f t="shared" si="0"/>
        <v>0</v>
      </c>
      <c r="E49" s="288"/>
      <c r="F49" s="287"/>
      <c r="G49" s="383"/>
    </row>
    <row r="50" spans="1:7" s="380" customFormat="1">
      <c r="A50" s="145" t="s">
        <v>57</v>
      </c>
      <c r="B50" s="286">
        <f>'Sources and Uses Budget'!$C49</f>
        <v>170760</v>
      </c>
      <c r="C50" s="286">
        <f>'Sources and Uses Budget'!$C49</f>
        <v>170760</v>
      </c>
      <c r="D50" s="290">
        <f t="shared" si="0"/>
        <v>0</v>
      </c>
      <c r="E50" s="288"/>
      <c r="F50" s="287"/>
      <c r="G50" s="383"/>
    </row>
    <row r="51" spans="1:7" s="380" customFormat="1">
      <c r="A51" s="145" t="s">
        <v>156</v>
      </c>
      <c r="B51" s="286">
        <f>'Sources and Uses Budget'!$C50</f>
        <v>25000</v>
      </c>
      <c r="C51" s="286">
        <f>'Sources and Uses Budget'!$C50</f>
        <v>25000</v>
      </c>
      <c r="D51" s="290">
        <f t="shared" si="0"/>
        <v>0</v>
      </c>
      <c r="E51" s="288"/>
      <c r="F51" s="287"/>
      <c r="G51" s="383"/>
    </row>
    <row r="52" spans="1:7" s="380" customFormat="1">
      <c r="A52" s="304" t="s">
        <v>154</v>
      </c>
      <c r="B52" s="286">
        <f>'Sources and Uses Budget'!$C51</f>
        <v>10000</v>
      </c>
      <c r="C52" s="286">
        <f>'Sources and Uses Budget'!$C51</f>
        <v>10000</v>
      </c>
      <c r="D52" s="290">
        <f t="shared" si="0"/>
        <v>0</v>
      </c>
      <c r="E52" s="288"/>
      <c r="F52" s="287"/>
      <c r="G52" s="383"/>
    </row>
    <row r="53" spans="1:7" s="380" customFormat="1">
      <c r="A53" s="145" t="s">
        <v>155</v>
      </c>
      <c r="B53" s="286">
        <f>'Sources and Uses Budget'!$C52</f>
        <v>321000</v>
      </c>
      <c r="C53" s="286">
        <f>'Sources and Uses Budget'!$C52</f>
        <v>321000</v>
      </c>
      <c r="D53" s="290">
        <f t="shared" si="0"/>
        <v>0</v>
      </c>
      <c r="E53" s="288"/>
      <c r="F53" s="287"/>
      <c r="G53" s="383"/>
    </row>
    <row r="54" spans="1:7" s="380" customFormat="1">
      <c r="A54" s="155" t="str">
        <f>'Sources and Uses Budget'!A53</f>
        <v>Other: Const Lender Expenses</v>
      </c>
      <c r="B54" s="286">
        <f>'Sources and Uses Budget'!$C53</f>
        <v>75000</v>
      </c>
      <c r="C54" s="286">
        <f>'Sources and Uses Budget'!$C53</f>
        <v>75000</v>
      </c>
      <c r="D54" s="290">
        <f t="shared" si="0"/>
        <v>0</v>
      </c>
      <c r="E54" s="288"/>
      <c r="F54" s="287"/>
      <c r="G54" s="383"/>
    </row>
    <row r="55" spans="1:7" s="381" customFormat="1">
      <c r="A55" s="291" t="s">
        <v>157</v>
      </c>
      <c r="B55" s="293">
        <f>SUM(B46:B54)</f>
        <v>3993302</v>
      </c>
      <c r="C55" s="293">
        <f>SUM(C46:C54)</f>
        <v>3993302</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32550</v>
      </c>
      <c r="C57" s="286">
        <f>'Sources and Uses Budget'!$C56</f>
        <v>32550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25000</v>
      </c>
      <c r="C59" s="286">
        <f>'Sources and Uses Budget'!$C58</f>
        <v>25000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Perm Lender Legal/Exp</v>
      </c>
      <c r="B62" s="286">
        <f>'Sources and Uses Budget'!$C61</f>
        <v>40000</v>
      </c>
      <c r="C62" s="286">
        <f>'Sources and Uses Budget'!$C61</f>
        <v>40000</v>
      </c>
      <c r="D62" s="290">
        <f t="shared" si="0"/>
        <v>0</v>
      </c>
      <c r="E62" s="288"/>
      <c r="F62" s="287"/>
      <c r="G62" s="383"/>
    </row>
    <row r="63" spans="1:7" s="380" customFormat="1" ht="14.1" customHeight="1">
      <c r="A63" s="291" t="s">
        <v>302</v>
      </c>
      <c r="B63" s="290">
        <f>SUM(B57:B62)</f>
        <v>97550</v>
      </c>
      <c r="C63" s="290">
        <f>SUM(C57:C62)</f>
        <v>97550</v>
      </c>
      <c r="D63" s="290">
        <f t="shared" si="0"/>
        <v>0</v>
      </c>
      <c r="E63" s="288"/>
      <c r="F63" s="287"/>
      <c r="G63" s="383"/>
    </row>
    <row r="64" spans="1:7" s="380" customFormat="1">
      <c r="A64" s="294" t="s">
        <v>303</v>
      </c>
      <c r="B64" s="290">
        <f>SUM(B9+B12+B14+B15+B17+B26+B28+B39+B43+B44+B55+B63)</f>
        <v>40330789</v>
      </c>
      <c r="C64" s="290">
        <f>SUM(C9+C12+C14+C15+C17+C26+C28+C39+C43+C44+C55+C63)</f>
        <v>40330789</v>
      </c>
      <c r="D64" s="290">
        <f t="shared" si="0"/>
        <v>0</v>
      </c>
      <c r="E64" s="288"/>
      <c r="F64" s="287"/>
      <c r="G64" s="383"/>
    </row>
    <row r="65" spans="1:7" s="380" customFormat="1" ht="22.8">
      <c r="A65" s="141" t="s">
        <v>1757</v>
      </c>
      <c r="B65" s="284"/>
      <c r="C65" s="284"/>
      <c r="D65" s="284"/>
      <c r="E65" s="303"/>
      <c r="F65" s="284"/>
      <c r="G65" s="383"/>
    </row>
    <row r="66" spans="1:7" s="380" customFormat="1">
      <c r="A66" s="145" t="s">
        <v>171</v>
      </c>
      <c r="B66" s="286">
        <f>'Sources and Uses Budget'!$C65</f>
        <v>30000</v>
      </c>
      <c r="C66" s="286">
        <f>'Sources and Uses Budget'!$C65</f>
        <v>30000</v>
      </c>
      <c r="D66" s="290">
        <f t="shared" si="0"/>
        <v>0</v>
      </c>
      <c r="E66" s="288"/>
      <c r="F66" s="287"/>
      <c r="G66" s="383"/>
    </row>
    <row r="67" spans="1:7" s="380" customFormat="1" ht="22.8">
      <c r="A67" s="304" t="s">
        <v>1754</v>
      </c>
      <c r="B67" s="286">
        <f>'Sources and Uses Budget'!$C66</f>
        <v>0</v>
      </c>
      <c r="C67" s="286">
        <f>'Sources and Uses Budget'!$C66</f>
        <v>0</v>
      </c>
      <c r="D67" s="290"/>
      <c r="E67" s="288"/>
      <c r="F67" s="287"/>
      <c r="G67" s="383"/>
    </row>
    <row r="68" spans="1:7" s="380" customFormat="1" ht="22.8">
      <c r="A68" s="304" t="s">
        <v>1755</v>
      </c>
      <c r="B68" s="286">
        <f>'Sources and Uses Budget'!$C67</f>
        <v>0</v>
      </c>
      <c r="C68" s="286">
        <f>'Sources and Uses Budget'!$C67</f>
        <v>0</v>
      </c>
      <c r="D68" s="290"/>
      <c r="E68" s="288"/>
      <c r="F68" s="287"/>
      <c r="G68" s="383"/>
    </row>
    <row r="69" spans="1:7" s="380" customFormat="1">
      <c r="A69" s="304" t="s">
        <v>1761</v>
      </c>
      <c r="B69" s="286">
        <f>'Sources and Uses Budget'!$C68</f>
        <v>0</v>
      </c>
      <c r="C69" s="286">
        <f>'Sources and Uses Budget'!$C68</f>
        <v>0</v>
      </c>
      <c r="D69" s="290"/>
      <c r="E69" s="288"/>
      <c r="F69" s="287"/>
      <c r="G69" s="383"/>
    </row>
    <row r="70" spans="1:7" s="380" customFormat="1">
      <c r="A70" s="155" t="str">
        <f>'Sources and Uses Budget'!A69</f>
        <v>Other: Borrower Legal</v>
      </c>
      <c r="B70" s="286">
        <f>'Sources and Uses Budget'!$C69</f>
        <v>40000</v>
      </c>
      <c r="C70" s="286">
        <f>'Sources and Uses Budget'!$C69</f>
        <v>40000</v>
      </c>
      <c r="D70" s="290">
        <f t="shared" si="0"/>
        <v>0</v>
      </c>
      <c r="E70" s="288"/>
      <c r="F70" s="287"/>
      <c r="G70" s="383"/>
    </row>
    <row r="71" spans="1:7" s="380" customFormat="1">
      <c r="A71" s="149" t="s">
        <v>1758</v>
      </c>
      <c r="B71" s="290">
        <f>SUM(B66:B70)</f>
        <v>70000</v>
      </c>
      <c r="C71" s="290">
        <f>SUM(C66:C70)</f>
        <v>70000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200000</v>
      </c>
      <c r="C73" s="286">
        <f>'Sources and Uses Budget'!$C72</f>
        <v>200000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219842</v>
      </c>
      <c r="C76" s="286">
        <f>'Sources and Uses Budget'!$C75</f>
        <v>219842</v>
      </c>
      <c r="D76" s="290">
        <f t="shared" si="0"/>
        <v>0</v>
      </c>
      <c r="E76" s="288"/>
      <c r="F76" s="287"/>
      <c r="G76" s="383"/>
    </row>
    <row r="77" spans="1:7" s="380" customFormat="1">
      <c r="A77" s="292" t="s">
        <v>34</v>
      </c>
      <c r="B77" s="286">
        <f>'Sources and Uses Budget'!$C76</f>
        <v>44595</v>
      </c>
      <c r="C77" s="286">
        <f>'Sources and Uses Budget'!$C76</f>
        <v>44595</v>
      </c>
      <c r="D77" s="290">
        <f t="shared" si="0"/>
        <v>0</v>
      </c>
      <c r="E77" s="288"/>
      <c r="F77" s="287"/>
      <c r="G77" s="383"/>
    </row>
    <row r="78" spans="1:7" s="380" customFormat="1">
      <c r="A78" s="291" t="s">
        <v>615</v>
      </c>
      <c r="B78" s="290">
        <f>SUM(B73:B77)</f>
        <v>464437</v>
      </c>
      <c r="C78" s="290">
        <f>SUM(C73:C77)</f>
        <v>464437</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1587102</v>
      </c>
      <c r="C80" s="286">
        <f>'Sources and Uses Budget'!$C79</f>
        <v>1587102</v>
      </c>
      <c r="D80" s="290">
        <f t="shared" si="1"/>
        <v>0</v>
      </c>
      <c r="E80" s="288"/>
      <c r="F80" s="287"/>
      <c r="G80" s="383"/>
    </row>
    <row r="81" spans="1:7" s="380" customFormat="1">
      <c r="A81" s="544" t="s">
        <v>58</v>
      </c>
      <c r="B81" s="286">
        <f>'Sources and Uses Budget'!$C80</f>
        <v>263230</v>
      </c>
      <c r="C81" s="286">
        <f>'Sources and Uses Budget'!$C80</f>
        <v>263230</v>
      </c>
      <c r="D81" s="290">
        <f>C81-B81</f>
        <v>0</v>
      </c>
      <c r="E81" s="288"/>
      <c r="F81" s="287"/>
      <c r="G81" s="383"/>
    </row>
    <row r="82" spans="1:7" s="380" customFormat="1">
      <c r="A82" s="291" t="s">
        <v>1316</v>
      </c>
      <c r="B82" s="290">
        <f>SUM(B80:B81)</f>
        <v>1850332</v>
      </c>
      <c r="C82" s="290">
        <f>SUM(C80:C81)</f>
        <v>1850332</v>
      </c>
      <c r="D82" s="290">
        <f t="shared" si="1"/>
        <v>0</v>
      </c>
      <c r="E82" s="288"/>
      <c r="F82" s="287"/>
      <c r="G82" s="383"/>
    </row>
    <row r="83" spans="1:7" s="380" customFormat="1">
      <c r="A83" s="284" t="s">
        <v>775</v>
      </c>
      <c r="B83" s="284"/>
      <c r="C83" s="284"/>
      <c r="D83" s="284"/>
      <c r="E83" s="303"/>
      <c r="F83" s="284"/>
      <c r="G83" s="383"/>
    </row>
    <row r="84" spans="1:7" s="380" customFormat="1" ht="14.1" customHeight="1">
      <c r="A84" s="289" t="s">
        <v>776</v>
      </c>
      <c r="B84" s="286">
        <f>'Sources and Uses Budget'!$C83</f>
        <v>65856</v>
      </c>
      <c r="C84" s="286">
        <f>'Sources and Uses Budget'!$C83</f>
        <v>65856</v>
      </c>
      <c r="D84" s="290">
        <f t="shared" si="1"/>
        <v>0</v>
      </c>
      <c r="E84" s="288"/>
      <c r="F84" s="287"/>
      <c r="G84" s="383"/>
    </row>
    <row r="85" spans="1:7" s="380" customFormat="1">
      <c r="A85" s="289" t="s">
        <v>777</v>
      </c>
      <c r="B85" s="286">
        <f>'Sources and Uses Budget'!$C84</f>
        <v>300000</v>
      </c>
      <c r="C85" s="286">
        <f>'Sources and Uses Budget'!$C84</f>
        <v>300000</v>
      </c>
      <c r="D85" s="290">
        <f t="shared" si="1"/>
        <v>0</v>
      </c>
      <c r="E85" s="288"/>
      <c r="F85" s="287"/>
      <c r="G85" s="383"/>
    </row>
    <row r="86" spans="1:7" s="380" customFormat="1">
      <c r="A86" s="289" t="s">
        <v>778</v>
      </c>
      <c r="B86" s="286">
        <f>'Sources and Uses Budget'!$C85</f>
        <v>1796420</v>
      </c>
      <c r="C86" s="286">
        <f>'Sources and Uses Budget'!$C85</f>
        <v>1796420</v>
      </c>
      <c r="D86" s="290">
        <f t="shared" si="1"/>
        <v>0</v>
      </c>
      <c r="E86" s="288"/>
      <c r="F86" s="287"/>
      <c r="G86" s="383"/>
    </row>
    <row r="87" spans="1:7" s="380" customFormat="1">
      <c r="A87" s="289" t="s">
        <v>779</v>
      </c>
      <c r="B87" s="286">
        <f>'Sources and Uses Budget'!$C86</f>
        <v>0</v>
      </c>
      <c r="C87" s="286">
        <f>'Sources and Uses Budget'!$C86</f>
        <v>0</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190000</v>
      </c>
      <c r="C89" s="286">
        <f>'Sources and Uses Budget'!$C88</f>
        <v>190000</v>
      </c>
      <c r="D89" s="290">
        <f t="shared" si="1"/>
        <v>0</v>
      </c>
      <c r="E89" s="288"/>
      <c r="F89" s="287"/>
      <c r="G89" s="383"/>
    </row>
    <row r="90" spans="1:7" s="380" customFormat="1">
      <c r="A90" s="289" t="s">
        <v>782</v>
      </c>
      <c r="B90" s="286">
        <f>'Sources and Uses Budget'!$C89</f>
        <v>50000</v>
      </c>
      <c r="C90" s="286">
        <f>'Sources and Uses Budget'!$C89</f>
        <v>50000</v>
      </c>
      <c r="D90" s="290">
        <f t="shared" si="1"/>
        <v>0</v>
      </c>
      <c r="E90" s="288"/>
      <c r="F90" s="287"/>
      <c r="G90" s="383"/>
    </row>
    <row r="91" spans="1:7" s="380" customFormat="1">
      <c r="A91" s="289" t="s">
        <v>783</v>
      </c>
      <c r="B91" s="286">
        <f>'Sources and Uses Budget'!$C90</f>
        <v>15000</v>
      </c>
      <c r="C91" s="286">
        <f>'Sources and Uses Budget'!$C90</f>
        <v>15000</v>
      </c>
      <c r="D91" s="290">
        <f t="shared" si="1"/>
        <v>0</v>
      </c>
      <c r="E91" s="288"/>
      <c r="F91" s="287"/>
      <c r="G91" s="383"/>
    </row>
    <row r="92" spans="1:7" s="380" customFormat="1">
      <c r="A92" s="289" t="s">
        <v>373</v>
      </c>
      <c r="B92" s="286">
        <f>'Sources and Uses Budget'!$C91</f>
        <v>0</v>
      </c>
      <c r="C92" s="286">
        <f>'Sources and Uses Budget'!$C91</f>
        <v>0</v>
      </c>
      <c r="D92" s="290">
        <f t="shared" si="1"/>
        <v>0</v>
      </c>
      <c r="E92" s="288"/>
      <c r="F92" s="287"/>
      <c r="G92" s="383"/>
    </row>
    <row r="93" spans="1:7" s="380" customFormat="1">
      <c r="A93" s="544" t="s">
        <v>1318</v>
      </c>
      <c r="B93" s="286">
        <f>'Sources and Uses Budget'!$C92</f>
        <v>15000</v>
      </c>
      <c r="C93" s="286">
        <f>'Sources and Uses Budget'!$C92</f>
        <v>15000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2432276</v>
      </c>
      <c r="C97" s="290">
        <f>SUM(C84:C96)</f>
        <v>2432276</v>
      </c>
      <c r="D97" s="290">
        <f t="shared" si="1"/>
        <v>0</v>
      </c>
      <c r="E97" s="288"/>
      <c r="F97" s="287"/>
      <c r="G97" s="383"/>
    </row>
    <row r="98" spans="1:7" s="380" customFormat="1">
      <c r="A98" s="291" t="s">
        <v>785</v>
      </c>
      <c r="B98" s="290">
        <f>SUM(B64+B71+B78+B82+B97)</f>
        <v>45147834</v>
      </c>
      <c r="C98" s="290">
        <f>SUM(C64+C71+C78+C82+C97)</f>
        <v>45147834</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5958844</v>
      </c>
      <c r="C100" s="286">
        <f>'Sources and Uses Budget'!$C99</f>
        <v>5958844</v>
      </c>
      <c r="D100" s="290">
        <f t="shared" si="1"/>
        <v>0</v>
      </c>
      <c r="E100" s="288"/>
      <c r="F100" s="287"/>
      <c r="G100" s="383"/>
    </row>
    <row r="101" spans="1:7" s="380" customFormat="1">
      <c r="A101" s="304" t="s">
        <v>1759</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1760</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5958844</v>
      </c>
      <c r="C105" s="290">
        <f>SUM(C100:C104)</f>
        <v>5958844</v>
      </c>
      <c r="D105" s="290">
        <f t="shared" si="1"/>
        <v>0</v>
      </c>
      <c r="E105" s="288"/>
      <c r="F105" s="287"/>
      <c r="G105" s="383"/>
    </row>
    <row r="106" spans="1:7" s="380" customFormat="1">
      <c r="A106" s="291" t="s">
        <v>790</v>
      </c>
      <c r="B106" s="293">
        <f>SUM(B98+B105)</f>
        <v>51106678</v>
      </c>
      <c r="C106" s="293">
        <f>SUM(C98+C105)</f>
        <v>51106678</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3.2"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6640625" hidden="1"/>
  </cols>
  <sheetData>
    <row r="1" spans="1:9"/>
    <row r="2" spans="1:9">
      <c r="A2" s="1303" t="s">
        <v>1069</v>
      </c>
      <c r="B2" s="1303"/>
      <c r="C2" s="1267"/>
      <c r="D2" s="1267"/>
      <c r="E2" s="1267"/>
      <c r="F2" s="1267"/>
      <c r="G2" s="1267"/>
    </row>
    <row r="3" spans="1:9" s="173" customFormat="1">
      <c r="A3" s="1303" t="s">
        <v>1010</v>
      </c>
      <c r="B3" s="1303"/>
      <c r="C3" s="1267"/>
      <c r="D3" s="1267"/>
      <c r="E3" s="1267"/>
      <c r="F3" s="1267"/>
      <c r="G3" s="1267"/>
      <c r="I3" t="s">
        <v>308</v>
      </c>
    </row>
    <row r="4" spans="1:9">
      <c r="I4" s="3" t="s">
        <v>1070</v>
      </c>
    </row>
    <row r="5" spans="1:9">
      <c r="A5" s="1305" t="s">
        <v>1011</v>
      </c>
      <c r="B5" s="1305"/>
      <c r="C5" s="1267"/>
      <c r="D5" s="1267"/>
      <c r="E5" s="1267"/>
      <c r="F5" s="1267"/>
      <c r="G5" s="1267"/>
      <c r="I5" s="3" t="s">
        <v>1071</v>
      </c>
    </row>
    <row r="6" spans="1:9">
      <c r="A6" s="1305" t="s">
        <v>829</v>
      </c>
      <c r="B6" s="1305"/>
      <c r="C6" s="1267"/>
      <c r="D6" s="1267"/>
      <c r="E6" s="1267"/>
      <c r="F6" s="1267"/>
      <c r="G6" s="1267"/>
      <c r="I6" t="s">
        <v>600</v>
      </c>
    </row>
    <row r="7" spans="1:9" ht="11.85" customHeight="1"/>
    <row r="8" spans="1:9">
      <c r="A8" s="1303" t="s">
        <v>1166</v>
      </c>
      <c r="B8" s="1303"/>
      <c r="C8" s="1304"/>
      <c r="D8" s="1304"/>
      <c r="E8" s="1304"/>
      <c r="F8" s="1304"/>
      <c r="G8" s="1304"/>
    </row>
    <row r="9" spans="1:9">
      <c r="A9" s="1303" t="s">
        <v>1167</v>
      </c>
      <c r="B9" s="1303"/>
      <c r="C9" s="1304"/>
      <c r="D9" s="1304"/>
      <c r="E9" s="1304"/>
      <c r="F9" s="1304"/>
      <c r="G9" s="1304"/>
    </row>
    <row r="10" spans="1:9">
      <c r="A10" s="174"/>
      <c r="B10" s="174"/>
      <c r="C10" s="172"/>
      <c r="D10" s="172"/>
      <c r="E10" s="172"/>
      <c r="F10" s="172"/>
    </row>
    <row r="11" spans="1:9">
      <c r="A11" s="1286" t="s">
        <v>1169</v>
      </c>
      <c r="B11" s="1286"/>
      <c r="C11" s="1286"/>
      <c r="D11" s="1286"/>
      <c r="E11" s="1286"/>
      <c r="F11" s="1286"/>
      <c r="G11" s="1286"/>
    </row>
    <row r="12" spans="1:9">
      <c r="A12" s="172"/>
      <c r="B12" s="172"/>
      <c r="E12" s="2"/>
    </row>
    <row r="13" spans="1:9" ht="13.35" customHeight="1">
      <c r="C13" s="172"/>
      <c r="D13" s="1288" t="s">
        <v>1168</v>
      </c>
      <c r="E13" s="1288"/>
      <c r="F13" s="1288"/>
    </row>
    <row r="14" spans="1:9">
      <c r="C14" s="172"/>
      <c r="D14" s="1288"/>
      <c r="E14" s="1288"/>
      <c r="F14" s="1288"/>
    </row>
    <row r="15" spans="1:9">
      <c r="A15" s="175"/>
      <c r="B15" s="175"/>
      <c r="C15" s="175"/>
      <c r="D15" s="1285" t="s">
        <v>1151</v>
      </c>
      <c r="E15" s="1285"/>
      <c r="F15" s="1285"/>
    </row>
    <row r="16" spans="1:9">
      <c r="A16" s="175"/>
      <c r="B16" s="175"/>
      <c r="C16" s="175"/>
      <c r="D16" s="218"/>
    </row>
    <row r="17" spans="1:6" ht="14.4">
      <c r="A17" s="176"/>
      <c r="B17" s="468" t="s">
        <v>308</v>
      </c>
      <c r="C17" s="175"/>
      <c r="D17" s="1265" t="s">
        <v>1152</v>
      </c>
      <c r="E17" s="1265"/>
      <c r="F17" s="1265"/>
    </row>
    <row r="18" spans="1:6">
      <c r="A18" s="175"/>
      <c r="B18" s="175"/>
      <c r="C18" s="175"/>
      <c r="D18" s="1265"/>
      <c r="E18" s="1265"/>
      <c r="F18" s="1265"/>
    </row>
    <row r="19" spans="1:6">
      <c r="A19" s="175"/>
      <c r="B19" s="175"/>
      <c r="C19" s="175"/>
      <c r="D19" s="1265"/>
      <c r="E19" s="1265"/>
      <c r="F19" s="1265"/>
    </row>
    <row r="20" spans="1:6">
      <c r="A20" s="175"/>
      <c r="B20" s="175"/>
      <c r="C20" s="175"/>
    </row>
    <row r="21" spans="1:6" ht="14.4">
      <c r="A21" s="176"/>
      <c r="B21" s="468" t="s">
        <v>308</v>
      </c>
      <c r="D21" s="1289" t="s">
        <v>1153</v>
      </c>
      <c r="E21" s="1289"/>
      <c r="F21" s="1289"/>
    </row>
    <row r="22" spans="1:6" ht="14.4">
      <c r="A22" s="176"/>
      <c r="B22" s="176"/>
      <c r="D22" s="35"/>
    </row>
    <row r="23" spans="1:6" ht="14.4">
      <c r="A23" s="176"/>
      <c r="B23" s="468" t="s">
        <v>308</v>
      </c>
      <c r="D23" s="1265" t="s">
        <v>1154</v>
      </c>
      <c r="E23" s="1265"/>
      <c r="F23" s="1265"/>
    </row>
    <row r="24" spans="1:6" ht="14.4">
      <c r="A24" s="176"/>
      <c r="B24" s="176"/>
      <c r="D24" s="1265"/>
      <c r="E24" s="1265"/>
      <c r="F24" s="1265"/>
    </row>
    <row r="25" spans="1:6"/>
    <row r="26" spans="1:6" ht="14.4">
      <c r="A26" s="176"/>
      <c r="B26" s="468" t="s">
        <v>308</v>
      </c>
      <c r="D26" s="1265" t="s">
        <v>1155</v>
      </c>
      <c r="E26" s="1265"/>
      <c r="F26" s="1265"/>
    </row>
    <row r="27" spans="1:6">
      <c r="D27" s="1265"/>
      <c r="E27" s="1265"/>
      <c r="F27" s="1265"/>
    </row>
    <row r="28" spans="1:6">
      <c r="D28" s="1265"/>
      <c r="E28" s="1265"/>
      <c r="F28" s="1265"/>
    </row>
    <row r="29" spans="1:6">
      <c r="D29" s="1265"/>
      <c r="E29" s="1265"/>
      <c r="F29" s="1265"/>
    </row>
    <row r="30" spans="1:6">
      <c r="D30" s="1265"/>
      <c r="E30" s="1265"/>
      <c r="F30" s="1265"/>
    </row>
    <row r="31" spans="1:6">
      <c r="D31" s="220"/>
    </row>
    <row r="32" spans="1:6">
      <c r="B32" s="468" t="s">
        <v>308</v>
      </c>
      <c r="D32" s="1265" t="s">
        <v>1156</v>
      </c>
      <c r="E32" s="1265"/>
      <c r="F32" s="1265"/>
    </row>
    <row r="33" spans="1:6">
      <c r="D33" s="1265"/>
      <c r="E33" s="1265"/>
      <c r="F33" s="1265"/>
    </row>
    <row r="34" spans="1:6" ht="14.4">
      <c r="A34" s="176"/>
      <c r="B34" s="176"/>
      <c r="D34" s="220"/>
    </row>
    <row r="35" spans="1:6" ht="14.85" customHeight="1">
      <c r="A35" s="176"/>
      <c r="B35" s="468" t="s">
        <v>308</v>
      </c>
      <c r="D35" s="1265" t="s">
        <v>1157</v>
      </c>
      <c r="E35" s="1265"/>
      <c r="F35" s="1265"/>
    </row>
    <row r="36" spans="1:6" ht="14.4">
      <c r="A36" s="176"/>
      <c r="B36" s="176"/>
      <c r="D36" s="1265"/>
      <c r="E36" s="1265"/>
      <c r="F36" s="1265"/>
    </row>
    <row r="37" spans="1:6" ht="14.4">
      <c r="A37" s="176"/>
      <c r="B37" s="176"/>
      <c r="D37" s="1265"/>
      <c r="E37" s="1265"/>
      <c r="F37" s="1265"/>
    </row>
    <row r="38" spans="1:6" ht="14.4">
      <c r="A38" s="176"/>
      <c r="B38" s="176"/>
      <c r="D38"/>
    </row>
    <row r="39" spans="1:6" ht="14.4">
      <c r="A39" s="176"/>
      <c r="B39" s="468" t="s">
        <v>308</v>
      </c>
      <c r="D39" s="1265" t="s">
        <v>1158</v>
      </c>
      <c r="E39" s="1265"/>
      <c r="F39" s="1265"/>
    </row>
    <row r="40" spans="1:6" ht="14.4">
      <c r="A40" s="176"/>
      <c r="B40" s="176"/>
      <c r="D40" s="1265"/>
      <c r="E40" s="1265"/>
      <c r="F40" s="1265"/>
    </row>
    <row r="41" spans="1:6" ht="14.4">
      <c r="A41" s="176"/>
      <c r="B41" s="176"/>
      <c r="D41" s="1265"/>
      <c r="E41" s="1265"/>
      <c r="F41" s="1265"/>
    </row>
    <row r="42" spans="1:6" ht="14.4">
      <c r="A42" s="176"/>
      <c r="B42" s="176"/>
      <c r="D42" s="1265"/>
      <c r="E42" s="1265"/>
      <c r="F42" s="1265"/>
    </row>
    <row r="43" spans="1:6" ht="14.4">
      <c r="A43" s="176"/>
      <c r="B43" s="176"/>
      <c r="D43" s="1265"/>
      <c r="E43" s="1265"/>
      <c r="F43" s="1265"/>
    </row>
    <row r="44" spans="1:6" ht="14.4">
      <c r="A44" s="176"/>
      <c r="B44" s="176"/>
      <c r="D44" s="474"/>
      <c r="E44" s="474"/>
      <c r="F44" s="474"/>
    </row>
    <row r="45" spans="1:6" ht="14.4">
      <c r="A45" s="176"/>
      <c r="B45" s="468" t="s">
        <v>308</v>
      </c>
      <c r="D45" s="1265" t="s">
        <v>1159</v>
      </c>
      <c r="E45" s="1265"/>
      <c r="F45" s="1265"/>
    </row>
    <row r="46" spans="1:6" ht="14.4">
      <c r="A46" s="176"/>
      <c r="B46" s="176"/>
      <c r="D46" s="1265"/>
      <c r="E46" s="1265"/>
      <c r="F46" s="1265"/>
    </row>
    <row r="47" spans="1:6" ht="14.4">
      <c r="A47" s="176"/>
      <c r="B47" s="176"/>
      <c r="D47" s="1265"/>
      <c r="E47" s="1265"/>
      <c r="F47" s="1265"/>
    </row>
    <row r="48" spans="1:6" ht="23.25" customHeight="1">
      <c r="A48" s="176"/>
      <c r="B48" s="176"/>
      <c r="D48" s="1265"/>
      <c r="E48" s="1265"/>
      <c r="F48" s="1265"/>
    </row>
    <row r="49" spans="1:7" ht="14.4">
      <c r="A49" s="176"/>
      <c r="B49" s="176"/>
      <c r="D49" s="35"/>
    </row>
    <row r="50" spans="1:7" ht="14.85" customHeight="1">
      <c r="A50" s="176"/>
      <c r="B50" s="468" t="s">
        <v>308</v>
      </c>
      <c r="D50" s="1265" t="s">
        <v>1160</v>
      </c>
      <c r="E50" s="1265"/>
      <c r="F50" s="1265"/>
    </row>
    <row r="51" spans="1:7" ht="14.4">
      <c r="A51" s="176"/>
      <c r="B51" s="176"/>
      <c r="D51" s="1265"/>
      <c r="E51" s="1265"/>
      <c r="F51" s="1265"/>
    </row>
    <row r="52" spans="1:7" ht="14.4">
      <c r="A52" s="176"/>
      <c r="B52" s="176"/>
      <c r="D52" s="1265"/>
      <c r="E52" s="1265"/>
      <c r="F52" s="1265"/>
    </row>
    <row r="53" spans="1:7" ht="14.4">
      <c r="A53" s="176"/>
      <c r="B53" s="176"/>
      <c r="C53" s="385"/>
      <c r="D53" s="3"/>
      <c r="E53" s="3"/>
      <c r="F53" s="3"/>
      <c r="G53" s="3"/>
    </row>
    <row r="54" spans="1:7" ht="14.4">
      <c r="A54" s="176"/>
      <c r="B54" s="468" t="s">
        <v>308</v>
      </c>
      <c r="C54" s="385"/>
      <c r="D54" s="1265" t="s">
        <v>1161</v>
      </c>
      <c r="E54" s="1265"/>
      <c r="F54" s="1265"/>
      <c r="G54" s="3"/>
    </row>
    <row r="55" spans="1:7" ht="14.4">
      <c r="A55" s="176"/>
      <c r="B55" s="176"/>
      <c r="C55" s="385"/>
      <c r="D55" s="1265"/>
      <c r="E55" s="1265"/>
      <c r="F55" s="1265"/>
      <c r="G55" s="3"/>
    </row>
    <row r="56" spans="1:7">
      <c r="D56" s="220"/>
    </row>
    <row r="57" spans="1:7" ht="14.4">
      <c r="A57" s="176"/>
      <c r="B57" s="468" t="s">
        <v>308</v>
      </c>
      <c r="D57" s="1265" t="s">
        <v>1162</v>
      </c>
      <c r="E57" s="1265"/>
      <c r="F57" s="1265"/>
    </row>
    <row r="58" spans="1:7">
      <c r="D58" s="1265"/>
      <c r="E58" s="1265"/>
      <c r="F58" s="1265"/>
    </row>
    <row r="59" spans="1:7">
      <c r="D59" s="1265"/>
      <c r="E59" s="1265"/>
      <c r="F59" s="1265"/>
    </row>
    <row r="60" spans="1:7">
      <c r="D60" s="3"/>
    </row>
    <row r="61" spans="1:7" ht="14.4">
      <c r="A61" s="176"/>
      <c r="B61" s="468" t="s">
        <v>308</v>
      </c>
      <c r="D61" s="1265" t="s">
        <v>1163</v>
      </c>
      <c r="E61" s="1265"/>
      <c r="F61" s="1265"/>
    </row>
    <row r="62" spans="1:7">
      <c r="D62" s="1265"/>
      <c r="E62" s="1265"/>
      <c r="F62" s="1265"/>
    </row>
    <row r="63" spans="1:7"/>
    <row r="64" spans="1:7" ht="14.4">
      <c r="A64" s="176"/>
      <c r="B64" s="468" t="s">
        <v>308</v>
      </c>
      <c r="D64" s="1265" t="s">
        <v>1164</v>
      </c>
      <c r="E64" s="1265"/>
      <c r="F64" s="1265"/>
    </row>
    <row r="65" spans="1:7">
      <c r="D65" s="1265"/>
      <c r="E65" s="1265"/>
      <c r="F65" s="1265"/>
    </row>
    <row r="66" spans="1:7">
      <c r="D66" s="1265"/>
      <c r="E66" s="1265"/>
      <c r="F66" s="1265"/>
    </row>
    <row r="67" spans="1:7">
      <c r="D67"/>
    </row>
    <row r="68" spans="1:7" ht="14.4">
      <c r="A68" s="176"/>
      <c r="B68" s="468" t="s">
        <v>308</v>
      </c>
      <c r="D68" s="1265" t="s">
        <v>1165</v>
      </c>
      <c r="E68" s="1265"/>
      <c r="F68" s="1265"/>
    </row>
    <row r="69" spans="1:7">
      <c r="D69" s="1265"/>
      <c r="E69" s="1265"/>
      <c r="F69" s="1265"/>
    </row>
    <row r="70" spans="1:7" ht="14.4">
      <c r="A70" s="176"/>
      <c r="B70" s="176"/>
      <c r="D70" s="35"/>
    </row>
    <row r="71" spans="1:7">
      <c r="A71" s="1286" t="s">
        <v>1072</v>
      </c>
      <c r="B71" s="1286"/>
      <c r="C71" s="1286"/>
      <c r="D71" s="1286"/>
      <c r="E71" s="1286"/>
      <c r="F71" s="1286"/>
      <c r="G71" s="1286"/>
    </row>
    <row r="72" spans="1:7"/>
    <row r="73" spans="1:7">
      <c r="C73" s="177"/>
      <c r="D73" s="1297" t="s">
        <v>1170</v>
      </c>
      <c r="E73" s="1297"/>
      <c r="F73" s="1297"/>
    </row>
    <row r="74" spans="1:7">
      <c r="A74" s="35"/>
      <c r="B74" s="35"/>
      <c r="D74" s="1265" t="s">
        <v>1197</v>
      </c>
      <c r="E74" s="1265"/>
      <c r="F74" s="1265"/>
    </row>
    <row r="75" spans="1:7">
      <c r="A75" s="35"/>
      <c r="B75" s="35"/>
    </row>
    <row r="76" spans="1:7" ht="14.4">
      <c r="A76" s="176"/>
      <c r="B76" s="468" t="s">
        <v>308</v>
      </c>
      <c r="D76" s="1265" t="s">
        <v>1171</v>
      </c>
      <c r="E76" s="1265"/>
      <c r="F76" s="1265"/>
    </row>
    <row r="77" spans="1:7" ht="14.4">
      <c r="A77" s="176"/>
      <c r="B77" s="176"/>
      <c r="D77" s="1265"/>
      <c r="E77" s="1265"/>
      <c r="F77" s="1265"/>
    </row>
    <row r="78" spans="1:7" ht="14.4">
      <c r="A78" s="176"/>
      <c r="B78" s="176"/>
      <c r="D78" s="1265"/>
      <c r="E78" s="1265"/>
      <c r="F78" s="1265"/>
    </row>
    <row r="79" spans="1:7" ht="14.4">
      <c r="A79" s="176"/>
      <c r="B79" s="176"/>
      <c r="D79" s="1265"/>
      <c r="E79" s="1265"/>
      <c r="F79" s="1265"/>
    </row>
    <row r="80" spans="1:7" ht="14.4">
      <c r="A80" s="176"/>
      <c r="B80" s="176"/>
      <c r="D80" s="1265"/>
      <c r="E80" s="1265"/>
      <c r="F80" s="1265"/>
    </row>
    <row r="81" spans="1:6" ht="14.4">
      <c r="A81" s="176"/>
      <c r="B81" s="176"/>
      <c r="D81" s="1265"/>
      <c r="E81" s="1265"/>
      <c r="F81" s="1265"/>
    </row>
    <row r="82" spans="1:6" ht="14.4">
      <c r="A82" s="176"/>
      <c r="B82" s="176"/>
      <c r="D82" s="474"/>
      <c r="E82" s="474"/>
      <c r="F82" s="474"/>
    </row>
    <row r="83" spans="1:6" ht="14.85" customHeight="1">
      <c r="A83" s="176"/>
      <c r="B83" s="468" t="s">
        <v>308</v>
      </c>
      <c r="D83" s="1268" t="s">
        <v>1270</v>
      </c>
      <c r="E83" s="1268"/>
      <c r="F83" s="1268"/>
    </row>
    <row r="84" spans="1:6" ht="14.4">
      <c r="A84" s="176"/>
      <c r="B84" s="176"/>
      <c r="D84" s="1268"/>
      <c r="E84" s="1268"/>
      <c r="F84" s="1268"/>
    </row>
    <row r="85" spans="1:6" ht="14.4">
      <c r="A85" s="176"/>
      <c r="B85" s="176"/>
      <c r="D85" s="1268"/>
      <c r="E85" s="1268"/>
      <c r="F85" s="1268"/>
    </row>
    <row r="86" spans="1:6" ht="14.4">
      <c r="A86" s="176"/>
      <c r="B86" s="176"/>
      <c r="D86" s="1268"/>
      <c r="E86" s="1268"/>
      <c r="F86" s="1268"/>
    </row>
    <row r="87" spans="1:6" ht="14.4">
      <c r="A87" s="176"/>
      <c r="B87" s="176"/>
      <c r="D87" s="1268"/>
      <c r="E87" s="1268"/>
      <c r="F87" s="1268"/>
    </row>
    <row r="88" spans="1:6" ht="14.4">
      <c r="A88" s="176"/>
      <c r="B88" s="176"/>
      <c r="D88" s="1268"/>
      <c r="E88" s="1268"/>
      <c r="F88" s="1268"/>
    </row>
    <row r="89" spans="1:6" ht="14.4">
      <c r="A89" s="176"/>
      <c r="B89" s="176"/>
      <c r="D89" s="1268"/>
      <c r="E89" s="1268"/>
      <c r="F89" s="1268"/>
    </row>
    <row r="90" spans="1:6" ht="14.4">
      <c r="A90" s="176"/>
      <c r="B90" s="176"/>
      <c r="D90" s="1268"/>
      <c r="E90" s="1268"/>
      <c r="F90" s="1268"/>
    </row>
    <row r="91" spans="1:6" ht="14.4">
      <c r="A91" s="176"/>
      <c r="B91" s="176"/>
      <c r="D91" s="1268"/>
      <c r="E91" s="1268"/>
      <c r="F91" s="1268"/>
    </row>
    <row r="92" spans="1:6" ht="14.4">
      <c r="A92" s="176"/>
      <c r="B92" s="176"/>
      <c r="D92" s="1268"/>
      <c r="E92" s="1268"/>
      <c r="F92" s="1268"/>
    </row>
    <row r="93" spans="1:6" ht="14.4">
      <c r="A93" s="176"/>
      <c r="B93" s="176"/>
      <c r="D93" s="1268"/>
      <c r="E93" s="1268"/>
      <c r="F93" s="1268"/>
    </row>
    <row r="94" spans="1:6" ht="14.4">
      <c r="A94" s="176"/>
      <c r="B94" s="176"/>
      <c r="D94" s="1268"/>
      <c r="E94" s="1268"/>
      <c r="F94" s="1268"/>
    </row>
    <row r="95" spans="1:6" ht="14.4">
      <c r="A95" s="176"/>
      <c r="B95" s="176"/>
      <c r="D95" s="1268"/>
      <c r="E95" s="1268"/>
      <c r="F95" s="1268"/>
    </row>
    <row r="96" spans="1:6" ht="14.4">
      <c r="A96" s="176"/>
      <c r="B96" s="176"/>
      <c r="D96" s="1268"/>
      <c r="E96" s="1268"/>
      <c r="F96" s="1268"/>
    </row>
    <row r="97" spans="1:11" ht="14.4">
      <c r="A97" s="176"/>
      <c r="B97" s="468" t="s">
        <v>308</v>
      </c>
      <c r="D97" s="1265" t="s">
        <v>1172</v>
      </c>
      <c r="E97" s="1265"/>
      <c r="F97" s="1265"/>
    </row>
    <row r="98" spans="1:11" ht="14.4">
      <c r="A98" s="176"/>
      <c r="B98" s="176"/>
      <c r="D98" s="1265"/>
      <c r="E98" s="1265"/>
      <c r="F98" s="1265"/>
    </row>
    <row r="99" spans="1:11" ht="14.4">
      <c r="A99" s="176"/>
      <c r="B99" s="176"/>
      <c r="D99" s="1265"/>
      <c r="E99" s="1265"/>
      <c r="F99" s="1265"/>
    </row>
    <row r="100" spans="1:11" ht="14.4">
      <c r="A100" s="176"/>
      <c r="B100" s="176"/>
      <c r="D100" s="1265"/>
      <c r="E100" s="1265"/>
      <c r="F100" s="1265"/>
    </row>
    <row r="101" spans="1:11" ht="14.4">
      <c r="A101" s="176"/>
      <c r="B101" s="176"/>
      <c r="D101" s="1265"/>
      <c r="E101" s="1265"/>
      <c r="F101" s="1265"/>
    </row>
    <row r="102" spans="1:11" ht="14.4">
      <c r="A102" s="176"/>
      <c r="B102" s="176"/>
      <c r="D102" s="1265"/>
      <c r="E102" s="1265"/>
      <c r="F102" s="1265"/>
    </row>
    <row r="103" spans="1:11" ht="14.4">
      <c r="A103" s="176"/>
      <c r="B103" s="176"/>
      <c r="D103" s="1265"/>
      <c r="E103" s="1265"/>
      <c r="F103" s="1265"/>
    </row>
    <row r="104" spans="1:11" ht="14.4">
      <c r="A104" s="176"/>
      <c r="B104" s="176"/>
      <c r="D104" s="1265"/>
      <c r="E104" s="1265"/>
      <c r="F104" s="1265"/>
    </row>
    <row r="105" spans="1:11" ht="14.4">
      <c r="A105" s="176"/>
      <c r="B105" s="176"/>
      <c r="D105" s="474"/>
      <c r="E105" s="474"/>
      <c r="F105" s="474"/>
    </row>
    <row r="106" spans="1:11" ht="14.4">
      <c r="A106" s="176"/>
      <c r="B106" s="468" t="s">
        <v>308</v>
      </c>
      <c r="C106" s="179"/>
      <c r="D106" s="1306" t="s">
        <v>1173</v>
      </c>
      <c r="E106" s="1306"/>
      <c r="F106" s="1306"/>
      <c r="G106" s="183"/>
      <c r="H106" s="181"/>
      <c r="I106" s="181"/>
      <c r="J106" s="181"/>
      <c r="K106" s="181"/>
    </row>
    <row r="107" spans="1:11" ht="14.4">
      <c r="A107" s="176"/>
      <c r="B107" s="176"/>
      <c r="C107" s="179"/>
      <c r="D107" s="1306"/>
      <c r="E107" s="1306"/>
      <c r="F107" s="1306"/>
      <c r="G107" s="183"/>
      <c r="H107" s="181"/>
      <c r="I107" s="181"/>
      <c r="J107" s="181"/>
      <c r="K107" s="181"/>
    </row>
    <row r="108" spans="1:11" ht="14.4">
      <c r="A108" s="176"/>
      <c r="B108" s="176"/>
      <c r="C108" s="179"/>
      <c r="D108" s="1306"/>
      <c r="E108" s="1306"/>
      <c r="F108" s="1306"/>
      <c r="G108" s="183"/>
      <c r="H108" s="181"/>
      <c r="I108" s="181"/>
      <c r="J108" s="181"/>
      <c r="K108" s="181"/>
    </row>
    <row r="109" spans="1:11" ht="14.4">
      <c r="A109" s="176"/>
      <c r="B109" s="176"/>
      <c r="C109" s="179"/>
      <c r="D109" s="1306"/>
      <c r="E109" s="1306"/>
      <c r="F109" s="1306"/>
      <c r="G109" s="183"/>
      <c r="H109" s="181"/>
      <c r="I109" s="181"/>
      <c r="J109" s="181"/>
      <c r="K109" s="181"/>
    </row>
    <row r="110" spans="1:11" ht="14.4">
      <c r="A110" s="176"/>
      <c r="B110" s="176"/>
      <c r="C110" s="179"/>
      <c r="D110" s="1306"/>
      <c r="E110" s="1306"/>
      <c r="F110" s="1306"/>
      <c r="G110" s="183"/>
      <c r="H110" s="181"/>
      <c r="I110" s="181"/>
      <c r="J110" s="181"/>
      <c r="K110" s="181"/>
    </row>
    <row r="111" spans="1:11">
      <c r="C111"/>
      <c r="D111" s="1306"/>
      <c r="E111" s="1306"/>
      <c r="F111" s="1306"/>
      <c r="G111"/>
    </row>
    <row r="112" spans="1:11">
      <c r="C112"/>
      <c r="D112" s="1306"/>
      <c r="E112" s="1306"/>
      <c r="F112" s="1306"/>
      <c r="G112"/>
    </row>
    <row r="113" spans="1:7">
      <c r="C113"/>
      <c r="D113" s="330"/>
      <c r="E113"/>
      <c r="F113"/>
      <c r="G113"/>
    </row>
    <row r="114" spans="1:7" ht="14.4">
      <c r="A114" s="176"/>
      <c r="B114" s="468" t="s">
        <v>308</v>
      </c>
      <c r="C114"/>
      <c r="D114" s="1307" t="s">
        <v>1174</v>
      </c>
      <c r="E114" s="1307"/>
      <c r="F114" s="1307"/>
      <c r="G114"/>
    </row>
    <row r="115" spans="1:7" ht="14.4">
      <c r="A115" s="176"/>
      <c r="B115" s="176"/>
      <c r="C115"/>
      <c r="D115" s="1307"/>
      <c r="E115" s="1307"/>
      <c r="F115" s="1307"/>
      <c r="G115"/>
    </row>
    <row r="116" spans="1:7"/>
    <row r="117" spans="1:7" ht="14.4">
      <c r="A117" s="176"/>
      <c r="B117" s="468" t="s">
        <v>308</v>
      </c>
      <c r="D117" s="1265" t="s">
        <v>1175</v>
      </c>
      <c r="E117" s="1265"/>
      <c r="F117" s="1265"/>
    </row>
    <row r="118" spans="1:7">
      <c r="D118" s="1265"/>
      <c r="E118" s="1265"/>
      <c r="F118" s="1265"/>
    </row>
    <row r="119" spans="1:7">
      <c r="D119" s="1265"/>
      <c r="E119" s="1265"/>
      <c r="F119" s="1265"/>
    </row>
    <row r="120" spans="1:7">
      <c r="D120" s="1265"/>
      <c r="E120" s="1265"/>
      <c r="F120" s="1265"/>
    </row>
    <row r="121" spans="1:7">
      <c r="D121" s="1265"/>
      <c r="E121" s="1265"/>
      <c r="F121" s="1265"/>
    </row>
    <row r="122" spans="1:7"/>
    <row r="123" spans="1:7" ht="14.4">
      <c r="A123" s="176"/>
      <c r="B123" s="468" t="s">
        <v>308</v>
      </c>
      <c r="D123" s="1265" t="s">
        <v>1176</v>
      </c>
      <c r="E123" s="1265"/>
      <c r="F123" s="1265"/>
    </row>
    <row r="124" spans="1:7" s="197" customFormat="1" ht="14.1" customHeight="1">
      <c r="A124" s="195"/>
      <c r="B124" s="195"/>
      <c r="C124" s="195"/>
      <c r="D124" s="1265"/>
      <c r="E124" s="1265"/>
      <c r="F124" s="1265"/>
      <c r="G124" s="196"/>
    </row>
    <row r="125" spans="1:7" ht="14.1" customHeight="1">
      <c r="D125" s="1265"/>
      <c r="E125" s="1265"/>
      <c r="F125" s="1265"/>
    </row>
    <row r="126" spans="1:7" ht="14.1" customHeight="1">
      <c r="D126" s="1265"/>
      <c r="E126" s="1265"/>
      <c r="F126" s="1265"/>
    </row>
    <row r="127" spans="1:7" ht="14.1" customHeight="1">
      <c r="D127" s="1265"/>
      <c r="E127" s="1265"/>
      <c r="F127" s="1265"/>
    </row>
    <row r="128" spans="1:7" ht="14.1" customHeight="1">
      <c r="A128" s="256"/>
      <c r="B128" s="256"/>
      <c r="D128" s="1265"/>
      <c r="E128" s="1265"/>
      <c r="F128" s="1265"/>
    </row>
    <row r="129" spans="2:6" ht="14.1" customHeight="1">
      <c r="D129" s="1265"/>
      <c r="E129" s="1265"/>
      <c r="F129" s="1265"/>
    </row>
    <row r="130" spans="2:6" ht="14.1" customHeight="1">
      <c r="D130" s="1265"/>
      <c r="E130" s="1265"/>
      <c r="F130" s="1265"/>
    </row>
    <row r="131" spans="2:6" ht="14.1" customHeight="1">
      <c r="D131" s="1265"/>
      <c r="E131" s="1265"/>
      <c r="F131" s="1265"/>
    </row>
    <row r="132" spans="2:6" ht="14.1" customHeight="1">
      <c r="D132" s="1265"/>
      <c r="E132" s="1265"/>
      <c r="F132" s="1265"/>
    </row>
    <row r="133" spans="2:6" ht="14.1" customHeight="1">
      <c r="D133" s="1265"/>
      <c r="E133" s="1265"/>
      <c r="F133" s="1265"/>
    </row>
    <row r="134" spans="2:6" ht="14.1" customHeight="1">
      <c r="D134" s="1265"/>
      <c r="E134" s="1265"/>
      <c r="F134" s="1265"/>
    </row>
    <row r="135" spans="2:6" ht="14.1" customHeight="1">
      <c r="D135" s="218"/>
      <c r="E135" s="35"/>
      <c r="F135" s="35"/>
    </row>
    <row r="136" spans="2:6" ht="14.1" customHeight="1">
      <c r="B136" s="468" t="s">
        <v>308</v>
      </c>
      <c r="D136" s="1265" t="s">
        <v>1284</v>
      </c>
      <c r="E136" s="1265"/>
      <c r="F136" s="1265"/>
    </row>
    <row r="137" spans="2:6" ht="14.1" customHeight="1">
      <c r="D137" s="1265"/>
      <c r="E137" s="1265"/>
      <c r="F137" s="1265"/>
    </row>
    <row r="138" spans="2:6" ht="14.1" customHeight="1">
      <c r="D138" s="1265"/>
      <c r="E138" s="1265"/>
      <c r="F138" s="1265"/>
    </row>
    <row r="139" spans="2:6" ht="14.1" customHeight="1">
      <c r="D139" s="1265"/>
      <c r="E139" s="1265"/>
      <c r="F139" s="1265"/>
    </row>
    <row r="140" spans="2:6" ht="14.1" customHeight="1">
      <c r="D140" s="1265"/>
      <c r="E140" s="1265"/>
      <c r="F140" s="1265"/>
    </row>
    <row r="141" spans="2:6" ht="14.1" customHeight="1">
      <c r="D141" s="1265"/>
      <c r="E141" s="1265"/>
      <c r="F141" s="1265"/>
    </row>
    <row r="142" spans="2:6" ht="14.1" customHeight="1">
      <c r="D142" s="1265"/>
      <c r="E142" s="1265"/>
      <c r="F142" s="1265"/>
    </row>
    <row r="143" spans="2:6" ht="14.1" customHeight="1">
      <c r="D143" s="1265"/>
      <c r="E143" s="1265"/>
      <c r="F143" s="1265"/>
    </row>
    <row r="144" spans="2:6" ht="14.1" customHeight="1">
      <c r="D144" s="1265"/>
      <c r="E144" s="1265"/>
      <c r="F144" s="1265"/>
    </row>
    <row r="145" spans="1:7" ht="14.1" customHeight="1">
      <c r="D145" s="1265"/>
      <c r="E145" s="1265"/>
      <c r="F145" s="1265"/>
    </row>
    <row r="146" spans="1:7" ht="14.1" customHeight="1">
      <c r="D146" s="1265"/>
      <c r="E146" s="1265"/>
      <c r="F146" s="1265"/>
    </row>
    <row r="147" spans="1:7" ht="14.1" customHeight="1">
      <c r="D147" s="1265"/>
      <c r="E147" s="1265"/>
      <c r="F147" s="1265"/>
    </row>
    <row r="148" spans="1:7" ht="14.1" customHeight="1">
      <c r="D148" s="1265"/>
      <c r="E148" s="1265"/>
      <c r="F148" s="1265"/>
    </row>
    <row r="149" spans="1:7" ht="14.1" customHeight="1">
      <c r="D149" s="1265"/>
      <c r="E149" s="1265"/>
      <c r="F149" s="1265"/>
    </row>
    <row r="150" spans="1:7" ht="14.1" customHeight="1">
      <c r="D150" s="1265"/>
      <c r="E150" s="1265"/>
      <c r="F150" s="1265"/>
    </row>
    <row r="151" spans="1:7" ht="14.1" customHeight="1">
      <c r="D151" s="1265"/>
      <c r="E151" s="1265"/>
      <c r="F151" s="1265"/>
    </row>
    <row r="152" spans="1:7" ht="14.1" customHeight="1">
      <c r="D152" s="1265"/>
      <c r="E152" s="1265"/>
      <c r="F152" s="1265"/>
    </row>
    <row r="153" spans="1:7" ht="14.1" customHeight="1">
      <c r="D153" s="1265"/>
      <c r="E153" s="1265"/>
      <c r="F153" s="1265"/>
    </row>
    <row r="154" spans="1:7" ht="14.1" customHeight="1">
      <c r="D154" s="1265"/>
      <c r="E154" s="1265"/>
      <c r="F154" s="1265"/>
    </row>
    <row r="155" spans="1:7" ht="14.1" customHeight="1">
      <c r="D155" s="218"/>
      <c r="E155" s="35"/>
      <c r="F155" s="35"/>
    </row>
    <row r="156" spans="1:7" ht="14.1" customHeight="1">
      <c r="A156" s="256"/>
      <c r="B156" s="468" t="s">
        <v>308</v>
      </c>
      <c r="C156" s="218"/>
      <c r="D156" s="1268" t="s">
        <v>1177</v>
      </c>
      <c r="E156" s="1268"/>
      <c r="F156" s="1268"/>
      <c r="G156" s="218"/>
    </row>
    <row r="157" spans="1:7" ht="14.1" customHeight="1">
      <c r="A157" s="256"/>
      <c r="B157" s="256"/>
      <c r="C157" s="218"/>
      <c r="D157" s="1268"/>
      <c r="E157" s="1268"/>
      <c r="F157" s="1268"/>
      <c r="G157" s="218"/>
    </row>
    <row r="158" spans="1:7" ht="14.1" customHeight="1">
      <c r="A158" s="256"/>
      <c r="B158" s="256"/>
      <c r="C158" s="218"/>
      <c r="D158" s="218"/>
      <c r="E158" s="218"/>
      <c r="F158" s="218"/>
      <c r="G158" s="218"/>
    </row>
    <row r="159" spans="1:7" ht="14.1" customHeight="1">
      <c r="A159" s="256"/>
      <c r="B159" s="468" t="s">
        <v>308</v>
      </c>
      <c r="C159" s="218"/>
      <c r="D159" s="1268" t="s">
        <v>1178</v>
      </c>
      <c r="E159" s="1268"/>
      <c r="F159" s="1268"/>
      <c r="G159" s="218"/>
    </row>
    <row r="160" spans="1:7" ht="14.1" customHeight="1">
      <c r="A160" s="256"/>
      <c r="B160" s="256"/>
      <c r="C160" s="218"/>
      <c r="D160" s="1268"/>
      <c r="E160" s="1268"/>
      <c r="F160" s="1268"/>
      <c r="G160" s="218"/>
    </row>
    <row r="161" spans="1:7" ht="14.1" customHeight="1">
      <c r="A161" s="256"/>
      <c r="B161" s="256"/>
      <c r="C161" s="218"/>
      <c r="D161" s="1268"/>
      <c r="E161" s="1268"/>
      <c r="F161" s="1268"/>
      <c r="G161" s="218"/>
    </row>
    <row r="162" spans="1:7" ht="14.1" customHeight="1">
      <c r="A162" s="256"/>
      <c r="B162" s="256"/>
      <c r="C162" s="218"/>
      <c r="D162" s="1268"/>
      <c r="E162" s="1268"/>
      <c r="F162" s="1268"/>
      <c r="G162" s="218"/>
    </row>
    <row r="163" spans="1:7" ht="14.1" customHeight="1">
      <c r="D163" s="35"/>
      <c r="E163" s="35"/>
      <c r="F163" s="35"/>
    </row>
    <row r="164" spans="1:7" ht="14.1" customHeight="1">
      <c r="B164" s="468" t="s">
        <v>308</v>
      </c>
      <c r="D164" s="1302" t="s">
        <v>1179</v>
      </c>
      <c r="E164" s="1302"/>
      <c r="F164" s="1302"/>
    </row>
    <row r="165" spans="1:7" ht="14.1" customHeight="1">
      <c r="D165" s="1302"/>
      <c r="E165" s="1302"/>
      <c r="F165" s="1302"/>
    </row>
    <row r="166" spans="1:7" ht="14.1" customHeight="1">
      <c r="D166" s="1302"/>
      <c r="E166" s="1302"/>
      <c r="F166" s="1302"/>
    </row>
    <row r="167" spans="1:7" ht="14.1" customHeight="1">
      <c r="A167" s="13"/>
      <c r="B167" s="13"/>
      <c r="E167" s="35"/>
      <c r="F167" s="35"/>
    </row>
    <row r="168" spans="1:7">
      <c r="A168" s="1286" t="s">
        <v>1073</v>
      </c>
      <c r="B168" s="1286"/>
      <c r="C168" s="1286"/>
      <c r="D168" s="1286"/>
      <c r="E168" s="1286"/>
      <c r="F168" s="1286"/>
      <c r="G168" s="1286"/>
    </row>
    <row r="169" spans="1:7" ht="12" customHeight="1">
      <c r="D169" s="35"/>
      <c r="E169" s="35"/>
      <c r="F169" s="35"/>
    </row>
    <row r="170" spans="1:7">
      <c r="B170" s="1283" t="s">
        <v>449</v>
      </c>
      <c r="C170" s="1283"/>
      <c r="D170" s="1283"/>
      <c r="E170" s="1283"/>
      <c r="F170" s="1283"/>
    </row>
    <row r="171" spans="1:7" ht="12" customHeight="1">
      <c r="A171" s="172"/>
      <c r="B171" s="172"/>
      <c r="C171" s="172"/>
    </row>
    <row r="172" spans="1:7">
      <c r="A172" s="1286" t="s">
        <v>1074</v>
      </c>
      <c r="B172" s="1286"/>
      <c r="C172" s="1286"/>
      <c r="D172" s="1286"/>
      <c r="E172" s="1286"/>
      <c r="F172" s="1286"/>
      <c r="G172" s="1286"/>
    </row>
    <row r="173" spans="1:7" ht="12" customHeight="1">
      <c r="A173" s="2"/>
      <c r="B173" s="2"/>
      <c r="E173" s="2"/>
    </row>
    <row r="174" spans="1:7" ht="13.35" customHeight="1">
      <c r="A174" s="2"/>
      <c r="B174" s="2"/>
      <c r="D174" s="1308" t="s">
        <v>1182</v>
      </c>
      <c r="E174" s="1308"/>
      <c r="F174" s="1308"/>
    </row>
    <row r="175" spans="1:7">
      <c r="A175" s="2"/>
      <c r="B175" s="2"/>
      <c r="D175" s="1308"/>
      <c r="E175" s="1308"/>
      <c r="F175" s="1308"/>
    </row>
    <row r="176" spans="1:7">
      <c r="A176" s="2"/>
      <c r="B176" s="2"/>
      <c r="D176" s="1295" t="s">
        <v>1183</v>
      </c>
      <c r="E176" s="1295"/>
      <c r="F176" s="1295"/>
    </row>
    <row r="177" spans="1:7" ht="12" customHeight="1">
      <c r="A177" s="2"/>
      <c r="B177" s="2"/>
      <c r="E177" s="2"/>
    </row>
    <row r="178" spans="1:7" ht="14.4">
      <c r="A178" s="176"/>
      <c r="B178" s="468" t="s">
        <v>308</v>
      </c>
      <c r="D178" s="1280" t="s">
        <v>1181</v>
      </c>
      <c r="E178" s="1280"/>
      <c r="F178" s="1280"/>
    </row>
    <row r="179" spans="1:7" ht="14.4">
      <c r="A179" s="176"/>
      <c r="B179" s="176"/>
      <c r="D179" s="1280"/>
      <c r="E179" s="1280"/>
      <c r="F179" s="1280"/>
    </row>
    <row r="180" spans="1:7" ht="14.4">
      <c r="A180" s="176"/>
      <c r="B180" s="176"/>
      <c r="D180" s="1280"/>
      <c r="E180" s="1280"/>
      <c r="F180" s="1280"/>
    </row>
    <row r="181" spans="1:7">
      <c r="D181" s="1280"/>
      <c r="E181" s="1280"/>
      <c r="F181" s="1280"/>
    </row>
    <row r="182" spans="1:7">
      <c r="D182" s="220"/>
    </row>
    <row r="183" spans="1:7">
      <c r="D183" s="1301" t="s">
        <v>1090</v>
      </c>
      <c r="E183" s="1301"/>
      <c r="F183" s="1301"/>
    </row>
    <row r="184" spans="1:7">
      <c r="D184" s="1301"/>
      <c r="E184" s="1301"/>
      <c r="F184" s="1301"/>
    </row>
    <row r="185" spans="1:7">
      <c r="D185" s="475"/>
      <c r="E185" s="475"/>
      <c r="F185" s="475"/>
    </row>
    <row r="186" spans="1:7" ht="14.4">
      <c r="A186" s="176"/>
      <c r="B186" s="468" t="s">
        <v>308</v>
      </c>
      <c r="C186" s="385"/>
      <c r="D186" s="1265" t="s">
        <v>1180</v>
      </c>
      <c r="E186" s="1265"/>
      <c r="F186" s="1265"/>
      <c r="G186" s="3"/>
    </row>
    <row r="187" spans="1:7" ht="14.85" customHeight="1">
      <c r="A187" s="176"/>
      <c r="B187"/>
      <c r="C187" s="385"/>
      <c r="D187" s="1265"/>
      <c r="E187" s="1265"/>
      <c r="F187" s="1265"/>
      <c r="G187" s="3"/>
    </row>
    <row r="188" spans="1:7" ht="14.4">
      <c r="A188" s="176"/>
      <c r="B188" s="385"/>
      <c r="C188" s="385"/>
      <c r="D188" s="1265"/>
      <c r="E188" s="1265"/>
      <c r="F188" s="1265"/>
      <c r="G188" s="3"/>
    </row>
    <row r="189" spans="1:7" ht="14.4">
      <c r="A189" s="176"/>
      <c r="B189" s="385"/>
      <c r="C189" s="385"/>
      <c r="D189" s="1265"/>
      <c r="E189" s="1265"/>
      <c r="F189" s="1265"/>
      <c r="G189" s="3"/>
    </row>
    <row r="190" spans="1:7">
      <c r="D190" s="475"/>
      <c r="E190" s="475"/>
      <c r="F190" s="475"/>
    </row>
    <row r="191" spans="1:7">
      <c r="A191" s="1286" t="s">
        <v>1075</v>
      </c>
      <c r="B191" s="1286"/>
      <c r="C191" s="1286"/>
      <c r="D191" s="1286"/>
      <c r="E191" s="1286"/>
      <c r="F191" s="1286"/>
      <c r="G191" s="1286"/>
    </row>
    <row r="192" spans="1:7" ht="12" customHeight="1">
      <c r="D192" s="35"/>
      <c r="E192" s="35"/>
      <c r="F192" s="35"/>
    </row>
    <row r="193" spans="1:6">
      <c r="C193" s="177"/>
      <c r="D193" s="1284" t="s">
        <v>209</v>
      </c>
      <c r="E193" s="1284"/>
      <c r="F193" s="1284"/>
    </row>
    <row r="194" spans="1:6">
      <c r="A194" s="172"/>
      <c r="B194" s="172"/>
      <c r="C194" s="172"/>
      <c r="D194" s="1285" t="s">
        <v>1204</v>
      </c>
      <c r="E194" s="1291"/>
      <c r="F194" s="1291"/>
    </row>
    <row r="195" spans="1:6" ht="12" customHeight="1">
      <c r="A195" s="13"/>
      <c r="B195" s="13"/>
      <c r="C195" s="13"/>
    </row>
    <row r="196" spans="1:6" ht="13.35" customHeight="1">
      <c r="A196" s="13"/>
      <c r="C196" s="13"/>
      <c r="D196" s="1284" t="s">
        <v>555</v>
      </c>
      <c r="E196" s="1284"/>
      <c r="F196" s="1284"/>
    </row>
    <row r="197" spans="1:6" ht="14.4">
      <c r="A197" s="176"/>
      <c r="B197" s="468" t="s">
        <v>308</v>
      </c>
      <c r="D197" s="1265" t="s">
        <v>1198</v>
      </c>
      <c r="E197" s="1265"/>
      <c r="F197" s="1265"/>
    </row>
    <row r="198" spans="1:6" ht="14.4">
      <c r="A198" s="176"/>
      <c r="B198" s="176"/>
      <c r="D198" s="1265"/>
      <c r="E198" s="1265"/>
      <c r="F198" s="1265"/>
    </row>
    <row r="199" spans="1:6"/>
    <row r="200" spans="1:6" ht="14.4">
      <c r="A200" s="176"/>
      <c r="B200" s="468" t="s">
        <v>308</v>
      </c>
      <c r="D200" s="1265" t="s">
        <v>1199</v>
      </c>
      <c r="E200" s="1265"/>
      <c r="F200" s="1265"/>
    </row>
    <row r="201" spans="1:6" ht="14.4">
      <c r="A201" s="176"/>
      <c r="B201" s="176"/>
      <c r="D201" s="1265"/>
      <c r="E201" s="1265"/>
      <c r="F201" s="1265"/>
    </row>
    <row r="202" spans="1:6" ht="14.4">
      <c r="A202" s="176"/>
      <c r="B202" s="176"/>
      <c r="D202" s="1265"/>
      <c r="E202" s="1265"/>
      <c r="F202" s="1265"/>
    </row>
    <row r="203" spans="1:6" ht="5.0999999999999996" customHeight="1">
      <c r="A203" s="176"/>
      <c r="B203" s="176"/>
      <c r="D203" s="35"/>
      <c r="E203" s="35"/>
      <c r="F203" s="35"/>
    </row>
    <row r="204" spans="1:6" ht="14.4">
      <c r="A204" s="176"/>
      <c r="B204" s="176"/>
      <c r="D204" s="1265" t="s">
        <v>1200</v>
      </c>
      <c r="E204" s="1265"/>
      <c r="F204" s="1265"/>
    </row>
    <row r="205" spans="1:6" ht="14.4">
      <c r="A205" s="176"/>
      <c r="B205" s="176"/>
      <c r="D205" s="1265"/>
      <c r="E205" s="1265"/>
      <c r="F205" s="1265"/>
    </row>
    <row r="206" spans="1:6" ht="14.4">
      <c r="A206" s="176"/>
      <c r="B206" s="176"/>
      <c r="D206" s="1265"/>
      <c r="E206" s="1265"/>
      <c r="F206" s="1265"/>
    </row>
    <row r="207" spans="1:6" ht="14.4">
      <c r="A207" s="176"/>
      <c r="B207" s="176"/>
      <c r="D207" s="1265"/>
      <c r="E207" s="1265"/>
      <c r="F207" s="1265"/>
    </row>
    <row r="208" spans="1:6" ht="14.4">
      <c r="A208" s="176"/>
      <c r="B208" s="176"/>
      <c r="D208" s="1265"/>
      <c r="E208" s="1265"/>
      <c r="F208" s="1265"/>
    </row>
    <row r="209" spans="1:7" ht="14.4">
      <c r="A209" s="176"/>
      <c r="B209" s="176"/>
      <c r="D209" s="35"/>
      <c r="E209" s="35"/>
      <c r="F209" s="35"/>
    </row>
    <row r="210" spans="1:7" ht="14.4">
      <c r="A210" s="176"/>
      <c r="B210" s="468" t="s">
        <v>308</v>
      </c>
      <c r="D210" s="1265" t="s">
        <v>1201</v>
      </c>
      <c r="E210" s="1265"/>
      <c r="F210" s="1265"/>
    </row>
    <row r="211" spans="1:7" ht="14.4">
      <c r="A211" s="176"/>
      <c r="B211" s="176"/>
      <c r="D211" s="1265"/>
      <c r="E211" s="1265"/>
      <c r="F211" s="1265"/>
    </row>
    <row r="212" spans="1:7" ht="14.4">
      <c r="A212" s="176"/>
      <c r="B212" s="176"/>
      <c r="D212" s="1283" t="s">
        <v>910</v>
      </c>
      <c r="E212" s="1283"/>
      <c r="F212" s="1283"/>
    </row>
    <row r="213" spans="1:7" ht="14.4">
      <c r="A213" s="176"/>
      <c r="B213" s="176"/>
      <c r="D213" s="35"/>
      <c r="E213" s="35"/>
      <c r="F213" s="35"/>
    </row>
    <row r="214" spans="1:7" ht="14.85" customHeight="1">
      <c r="A214" s="176"/>
      <c r="B214" s="468" t="s">
        <v>308</v>
      </c>
      <c r="D214" s="1265" t="s">
        <v>1203</v>
      </c>
      <c r="E214" s="1265"/>
      <c r="F214" s="1265"/>
    </row>
    <row r="215" spans="1:7" ht="14.4">
      <c r="A215" s="176"/>
      <c r="B215" s="176"/>
      <c r="D215" s="1265"/>
      <c r="E215" s="1265"/>
      <c r="F215" s="1265"/>
    </row>
    <row r="216" spans="1:7" ht="14.4">
      <c r="A216" s="176"/>
      <c r="B216" s="176"/>
      <c r="D216" s="1265"/>
      <c r="E216" s="1265"/>
      <c r="F216" s="1265"/>
    </row>
    <row r="217" spans="1:7" ht="14.4">
      <c r="A217" s="176"/>
      <c r="B217" s="176"/>
      <c r="D217" s="1265"/>
      <c r="E217" s="1265"/>
      <c r="F217" s="1265"/>
    </row>
    <row r="218" spans="1:7" ht="14.4">
      <c r="A218" s="176"/>
      <c r="B218" s="176"/>
      <c r="D218" s="1265"/>
      <c r="E218" s="1265"/>
      <c r="F218" s="1265"/>
    </row>
    <row r="219" spans="1:7">
      <c r="D219" s="35"/>
      <c r="E219" s="35"/>
      <c r="F219" s="35"/>
    </row>
    <row r="220" spans="1:7" ht="14.4">
      <c r="A220" s="176"/>
      <c r="B220" s="468" t="s">
        <v>308</v>
      </c>
      <c r="D220" s="1265" t="s">
        <v>1202</v>
      </c>
      <c r="E220" s="1265"/>
      <c r="F220" s="1265"/>
    </row>
    <row r="221" spans="1:7" ht="14.4">
      <c r="A221" s="176"/>
      <c r="B221" s="176"/>
      <c r="D221" s="1265"/>
      <c r="E221" s="1265"/>
      <c r="F221" s="1265"/>
    </row>
    <row r="222" spans="1:7">
      <c r="D222" s="19"/>
    </row>
    <row r="223" spans="1:7">
      <c r="A223" s="1286" t="s">
        <v>1076</v>
      </c>
      <c r="B223" s="1286"/>
      <c r="C223" s="1286"/>
      <c r="D223" s="1286"/>
      <c r="E223" s="1286"/>
      <c r="F223" s="1286"/>
      <c r="G223" s="1286"/>
    </row>
    <row r="224" spans="1:7">
      <c r="D224" s="19"/>
    </row>
    <row r="225" spans="1:6">
      <c r="C225" s="177"/>
      <c r="D225" s="1284" t="s">
        <v>1205</v>
      </c>
      <c r="E225" s="1284"/>
      <c r="F225" s="1284"/>
    </row>
    <row r="226" spans="1:6">
      <c r="A226" s="172"/>
      <c r="B226" s="172"/>
      <c r="C226" s="172"/>
      <c r="D226" s="35"/>
      <c r="E226" s="35"/>
      <c r="F226" s="35"/>
    </row>
    <row r="227" spans="1:6">
      <c r="A227" s="175"/>
      <c r="B227" s="175"/>
      <c r="C227" s="175"/>
      <c r="D227" s="1284" t="s">
        <v>270</v>
      </c>
      <c r="E227" s="1284"/>
      <c r="F227" s="1284"/>
    </row>
    <row r="228" spans="1:6" ht="14.4">
      <c r="A228" s="176"/>
      <c r="B228" s="468" t="s">
        <v>308</v>
      </c>
      <c r="D228" s="1314" t="s">
        <v>1206</v>
      </c>
      <c r="E228" s="1314"/>
      <c r="F228" s="1314"/>
    </row>
    <row r="229" spans="1:6" ht="14.4">
      <c r="A229" s="176"/>
      <c r="B229" s="176"/>
      <c r="D229" s="1314"/>
      <c r="E229" s="1314"/>
      <c r="F229" s="1314"/>
    </row>
    <row r="230" spans="1:6">
      <c r="D230" s="35"/>
      <c r="E230" s="35"/>
      <c r="F230" s="35"/>
    </row>
    <row r="231" spans="1:6" ht="14.85" customHeight="1">
      <c r="A231" s="176"/>
      <c r="B231" s="468" t="s">
        <v>308</v>
      </c>
      <c r="D231" s="1265" t="s">
        <v>1207</v>
      </c>
      <c r="E231" s="1265"/>
      <c r="F231" s="1265"/>
    </row>
    <row r="232" spans="1:6">
      <c r="D232" s="1265"/>
      <c r="E232" s="1265"/>
      <c r="F232" s="1265"/>
    </row>
    <row r="233" spans="1:6">
      <c r="D233" s="1291" t="s">
        <v>902</v>
      </c>
      <c r="E233" s="1291"/>
      <c r="F233" s="1291"/>
    </row>
    <row r="234" spans="1:6">
      <c r="D234" s="35"/>
      <c r="E234" s="35"/>
      <c r="F234" s="35"/>
    </row>
    <row r="235" spans="1:6" ht="14.85" customHeight="1">
      <c r="A235" s="176"/>
      <c r="B235" s="468" t="s">
        <v>308</v>
      </c>
      <c r="D235" s="1265" t="s">
        <v>1209</v>
      </c>
      <c r="E235" s="1265"/>
      <c r="F235" s="1265"/>
    </row>
    <row r="236" spans="1:6">
      <c r="D236" s="1265"/>
      <c r="E236" s="1265"/>
      <c r="F236" s="1265"/>
    </row>
    <row r="237" spans="1:6">
      <c r="D237" s="1265"/>
      <c r="E237" s="1265"/>
      <c r="F237" s="1265"/>
    </row>
    <row r="238" spans="1:6">
      <c r="D238" s="1265"/>
      <c r="E238" s="1265"/>
      <c r="F238" s="1265"/>
    </row>
    <row r="239" spans="1:6">
      <c r="D239" s="1265"/>
      <c r="E239" s="1265"/>
      <c r="F239" s="1265"/>
    </row>
    <row r="240" spans="1:6">
      <c r="D240" s="35"/>
      <c r="E240" s="35"/>
      <c r="F240" s="35"/>
    </row>
    <row r="241" spans="1:7" ht="14.4">
      <c r="A241" s="176"/>
      <c r="B241" s="468" t="s">
        <v>308</v>
      </c>
      <c r="D241" s="1265" t="s">
        <v>1208</v>
      </c>
      <c r="E241" s="1265"/>
      <c r="F241" s="1265"/>
    </row>
    <row r="242" spans="1:7">
      <c r="D242" s="1265"/>
      <c r="E242" s="1265"/>
      <c r="F242" s="1265"/>
    </row>
    <row r="243" spans="1:7">
      <c r="D243" s="1265"/>
      <c r="E243" s="1265"/>
      <c r="F243" s="1265"/>
    </row>
    <row r="244" spans="1:7">
      <c r="D244" s="178"/>
      <c r="E244" s="35"/>
      <c r="F244" s="35"/>
    </row>
    <row r="245" spans="1:7">
      <c r="A245" s="1286" t="s">
        <v>1077</v>
      </c>
      <c r="B245" s="1286"/>
      <c r="C245" s="1286"/>
      <c r="D245" s="1286"/>
      <c r="E245" s="1286"/>
      <c r="F245" s="1286"/>
      <c r="G245" s="1286"/>
    </row>
    <row r="246" spans="1:7">
      <c r="D246" s="178"/>
      <c r="E246" s="35"/>
      <c r="F246" s="35"/>
    </row>
    <row r="247" spans="1:7">
      <c r="C247" s="172"/>
      <c r="D247" s="1297" t="s">
        <v>1210</v>
      </c>
      <c r="E247" s="1297"/>
      <c r="F247" s="1297"/>
    </row>
    <row r="248" spans="1:7">
      <c r="C248" s="172"/>
      <c r="D248" s="1297"/>
      <c r="E248" s="1297"/>
      <c r="F248" s="1297"/>
    </row>
    <row r="249" spans="1:7">
      <c r="A249" s="175"/>
      <c r="B249" s="175"/>
      <c r="C249" s="175"/>
      <c r="D249" s="2"/>
      <c r="E249" s="3"/>
      <c r="F249" s="3"/>
    </row>
    <row r="250" spans="1:7">
      <c r="C250" s="175"/>
      <c r="D250" s="1284" t="s">
        <v>210</v>
      </c>
      <c r="E250" s="1284"/>
      <c r="F250" s="1284"/>
    </row>
    <row r="251" spans="1:7" ht="15.75" customHeight="1">
      <c r="A251" s="176"/>
      <c r="B251" s="176"/>
      <c r="D251" s="1290" t="s">
        <v>1211</v>
      </c>
      <c r="E251" s="1290"/>
      <c r="F251" s="1290"/>
    </row>
    <row r="252" spans="1:7">
      <c r="E252" s="35"/>
      <c r="F252" s="35"/>
    </row>
    <row r="253" spans="1:7" ht="14.4">
      <c r="A253" s="176"/>
      <c r="B253" s="468" t="s">
        <v>308</v>
      </c>
      <c r="D253" s="1265" t="s">
        <v>1212</v>
      </c>
      <c r="E253" s="1265"/>
      <c r="F253" s="1265"/>
    </row>
    <row r="254" spans="1:7" ht="14.4">
      <c r="A254" s="176"/>
      <c r="B254" s="176"/>
      <c r="D254" s="1265"/>
      <c r="E254" s="1265"/>
      <c r="F254" s="1265"/>
    </row>
    <row r="255" spans="1:7">
      <c r="D255" s="35"/>
      <c r="E255" s="35"/>
      <c r="F255" s="35"/>
    </row>
    <row r="256" spans="1:7" ht="14.4">
      <c r="A256" s="176"/>
      <c r="B256" s="468" t="s">
        <v>308</v>
      </c>
      <c r="D256" s="1265" t="s">
        <v>1213</v>
      </c>
      <c r="E256" s="1265"/>
      <c r="F256" s="1265"/>
    </row>
    <row r="257" spans="1:7" ht="14.4">
      <c r="A257" s="176"/>
      <c r="B257" s="176"/>
      <c r="D257" s="1265"/>
      <c r="E257" s="1265"/>
      <c r="F257" s="1265"/>
    </row>
    <row r="258" spans="1:7" ht="14.4">
      <c r="A258" s="176"/>
      <c r="B258" s="176"/>
      <c r="D258" s="1265"/>
      <c r="E258" s="1265"/>
      <c r="F258" s="1265"/>
    </row>
    <row r="259" spans="1:7">
      <c r="D259" s="35"/>
      <c r="E259" s="35"/>
      <c r="F259" s="35"/>
    </row>
    <row r="260" spans="1:7" ht="14.4">
      <c r="A260" s="176"/>
      <c r="B260" s="468" t="s">
        <v>308</v>
      </c>
      <c r="D260" s="1265" t="s">
        <v>1214</v>
      </c>
      <c r="E260" s="1265"/>
      <c r="F260" s="1265"/>
    </row>
    <row r="261" spans="1:7" ht="14.4">
      <c r="A261" s="176"/>
      <c r="B261" s="176"/>
      <c r="D261" s="1265"/>
      <c r="E261" s="1265"/>
      <c r="F261" s="1265"/>
    </row>
    <row r="262" spans="1:7">
      <c r="A262" s="13"/>
      <c r="B262" s="13"/>
      <c r="E262" s="35"/>
      <c r="F262" s="35"/>
    </row>
    <row r="263" spans="1:7">
      <c r="A263" s="1286" t="s">
        <v>1078</v>
      </c>
      <c r="B263" s="1286"/>
      <c r="C263" s="1286"/>
      <c r="D263" s="1286"/>
      <c r="E263" s="1286"/>
      <c r="F263" s="1286"/>
      <c r="G263" s="1286"/>
    </row>
    <row r="264" spans="1:7">
      <c r="A264" s="13"/>
      <c r="B264" s="13"/>
      <c r="D264" s="35"/>
      <c r="E264" s="35"/>
      <c r="F264" s="35"/>
    </row>
    <row r="265" spans="1:7">
      <c r="C265" s="13"/>
      <c r="D265" s="1284" t="s">
        <v>691</v>
      </c>
      <c r="E265" s="1284"/>
      <c r="F265" s="1284"/>
    </row>
    <row r="266" spans="1:7">
      <c r="C266" s="13"/>
      <c r="D266" s="1285" t="s">
        <v>1215</v>
      </c>
      <c r="E266" s="1285"/>
      <c r="F266" s="1285"/>
    </row>
    <row r="267" spans="1:7">
      <c r="C267" s="13"/>
      <c r="D267" s="173"/>
    </row>
    <row r="268" spans="1:7">
      <c r="B268" s="468" t="s">
        <v>308</v>
      </c>
      <c r="D268" s="1285" t="s">
        <v>1216</v>
      </c>
      <c r="E268" s="1285"/>
      <c r="F268" s="1285"/>
    </row>
    <row r="269" spans="1:7" ht="14.4">
      <c r="A269" s="176"/>
      <c r="B269" s="176"/>
      <c r="D269" s="341"/>
      <c r="E269" s="342"/>
      <c r="F269" s="342"/>
    </row>
    <row r="270" spans="1:7" ht="13.35" customHeight="1">
      <c r="B270" s="468" t="s">
        <v>308</v>
      </c>
      <c r="D270" s="1315" t="s">
        <v>1217</v>
      </c>
      <c r="E270" s="1315"/>
      <c r="F270" s="1315"/>
    </row>
    <row r="271" spans="1:7" ht="14.4">
      <c r="A271" s="176"/>
      <c r="B271" s="176"/>
      <c r="D271" s="1315"/>
      <c r="E271" s="1315"/>
      <c r="F271" s="1315"/>
    </row>
    <row r="272" spans="1:7" ht="14.4">
      <c r="A272" s="176"/>
      <c r="B272" s="176"/>
      <c r="D272" s="1315"/>
      <c r="E272" s="1315"/>
      <c r="F272" s="1315"/>
    </row>
    <row r="273" spans="1:6" ht="14.4">
      <c r="A273" s="176"/>
      <c r="B273" s="176"/>
      <c r="D273" s="1315"/>
      <c r="E273" s="1315"/>
      <c r="F273" s="1315"/>
    </row>
    <row r="274" spans="1:6" ht="14.4">
      <c r="A274" s="176"/>
      <c r="B274" s="176"/>
      <c r="D274" s="1315"/>
      <c r="E274" s="1315"/>
      <c r="F274" s="1315"/>
    </row>
    <row r="275" spans="1:6" ht="14.4">
      <c r="A275" s="176"/>
      <c r="B275" s="176"/>
      <c r="D275" s="341"/>
      <c r="E275" s="342"/>
      <c r="F275" s="342"/>
    </row>
    <row r="276" spans="1:6" ht="13.35" customHeight="1">
      <c r="B276" s="468" t="s">
        <v>308</v>
      </c>
      <c r="D276" s="1315" t="s">
        <v>1218</v>
      </c>
      <c r="E276" s="1315"/>
      <c r="F276" s="1315"/>
    </row>
    <row r="277" spans="1:6">
      <c r="D277" s="1315"/>
      <c r="E277" s="1315"/>
      <c r="F277" s="1315"/>
    </row>
    <row r="278" spans="1:6" ht="14.4">
      <c r="A278" s="176"/>
      <c r="B278" s="176"/>
      <c r="D278" s="341"/>
      <c r="E278" s="342"/>
      <c r="F278" s="342"/>
    </row>
    <row r="279" spans="1:6">
      <c r="B279" s="468" t="s">
        <v>308</v>
      </c>
      <c r="D279" s="1285" t="s">
        <v>1219</v>
      </c>
      <c r="E279" s="1285"/>
      <c r="F279" s="1285"/>
    </row>
    <row r="280" spans="1:6">
      <c r="E280" s="35"/>
      <c r="F280" s="35"/>
    </row>
    <row r="281" spans="1:6" ht="14.4">
      <c r="A281" s="176"/>
      <c r="B281" s="468" t="s">
        <v>308</v>
      </c>
      <c r="D281" s="1265" t="s">
        <v>1220</v>
      </c>
      <c r="E281" s="1265"/>
      <c r="F281" s="1265"/>
    </row>
    <row r="282" spans="1:6" ht="14.4">
      <c r="A282" s="176"/>
      <c r="B282" s="176"/>
      <c r="D282" s="1265"/>
      <c r="E282" s="1265"/>
      <c r="F282" s="1265"/>
    </row>
    <row r="283" spans="1:6" ht="14.4">
      <c r="A283" s="176"/>
      <c r="B283" s="176"/>
      <c r="D283" s="1265"/>
      <c r="E283" s="1265"/>
      <c r="F283" s="1265"/>
    </row>
    <row r="284" spans="1:6" ht="14.4">
      <c r="A284" s="176"/>
      <c r="B284" s="176"/>
      <c r="D284" s="1265"/>
      <c r="E284" s="1265"/>
      <c r="F284" s="1265"/>
    </row>
    <row r="285" spans="1:6" ht="14.4">
      <c r="A285" s="176"/>
      <c r="B285" s="176"/>
      <c r="D285" s="1265"/>
      <c r="E285" s="1265"/>
      <c r="F285" s="1265"/>
    </row>
    <row r="286" spans="1:6" ht="14.4">
      <c r="A286" s="176"/>
      <c r="B286" s="176"/>
      <c r="D286" s="1265"/>
      <c r="E286" s="1265"/>
      <c r="F286" s="1265"/>
    </row>
    <row r="287" spans="1:6" ht="14.4">
      <c r="A287" s="176"/>
      <c r="B287" s="176"/>
      <c r="D287" s="1265"/>
      <c r="E287" s="1265"/>
      <c r="F287" s="1265"/>
    </row>
    <row r="288" spans="1:6" ht="14.4">
      <c r="A288" s="176"/>
      <c r="B288" s="176"/>
      <c r="D288" s="1265"/>
      <c r="E288" s="1265"/>
      <c r="F288" s="1265"/>
    </row>
    <row r="289" spans="1:6" ht="14.4">
      <c r="A289" s="176"/>
      <c r="B289" s="176"/>
      <c r="D289" s="1265"/>
      <c r="E289" s="1265"/>
      <c r="F289" s="1265"/>
    </row>
    <row r="290" spans="1:6" ht="14.4">
      <c r="A290" s="176"/>
      <c r="B290" s="176"/>
      <c r="D290" s="1265"/>
      <c r="E290" s="1265"/>
      <c r="F290" s="1265"/>
    </row>
    <row r="291" spans="1:6" ht="14.4">
      <c r="A291" s="176"/>
      <c r="B291" s="176"/>
      <c r="D291" s="1265"/>
      <c r="E291" s="1265"/>
      <c r="F291" s="1265"/>
    </row>
    <row r="292" spans="1:6" ht="14.4">
      <c r="A292" s="176"/>
      <c r="B292" s="176"/>
      <c r="D292" s="1265"/>
      <c r="E292" s="1265"/>
      <c r="F292" s="1265"/>
    </row>
    <row r="293" spans="1:6" ht="14.4">
      <c r="A293" s="176"/>
      <c r="B293" s="176"/>
      <c r="D293" s="1265"/>
      <c r="E293" s="1265"/>
      <c r="F293" s="1265"/>
    </row>
    <row r="294" spans="1:6" ht="14.4">
      <c r="A294" s="176"/>
      <c r="B294" s="176"/>
      <c r="D294" s="1265"/>
      <c r="E294" s="1265"/>
      <c r="F294" s="1265"/>
    </row>
    <row r="295" spans="1:6" ht="14.4">
      <c r="A295" s="176"/>
      <c r="B295" s="176"/>
      <c r="D295" s="1265"/>
      <c r="E295" s="1265"/>
      <c r="F295" s="1265"/>
    </row>
    <row r="296" spans="1:6">
      <c r="D296" s="35"/>
      <c r="E296" s="35"/>
      <c r="F296" s="35"/>
    </row>
    <row r="297" spans="1:6" ht="14.4">
      <c r="A297" s="176"/>
      <c r="B297" s="468" t="s">
        <v>308</v>
      </c>
      <c r="D297" s="1265" t="s">
        <v>1221</v>
      </c>
      <c r="E297" s="1265"/>
      <c r="F297" s="1265"/>
    </row>
    <row r="298" spans="1:6">
      <c r="D298" s="1265"/>
      <c r="E298" s="1265"/>
      <c r="F298" s="1265"/>
    </row>
    <row r="299" spans="1:6">
      <c r="D299" s="1265"/>
      <c r="E299" s="1265"/>
      <c r="F299" s="1265"/>
    </row>
    <row r="300" spans="1:6">
      <c r="D300" s="1265"/>
      <c r="E300" s="1265"/>
      <c r="F300" s="1265"/>
    </row>
    <row r="301" spans="1:6">
      <c r="D301" s="1265"/>
      <c r="E301" s="1265"/>
      <c r="F301" s="1265"/>
    </row>
    <row r="302" spans="1:6">
      <c r="D302" s="1265"/>
      <c r="E302" s="1265"/>
      <c r="F302" s="1265"/>
    </row>
    <row r="303" spans="1:6">
      <c r="D303" s="1265"/>
      <c r="E303" s="1265"/>
      <c r="F303" s="1265"/>
    </row>
    <row r="304" spans="1:6">
      <c r="D304" s="1265"/>
      <c r="E304" s="1265"/>
      <c r="F304" s="1265"/>
    </row>
    <row r="305" spans="1:7">
      <c r="D305" s="1265"/>
      <c r="E305" s="1265"/>
      <c r="F305" s="1265"/>
    </row>
    <row r="306" spans="1:7">
      <c r="D306" s="35"/>
      <c r="E306" s="35"/>
      <c r="F306" s="35"/>
    </row>
    <row r="307" spans="1:7" ht="14.4">
      <c r="A307" s="176"/>
      <c r="B307" s="468" t="s">
        <v>308</v>
      </c>
      <c r="D307" s="1265" t="s">
        <v>1222</v>
      </c>
      <c r="E307" s="1265"/>
      <c r="F307" s="1265"/>
    </row>
    <row r="308" spans="1:7">
      <c r="D308" s="1265"/>
      <c r="E308" s="1265"/>
      <c r="F308" s="1265"/>
      <c r="G308"/>
    </row>
    <row r="309" spans="1:7">
      <c r="D309" s="1265"/>
      <c r="E309" s="1265"/>
      <c r="F309" s="1265"/>
      <c r="G309"/>
    </row>
    <row r="310" spans="1:7">
      <c r="D310" s="1265"/>
      <c r="E310" s="1265"/>
      <c r="F310" s="1265"/>
      <c r="G310"/>
    </row>
    <row r="311" spans="1:7">
      <c r="D311" s="1265"/>
      <c r="E311" s="1265"/>
      <c r="F311" s="1265"/>
      <c r="G311"/>
    </row>
    <row r="312" spans="1:7">
      <c r="D312" s="1265"/>
      <c r="E312" s="1265"/>
      <c r="F312" s="1265"/>
      <c r="G312"/>
    </row>
    <row r="313" spans="1:7">
      <c r="D313" s="474"/>
      <c r="E313" s="474"/>
      <c r="F313" s="474"/>
      <c r="G313"/>
    </row>
    <row r="314" spans="1:7" ht="13.8" thickBot="1">
      <c r="D314" s="1311" t="s">
        <v>999</v>
      </c>
      <c r="E314" s="1311"/>
      <c r="F314" s="1311"/>
      <c r="G314"/>
    </row>
    <row r="315" spans="1:7" ht="13.8" thickTop="1">
      <c r="D315" s="1312" t="s">
        <v>1223</v>
      </c>
      <c r="E315" s="1312"/>
      <c r="F315" s="1312"/>
      <c r="G315"/>
    </row>
    <row r="316" spans="1:7">
      <c r="A316" s="218"/>
      <c r="B316" s="218"/>
      <c r="C316" s="218"/>
      <c r="D316" s="220"/>
      <c r="E316" s="220"/>
      <c r="F316" s="35"/>
      <c r="G316"/>
    </row>
    <row r="317" spans="1:7" ht="14.4">
      <c r="A317" s="176"/>
      <c r="B317" s="468" t="s">
        <v>308</v>
      </c>
      <c r="C317" s="218"/>
      <c r="D317" s="1313" t="s">
        <v>1224</v>
      </c>
      <c r="E317" s="1313"/>
      <c r="F317" s="1313"/>
      <c r="G317"/>
    </row>
    <row r="318" spans="1:7">
      <c r="A318" s="218"/>
      <c r="B318" s="218"/>
      <c r="C318" s="218"/>
      <c r="D318" s="220"/>
      <c r="E318" s="220"/>
      <c r="F318" s="35"/>
      <c r="G318"/>
    </row>
    <row r="319" spans="1:7">
      <c r="A319" s="218"/>
      <c r="B319" s="468" t="s">
        <v>308</v>
      </c>
      <c r="C319" s="218"/>
      <c r="D319" s="1268" t="s">
        <v>1225</v>
      </c>
      <c r="E319" s="1268"/>
      <c r="F319" s="1268"/>
      <c r="G319"/>
    </row>
    <row r="320" spans="1:7">
      <c r="A320" s="218"/>
      <c r="B320" s="218"/>
      <c r="C320" s="218"/>
      <c r="D320" s="1268"/>
      <c r="E320" s="1268"/>
      <c r="F320" s="1268"/>
      <c r="G320"/>
    </row>
    <row r="321" spans="1:7">
      <c r="A321" s="218"/>
      <c r="B321" s="218"/>
      <c r="C321" s="218"/>
      <c r="D321" s="1268"/>
      <c r="E321" s="1268"/>
      <c r="F321" s="1268"/>
      <c r="G321"/>
    </row>
    <row r="322" spans="1:7">
      <c r="A322" s="218"/>
      <c r="B322" s="218"/>
      <c r="C322" s="218"/>
      <c r="D322" s="1268"/>
      <c r="E322" s="1268"/>
      <c r="F322" s="1268"/>
      <c r="G322"/>
    </row>
    <row r="323" spans="1:7">
      <c r="A323" s="218"/>
      <c r="B323" s="218"/>
      <c r="C323" s="218"/>
      <c r="D323" s="1268"/>
      <c r="E323" s="1268"/>
      <c r="F323" s="1268"/>
      <c r="G323"/>
    </row>
    <row r="324" spans="1:7">
      <c r="A324" s="218"/>
      <c r="B324" s="218"/>
      <c r="C324" s="218"/>
      <c r="D324" s="1268"/>
      <c r="E324" s="1268"/>
      <c r="F324" s="1268"/>
      <c r="G324"/>
    </row>
    <row r="325" spans="1:7">
      <c r="A325" s="218"/>
      <c r="B325" s="218"/>
      <c r="C325" s="218"/>
      <c r="D325" s="1268"/>
      <c r="E325" s="1268"/>
      <c r="F325" s="1268"/>
      <c r="G325"/>
    </row>
    <row r="326" spans="1:7">
      <c r="A326" s="218"/>
      <c r="B326" s="218"/>
      <c r="C326" s="218"/>
      <c r="D326" s="1268"/>
      <c r="E326" s="1268"/>
      <c r="F326" s="1268"/>
      <c r="G326"/>
    </row>
    <row r="327" spans="1:7">
      <c r="A327" s="218"/>
      <c r="B327" s="218"/>
      <c r="C327" s="218"/>
      <c r="D327" s="1268"/>
      <c r="E327" s="1268"/>
      <c r="F327" s="1268"/>
      <c r="G327"/>
    </row>
    <row r="328" spans="1:7">
      <c r="A328" s="218"/>
      <c r="B328" s="218"/>
      <c r="C328" s="218"/>
      <c r="D328" s="1268"/>
      <c r="E328" s="1268"/>
      <c r="F328" s="1268"/>
      <c r="G328"/>
    </row>
    <row r="329" spans="1:7">
      <c r="A329" s="218"/>
      <c r="B329" s="218"/>
      <c r="C329" s="218"/>
      <c r="D329" s="1268"/>
      <c r="E329" s="1268"/>
      <c r="F329" s="1268"/>
      <c r="G329"/>
    </row>
    <row r="330" spans="1:7">
      <c r="A330" s="218"/>
      <c r="B330" s="218"/>
      <c r="C330" s="218"/>
      <c r="D330"/>
      <c r="E330" s="220"/>
      <c r="F330" s="35"/>
      <c r="G330"/>
    </row>
    <row r="331" spans="1:7" ht="14.4">
      <c r="A331" s="176"/>
      <c r="B331" s="468" t="s">
        <v>308</v>
      </c>
      <c r="C331" s="218"/>
      <c r="D331" s="1268" t="s">
        <v>1226</v>
      </c>
      <c r="E331" s="1268"/>
      <c r="F331" s="1268"/>
      <c r="G331"/>
    </row>
    <row r="332" spans="1:7">
      <c r="A332" s="218"/>
      <c r="B332" s="218"/>
      <c r="C332" s="218"/>
      <c r="D332" s="1268"/>
      <c r="E332" s="1268"/>
      <c r="F332" s="1268"/>
      <c r="G332"/>
    </row>
    <row r="333" spans="1:7">
      <c r="A333" s="218"/>
      <c r="B333" s="218"/>
      <c r="C333" s="218"/>
      <c r="D333" s="1268"/>
      <c r="E333" s="1268"/>
      <c r="F333" s="1268"/>
      <c r="G333"/>
    </row>
    <row r="334" spans="1:7">
      <c r="A334" s="218"/>
      <c r="B334" s="218"/>
      <c r="C334" s="218"/>
      <c r="D334" s="1268"/>
      <c r="E334" s="1268"/>
      <c r="F334" s="1268"/>
      <c r="G334"/>
    </row>
    <row r="335" spans="1:7">
      <c r="A335" s="218"/>
      <c r="B335" s="218"/>
      <c r="C335" s="218"/>
      <c r="D335" s="220"/>
      <c r="E335" s="220"/>
      <c r="F335" s="35"/>
      <c r="G335"/>
    </row>
    <row r="336" spans="1:7">
      <c r="A336" s="218"/>
      <c r="B336" s="218"/>
      <c r="C336" s="218"/>
      <c r="D336" s="1268" t="s">
        <v>1227</v>
      </c>
      <c r="E336" s="1268"/>
      <c r="F336" s="1268"/>
      <c r="G336"/>
    </row>
    <row r="337" spans="1:7">
      <c r="A337" s="218"/>
      <c r="B337" s="218"/>
      <c r="C337" s="218"/>
      <c r="D337" s="1268"/>
      <c r="E337" s="1268"/>
      <c r="F337" s="1268"/>
      <c r="G337"/>
    </row>
    <row r="338" spans="1:7">
      <c r="A338" s="218"/>
      <c r="B338" s="218"/>
      <c r="C338" s="218"/>
      <c r="D338" s="1268"/>
      <c r="E338" s="1268"/>
      <c r="F338" s="1268"/>
      <c r="G338"/>
    </row>
    <row r="339" spans="1:7">
      <c r="A339" s="218"/>
      <c r="B339" s="218"/>
      <c r="C339" s="218"/>
      <c r="D339" s="1268"/>
      <c r="E339" s="1268"/>
      <c r="F339" s="1268"/>
      <c r="G339"/>
    </row>
    <row r="340" spans="1:7" ht="18" customHeight="1">
      <c r="A340" s="218"/>
      <c r="B340" s="218"/>
      <c r="C340" s="218"/>
      <c r="D340" s="1268"/>
      <c r="E340" s="1268"/>
      <c r="F340" s="1268"/>
      <c r="G340"/>
    </row>
    <row r="341" spans="1:7">
      <c r="A341" s="218"/>
      <c r="B341" s="218"/>
      <c r="C341" s="218"/>
      <c r="D341" s="1268"/>
      <c r="E341" s="1268"/>
      <c r="F341" s="1268"/>
      <c r="G341"/>
    </row>
    <row r="342" spans="1:7">
      <c r="A342" s="218"/>
      <c r="B342" s="218"/>
      <c r="C342" s="218"/>
      <c r="D342" s="1268"/>
      <c r="E342" s="1268"/>
      <c r="F342" s="1268"/>
      <c r="G342"/>
    </row>
    <row r="343" spans="1:7">
      <c r="A343" s="218"/>
      <c r="B343" s="218"/>
      <c r="C343" s="218"/>
      <c r="D343" s="1268"/>
      <c r="E343" s="1268"/>
      <c r="F343" s="1268"/>
      <c r="G343"/>
    </row>
    <row r="344" spans="1:7" ht="8.25" customHeight="1">
      <c r="A344" s="218"/>
      <c r="B344" s="218"/>
      <c r="C344" s="218"/>
      <c r="D344" s="1268"/>
      <c r="E344" s="1268"/>
      <c r="F344" s="1268"/>
      <c r="G344"/>
    </row>
    <row r="345" spans="1:7" ht="13.35" customHeight="1">
      <c r="A345" s="218"/>
      <c r="B345" s="218"/>
      <c r="C345" s="218"/>
      <c r="D345" s="1268" t="s">
        <v>1228</v>
      </c>
      <c r="E345" s="1268"/>
      <c r="F345" s="1268"/>
      <c r="G345"/>
    </row>
    <row r="346" spans="1:7">
      <c r="A346" s="218"/>
      <c r="B346" s="218"/>
      <c r="C346" s="218"/>
      <c r="D346" s="1268"/>
      <c r="E346" s="1268"/>
      <c r="F346" s="1268"/>
      <c r="G346"/>
    </row>
    <row r="347" spans="1:7">
      <c r="A347" s="218"/>
      <c r="B347" s="218"/>
      <c r="C347" s="218"/>
      <c r="D347" s="1268"/>
      <c r="E347" s="1268"/>
      <c r="F347" s="1268"/>
      <c r="G347"/>
    </row>
    <row r="348" spans="1:7">
      <c r="A348" s="218"/>
      <c r="B348" s="218"/>
      <c r="C348" s="218"/>
      <c r="D348" s="1268"/>
      <c r="E348" s="1268"/>
      <c r="F348" s="1268"/>
      <c r="G348"/>
    </row>
    <row r="349" spans="1:7">
      <c r="A349" s="218"/>
      <c r="B349" s="218"/>
      <c r="C349" s="218"/>
      <c r="D349" s="1268"/>
      <c r="E349" s="1268"/>
      <c r="F349" s="1268"/>
      <c r="G349"/>
    </row>
    <row r="350" spans="1:7">
      <c r="A350" s="218"/>
      <c r="B350" s="218"/>
      <c r="C350" s="218"/>
      <c r="D350" s="1268"/>
      <c r="E350" s="1268"/>
      <c r="F350" s="1268"/>
      <c r="G350"/>
    </row>
    <row r="351" spans="1:7">
      <c r="A351" s="218"/>
      <c r="B351" s="218"/>
      <c r="C351" s="218"/>
      <c r="D351" s="1268"/>
      <c r="E351" s="1268"/>
      <c r="F351" s="1268"/>
      <c r="G351"/>
    </row>
    <row r="352" spans="1:7">
      <c r="A352" s="218"/>
      <c r="B352" s="218"/>
      <c r="C352" s="218"/>
      <c r="D352" s="1268"/>
      <c r="E352" s="1268"/>
      <c r="F352" s="1268"/>
      <c r="G352"/>
    </row>
    <row r="353" spans="1:7">
      <c r="A353" s="218"/>
      <c r="B353" s="218"/>
      <c r="C353" s="218"/>
      <c r="D353" s="1268"/>
      <c r="E353" s="1268"/>
      <c r="F353" s="1268"/>
      <c r="G353"/>
    </row>
    <row r="354" spans="1:7">
      <c r="A354" s="218"/>
      <c r="B354" s="218"/>
      <c r="C354" s="218"/>
      <c r="D354" s="1268"/>
      <c r="E354" s="1268"/>
      <c r="F354" s="1268"/>
      <c r="G354"/>
    </row>
    <row r="355" spans="1:7">
      <c r="A355" s="218"/>
      <c r="B355" s="218"/>
      <c r="C355" s="218"/>
      <c r="D355" s="1268"/>
      <c r="E355" s="1268"/>
      <c r="F355" s="1268"/>
      <c r="G355"/>
    </row>
    <row r="356" spans="1:7">
      <c r="A356" s="218"/>
      <c r="B356" s="218"/>
      <c r="C356" s="218"/>
      <c r="D356" s="1268"/>
      <c r="E356" s="1268"/>
      <c r="F356" s="1268"/>
      <c r="G356"/>
    </row>
    <row r="357" spans="1:7">
      <c r="A357" s="218"/>
      <c r="B357" s="218"/>
      <c r="C357" s="347"/>
      <c r="D357" s="1268"/>
      <c r="E357" s="1268"/>
      <c r="F357" s="1268"/>
      <c r="G357"/>
    </row>
    <row r="358" spans="1:7">
      <c r="A358" s="218"/>
      <c r="B358" s="218"/>
      <c r="C358" s="347"/>
      <c r="D358" s="1268"/>
      <c r="E358" s="1268"/>
      <c r="F358" s="1268"/>
      <c r="G358"/>
    </row>
    <row r="359" spans="1:7">
      <c r="A359" s="218"/>
      <c r="B359" s="218"/>
      <c r="C359" s="218"/>
      <c r="D359" s="1268"/>
      <c r="E359" s="1268"/>
      <c r="F359" s="1268"/>
      <c r="G359"/>
    </row>
    <row r="360" spans="1:7">
      <c r="A360" s="218"/>
      <c r="B360" s="218"/>
      <c r="C360" s="347"/>
      <c r="D360" s="1268"/>
      <c r="E360" s="1268"/>
      <c r="F360" s="1268"/>
      <c r="G360"/>
    </row>
    <row r="361" spans="1:7">
      <c r="A361" s="218"/>
      <c r="B361" s="218"/>
      <c r="C361" s="347"/>
      <c r="D361" s="1268"/>
      <c r="E361" s="1268"/>
      <c r="F361" s="1268"/>
      <c r="G361"/>
    </row>
    <row r="362" spans="1:7">
      <c r="A362" s="218"/>
      <c r="B362" s="218"/>
      <c r="C362" s="347"/>
      <c r="D362" s="1268"/>
      <c r="E362" s="1268"/>
      <c r="F362" s="1268"/>
      <c r="G362"/>
    </row>
    <row r="363" spans="1:7">
      <c r="A363" s="218"/>
      <c r="B363" s="218"/>
      <c r="C363" s="218"/>
      <c r="D363" s="220"/>
      <c r="E363" s="220"/>
      <c r="F363" s="35"/>
      <c r="G363"/>
    </row>
    <row r="364" spans="1:7">
      <c r="A364" s="218"/>
      <c r="B364" s="468" t="s">
        <v>308</v>
      </c>
      <c r="C364" s="218"/>
      <c r="D364" s="1268" t="s">
        <v>1229</v>
      </c>
      <c r="E364" s="1268"/>
      <c r="F364" s="1268"/>
      <c r="G364"/>
    </row>
    <row r="365" spans="1:7">
      <c r="A365" s="218"/>
      <c r="B365" s="218"/>
      <c r="C365" s="218"/>
      <c r="D365" s="1268"/>
      <c r="E365" s="1268"/>
      <c r="F365" s="1268"/>
      <c r="G365"/>
    </row>
    <row r="366" spans="1:7">
      <c r="A366" s="218"/>
      <c r="B366" s="218"/>
      <c r="C366" s="218"/>
      <c r="D366" s="220"/>
      <c r="E366" s="220"/>
      <c r="F366" s="35"/>
      <c r="G366"/>
    </row>
    <row r="367" spans="1:7" ht="14.4">
      <c r="A367" s="176"/>
      <c r="B367" s="468" t="s">
        <v>308</v>
      </c>
      <c r="C367" s="218"/>
      <c r="D367" s="1268" t="s">
        <v>1230</v>
      </c>
      <c r="E367" s="1268"/>
      <c r="F367" s="1268"/>
      <c r="G367"/>
    </row>
    <row r="368" spans="1:7" ht="14.4">
      <c r="A368" s="346"/>
      <c r="B368" s="346"/>
      <c r="C368" s="218"/>
      <c r="D368" s="1268"/>
      <c r="E368" s="1268"/>
      <c r="F368" s="1268"/>
      <c r="G368"/>
    </row>
    <row r="369" spans="1:7" ht="14.4">
      <c r="A369" s="346"/>
      <c r="B369" s="346"/>
      <c r="C369" s="218"/>
      <c r="D369" s="1268"/>
      <c r="E369" s="1268"/>
      <c r="F369" s="1268"/>
      <c r="G369"/>
    </row>
    <row r="370" spans="1:7" ht="14.4">
      <c r="A370" s="346"/>
      <c r="B370" s="346"/>
      <c r="C370" s="218"/>
      <c r="D370" s="1268"/>
      <c r="E370" s="1268"/>
      <c r="F370" s="1268"/>
      <c r="G370"/>
    </row>
    <row r="371" spans="1:7" ht="14.4">
      <c r="A371" s="346"/>
      <c r="B371" s="346"/>
      <c r="C371" s="218"/>
      <c r="D371" s="1268"/>
      <c r="E371" s="1268"/>
      <c r="F371" s="1268"/>
      <c r="G371"/>
    </row>
    <row r="372" spans="1:7">
      <c r="D372" s="35"/>
      <c r="E372" s="35"/>
      <c r="F372" s="35"/>
      <c r="G372"/>
    </row>
    <row r="373" spans="1:7" ht="14.4">
      <c r="A373" s="176"/>
      <c r="B373" s="468" t="s">
        <v>308</v>
      </c>
      <c r="C373" s="179"/>
      <c r="D373" s="1265" t="s">
        <v>1231</v>
      </c>
      <c r="E373" s="1265"/>
      <c r="F373" s="1265"/>
      <c r="G373"/>
    </row>
    <row r="374" spans="1:7" ht="14.4">
      <c r="A374" s="176"/>
      <c r="B374" s="176"/>
      <c r="D374" s="1265"/>
      <c r="E374" s="1265"/>
      <c r="F374" s="1265"/>
      <c r="G374"/>
    </row>
    <row r="375" spans="1:7">
      <c r="D375" s="1265"/>
      <c r="E375" s="1265"/>
      <c r="F375" s="1265"/>
      <c r="G375"/>
    </row>
    <row r="376" spans="1:7">
      <c r="D376" s="1265"/>
      <c r="E376" s="1265"/>
      <c r="F376" s="1265"/>
      <c r="G376"/>
    </row>
    <row r="377" spans="1:7">
      <c r="D377" s="1265"/>
      <c r="E377" s="1265"/>
      <c r="F377" s="1265"/>
      <c r="G377"/>
    </row>
    <row r="378" spans="1:7">
      <c r="D378" s="1265"/>
      <c r="E378" s="1265"/>
      <c r="F378" s="1265"/>
      <c r="G378"/>
    </row>
    <row r="379" spans="1:7">
      <c r="D379" s="1265"/>
      <c r="E379" s="1265"/>
      <c r="F379" s="1265"/>
      <c r="G379"/>
    </row>
    <row r="380" spans="1:7">
      <c r="D380" s="1265"/>
      <c r="E380" s="1265"/>
      <c r="F380" s="1265"/>
      <c r="G380"/>
    </row>
    <row r="381" spans="1:7">
      <c r="D381" s="1265"/>
      <c r="E381" s="1265"/>
      <c r="F381" s="1265"/>
      <c r="G381"/>
    </row>
    <row r="382" spans="1:7">
      <c r="D382" s="1265"/>
      <c r="E382" s="1265"/>
      <c r="F382" s="1265"/>
      <c r="G382"/>
    </row>
    <row r="383" spans="1:7">
      <c r="D383" s="1265"/>
      <c r="E383" s="1265"/>
      <c r="F383" s="1265"/>
      <c r="G383"/>
    </row>
    <row r="384" spans="1:7">
      <c r="D384" s="1265"/>
      <c r="E384" s="1265"/>
      <c r="F384" s="1265"/>
      <c r="G384"/>
    </row>
    <row r="385" spans="1:7">
      <c r="D385" s="1265"/>
      <c r="E385" s="1265"/>
      <c r="F385" s="1265"/>
      <c r="G385"/>
    </row>
    <row r="386" spans="1:7">
      <c r="A386"/>
      <c r="B386"/>
      <c r="C386"/>
      <c r="D386" s="1265"/>
      <c r="E386" s="1265"/>
      <c r="F386" s="1265"/>
      <c r="G386"/>
    </row>
    <row r="387" spans="1:7">
      <c r="A387"/>
      <c r="B387"/>
      <c r="C387"/>
      <c r="D387" s="1265"/>
      <c r="E387" s="1265"/>
      <c r="F387" s="1265"/>
      <c r="G387"/>
    </row>
    <row r="388" spans="1:7">
      <c r="A388"/>
      <c r="B388"/>
      <c r="C388"/>
      <c r="D388" s="1265"/>
      <c r="E388" s="1265"/>
      <c r="F388" s="1265"/>
      <c r="G388"/>
    </row>
    <row r="389" spans="1:7">
      <c r="A389"/>
      <c r="B389"/>
      <c r="C389"/>
      <c r="D389" s="1265"/>
      <c r="E389" s="1265"/>
      <c r="F389" s="1265"/>
      <c r="G389"/>
    </row>
    <row r="390" spans="1:7">
      <c r="A390"/>
      <c r="B390"/>
      <c r="C390"/>
      <c r="D390" s="1265"/>
      <c r="E390" s="1265"/>
      <c r="F390" s="1265"/>
      <c r="G390"/>
    </row>
    <row r="391" spans="1:7">
      <c r="A391"/>
      <c r="B391"/>
      <c r="C391"/>
      <c r="D391" s="1265"/>
      <c r="E391" s="1265"/>
      <c r="F391" s="1265"/>
      <c r="G391"/>
    </row>
    <row r="392" spans="1:7">
      <c r="A392"/>
      <c r="B392"/>
      <c r="C392"/>
      <c r="D392" s="1265"/>
      <c r="E392" s="1265"/>
      <c r="F392" s="1265"/>
      <c r="G392"/>
    </row>
    <row r="393" spans="1:7">
      <c r="A393"/>
      <c r="B393"/>
      <c r="C393"/>
      <c r="D393" s="1265"/>
      <c r="E393" s="1265"/>
      <c r="F393" s="1265"/>
      <c r="G393"/>
    </row>
    <row r="394" spans="1:7">
      <c r="A394"/>
      <c r="B394"/>
      <c r="C394"/>
      <c r="D394" s="1265"/>
      <c r="E394" s="1265"/>
      <c r="F394" s="1265"/>
      <c r="G394"/>
    </row>
    <row r="395" spans="1:7">
      <c r="A395"/>
      <c r="B395"/>
      <c r="C395"/>
      <c r="D395" s="1265"/>
      <c r="E395" s="1265"/>
      <c r="F395" s="1265"/>
      <c r="G395"/>
    </row>
    <row r="396" spans="1:7">
      <c r="A396"/>
      <c r="B396"/>
      <c r="C396"/>
      <c r="D396" s="1265"/>
      <c r="E396" s="1265"/>
      <c r="F396" s="1265"/>
      <c r="G396"/>
    </row>
    <row r="397" spans="1:7">
      <c r="A397"/>
      <c r="B397"/>
      <c r="C397"/>
      <c r="D397" s="1265"/>
      <c r="E397" s="1265"/>
      <c r="F397" s="1265"/>
      <c r="G397"/>
    </row>
    <row r="398" spans="1:7">
      <c r="A398"/>
      <c r="B398"/>
      <c r="C398"/>
      <c r="D398" s="1265"/>
      <c r="E398" s="1265"/>
      <c r="F398" s="1265"/>
      <c r="G398"/>
    </row>
    <row r="399" spans="1:7">
      <c r="A399"/>
      <c r="B399"/>
      <c r="C399"/>
      <c r="D399" s="1265"/>
      <c r="E399" s="1265"/>
      <c r="F399" s="1265"/>
      <c r="G399"/>
    </row>
    <row r="400" spans="1:7">
      <c r="A400"/>
      <c r="B400"/>
      <c r="C400"/>
      <c r="D400" s="1265"/>
      <c r="E400" s="1265"/>
      <c r="F400" s="1265"/>
      <c r="G400"/>
    </row>
    <row r="401" spans="1:7">
      <c r="A401"/>
      <c r="B401"/>
      <c r="C401"/>
      <c r="D401" s="1265"/>
      <c r="E401" s="1265"/>
      <c r="F401" s="1265"/>
      <c r="G401"/>
    </row>
    <row r="402" spans="1:7">
      <c r="D402" s="1265"/>
      <c r="E402" s="1265"/>
      <c r="F402" s="1265"/>
    </row>
    <row r="403" spans="1:7" ht="41.1" customHeight="1">
      <c r="D403" s="1265"/>
      <c r="E403" s="1265"/>
      <c r="F403" s="1265"/>
    </row>
    <row r="404" spans="1:7">
      <c r="D404" s="35"/>
      <c r="E404" s="35"/>
      <c r="F404" s="35"/>
    </row>
    <row r="405" spans="1:7" ht="14.4">
      <c r="A405" s="176"/>
      <c r="B405" s="468" t="s">
        <v>308</v>
      </c>
      <c r="C405" s="179"/>
      <c r="D405" s="1285" t="s">
        <v>1232</v>
      </c>
      <c r="E405" s="1285"/>
      <c r="F405" s="1285"/>
    </row>
    <row r="406" spans="1:7">
      <c r="D406" s="1310" t="s">
        <v>1007</v>
      </c>
      <c r="E406" s="1310"/>
      <c r="F406" s="1310"/>
    </row>
    <row r="407" spans="1:7">
      <c r="D407" s="1265" t="s">
        <v>1233</v>
      </c>
      <c r="E407" s="1265"/>
      <c r="F407" s="1265"/>
    </row>
    <row r="408" spans="1:7">
      <c r="D408" s="1265"/>
      <c r="E408" s="1265"/>
      <c r="F408" s="1265"/>
    </row>
    <row r="409" spans="1:7">
      <c r="D409" s="1265"/>
      <c r="E409" s="1265"/>
      <c r="F409" s="1265"/>
    </row>
    <row r="410" spans="1:7">
      <c r="D410" s="1265"/>
      <c r="E410" s="1265"/>
      <c r="F410" s="1265"/>
    </row>
    <row r="411" spans="1:7">
      <c r="D411" s="35"/>
      <c r="E411" s="35"/>
      <c r="F411" s="35"/>
      <c r="G411"/>
    </row>
    <row r="412" spans="1:7" ht="14.4">
      <c r="A412" s="176"/>
      <c r="B412" s="468" t="s">
        <v>308</v>
      </c>
      <c r="C412" s="179"/>
      <c r="D412" s="1265" t="s">
        <v>1234</v>
      </c>
      <c r="E412" s="1265"/>
      <c r="F412" s="1265"/>
      <c r="G412"/>
    </row>
    <row r="413" spans="1:7">
      <c r="D413" s="1265"/>
      <c r="E413" s="1265"/>
      <c r="F413" s="1265"/>
      <c r="G413"/>
    </row>
    <row r="414" spans="1:7">
      <c r="D414" s="1265"/>
      <c r="E414" s="1265"/>
      <c r="F414" s="1265"/>
      <c r="G414"/>
    </row>
    <row r="415" spans="1:7">
      <c r="D415" s="474"/>
      <c r="E415" s="474"/>
      <c r="F415" s="474"/>
      <c r="G415"/>
    </row>
    <row r="416" spans="1:7" ht="14.4">
      <c r="B416" s="468" t="s">
        <v>308</v>
      </c>
      <c r="C416" s="176"/>
      <c r="D416" s="1265" t="s">
        <v>1235</v>
      </c>
      <c r="E416" s="1265"/>
      <c r="F416" s="1265"/>
      <c r="G416"/>
    </row>
    <row r="417" spans="1:7">
      <c r="D417" s="1265"/>
      <c r="E417" s="1265"/>
      <c r="F417" s="1265"/>
      <c r="G417"/>
    </row>
    <row r="418" spans="1:7">
      <c r="D418" s="35"/>
      <c r="E418" s="35"/>
      <c r="F418" s="35"/>
      <c r="G418"/>
    </row>
    <row r="419" spans="1:7" ht="14.4">
      <c r="B419" s="468" t="s">
        <v>308</v>
      </c>
      <c r="C419" s="176"/>
      <c r="D419" s="1265" t="s">
        <v>1236</v>
      </c>
      <c r="E419" s="1265"/>
      <c r="F419" s="1265"/>
      <c r="G419"/>
    </row>
    <row r="420" spans="1:7">
      <c r="D420" s="1265"/>
      <c r="E420" s="1265"/>
      <c r="F420" s="1265"/>
      <c r="G420"/>
    </row>
    <row r="421" spans="1:7">
      <c r="D421" s="1265"/>
      <c r="E421" s="1265"/>
      <c r="F421" s="1265"/>
      <c r="G421"/>
    </row>
    <row r="422" spans="1:7">
      <c r="D422" s="1265"/>
      <c r="E422" s="1265"/>
      <c r="F422" s="1265"/>
      <c r="G422"/>
    </row>
    <row r="423" spans="1:7">
      <c r="B423" s="468" t="s">
        <v>308</v>
      </c>
      <c r="D423" s="1265"/>
      <c r="E423" s="1265"/>
      <c r="F423" s="1265"/>
      <c r="G423"/>
    </row>
    <row r="424" spans="1:7">
      <c r="A424"/>
      <c r="B424"/>
      <c r="C424"/>
      <c r="D424" s="1265"/>
      <c r="E424" s="1265"/>
      <c r="F424" s="1265"/>
      <c r="G424"/>
    </row>
    <row r="425" spans="1:7">
      <c r="A425"/>
      <c r="C425"/>
      <c r="D425" s="1265"/>
      <c r="E425" s="1265"/>
      <c r="F425" s="1265"/>
      <c r="G425"/>
    </row>
    <row r="426" spans="1:7">
      <c r="A426"/>
      <c r="B426" s="468" t="s">
        <v>308</v>
      </c>
      <c r="C426"/>
      <c r="D426" s="1265"/>
      <c r="E426" s="1265"/>
      <c r="F426" s="1265"/>
      <c r="G426"/>
    </row>
    <row r="427" spans="1:7">
      <c r="A427"/>
      <c r="B427"/>
      <c r="C427"/>
      <c r="D427" s="1265"/>
      <c r="E427" s="1265"/>
      <c r="F427" s="1265"/>
      <c r="G427"/>
    </row>
    <row r="428" spans="1:7">
      <c r="A428"/>
      <c r="C428"/>
      <c r="D428" s="1265"/>
      <c r="E428" s="1265"/>
      <c r="F428" s="1265"/>
      <c r="G428"/>
    </row>
    <row r="429" spans="1:7">
      <c r="A429"/>
      <c r="C429"/>
      <c r="D429" s="1265"/>
      <c r="E429" s="1265"/>
      <c r="F429" s="1265"/>
      <c r="G429"/>
    </row>
    <row r="430" spans="1:7">
      <c r="A430"/>
      <c r="B430" s="468" t="s">
        <v>308</v>
      </c>
      <c r="C430"/>
      <c r="D430" s="1265"/>
      <c r="E430" s="1265"/>
      <c r="F430" s="1265"/>
      <c r="G430"/>
    </row>
    <row r="431" spans="1:7">
      <c r="A431"/>
      <c r="B431"/>
      <c r="C431"/>
      <c r="D431" s="1265"/>
      <c r="E431" s="1265"/>
      <c r="F431" s="1265"/>
      <c r="G431"/>
    </row>
    <row r="432" spans="1:7">
      <c r="A432"/>
      <c r="B432" s="468" t="s">
        <v>308</v>
      </c>
      <c r="C432"/>
      <c r="D432" s="1265"/>
      <c r="E432" s="1265"/>
      <c r="F432" s="1265"/>
      <c r="G432"/>
    </row>
    <row r="433" spans="1:7">
      <c r="A433"/>
      <c r="B433"/>
      <c r="C433"/>
      <c r="D433" s="474"/>
      <c r="E433" s="474"/>
      <c r="F433" s="474"/>
      <c r="G433"/>
    </row>
    <row r="434" spans="1:7">
      <c r="A434"/>
      <c r="B434" s="468" t="s">
        <v>308</v>
      </c>
      <c r="C434"/>
      <c r="D434" s="1265" t="s">
        <v>1237</v>
      </c>
      <c r="E434" s="1265"/>
      <c r="F434" s="1265"/>
      <c r="G434"/>
    </row>
    <row r="435" spans="1:7">
      <c r="A435"/>
      <c r="B435"/>
      <c r="C435"/>
      <c r="D435" s="1265"/>
      <c r="E435" s="1265"/>
      <c r="F435" s="1265"/>
      <c r="G435"/>
    </row>
    <row r="436" spans="1:7">
      <c r="A436"/>
      <c r="B436"/>
      <c r="C436"/>
      <c r="D436" s="1265"/>
      <c r="E436" s="1265"/>
      <c r="F436" s="1265"/>
      <c r="G436"/>
    </row>
    <row r="437" spans="1:7">
      <c r="A437"/>
      <c r="B437"/>
      <c r="C437"/>
      <c r="D437" s="1265"/>
      <c r="E437" s="1265"/>
      <c r="F437" s="1265"/>
      <c r="G437"/>
    </row>
    <row r="438" spans="1:7">
      <c r="D438" s="1265"/>
      <c r="E438" s="1265"/>
      <c r="F438" s="1265"/>
    </row>
    <row r="439" spans="1:7">
      <c r="D439" s="35"/>
      <c r="E439" s="35"/>
      <c r="F439" s="35"/>
    </row>
    <row r="440" spans="1:7">
      <c r="B440" s="468" t="s">
        <v>308</v>
      </c>
      <c r="D440" s="1285" t="s">
        <v>1238</v>
      </c>
      <c r="E440" s="1285"/>
      <c r="F440" s="1285"/>
    </row>
    <row r="441" spans="1:7">
      <c r="A441" s="35"/>
      <c r="B441" s="35"/>
    </row>
    <row r="442" spans="1:7">
      <c r="A442" s="1286" t="s">
        <v>1079</v>
      </c>
      <c r="B442" s="1286"/>
      <c r="C442" s="1286"/>
      <c r="D442" s="1286"/>
      <c r="E442" s="1286"/>
      <c r="F442" s="1286"/>
      <c r="G442" s="1286"/>
    </row>
    <row r="443" spans="1:7">
      <c r="A443" s="35"/>
      <c r="B443" s="35"/>
    </row>
    <row r="444" spans="1:7">
      <c r="D444" s="1316" t="s">
        <v>896</v>
      </c>
      <c r="E444" s="1316"/>
      <c r="F444" s="1316"/>
    </row>
    <row r="445" spans="1:7" ht="14.4">
      <c r="A445" s="176"/>
      <c r="B445" s="176"/>
      <c r="D445" s="1313" t="s">
        <v>1239</v>
      </c>
      <c r="E445" s="1313"/>
      <c r="F445" s="1313"/>
    </row>
    <row r="446" spans="1:7" ht="14.4">
      <c r="A446" s="176"/>
      <c r="B446" s="176"/>
      <c r="D446" s="481"/>
      <c r="E446" s="3"/>
      <c r="F446" s="3"/>
    </row>
    <row r="447" spans="1:7" ht="14.4">
      <c r="A447" s="176"/>
      <c r="B447" s="468" t="s">
        <v>308</v>
      </c>
      <c r="D447" s="1268" t="s">
        <v>1240</v>
      </c>
      <c r="E447" s="1268"/>
      <c r="F447" s="1268"/>
    </row>
    <row r="448" spans="1:7" ht="14.4">
      <c r="A448" s="176"/>
      <c r="B448" s="176"/>
      <c r="D448" s="1268"/>
      <c r="E448" s="1268"/>
      <c r="F448" s="1268"/>
    </row>
    <row r="449" spans="1:7" ht="14.4">
      <c r="A449" s="176"/>
      <c r="B449" s="176"/>
      <c r="D449" s="118"/>
      <c r="E449" s="3"/>
      <c r="F449" s="3"/>
    </row>
    <row r="450" spans="1:7">
      <c r="B450" s="468" t="s">
        <v>308</v>
      </c>
      <c r="D450" s="1302" t="s">
        <v>1241</v>
      </c>
      <c r="E450" s="1302"/>
      <c r="F450" s="1302"/>
    </row>
    <row r="451" spans="1:7" ht="14.4">
      <c r="A451" s="176"/>
      <c r="D451" s="1302"/>
      <c r="E451" s="1302"/>
      <c r="F451" s="1302"/>
    </row>
    <row r="452" spans="1:7" ht="14.4">
      <c r="A452" s="176"/>
      <c r="B452" s="176"/>
      <c r="D452" s="1302"/>
      <c r="E452" s="1302"/>
      <c r="F452" s="1302"/>
    </row>
    <row r="453" spans="1:7" ht="14.4">
      <c r="A453" s="176"/>
      <c r="B453" s="176"/>
      <c r="D453" s="1302"/>
      <c r="E453" s="1302"/>
      <c r="F453" s="1302"/>
    </row>
    <row r="454" spans="1:7">
      <c r="D454" s="3"/>
      <c r="E454" s="3"/>
      <c r="F454" s="3"/>
      <c r="G454"/>
    </row>
    <row r="455" spans="1:7" ht="14.4">
      <c r="A455" s="176"/>
      <c r="B455" s="468" t="s">
        <v>308</v>
      </c>
      <c r="D455" s="1265" t="s">
        <v>1242</v>
      </c>
      <c r="E455" s="1265"/>
      <c r="F455" s="1265"/>
      <c r="G455"/>
    </row>
    <row r="456" spans="1:7" ht="14.4">
      <c r="A456" s="176"/>
      <c r="B456" s="176"/>
      <c r="D456" s="1265"/>
      <c r="E456" s="1265"/>
      <c r="F456" s="1265"/>
      <c r="G456"/>
    </row>
    <row r="457" spans="1:7" ht="14.4">
      <c r="A457" s="176"/>
      <c r="D457" s="1265"/>
      <c r="E457" s="1265"/>
      <c r="F457" s="1265"/>
      <c r="G457"/>
    </row>
    <row r="458" spans="1:7" ht="14.4">
      <c r="A458" s="176"/>
      <c r="B458" s="176"/>
      <c r="D458" s="3"/>
      <c r="E458" s="3"/>
      <c r="F458" s="3"/>
      <c r="G458"/>
    </row>
    <row r="459" spans="1:7" ht="14.4">
      <c r="A459" s="176"/>
      <c r="B459" s="468" t="s">
        <v>308</v>
      </c>
      <c r="D459" s="1285" t="s">
        <v>1243</v>
      </c>
      <c r="E459" s="1285"/>
      <c r="F459" s="1285"/>
      <c r="G459"/>
    </row>
    <row r="460" spans="1:7" ht="14.4">
      <c r="A460" s="176"/>
      <c r="B460" s="176"/>
      <c r="D460" s="118"/>
      <c r="E460" s="3"/>
      <c r="F460" s="3"/>
      <c r="G460"/>
    </row>
    <row r="461" spans="1:7" ht="14.4">
      <c r="A461" s="176"/>
      <c r="B461" s="468" t="s">
        <v>308</v>
      </c>
      <c r="D461" s="1265" t="s">
        <v>1244</v>
      </c>
      <c r="E461" s="1265"/>
      <c r="F461" s="1265"/>
      <c r="G461"/>
    </row>
    <row r="462" spans="1:7" ht="14.4">
      <c r="A462" s="176"/>
      <c r="D462" s="1265"/>
      <c r="E462" s="1265"/>
      <c r="F462" s="1265"/>
      <c r="G462"/>
    </row>
    <row r="463" spans="1:7">
      <c r="A463" s="13"/>
      <c r="B463" s="13"/>
      <c r="D463" s="481"/>
      <c r="E463" s="3"/>
      <c r="F463" s="3"/>
      <c r="G463"/>
    </row>
    <row r="464" spans="1:7">
      <c r="A464" s="13"/>
      <c r="B464" s="468" t="s">
        <v>308</v>
      </c>
      <c r="D464" s="1285" t="s">
        <v>1245</v>
      </c>
      <c r="E464" s="1285"/>
      <c r="F464" s="1285"/>
      <c r="G464"/>
    </row>
    <row r="465" spans="1:7" ht="14.4">
      <c r="A465" s="176"/>
      <c r="B465" s="176"/>
      <c r="D465" s="35"/>
    </row>
    <row r="466" spans="1:7">
      <c r="A466" s="1286" t="s">
        <v>1080</v>
      </c>
      <c r="B466" s="1286"/>
      <c r="C466" s="1286"/>
      <c r="D466" s="1286"/>
      <c r="E466" s="1286"/>
      <c r="F466" s="1286"/>
      <c r="G466" s="1286"/>
    </row>
    <row r="467" spans="1:7" ht="12" customHeight="1">
      <c r="A467" s="176"/>
      <c r="B467" s="176"/>
      <c r="D467" s="35"/>
    </row>
    <row r="468" spans="1:7">
      <c r="C468" s="172"/>
      <c r="D468" s="1284" t="s">
        <v>803</v>
      </c>
      <c r="E468" s="1284"/>
      <c r="F468" s="1284"/>
    </row>
    <row r="469" spans="1:7" ht="13.35" customHeight="1">
      <c r="A469" s="175"/>
      <c r="B469" s="175"/>
      <c r="C469" s="175"/>
      <c r="D469" s="1317" t="s">
        <v>1123</v>
      </c>
      <c r="E469" s="1317"/>
      <c r="F469" s="1317"/>
    </row>
    <row r="470" spans="1:7">
      <c r="A470" s="175"/>
      <c r="B470" s="175"/>
      <c r="C470" s="175"/>
      <c r="D470" s="1317"/>
      <c r="E470" s="1317"/>
      <c r="F470" s="1317"/>
    </row>
    <row r="471" spans="1:7">
      <c r="A471" s="175"/>
      <c r="B471" s="175"/>
      <c r="C471" s="175"/>
      <c r="D471" s="1317"/>
      <c r="E471" s="1317"/>
      <c r="F471" s="1317"/>
    </row>
    <row r="472" spans="1:7">
      <c r="A472" s="175"/>
      <c r="B472" s="175"/>
      <c r="C472" s="175"/>
      <c r="D472" s="1317"/>
      <c r="E472" s="1317"/>
      <c r="F472" s="1317"/>
    </row>
    <row r="473" spans="1:7">
      <c r="A473" s="175"/>
      <c r="B473" s="175"/>
      <c r="C473" s="175"/>
      <c r="D473" s="1317"/>
      <c r="E473" s="1317"/>
      <c r="F473" s="1317"/>
    </row>
    <row r="474" spans="1:7">
      <c r="A474" s="175"/>
      <c r="B474" s="175"/>
      <c r="C474" s="175"/>
      <c r="D474" s="326"/>
      <c r="F474" s="35"/>
    </row>
    <row r="475" spans="1:7" ht="14.85" customHeight="1">
      <c r="A475" s="176"/>
      <c r="B475" s="468" t="s">
        <v>308</v>
      </c>
      <c r="C475" s="175"/>
      <c r="D475" s="1301" t="s">
        <v>1114</v>
      </c>
      <c r="E475" s="1301"/>
      <c r="F475" s="1301"/>
    </row>
    <row r="476" spans="1:7">
      <c r="A476" s="175"/>
      <c r="B476" s="175"/>
      <c r="C476" s="175"/>
      <c r="D476" s="1301"/>
      <c r="E476" s="1301"/>
      <c r="F476" s="1301"/>
    </row>
    <row r="477" spans="1:7">
      <c r="A477" s="175"/>
      <c r="B477" s="175"/>
      <c r="C477" s="175"/>
      <c r="D477" s="1301"/>
      <c r="E477" s="1301"/>
      <c r="F477" s="1301"/>
    </row>
    <row r="478" spans="1:7">
      <c r="A478" s="175"/>
      <c r="B478" s="175"/>
      <c r="C478" s="175"/>
      <c r="D478" s="1301"/>
      <c r="E478" s="1301"/>
      <c r="F478" s="1301"/>
    </row>
    <row r="479" spans="1:7">
      <c r="A479" s="175"/>
      <c r="B479" s="175"/>
      <c r="C479" s="175"/>
      <c r="D479" s="1301"/>
      <c r="E479" s="1301"/>
      <c r="F479" s="1301"/>
    </row>
    <row r="480" spans="1:7">
      <c r="A480" s="175"/>
      <c r="B480" s="175"/>
      <c r="C480" s="175"/>
      <c r="D480" s="220"/>
      <c r="F480" s="35"/>
    </row>
    <row r="481" spans="1:6" ht="14.85" customHeight="1">
      <c r="A481" s="176"/>
      <c r="B481" s="468" t="s">
        <v>308</v>
      </c>
      <c r="C481" s="175"/>
      <c r="D481" s="1301" t="s">
        <v>1117</v>
      </c>
      <c r="E481" s="1301"/>
      <c r="F481" s="1301"/>
    </row>
    <row r="482" spans="1:6">
      <c r="A482" s="175"/>
      <c r="B482" s="175"/>
      <c r="C482" s="175"/>
      <c r="D482" s="1301"/>
      <c r="E482" s="1301"/>
      <c r="F482" s="1301"/>
    </row>
    <row r="483" spans="1:6">
      <c r="A483" s="175"/>
      <c r="B483" s="175"/>
      <c r="C483" s="175"/>
      <c r="D483" s="1301"/>
      <c r="E483" s="1301"/>
      <c r="F483" s="1301"/>
    </row>
    <row r="484" spans="1:6">
      <c r="A484" s="175"/>
      <c r="B484" s="175"/>
      <c r="C484" s="175"/>
      <c r="D484" s="1301"/>
      <c r="E484" s="1301"/>
      <c r="F484" s="1301"/>
    </row>
    <row r="485" spans="1:6" ht="10.35" customHeight="1">
      <c r="A485" s="175"/>
      <c r="B485" s="175"/>
      <c r="C485" s="175"/>
      <c r="D485" s="220"/>
      <c r="F485" s="35"/>
    </row>
    <row r="486" spans="1:6" ht="14.85" customHeight="1">
      <c r="A486" s="176"/>
      <c r="B486" s="468" t="s">
        <v>308</v>
      </c>
      <c r="C486" s="175"/>
      <c r="D486" s="1301" t="s">
        <v>1115</v>
      </c>
      <c r="E486" s="1301"/>
      <c r="F486" s="1301"/>
    </row>
    <row r="487" spans="1:6">
      <c r="A487" s="175"/>
      <c r="B487" s="175"/>
      <c r="C487" s="175"/>
      <c r="D487" s="1301"/>
      <c r="E487" s="1301"/>
      <c r="F487" s="1301"/>
    </row>
    <row r="488" spans="1:6">
      <c r="A488" s="175"/>
      <c r="B488" s="175"/>
      <c r="C488" s="175"/>
      <c r="D488" s="1301"/>
      <c r="E488" s="1301"/>
      <c r="F488" s="1301"/>
    </row>
    <row r="489" spans="1:6">
      <c r="A489" s="175"/>
      <c r="B489" s="175"/>
      <c r="C489" s="175"/>
      <c r="D489" s="475"/>
      <c r="E489" s="475"/>
      <c r="F489" s="475"/>
    </row>
    <row r="490" spans="1:6" ht="14.85" customHeight="1">
      <c r="A490" s="176"/>
      <c r="B490" s="468" t="s">
        <v>308</v>
      </c>
      <c r="C490" s="175"/>
      <c r="D490" s="1301" t="s">
        <v>1116</v>
      </c>
      <c r="E490" s="1301"/>
      <c r="F490" s="1301"/>
    </row>
    <row r="491" spans="1:6">
      <c r="A491" s="175"/>
      <c r="B491" s="175"/>
      <c r="C491" s="175"/>
      <c r="D491" s="1301"/>
      <c r="E491" s="1301"/>
      <c r="F491" s="1301"/>
    </row>
    <row r="492" spans="1:6">
      <c r="A492" s="175"/>
      <c r="B492" s="175"/>
      <c r="C492" s="175"/>
      <c r="D492" s="1301"/>
      <c r="E492" s="1301"/>
      <c r="F492" s="1301"/>
    </row>
    <row r="493" spans="1:6">
      <c r="A493" s="175"/>
      <c r="B493" s="175"/>
      <c r="C493" s="175"/>
      <c r="D493" s="1301"/>
      <c r="E493" s="1301"/>
      <c r="F493" s="1301"/>
    </row>
    <row r="494" spans="1:6">
      <c r="A494" s="175"/>
      <c r="B494" s="175"/>
      <c r="C494" s="175"/>
      <c r="D494" s="1301"/>
      <c r="E494" s="1301"/>
      <c r="F494" s="1301"/>
    </row>
    <row r="495" spans="1:6">
      <c r="A495" s="175"/>
      <c r="B495" s="175"/>
      <c r="C495" s="175"/>
      <c r="D495" s="1301"/>
      <c r="E495" s="1301"/>
      <c r="F495" s="1301"/>
    </row>
    <row r="496" spans="1:6">
      <c r="A496" s="175"/>
      <c r="B496" s="175"/>
      <c r="C496" s="175"/>
      <c r="D496" s="1301"/>
      <c r="E496" s="1301"/>
      <c r="F496" s="1301"/>
    </row>
    <row r="497" spans="1:7">
      <c r="A497" s="175"/>
      <c r="B497" s="175"/>
      <c r="C497" s="175"/>
      <c r="D497" s="1301"/>
      <c r="E497" s="1301"/>
      <c r="F497" s="1301"/>
    </row>
    <row r="498" spans="1:7">
      <c r="A498" s="175"/>
      <c r="B498" s="175"/>
      <c r="C498" s="175"/>
      <c r="D498" s="1301"/>
      <c r="E498" s="1301"/>
      <c r="F498" s="1301"/>
    </row>
    <row r="499" spans="1:7">
      <c r="A499" s="175"/>
      <c r="B499" s="175"/>
      <c r="C499" s="175"/>
      <c r="D499" s="220"/>
      <c r="F499" s="35"/>
    </row>
    <row r="500" spans="1:7" ht="13.35" customHeight="1">
      <c r="A500" s="175"/>
      <c r="B500" s="468" t="s">
        <v>308</v>
      </c>
      <c r="C500" s="175"/>
      <c r="D500" s="1268" t="s">
        <v>1260</v>
      </c>
      <c r="E500" s="1268"/>
      <c r="F500" s="1268"/>
    </row>
    <row r="501" spans="1:7">
      <c r="A501" s="175"/>
      <c r="B501" s="175"/>
      <c r="C501" s="175"/>
      <c r="D501" s="1268"/>
      <c r="E501" s="1268"/>
      <c r="F501" s="1268"/>
    </row>
    <row r="502" spans="1:7">
      <c r="A502" s="175"/>
      <c r="B502" s="175"/>
      <c r="C502" s="175"/>
      <c r="D502" s="1268"/>
      <c r="E502" s="1268"/>
      <c r="F502" s="1268"/>
    </row>
    <row r="503" spans="1:7">
      <c r="A503" s="175"/>
      <c r="B503" s="175"/>
      <c r="C503" s="175"/>
      <c r="D503" s="1268"/>
      <c r="E503" s="1268"/>
      <c r="F503" s="1268"/>
    </row>
    <row r="504" spans="1:7">
      <c r="A504" s="175"/>
      <c r="B504" s="175"/>
      <c r="C504" s="175"/>
      <c r="D504" s="1268"/>
      <c r="E504" s="1268"/>
      <c r="F504" s="1268"/>
    </row>
    <row r="505" spans="1:7">
      <c r="A505" s="175"/>
      <c r="B505" s="175"/>
      <c r="C505" s="175"/>
      <c r="D505" s="485"/>
      <c r="E505" s="485"/>
      <c r="F505" s="485"/>
    </row>
    <row r="506" spans="1:7" ht="14.85" customHeight="1">
      <c r="A506" s="176"/>
      <c r="B506" s="468" t="s">
        <v>308</v>
      </c>
      <c r="D506" s="1301" t="s">
        <v>1118</v>
      </c>
      <c r="E506" s="1301"/>
      <c r="F506" s="1301"/>
    </row>
    <row r="507" spans="1:7">
      <c r="D507" s="1301"/>
      <c r="E507" s="1301"/>
      <c r="F507" s="1301"/>
    </row>
    <row r="508" spans="1:7">
      <c r="D508" s="1301"/>
      <c r="E508" s="1301"/>
      <c r="F508" s="1301"/>
    </row>
    <row r="509" spans="1:7" ht="12" customHeight="1">
      <c r="A509" s="35"/>
      <c r="B509" s="35"/>
      <c r="C509" s="179"/>
      <c r="D509" s="35"/>
      <c r="F509" s="57"/>
    </row>
    <row r="510" spans="1:7">
      <c r="A510" s="1286" t="s">
        <v>1081</v>
      </c>
      <c r="B510" s="1286"/>
      <c r="C510" s="1286"/>
      <c r="D510" s="1286"/>
      <c r="E510" s="1286"/>
      <c r="F510" s="1286"/>
      <c r="G510" s="1286"/>
    </row>
    <row r="511" spans="1:7">
      <c r="A511" s="35"/>
      <c r="B511" s="35"/>
      <c r="C511" s="179"/>
      <c r="F511" s="57"/>
    </row>
    <row r="512" spans="1:7">
      <c r="B512" s="1283" t="s">
        <v>449</v>
      </c>
      <c r="C512" s="1283"/>
      <c r="D512" s="1283"/>
      <c r="E512" s="1283"/>
      <c r="F512" s="1283"/>
    </row>
    <row r="513" spans="1:7">
      <c r="A513" s="35"/>
      <c r="B513" s="35"/>
      <c r="C513" s="179"/>
      <c r="D513" s="35"/>
      <c r="F513" s="35"/>
    </row>
    <row r="514" spans="1:7">
      <c r="A514" s="1287" t="s">
        <v>1082</v>
      </c>
      <c r="B514" s="1287"/>
      <c r="C514" s="1287"/>
      <c r="D514" s="1287"/>
      <c r="E514" s="1287"/>
      <c r="F514" s="1287"/>
      <c r="G514" s="1287"/>
    </row>
    <row r="515" spans="1:7">
      <c r="A515" s="35"/>
      <c r="B515" s="35"/>
      <c r="C515" s="179"/>
      <c r="D515" s="35"/>
      <c r="F515" s="35"/>
    </row>
    <row r="516" spans="1:7">
      <c r="C516" s="179"/>
      <c r="D516" s="1284" t="s">
        <v>692</v>
      </c>
      <c r="E516" s="1284"/>
      <c r="F516" s="1284"/>
    </row>
    <row r="517" spans="1:7">
      <c r="C517" s="179"/>
      <c r="D517" s="1285" t="s">
        <v>1139</v>
      </c>
      <c r="E517" s="1285"/>
      <c r="F517" s="1285"/>
    </row>
    <row r="518" spans="1:7">
      <c r="C518" s="179"/>
      <c r="D518" s="118"/>
      <c r="E518" s="118"/>
      <c r="F518" s="118"/>
    </row>
    <row r="519" spans="1:7" ht="13.35" customHeight="1">
      <c r="A519" s="176"/>
      <c r="B519" s="468" t="s">
        <v>308</v>
      </c>
      <c r="C519" s="179"/>
      <c r="D519" s="1285" t="s">
        <v>897</v>
      </c>
      <c r="E519" s="1285"/>
      <c r="F519" s="1285"/>
      <c r="G519"/>
    </row>
    <row r="520" spans="1:7" ht="13.35" customHeight="1">
      <c r="A520" s="179"/>
      <c r="B520" s="179"/>
      <c r="C520" s="179"/>
      <c r="D520" s="118"/>
      <c r="E520"/>
      <c r="F520"/>
      <c r="G520"/>
    </row>
    <row r="521" spans="1:7" ht="14.4">
      <c r="A521" s="176"/>
      <c r="B521" s="468" t="s">
        <v>308</v>
      </c>
      <c r="C521" s="179"/>
      <c r="D521" s="1265" t="s">
        <v>1140</v>
      </c>
      <c r="E521" s="1265"/>
      <c r="F521" s="1265"/>
      <c r="G521"/>
    </row>
    <row r="522" spans="1:7">
      <c r="A522" s="179"/>
      <c r="B522" s="179"/>
      <c r="C522" s="179"/>
      <c r="D522" s="1265"/>
      <c r="E522" s="1265"/>
      <c r="F522" s="1265"/>
      <c r="G522"/>
    </row>
    <row r="523" spans="1:7">
      <c r="A523" s="179"/>
      <c r="B523" s="179"/>
      <c r="C523" s="179"/>
      <c r="D523" s="35"/>
      <c r="E523" s="35"/>
      <c r="F523" s="35"/>
      <c r="G523"/>
    </row>
    <row r="524" spans="1:7" ht="14.4">
      <c r="A524" s="176"/>
      <c r="B524" s="468" t="s">
        <v>308</v>
      </c>
      <c r="C524" s="179"/>
      <c r="D524" s="1265" t="s">
        <v>1141</v>
      </c>
      <c r="E524" s="1265"/>
      <c r="F524" s="1265"/>
      <c r="G524"/>
    </row>
    <row r="525" spans="1:7">
      <c r="A525" s="179"/>
      <c r="B525" s="179"/>
      <c r="C525" s="179"/>
      <c r="D525" s="1265"/>
      <c r="E525" s="1265"/>
      <c r="F525" s="1265"/>
      <c r="G525"/>
    </row>
    <row r="526" spans="1:7">
      <c r="A526" s="179"/>
      <c r="B526" s="179"/>
      <c r="C526" s="179"/>
      <c r="D526" s="35"/>
      <c r="E526" s="35"/>
      <c r="F526" s="35"/>
      <c r="G526"/>
    </row>
    <row r="527" spans="1:7" ht="14.4">
      <c r="A527" s="176"/>
      <c r="B527" s="468" t="s">
        <v>308</v>
      </c>
      <c r="C527" s="179"/>
      <c r="D527" s="1265" t="s">
        <v>1142</v>
      </c>
      <c r="E527" s="1265"/>
      <c r="F527" s="1265"/>
      <c r="G527"/>
    </row>
    <row r="528" spans="1:7">
      <c r="A528" s="179"/>
      <c r="B528" s="179"/>
      <c r="C528" s="179"/>
      <c r="D528" s="1265"/>
      <c r="E528" s="1265"/>
      <c r="F528" s="1265"/>
      <c r="G528"/>
    </row>
    <row r="529" spans="1:7">
      <c r="A529" s="179"/>
      <c r="B529" s="179"/>
      <c r="C529" s="179"/>
      <c r="D529" s="35"/>
      <c r="E529" s="35"/>
      <c r="F529" s="35"/>
      <c r="G529"/>
    </row>
    <row r="530" spans="1:7" ht="14.4">
      <c r="A530" s="176"/>
      <c r="B530" s="468" t="s">
        <v>308</v>
      </c>
      <c r="C530" s="179"/>
      <c r="D530" s="1265" t="s">
        <v>1143</v>
      </c>
      <c r="E530" s="1265"/>
      <c r="F530" s="1265"/>
      <c r="G530"/>
    </row>
    <row r="531" spans="1:7">
      <c r="A531" s="179"/>
      <c r="B531" s="179"/>
      <c r="C531" s="179"/>
      <c r="D531" s="1265"/>
      <c r="E531" s="1265"/>
      <c r="F531" s="1265"/>
      <c r="G531"/>
    </row>
    <row r="532" spans="1:7">
      <c r="A532" s="179"/>
      <c r="B532" s="179"/>
      <c r="C532" s="179"/>
      <c r="D532" s="1265"/>
      <c r="E532" s="1265"/>
      <c r="F532" s="1265"/>
      <c r="G532"/>
    </row>
    <row r="533" spans="1:7">
      <c r="A533" s="179"/>
      <c r="B533" s="179"/>
      <c r="C533" s="179"/>
      <c r="D533" s="35"/>
      <c r="E533" s="35"/>
      <c r="F533" s="35"/>
    </row>
    <row r="534" spans="1:7" ht="14.4">
      <c r="A534" s="176"/>
      <c r="B534" s="468" t="s">
        <v>308</v>
      </c>
      <c r="C534" s="179"/>
      <c r="D534" s="1265" t="s">
        <v>1261</v>
      </c>
      <c r="E534" s="1265"/>
      <c r="F534" s="1265"/>
    </row>
    <row r="535" spans="1:7">
      <c r="A535" s="179"/>
      <c r="B535" s="179"/>
      <c r="C535" s="179"/>
      <c r="D535" s="1265"/>
      <c r="E535" s="1265"/>
      <c r="F535" s="1265"/>
    </row>
    <row r="536" spans="1:7">
      <c r="A536" s="179"/>
      <c r="B536" s="179"/>
      <c r="C536" s="179"/>
      <c r="D536" s="35"/>
      <c r="E536" s="35"/>
      <c r="F536" s="35"/>
    </row>
    <row r="537" spans="1:7" ht="14.4">
      <c r="A537" s="176"/>
      <c r="B537" s="468" t="s">
        <v>308</v>
      </c>
      <c r="C537" s="179"/>
      <c r="D537" s="1265" t="s">
        <v>1144</v>
      </c>
      <c r="E537" s="1265"/>
      <c r="F537" s="1265"/>
    </row>
    <row r="538" spans="1:7">
      <c r="A538" s="179"/>
      <c r="B538" s="179"/>
      <c r="C538" s="179"/>
      <c r="D538" s="1265"/>
      <c r="E538" s="1265"/>
      <c r="F538" s="1265"/>
    </row>
    <row r="539" spans="1:7">
      <c r="A539" s="179"/>
      <c r="B539" s="179"/>
      <c r="C539" s="179"/>
      <c r="D539" s="35"/>
      <c r="E539" s="35"/>
      <c r="F539" s="35"/>
    </row>
    <row r="540" spans="1:7" ht="14.4">
      <c r="A540" s="176"/>
      <c r="B540" s="468" t="s">
        <v>308</v>
      </c>
      <c r="C540" s="179"/>
      <c r="D540" s="1265" t="s">
        <v>1145</v>
      </c>
      <c r="E540" s="1265"/>
      <c r="F540" s="1265"/>
    </row>
    <row r="541" spans="1:7">
      <c r="A541" s="179"/>
      <c r="B541" s="179"/>
      <c r="C541" s="179"/>
      <c r="D541" s="1265"/>
      <c r="E541" s="1265"/>
      <c r="F541" s="1265"/>
    </row>
    <row r="542" spans="1:7">
      <c r="A542" s="179"/>
      <c r="B542" s="179"/>
      <c r="C542" s="179"/>
      <c r="D542" s="35"/>
      <c r="E542" s="35"/>
      <c r="F542" s="35"/>
    </row>
    <row r="543" spans="1:7" ht="14.4">
      <c r="A543" s="176"/>
      <c r="B543" s="468" t="s">
        <v>308</v>
      </c>
      <c r="C543" s="179"/>
      <c r="D543" s="1285" t="s">
        <v>1146</v>
      </c>
      <c r="E543" s="1285"/>
      <c r="F543" s="1285"/>
    </row>
    <row r="544" spans="1:7">
      <c r="A544" s="13"/>
      <c r="B544" s="13"/>
      <c r="C544" s="179"/>
      <c r="D544" s="1285" t="s">
        <v>830</v>
      </c>
      <c r="E544" s="1285"/>
      <c r="F544" s="1285"/>
    </row>
    <row r="545" spans="1:7">
      <c r="A545" s="13"/>
      <c r="B545" s="13"/>
      <c r="C545" s="179"/>
      <c r="D545" s="3"/>
      <c r="E545" s="1290" t="s">
        <v>1147</v>
      </c>
      <c r="F545" s="1290"/>
    </row>
    <row r="546" spans="1:7" ht="14.4">
      <c r="A546" s="176"/>
      <c r="B546" s="176"/>
      <c r="C546" s="179"/>
      <c r="E546" s="35"/>
      <c r="F546" s="35"/>
    </row>
    <row r="547" spans="1:7" ht="14.4">
      <c r="A547" s="176"/>
      <c r="B547" s="468" t="s">
        <v>308</v>
      </c>
      <c r="C547" s="179"/>
      <c r="D547" s="1285" t="s">
        <v>1148</v>
      </c>
      <c r="E547" s="1285"/>
      <c r="F547" s="1285"/>
    </row>
    <row r="548" spans="1:7">
      <c r="C548" s="179"/>
      <c r="D548" s="1265" t="s">
        <v>1149</v>
      </c>
      <c r="E548" s="1265"/>
      <c r="F548" s="1265"/>
    </row>
    <row r="549" spans="1:7">
      <c r="A549" s="179"/>
      <c r="B549" s="179"/>
      <c r="C549" s="179"/>
      <c r="D549" s="1265"/>
      <c r="E549" s="1265"/>
      <c r="F549" s="1265"/>
    </row>
    <row r="550" spans="1:7">
      <c r="A550" s="179"/>
      <c r="B550" s="179"/>
      <c r="C550" s="179"/>
      <c r="D550" s="1265"/>
      <c r="E550" s="1265"/>
      <c r="F550" s="1265"/>
    </row>
    <row r="551" spans="1:7">
      <c r="A551" s="179"/>
      <c r="B551" s="179"/>
      <c r="C551" s="179"/>
      <c r="D551" s="35"/>
      <c r="E551" s="35"/>
      <c r="F551" s="35"/>
    </row>
    <row r="552" spans="1:7" ht="14.4">
      <c r="A552" s="176"/>
      <c r="B552" s="468" t="s">
        <v>308</v>
      </c>
      <c r="C552" s="179"/>
      <c r="D552" s="1265" t="s">
        <v>1150</v>
      </c>
      <c r="E552" s="1265"/>
      <c r="F552" s="1265"/>
    </row>
    <row r="553" spans="1:7" ht="14.4">
      <c r="A553" s="176"/>
      <c r="B553" s="176"/>
      <c r="C553" s="179"/>
      <c r="D553" s="1265"/>
      <c r="E553" s="1265"/>
      <c r="F553" s="1265"/>
    </row>
    <row r="554" spans="1:7" ht="14.4">
      <c r="A554" s="176"/>
      <c r="B554" s="176"/>
      <c r="C554" s="179"/>
      <c r="D554" s="1265"/>
      <c r="E554" s="1265"/>
      <c r="F554" s="1265"/>
    </row>
    <row r="555" spans="1:7" ht="14.4">
      <c r="A555" s="176"/>
      <c r="B555" s="176"/>
      <c r="C555" s="179"/>
      <c r="D555" s="1265"/>
      <c r="E555" s="1265"/>
      <c r="F555" s="1265"/>
    </row>
    <row r="556" spans="1:7" ht="14.4">
      <c r="A556" s="176"/>
      <c r="B556" s="176"/>
      <c r="C556" s="179"/>
      <c r="D556" s="35"/>
      <c r="E556" s="35"/>
      <c r="F556" s="35"/>
    </row>
    <row r="557" spans="1:7">
      <c r="A557" s="1286" t="s">
        <v>1083</v>
      </c>
      <c r="B557" s="1286"/>
      <c r="C557" s="1286"/>
      <c r="D557" s="1286"/>
      <c r="E557" s="1286"/>
      <c r="F557" s="1286"/>
      <c r="G557" s="1286"/>
    </row>
    <row r="558" spans="1:7">
      <c r="A558" s="179"/>
      <c r="B558" s="179"/>
      <c r="C558" s="179"/>
      <c r="E558" s="35"/>
      <c r="F558" s="35"/>
    </row>
    <row r="559" spans="1:7" ht="12.75" customHeight="1">
      <c r="C559" s="172"/>
      <c r="D559" s="1297" t="s">
        <v>211</v>
      </c>
      <c r="E559" s="1297"/>
      <c r="F559" s="1297"/>
    </row>
    <row r="560" spans="1:7">
      <c r="A560" s="175"/>
      <c r="B560" s="175"/>
      <c r="C560" s="175"/>
      <c r="D560" s="1302" t="s">
        <v>1099</v>
      </c>
      <c r="E560" s="1302"/>
      <c r="F560" s="1302"/>
    </row>
    <row r="561" spans="1:6">
      <c r="A561"/>
      <c r="B561"/>
      <c r="C561" s="175"/>
      <c r="D561" s="255"/>
    </row>
    <row r="562" spans="1:6">
      <c r="A562" s="175"/>
      <c r="B562" s="468" t="s">
        <v>308</v>
      </c>
      <c r="D562" s="1302" t="s">
        <v>903</v>
      </c>
      <c r="E562" s="1302"/>
      <c r="F562" s="1302"/>
    </row>
    <row r="563" spans="1:6">
      <c r="A563" s="13"/>
      <c r="B563" s="13"/>
      <c r="D563" s="218"/>
    </row>
    <row r="564" spans="1:6">
      <c r="A564" s="13"/>
      <c r="B564" s="468" t="s">
        <v>308</v>
      </c>
      <c r="D564" s="1302" t="s">
        <v>1100</v>
      </c>
      <c r="E564" s="1302"/>
      <c r="F564" s="1302"/>
    </row>
    <row r="565" spans="1:6">
      <c r="A565" s="13"/>
      <c r="B565" s="13"/>
      <c r="D565" s="1302"/>
      <c r="E565" s="1302"/>
      <c r="F565" s="1302"/>
    </row>
    <row r="566" spans="1:6">
      <c r="A566" s="13"/>
      <c r="B566" s="13"/>
      <c r="D566" s="1302"/>
      <c r="E566" s="1302"/>
      <c r="F566" s="1302"/>
    </row>
    <row r="567" spans="1:6">
      <c r="A567" s="13"/>
      <c r="B567" s="13"/>
      <c r="D567" s="255"/>
    </row>
    <row r="568" spans="1:6">
      <c r="A568" s="13"/>
      <c r="B568" s="468" t="s">
        <v>308</v>
      </c>
      <c r="D568" s="1302" t="s">
        <v>1101</v>
      </c>
      <c r="E568" s="1302"/>
      <c r="F568" s="1302"/>
    </row>
    <row r="569" spans="1:6">
      <c r="A569" s="13"/>
      <c r="B569" s="13"/>
      <c r="D569" s="1302"/>
      <c r="E569" s="1302"/>
      <c r="F569" s="1302"/>
    </row>
    <row r="570" spans="1:6">
      <c r="A570" s="13"/>
      <c r="B570" s="13"/>
      <c r="D570" s="1302"/>
      <c r="E570" s="1302"/>
      <c r="F570" s="1302"/>
    </row>
    <row r="571" spans="1:6">
      <c r="A571" s="13"/>
      <c r="B571" s="13"/>
      <c r="D571" s="1302"/>
      <c r="E571" s="1302"/>
      <c r="F571" s="1302"/>
    </row>
    <row r="572" spans="1:6">
      <c r="A572" s="13"/>
      <c r="B572" s="13"/>
      <c r="D572" s="473"/>
      <c r="E572" s="473"/>
      <c r="F572" s="473"/>
    </row>
    <row r="573" spans="1:6">
      <c r="A573" s="13"/>
      <c r="B573" s="468" t="s">
        <v>308</v>
      </c>
      <c r="D573" s="1302" t="s">
        <v>1102</v>
      </c>
      <c r="E573" s="1302"/>
      <c r="F573" s="1302"/>
    </row>
    <row r="574" spans="1:6">
      <c r="A574" s="13"/>
      <c r="B574" s="13"/>
      <c r="D574" s="1302"/>
      <c r="E574" s="1302"/>
      <c r="F574" s="1302"/>
    </row>
    <row r="575" spans="1:6">
      <c r="A575" s="13"/>
      <c r="B575" s="13"/>
      <c r="D575" s="255"/>
    </row>
    <row r="576" spans="1:6">
      <c r="A576" s="13"/>
      <c r="B576" s="468" t="s">
        <v>308</v>
      </c>
      <c r="D576" s="1302" t="s">
        <v>1103</v>
      </c>
      <c r="E576" s="1302"/>
      <c r="F576" s="1302"/>
    </row>
    <row r="577" spans="1:7">
      <c r="A577" s="13"/>
      <c r="B577" s="13"/>
      <c r="D577" s="1302"/>
      <c r="E577" s="1302"/>
      <c r="F577" s="1302"/>
    </row>
    <row r="578" spans="1:7">
      <c r="A578" s="13"/>
      <c r="B578" s="13"/>
      <c r="D578" s="255"/>
    </row>
    <row r="579" spans="1:7" ht="14.4">
      <c r="A579" s="176"/>
      <c r="B579" s="468" t="s">
        <v>308</v>
      </c>
      <c r="D579" s="1302" t="s">
        <v>898</v>
      </c>
      <c r="E579" s="1302"/>
      <c r="F579" s="1302"/>
    </row>
    <row r="580" spans="1:7" ht="14.4">
      <c r="A580" s="176"/>
      <c r="B580" s="176"/>
      <c r="D580" s="255"/>
    </row>
    <row r="581" spans="1:7" ht="14.4">
      <c r="A581" s="176"/>
      <c r="B581" s="468" t="s">
        <v>308</v>
      </c>
      <c r="D581" s="1302" t="s">
        <v>1104</v>
      </c>
      <c r="E581" s="1302"/>
      <c r="F581" s="1302"/>
    </row>
    <row r="582" spans="1:7" ht="14.4">
      <c r="A582" s="176"/>
      <c r="B582" s="176"/>
      <c r="D582" s="1302"/>
      <c r="E582" s="1302"/>
      <c r="F582" s="1302"/>
    </row>
    <row r="583" spans="1:7">
      <c r="D583" s="1302"/>
      <c r="E583" s="1302"/>
      <c r="F583" s="1302"/>
    </row>
    <row r="584" spans="1:7">
      <c r="D584" s="1302"/>
      <c r="E584" s="1302"/>
      <c r="F584" s="1302"/>
    </row>
    <row r="585" spans="1:7">
      <c r="D585" s="1302"/>
      <c r="E585" s="1302"/>
      <c r="F585" s="1302"/>
    </row>
    <row r="586" spans="1:7">
      <c r="D586" s="1302"/>
      <c r="E586" s="1302"/>
      <c r="F586" s="1302"/>
    </row>
    <row r="587" spans="1:7"/>
    <row r="588" spans="1:7">
      <c r="A588" s="1286" t="s">
        <v>1084</v>
      </c>
      <c r="B588" s="1286"/>
      <c r="C588" s="1286"/>
      <c r="D588" s="1286"/>
      <c r="E588" s="1286"/>
      <c r="F588" s="1286"/>
      <c r="G588" s="1286"/>
    </row>
    <row r="589" spans="1:7"/>
    <row r="590" spans="1:7">
      <c r="D590" s="1278" t="s">
        <v>1184</v>
      </c>
      <c r="E590" s="1278"/>
      <c r="F590" s="1278"/>
    </row>
    <row r="591" spans="1:7">
      <c r="D591" s="1279" t="s">
        <v>1185</v>
      </c>
      <c r="E591" s="1279"/>
      <c r="F591" s="1279"/>
    </row>
    <row r="592" spans="1:7">
      <c r="D592" s="478"/>
      <c r="E592" s="433"/>
      <c r="F592" s="433"/>
    </row>
    <row r="593" spans="1:7" ht="14.4">
      <c r="A593" s="176"/>
      <c r="B593" s="468" t="s">
        <v>308</v>
      </c>
      <c r="D593" s="1280" t="s">
        <v>1186</v>
      </c>
      <c r="E593" s="1280"/>
      <c r="F593" s="1280"/>
    </row>
    <row r="594" spans="1:7">
      <c r="D594" s="1280"/>
      <c r="E594" s="1280"/>
      <c r="F594" s="1280"/>
    </row>
    <row r="595" spans="1:7">
      <c r="D595" s="1280"/>
      <c r="E595" s="1280"/>
      <c r="F595" s="1280"/>
    </row>
    <row r="596" spans="1:7"/>
    <row r="597" spans="1:7">
      <c r="A597" s="1286" t="s">
        <v>1085</v>
      </c>
      <c r="B597" s="1286"/>
      <c r="C597" s="1286"/>
      <c r="D597" s="1286"/>
      <c r="E597" s="1286"/>
      <c r="F597" s="1286"/>
      <c r="G597" s="1286"/>
    </row>
    <row r="598" spans="1:7">
      <c r="A598" s="35"/>
      <c r="B598" s="35"/>
    </row>
    <row r="599" spans="1:7">
      <c r="A599" s="172"/>
      <c r="B599" s="172"/>
      <c r="C599" s="172"/>
      <c r="D599" s="1281" t="s">
        <v>1187</v>
      </c>
      <c r="E599" s="1281"/>
      <c r="F599" s="1281"/>
    </row>
    <row r="600" spans="1:7">
      <c r="A600" s="172"/>
      <c r="B600" s="172"/>
      <c r="C600" s="172"/>
      <c r="D600" s="1281"/>
      <c r="E600" s="1281"/>
      <c r="F600" s="1281"/>
    </row>
    <row r="601" spans="1:7">
      <c r="C601" s="175"/>
      <c r="D601" s="1279" t="s">
        <v>1188</v>
      </c>
      <c r="E601" s="1279"/>
      <c r="F601" s="1279"/>
    </row>
    <row r="602" spans="1:7">
      <c r="C602" s="175"/>
      <c r="D602" s="478"/>
      <c r="E602" s="478"/>
      <c r="F602" s="478"/>
    </row>
    <row r="603" spans="1:7">
      <c r="A603" s="13"/>
      <c r="B603" s="468" t="s">
        <v>308</v>
      </c>
      <c r="D603" s="1279" t="s">
        <v>433</v>
      </c>
      <c r="E603" s="1279"/>
      <c r="F603" s="1279"/>
    </row>
    <row r="604" spans="1:7">
      <c r="C604" s="180"/>
      <c r="E604"/>
    </row>
    <row r="605" spans="1:7">
      <c r="A605" s="13"/>
      <c r="B605" s="468" t="s">
        <v>308</v>
      </c>
      <c r="D605" s="1282" t="s">
        <v>1189</v>
      </c>
      <c r="E605" s="1282"/>
      <c r="F605" s="1282"/>
    </row>
    <row r="606" spans="1:7">
      <c r="D606" s="1282"/>
      <c r="E606" s="1282"/>
      <c r="F606" s="1282"/>
    </row>
    <row r="607" spans="1:7">
      <c r="D607"/>
    </row>
    <row r="608" spans="1:7">
      <c r="B608" s="468" t="s">
        <v>308</v>
      </c>
      <c r="D608" s="1282" t="s">
        <v>1190</v>
      </c>
      <c r="E608" s="1282"/>
      <c r="F608" s="1282"/>
    </row>
    <row r="609" spans="1:7">
      <c r="C609" s="180"/>
      <c r="D609" s="1282"/>
      <c r="E609" s="1282"/>
      <c r="F609" s="1282"/>
    </row>
    <row r="610" spans="1:7">
      <c r="C610" s="180"/>
    </row>
    <row r="611" spans="1:7">
      <c r="B611" s="468" t="s">
        <v>308</v>
      </c>
      <c r="C611" s="180"/>
      <c r="D611" s="1282" t="s">
        <v>1191</v>
      </c>
      <c r="E611" s="1282"/>
      <c r="F611" s="1282"/>
    </row>
    <row r="612" spans="1:7">
      <c r="C612" s="180"/>
      <c r="D612" s="1282"/>
      <c r="E612" s="1282"/>
      <c r="F612" s="1282"/>
    </row>
    <row r="613" spans="1:7">
      <c r="C613" s="180"/>
    </row>
    <row r="614" spans="1:7">
      <c r="A614" s="1286" t="s">
        <v>1086</v>
      </c>
      <c r="B614" s="1286"/>
      <c r="C614" s="1286"/>
      <c r="D614" s="1286"/>
      <c r="E614" s="1286"/>
      <c r="F614" s="1286"/>
      <c r="G614" s="1286"/>
    </row>
    <row r="615" spans="1:7">
      <c r="A615" s="172"/>
      <c r="B615" s="172"/>
      <c r="C615" s="172"/>
    </row>
    <row r="616" spans="1:7">
      <c r="C616" s="13"/>
      <c r="D616" s="1278" t="s">
        <v>1192</v>
      </c>
      <c r="E616" s="1278"/>
      <c r="F616" s="1278"/>
    </row>
    <row r="617" spans="1:7">
      <c r="A617" s="13"/>
      <c r="B617" s="13"/>
      <c r="D617" s="2"/>
    </row>
    <row r="618" spans="1:7" ht="14.4">
      <c r="A618" s="176"/>
      <c r="B618" s="468" t="s">
        <v>308</v>
      </c>
      <c r="D618" s="1280" t="s">
        <v>1193</v>
      </c>
      <c r="E618" s="1280"/>
      <c r="F618" s="1280"/>
    </row>
    <row r="619" spans="1:7">
      <c r="D619" s="1280"/>
      <c r="E619" s="1280"/>
      <c r="F619" s="1280"/>
    </row>
    <row r="620" spans="1:7">
      <c r="D620" s="1280"/>
      <c r="E620" s="1280"/>
      <c r="F620" s="1280"/>
    </row>
    <row r="621" spans="1:7">
      <c r="D621" s="1280"/>
      <c r="E621" s="1280"/>
      <c r="F621" s="1280"/>
    </row>
    <row r="622" spans="1:7">
      <c r="D622" s="1280"/>
      <c r="E622" s="1280"/>
      <c r="F622" s="1280"/>
    </row>
    <row r="623" spans="1:7">
      <c r="D623" s="1280"/>
      <c r="E623" s="1280"/>
      <c r="F623" s="1280"/>
    </row>
    <row r="624" spans="1:7">
      <c r="D624" s="479"/>
      <c r="E624" s="479"/>
      <c r="F624" s="479"/>
    </row>
    <row r="625" spans="1:7" ht="14.4">
      <c r="A625" s="176"/>
      <c r="B625" s="468" t="s">
        <v>308</v>
      </c>
      <c r="D625" s="1280" t="s">
        <v>1194</v>
      </c>
      <c r="E625" s="1280"/>
      <c r="F625" s="1280"/>
    </row>
    <row r="626" spans="1:7">
      <c r="A626" s="179"/>
      <c r="B626" s="179"/>
      <c r="C626" s="179"/>
      <c r="D626" s="1280"/>
      <c r="E626" s="1280"/>
      <c r="F626" s="1280"/>
    </row>
    <row r="627" spans="1:7">
      <c r="A627" s="179"/>
      <c r="B627" s="179"/>
      <c r="C627" s="179"/>
      <c r="D627" s="35"/>
      <c r="E627" s="35"/>
      <c r="F627" s="35"/>
    </row>
    <row r="628" spans="1:7" ht="14.4">
      <c r="A628" s="176"/>
      <c r="B628" s="468" t="s">
        <v>308</v>
      </c>
      <c r="C628" s="179"/>
      <c r="D628" s="1280" t="s">
        <v>1195</v>
      </c>
      <c r="E628" s="1280"/>
      <c r="F628" s="1280"/>
    </row>
    <row r="629" spans="1:7" ht="14.4">
      <c r="A629" s="176"/>
      <c r="B629" s="176"/>
      <c r="C629" s="179"/>
      <c r="D629" s="1280"/>
      <c r="E629" s="1280"/>
      <c r="F629" s="1280"/>
    </row>
    <row r="630" spans="1:7" ht="14.4">
      <c r="A630" s="176"/>
      <c r="B630" s="176"/>
      <c r="C630" s="179"/>
      <c r="D630" s="1280"/>
      <c r="E630" s="1280"/>
      <c r="F630" s="1280"/>
    </row>
    <row r="631" spans="1:7">
      <c r="A631" s="179"/>
      <c r="B631" s="179"/>
      <c r="C631" s="179"/>
      <c r="D631" s="1280"/>
      <c r="E631" s="1280"/>
      <c r="F631" s="1280"/>
    </row>
    <row r="632" spans="1:7">
      <c r="A632" s="179"/>
      <c r="B632" s="179"/>
      <c r="C632" s="179"/>
      <c r="D632" s="479"/>
      <c r="E632" s="479"/>
      <c r="F632" s="479"/>
    </row>
    <row r="633" spans="1:7">
      <c r="A633" s="179"/>
      <c r="B633" s="468" t="s">
        <v>308</v>
      </c>
      <c r="C633" s="179"/>
      <c r="D633" s="1309" t="s">
        <v>1196</v>
      </c>
      <c r="E633" s="1309"/>
      <c r="F633" s="1309"/>
    </row>
    <row r="634" spans="1:7">
      <c r="A634" s="179"/>
      <c r="B634" s="179"/>
      <c r="C634" s="179"/>
      <c r="D634" s="480"/>
      <c r="E634" s="480"/>
      <c r="F634" s="480"/>
    </row>
    <row r="635" spans="1:7">
      <c r="A635" s="1286" t="s">
        <v>1087</v>
      </c>
      <c r="B635" s="1286"/>
      <c r="C635" s="1286"/>
      <c r="D635" s="1286"/>
      <c r="E635" s="1286"/>
      <c r="F635" s="1286"/>
      <c r="G635" s="1286"/>
    </row>
    <row r="636" spans="1:7">
      <c r="A636" s="35"/>
      <c r="B636" s="35"/>
      <c r="C636" s="179"/>
      <c r="D636" s="35"/>
      <c r="E636" s="35"/>
      <c r="F636" s="35"/>
    </row>
    <row r="637" spans="1:7">
      <c r="C637" s="172"/>
      <c r="D637" s="1284" t="s">
        <v>1246</v>
      </c>
      <c r="E637" s="1284"/>
      <c r="F637" s="1284"/>
    </row>
    <row r="638" spans="1:7">
      <c r="A638" s="175"/>
      <c r="B638" s="175"/>
      <c r="C638" s="175"/>
      <c r="D638" s="1285" t="s">
        <v>1247</v>
      </c>
      <c r="E638" s="1285"/>
      <c r="F638" s="1285"/>
    </row>
    <row r="639" spans="1:7">
      <c r="A639" s="175"/>
      <c r="B639" s="175"/>
      <c r="C639" s="175"/>
      <c r="D639" s="118"/>
      <c r="E639" s="118"/>
      <c r="F639" s="118"/>
    </row>
    <row r="640" spans="1:7" ht="14.85" customHeight="1">
      <c r="A640" s="176"/>
      <c r="B640" s="468" t="s">
        <v>308</v>
      </c>
      <c r="C640" s="179"/>
      <c r="D640" s="1265" t="s">
        <v>1248</v>
      </c>
      <c r="E640" s="1265"/>
      <c r="F640" s="1265"/>
    </row>
    <row r="641" spans="1:11" ht="14.4">
      <c r="A641" s="176"/>
      <c r="B641" s="176"/>
      <c r="C641" s="179"/>
      <c r="D641" s="1265"/>
      <c r="E641" s="1265"/>
      <c r="F641" s="1265"/>
    </row>
    <row r="642" spans="1:11" ht="14.4">
      <c r="A642" s="176"/>
      <c r="B642" s="176"/>
      <c r="C642" s="179"/>
      <c r="D642" s="1265"/>
      <c r="E642" s="1265"/>
      <c r="F642" s="1265"/>
    </row>
    <row r="643" spans="1:11" ht="14.4">
      <c r="A643" s="176"/>
      <c r="B643" s="176"/>
      <c r="C643" s="179"/>
      <c r="D643" s="1265"/>
      <c r="E643" s="1265"/>
      <c r="F643" s="1265"/>
    </row>
    <row r="644" spans="1:11" ht="14.4">
      <c r="A644" s="176"/>
      <c r="B644" s="176"/>
      <c r="C644" s="179"/>
      <c r="D644" s="1265"/>
      <c r="E644" s="1265"/>
      <c r="F644" s="1265"/>
    </row>
    <row r="645" spans="1:11" ht="14.4">
      <c r="A645" s="176"/>
      <c r="B645" s="176"/>
      <c r="C645" s="179"/>
      <c r="D645" s="474"/>
      <c r="E645" s="474"/>
      <c r="F645" s="474"/>
    </row>
    <row r="646" spans="1:11" ht="14.4">
      <c r="A646" s="176"/>
      <c r="B646" s="468" t="s">
        <v>308</v>
      </c>
      <c r="C646" s="179"/>
      <c r="D646" s="1299" t="s">
        <v>1098</v>
      </c>
      <c r="E646" s="1299"/>
      <c r="F646" s="1299"/>
    </row>
    <row r="647" spans="1:11" ht="14.4">
      <c r="A647" s="176"/>
      <c r="B647" s="176"/>
      <c r="C647" s="179"/>
      <c r="D647" s="1298" t="s">
        <v>1249</v>
      </c>
      <c r="E647" s="1298"/>
      <c r="F647" s="1298"/>
    </row>
    <row r="648" spans="1:11" ht="14.4">
      <c r="A648" s="176"/>
      <c r="B648" s="176"/>
      <c r="C648" s="179"/>
      <c r="D648" s="1298"/>
      <c r="E648" s="1298"/>
      <c r="F648" s="1298"/>
    </row>
    <row r="649" spans="1:11" ht="14.4">
      <c r="A649" s="176"/>
      <c r="B649" s="176"/>
      <c r="C649" s="179"/>
      <c r="D649" s="1298"/>
      <c r="E649" s="1298"/>
      <c r="F649" s="1298"/>
    </row>
    <row r="650" spans="1:11" ht="14.4">
      <c r="A650" s="176"/>
      <c r="B650" s="176"/>
      <c r="C650" s="179"/>
      <c r="D650" s="1298"/>
      <c r="E650" s="1298"/>
      <c r="F650" s="1298"/>
    </row>
    <row r="651" spans="1:11" ht="14.4">
      <c r="A651" s="176"/>
      <c r="B651" s="176"/>
      <c r="C651" s="179"/>
      <c r="D651" s="1298"/>
      <c r="E651" s="1298"/>
      <c r="F651" s="1298"/>
    </row>
    <row r="652" spans="1:11" ht="14.4">
      <c r="A652" s="176"/>
      <c r="B652" s="176"/>
      <c r="C652" s="179"/>
      <c r="D652" s="1300" t="s">
        <v>1250</v>
      </c>
      <c r="E652" s="1300"/>
      <c r="F652" s="1300"/>
    </row>
    <row r="653" spans="1:11">
      <c r="A653" s="179"/>
      <c r="B653" s="179"/>
      <c r="C653" s="179"/>
      <c r="D653" s="35"/>
      <c r="E653" s="35"/>
      <c r="F653" s="35"/>
    </row>
    <row r="654" spans="1:11">
      <c r="A654" s="1286" t="s">
        <v>1088</v>
      </c>
      <c r="B654" s="1286"/>
      <c r="C654" s="1286"/>
      <c r="D654" s="1286"/>
      <c r="E654" s="1286"/>
      <c r="F654" s="1286"/>
      <c r="G654" s="1286"/>
      <c r="H654" s="181"/>
      <c r="I654" s="181"/>
      <c r="J654" s="181"/>
      <c r="K654" s="181"/>
    </row>
    <row r="655" spans="1:11">
      <c r="A655" s="482"/>
      <c r="B655" s="482"/>
      <c r="C655" s="482"/>
      <c r="D655" s="482"/>
      <c r="E655" s="482"/>
      <c r="F655" s="482"/>
      <c r="G655" s="482"/>
      <c r="H655" s="181"/>
      <c r="I655" s="181"/>
      <c r="J655" s="181"/>
      <c r="K655" s="181"/>
    </row>
    <row r="656" spans="1:11">
      <c r="C656" s="172"/>
      <c r="D656" s="1284" t="s">
        <v>99</v>
      </c>
      <c r="E656" s="1284"/>
      <c r="F656" s="1284"/>
      <c r="H656" s="181"/>
      <c r="I656" s="181"/>
      <c r="J656" s="181"/>
      <c r="K656" s="181"/>
    </row>
    <row r="657" spans="1:11">
      <c r="A657" s="172"/>
      <c r="B657" s="172"/>
      <c r="C657" s="172"/>
      <c r="D657" s="1284" t="s">
        <v>123</v>
      </c>
      <c r="E657" s="1284"/>
      <c r="F657" s="1284"/>
      <c r="H657" s="181"/>
      <c r="I657" s="181"/>
      <c r="J657" s="181"/>
      <c r="K657" s="181"/>
    </row>
    <row r="658" spans="1:11">
      <c r="A658" s="175"/>
      <c r="B658" s="175"/>
      <c r="C658" s="175"/>
      <c r="D658" s="1285" t="s">
        <v>1124</v>
      </c>
      <c r="E658" s="1285"/>
      <c r="F658" s="1285"/>
      <c r="H658" s="181"/>
      <c r="I658" s="181"/>
      <c r="J658" s="181"/>
      <c r="K658" s="181"/>
    </row>
    <row r="659" spans="1:11">
      <c r="A659" s="175"/>
      <c r="B659" s="175"/>
      <c r="C659" s="175"/>
      <c r="H659" s="181"/>
      <c r="I659" s="181"/>
      <c r="J659" s="181"/>
      <c r="K659" s="181"/>
    </row>
    <row r="660" spans="1:11" ht="14.4">
      <c r="A660" s="176"/>
      <c r="B660" s="468" t="s">
        <v>308</v>
      </c>
      <c r="C660" s="175"/>
      <c r="D660" s="1285" t="s">
        <v>899</v>
      </c>
      <c r="E660" s="1285"/>
      <c r="F660" s="1285"/>
      <c r="H660" s="181"/>
      <c r="I660" s="181"/>
      <c r="J660" s="181"/>
      <c r="K660" s="181"/>
    </row>
    <row r="661" spans="1:11">
      <c r="A661" s="175"/>
      <c r="B661" s="175"/>
      <c r="C661" s="175"/>
      <c r="D661" s="1285" t="s">
        <v>909</v>
      </c>
      <c r="E661" s="1285"/>
      <c r="F661" s="1285"/>
      <c r="H661" s="181"/>
      <c r="I661" s="181"/>
      <c r="J661" s="181"/>
      <c r="K661" s="181"/>
    </row>
    <row r="662" spans="1:11">
      <c r="A662" s="175"/>
      <c r="B662" s="175"/>
      <c r="C662" s="175"/>
      <c r="D662" s="3"/>
      <c r="E662" s="1269" t="s">
        <v>1125</v>
      </c>
      <c r="F662" s="1269"/>
      <c r="H662" s="181"/>
      <c r="I662" s="181"/>
      <c r="J662" s="181"/>
      <c r="K662" s="181"/>
    </row>
    <row r="663" spans="1:11">
      <c r="A663" s="175"/>
      <c r="B663" s="175"/>
      <c r="C663" s="175"/>
      <c r="D663" s="3"/>
      <c r="E663" s="1269"/>
      <c r="F663" s="1269"/>
      <c r="H663" s="181"/>
      <c r="I663" s="181"/>
      <c r="J663" s="181"/>
      <c r="K663" s="181"/>
    </row>
    <row r="664" spans="1:11">
      <c r="A664" s="175"/>
      <c r="B664" s="175"/>
      <c r="C664" s="175"/>
      <c r="D664" s="182"/>
      <c r="E664" s="35"/>
      <c r="H664" s="181"/>
      <c r="I664" s="181"/>
      <c r="J664" s="181"/>
      <c r="K664" s="181"/>
    </row>
    <row r="665" spans="1:11" ht="14.4">
      <c r="A665" s="176"/>
      <c r="B665" s="468" t="s">
        <v>308</v>
      </c>
      <c r="C665" s="175"/>
      <c r="D665" s="1265" t="s">
        <v>1126</v>
      </c>
      <c r="E665" s="1265"/>
      <c r="F665" s="1265"/>
      <c r="H665" s="181"/>
      <c r="I665" s="181"/>
      <c r="J665" s="181"/>
      <c r="K665" s="181"/>
    </row>
    <row r="666" spans="1:11">
      <c r="A666" s="13"/>
      <c r="B666" s="13"/>
      <c r="C666" s="175"/>
      <c r="D666" s="1265"/>
      <c r="E666" s="1265"/>
      <c r="F666" s="1265"/>
      <c r="H666" s="181"/>
      <c r="I666" s="181"/>
      <c r="J666" s="181"/>
      <c r="K666" s="181"/>
    </row>
    <row r="667" spans="1:11">
      <c r="A667" s="175"/>
      <c r="B667" s="175"/>
      <c r="C667" s="175"/>
      <c r="D667" s="1265"/>
      <c r="E667" s="1265"/>
      <c r="F667" s="1265"/>
      <c r="H667" s="181"/>
      <c r="I667" s="181"/>
      <c r="J667" s="181"/>
      <c r="K667" s="181"/>
    </row>
    <row r="668" spans="1:11">
      <c r="A668" s="175"/>
      <c r="B668" s="175"/>
      <c r="C668" s="175"/>
      <c r="H668" s="181"/>
      <c r="I668" s="181"/>
      <c r="J668" s="181"/>
      <c r="K668" s="181"/>
    </row>
    <row r="669" spans="1:11" ht="14.4">
      <c r="A669" s="176"/>
      <c r="B669" s="468" t="s">
        <v>308</v>
      </c>
      <c r="C669" s="175"/>
      <c r="D669" s="1285" t="s">
        <v>937</v>
      </c>
      <c r="E669" s="1285"/>
      <c r="F669" s="1285"/>
      <c r="H669" s="181"/>
      <c r="I669" s="181"/>
      <c r="J669" s="181"/>
      <c r="K669" s="181"/>
    </row>
    <row r="670" spans="1:11" ht="14.4">
      <c r="A670" s="176"/>
      <c r="B670" s="176"/>
      <c r="C670" s="175"/>
      <c r="D670" s="1285" t="s">
        <v>909</v>
      </c>
      <c r="E670" s="1285"/>
      <c r="F670" s="1285"/>
      <c r="H670" s="181"/>
      <c r="I670" s="181"/>
      <c r="J670" s="181"/>
      <c r="K670" s="181"/>
    </row>
    <row r="671" spans="1:11">
      <c r="A671" s="175"/>
      <c r="B671" s="175"/>
      <c r="C671" s="175"/>
      <c r="D671" s="3"/>
      <c r="E671" s="1290" t="s">
        <v>1127</v>
      </c>
      <c r="F671" s="1290"/>
      <c r="H671" s="181"/>
      <c r="I671" s="181"/>
      <c r="J671" s="181"/>
      <c r="K671" s="181"/>
    </row>
    <row r="672" spans="1:11">
      <c r="A672" s="175"/>
      <c r="B672" s="175"/>
      <c r="C672" s="175"/>
      <c r="D672" s="2"/>
      <c r="H672" s="181"/>
      <c r="I672" s="181"/>
      <c r="J672" s="181"/>
      <c r="K672" s="181"/>
    </row>
    <row r="673" spans="1:11" ht="14.4">
      <c r="A673" s="176"/>
      <c r="B673" s="468" t="s">
        <v>308</v>
      </c>
      <c r="C673" s="175"/>
      <c r="D673" s="1265" t="s">
        <v>1137</v>
      </c>
      <c r="E673" s="1265"/>
      <c r="F673" s="1265"/>
      <c r="H673" s="181"/>
      <c r="I673" s="181"/>
      <c r="J673" s="181"/>
      <c r="K673" s="181"/>
    </row>
    <row r="674" spans="1:11">
      <c r="A674" s="175"/>
      <c r="B674" s="175"/>
      <c r="C674" s="175"/>
      <c r="D674" s="1265"/>
      <c r="E674" s="1265"/>
      <c r="F674" s="1265"/>
      <c r="H674" s="181"/>
      <c r="I674" s="181"/>
      <c r="J674" s="181"/>
      <c r="K674" s="181"/>
    </row>
    <row r="675" spans="1:11">
      <c r="A675" s="175"/>
      <c r="B675" s="175"/>
      <c r="C675" s="175"/>
      <c r="D675" s="1265"/>
      <c r="E675" s="1265"/>
      <c r="F675" s="1265"/>
      <c r="H675" s="181"/>
      <c r="I675" s="181"/>
      <c r="J675" s="181"/>
      <c r="K675" s="181"/>
    </row>
    <row r="676" spans="1:11">
      <c r="A676" s="175"/>
      <c r="B676" s="175"/>
      <c r="C676" s="175"/>
      <c r="D676" s="1265"/>
      <c r="E676" s="1265"/>
      <c r="F676" s="1265"/>
      <c r="H676" s="181"/>
      <c r="I676" s="181"/>
      <c r="J676" s="181"/>
      <c r="K676" s="181"/>
    </row>
    <row r="677" spans="1:11">
      <c r="A677" s="175"/>
      <c r="B677" s="175"/>
      <c r="C677" s="175"/>
      <c r="D677" s="1265"/>
      <c r="E677" s="1265"/>
      <c r="F677" s="1265"/>
      <c r="H677" s="181"/>
      <c r="I677" s="181"/>
      <c r="J677" s="181"/>
      <c r="K677" s="181"/>
    </row>
    <row r="678" spans="1:11">
      <c r="A678" s="175"/>
      <c r="B678" s="175"/>
      <c r="C678" s="175"/>
      <c r="D678" s="1265"/>
      <c r="E678" s="1265"/>
      <c r="F678" s="1265"/>
      <c r="H678" s="181"/>
      <c r="I678" s="181"/>
      <c r="J678" s="181"/>
      <c r="K678" s="181"/>
    </row>
    <row r="679" spans="1:11">
      <c r="A679" s="175"/>
      <c r="B679" s="175"/>
      <c r="C679" s="175"/>
      <c r="D679" s="474"/>
      <c r="E679" s="474"/>
      <c r="F679" s="474"/>
      <c r="H679" s="181"/>
      <c r="I679" s="181"/>
      <c r="J679" s="181"/>
      <c r="K679" s="181"/>
    </row>
    <row r="680" spans="1:11" ht="14.4">
      <c r="A680" s="176"/>
      <c r="B680" s="468" t="s">
        <v>308</v>
      </c>
      <c r="C680" s="175"/>
      <c r="D680" s="1265" t="s">
        <v>1128</v>
      </c>
      <c r="E680" s="1265"/>
      <c r="F680" s="1265"/>
      <c r="H680" s="181"/>
      <c r="I680" s="181"/>
      <c r="J680" s="181"/>
      <c r="K680" s="181"/>
    </row>
    <row r="681" spans="1:11">
      <c r="A681" s="175"/>
      <c r="B681" s="175"/>
      <c r="C681" s="175"/>
      <c r="D681" s="1265"/>
      <c r="E681" s="1265"/>
      <c r="F681" s="1265"/>
      <c r="H681" s="181"/>
      <c r="I681" s="181"/>
      <c r="J681" s="181"/>
      <c r="K681" s="181"/>
    </row>
    <row r="682" spans="1:11">
      <c r="A682" s="175"/>
      <c r="B682" s="175"/>
      <c r="C682" s="175"/>
      <c r="D682" s="1265"/>
      <c r="E682" s="1265"/>
      <c r="F682" s="1265"/>
      <c r="H682" s="181"/>
      <c r="I682" s="181"/>
      <c r="J682" s="181"/>
      <c r="K682" s="181"/>
    </row>
    <row r="683" spans="1:11" ht="15" customHeight="1">
      <c r="A683" s="175"/>
      <c r="B683" s="175"/>
      <c r="C683" s="175"/>
      <c r="D683" s="1265"/>
      <c r="E683" s="1265"/>
      <c r="F683" s="1265"/>
      <c r="H683" s="181"/>
      <c r="I683" s="181"/>
      <c r="J683" s="181"/>
      <c r="K683" s="181"/>
    </row>
    <row r="684" spans="1:11" ht="15" customHeight="1">
      <c r="A684" s="175"/>
      <c r="B684" s="175"/>
      <c r="C684" s="175"/>
      <c r="D684" s="1265"/>
      <c r="E684" s="1265"/>
      <c r="F684" s="1265"/>
      <c r="H684" s="181"/>
      <c r="I684" s="181"/>
      <c r="J684" s="181"/>
      <c r="K684" s="181"/>
    </row>
    <row r="685" spans="1:11">
      <c r="A685" s="175"/>
      <c r="B685" s="175"/>
      <c r="C685" s="175"/>
      <c r="D685" s="1265"/>
      <c r="E685" s="1265"/>
      <c r="F685" s="1265"/>
      <c r="H685" s="181"/>
      <c r="I685" s="181"/>
      <c r="J685" s="181"/>
      <c r="K685" s="181"/>
    </row>
    <row r="686" spans="1:11">
      <c r="A686" s="175"/>
      <c r="B686" s="175"/>
      <c r="C686" s="175"/>
      <c r="D686" s="1265"/>
      <c r="E686" s="1265"/>
      <c r="F686" s="1265"/>
      <c r="H686" s="181"/>
      <c r="I686" s="181"/>
      <c r="J686" s="181"/>
      <c r="K686" s="181"/>
    </row>
    <row r="687" spans="1:11">
      <c r="A687" s="175"/>
      <c r="B687" s="175"/>
      <c r="C687" s="175"/>
      <c r="D687" s="1265"/>
      <c r="E687" s="1265"/>
      <c r="F687" s="1265"/>
      <c r="H687" s="181"/>
      <c r="I687" s="181"/>
      <c r="J687" s="181"/>
      <c r="K687" s="181"/>
    </row>
    <row r="688" spans="1:11" ht="15" customHeight="1">
      <c r="A688" s="175"/>
      <c r="B688" s="175"/>
      <c r="C688" s="175"/>
      <c r="D688" s="1265"/>
      <c r="E688" s="1265"/>
      <c r="F688" s="1265"/>
      <c r="H688" s="181"/>
      <c r="I688" s="181"/>
      <c r="J688" s="181"/>
      <c r="K688" s="181"/>
    </row>
    <row r="689" spans="1:11">
      <c r="A689" s="175"/>
      <c r="B689" s="175"/>
      <c r="C689" s="175"/>
      <c r="D689" s="1265"/>
      <c r="E689" s="1265"/>
      <c r="F689" s="1265"/>
      <c r="H689" s="181"/>
      <c r="I689" s="181"/>
      <c r="J689" s="181"/>
      <c r="K689" s="181"/>
    </row>
    <row r="690" spans="1:11">
      <c r="A690" s="175"/>
      <c r="B690" s="175"/>
      <c r="C690" s="175"/>
      <c r="D690" s="1265"/>
      <c r="E690" s="1265"/>
      <c r="F690" s="1265"/>
      <c r="H690" s="181"/>
      <c r="I690" s="181"/>
      <c r="J690" s="181"/>
      <c r="K690" s="181"/>
    </row>
    <row r="691" spans="1:11">
      <c r="A691" s="175"/>
      <c r="B691" s="175"/>
      <c r="C691" s="175"/>
      <c r="D691" s="1265"/>
      <c r="E691" s="1265"/>
      <c r="F691" s="1265"/>
      <c r="H691" s="181"/>
      <c r="I691" s="181"/>
      <c r="J691" s="181"/>
      <c r="K691" s="181"/>
    </row>
    <row r="692" spans="1:11">
      <c r="A692" s="175"/>
      <c r="B692" s="175"/>
      <c r="C692" s="175"/>
      <c r="D692" s="474"/>
      <c r="E692" s="474"/>
      <c r="F692" s="474"/>
      <c r="H692" s="181"/>
      <c r="I692" s="181"/>
      <c r="J692" s="181"/>
      <c r="K692" s="181"/>
    </row>
    <row r="693" spans="1:11" ht="14.4">
      <c r="A693" s="176"/>
      <c r="B693" s="468" t="s">
        <v>308</v>
      </c>
      <c r="C693" s="175"/>
      <c r="D693" s="1265" t="s">
        <v>1138</v>
      </c>
      <c r="E693" s="1265"/>
      <c r="F693" s="1265"/>
      <c r="H693" s="181"/>
      <c r="I693" s="181"/>
      <c r="J693" s="181"/>
      <c r="K693" s="181"/>
    </row>
    <row r="694" spans="1:11">
      <c r="A694" s="175"/>
      <c r="B694" s="175"/>
      <c r="C694" s="175"/>
      <c r="D694" s="1265"/>
      <c r="E694" s="1265"/>
      <c r="F694" s="1265"/>
      <c r="H694" s="181"/>
      <c r="I694" s="181"/>
      <c r="J694" s="181"/>
      <c r="K694" s="181"/>
    </row>
    <row r="695" spans="1:11">
      <c r="A695" s="175"/>
      <c r="B695" s="175"/>
      <c r="C695" s="175"/>
      <c r="D695" s="1265"/>
      <c r="E695" s="1265"/>
      <c r="F695" s="1265"/>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5" t="s">
        <v>1135</v>
      </c>
      <c r="E697" s="1265"/>
      <c r="F697" s="1265"/>
      <c r="H697" s="181"/>
      <c r="I697" s="181"/>
      <c r="J697" s="181"/>
      <c r="K697" s="181"/>
    </row>
    <row r="698" spans="1:11">
      <c r="A698" s="175"/>
      <c r="B698" s="175"/>
      <c r="C698" s="175"/>
      <c r="D698" s="1265"/>
      <c r="E698" s="1265"/>
      <c r="F698" s="1265"/>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5" t="s">
        <v>1136</v>
      </c>
      <c r="E700" s="1265"/>
      <c r="F700" s="1265"/>
      <c r="H700" s="181"/>
      <c r="I700" s="181"/>
      <c r="J700" s="181"/>
      <c r="K700" s="181"/>
    </row>
    <row r="701" spans="1:11">
      <c r="A701" s="175"/>
      <c r="B701" s="175"/>
      <c r="C701" s="175"/>
      <c r="D701" s="1265"/>
      <c r="E701" s="1265"/>
      <c r="F701" s="1265"/>
      <c r="H701" s="181"/>
      <c r="I701" s="181"/>
      <c r="J701" s="181"/>
      <c r="K701" s="181"/>
    </row>
    <row r="702" spans="1:11">
      <c r="A702" s="175"/>
      <c r="B702" s="175"/>
      <c r="C702" s="175"/>
      <c r="D702" s="1265"/>
      <c r="E702" s="1265"/>
      <c r="F702" s="1265"/>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5" t="s">
        <v>1129</v>
      </c>
      <c r="E704" s="1265"/>
      <c r="F704" s="1265"/>
      <c r="H704" s="181"/>
      <c r="I704" s="181"/>
      <c r="J704" s="181"/>
      <c r="K704" s="181"/>
    </row>
    <row r="705" spans="1:11">
      <c r="A705" s="175"/>
      <c r="B705" s="175"/>
      <c r="C705" s="175"/>
      <c r="D705" s="1265"/>
      <c r="E705" s="1265"/>
      <c r="F705" s="1265"/>
      <c r="H705" s="181"/>
      <c r="I705" s="181"/>
      <c r="J705" s="181"/>
      <c r="K705" s="181"/>
    </row>
    <row r="706" spans="1:11">
      <c r="A706" s="175"/>
      <c r="B706" s="175"/>
      <c r="C706" s="175"/>
      <c r="D706" s="1265"/>
      <c r="E706" s="1265"/>
      <c r="F706" s="1265"/>
      <c r="H706" s="181"/>
      <c r="I706" s="181"/>
      <c r="J706" s="181"/>
      <c r="K706" s="181"/>
    </row>
    <row r="707" spans="1:11">
      <c r="A707" s="175"/>
      <c r="B707" s="175"/>
      <c r="C707" s="175"/>
      <c r="H707" s="181"/>
      <c r="I707" s="181"/>
      <c r="J707" s="181"/>
      <c r="K707" s="181"/>
    </row>
    <row r="708" spans="1:11">
      <c r="A708" s="175"/>
      <c r="B708" s="468" t="s">
        <v>308</v>
      </c>
      <c r="C708" s="175"/>
      <c r="D708" s="1265" t="s">
        <v>1130</v>
      </c>
      <c r="E708" s="1265"/>
      <c r="F708" s="1265"/>
      <c r="H708" s="181"/>
      <c r="I708" s="181"/>
      <c r="J708" s="181"/>
      <c r="K708" s="181"/>
    </row>
    <row r="709" spans="1:11">
      <c r="A709" s="175"/>
      <c r="B709" s="175"/>
      <c r="C709" s="175"/>
      <c r="D709" s="1265"/>
      <c r="E709" s="1265"/>
      <c r="F709" s="1265"/>
      <c r="H709" s="181"/>
      <c r="I709" s="181"/>
      <c r="J709" s="181"/>
      <c r="K709" s="181"/>
    </row>
    <row r="710" spans="1:11">
      <c r="A710" s="175"/>
      <c r="B710" s="175"/>
      <c r="C710" s="175"/>
      <c r="D710" s="1265"/>
      <c r="E710" s="1265"/>
      <c r="F710" s="1265"/>
      <c r="H710" s="181"/>
      <c r="I710" s="181"/>
      <c r="J710" s="181"/>
      <c r="K710" s="181"/>
    </row>
    <row r="711" spans="1:11">
      <c r="A711" s="175"/>
      <c r="B711" s="175"/>
      <c r="C711" s="175"/>
      <c r="D711"/>
      <c r="H711" s="181"/>
      <c r="I711" s="181"/>
      <c r="J711" s="181"/>
      <c r="K711" s="181"/>
    </row>
    <row r="712" spans="1:11" ht="14.4">
      <c r="A712" s="176"/>
      <c r="B712" s="468" t="s">
        <v>308</v>
      </c>
      <c r="C712" s="175"/>
      <c r="D712" s="1265" t="s">
        <v>1131</v>
      </c>
      <c r="E712" s="1265"/>
      <c r="F712" s="1265"/>
      <c r="H712" s="181"/>
      <c r="I712" s="181"/>
      <c r="J712" s="181"/>
      <c r="K712" s="181"/>
    </row>
    <row r="713" spans="1:11">
      <c r="A713" s="175"/>
      <c r="B713" s="175"/>
      <c r="C713" s="175"/>
      <c r="D713" s="1265"/>
      <c r="E713" s="1265"/>
      <c r="F713" s="1265"/>
      <c r="H713" s="181"/>
      <c r="I713" s="181"/>
      <c r="J713" s="181"/>
      <c r="K713" s="181"/>
    </row>
    <row r="714" spans="1:11">
      <c r="A714" s="175"/>
      <c r="B714" s="175"/>
      <c r="C714" s="175"/>
      <c r="D714" s="1265"/>
      <c r="E714" s="1265"/>
      <c r="F714" s="1265"/>
      <c r="H714" s="181"/>
      <c r="I714" s="181"/>
      <c r="J714" s="181"/>
      <c r="K714" s="181"/>
    </row>
    <row r="715" spans="1:11">
      <c r="A715" s="175"/>
      <c r="B715" s="175"/>
      <c r="C715" s="175"/>
      <c r="D715" s="1265"/>
      <c r="E715" s="1265"/>
      <c r="F715" s="1265"/>
      <c r="H715" s="181"/>
      <c r="I715" s="181"/>
      <c r="J715" s="181"/>
      <c r="K715" s="181"/>
    </row>
    <row r="716" spans="1:11">
      <c r="A716" s="175"/>
      <c r="B716" s="175"/>
      <c r="C716" s="175"/>
      <c r="D716" s="178"/>
      <c r="H716" s="181"/>
      <c r="I716" s="181"/>
      <c r="J716" s="181"/>
      <c r="K716" s="181"/>
    </row>
    <row r="717" spans="1:11" ht="14.4">
      <c r="A717" s="176"/>
      <c r="B717" s="468" t="s">
        <v>308</v>
      </c>
      <c r="C717" s="175"/>
      <c r="D717" s="1265" t="s">
        <v>1264</v>
      </c>
      <c r="E717" s="1265"/>
      <c r="F717" s="1265"/>
      <c r="H717" s="181"/>
      <c r="I717" s="181"/>
      <c r="J717" s="181"/>
      <c r="K717" s="181"/>
    </row>
    <row r="718" spans="1:11">
      <c r="A718" s="175"/>
      <c r="B718" s="175"/>
      <c r="C718" s="175"/>
      <c r="D718" s="1265"/>
      <c r="E718" s="1265"/>
      <c r="F718" s="1265"/>
      <c r="H718" s="181"/>
      <c r="I718" s="181"/>
      <c r="J718" s="181"/>
      <c r="K718" s="181"/>
    </row>
    <row r="719" spans="1:11">
      <c r="A719" s="175"/>
      <c r="B719" s="175"/>
      <c r="C719" s="175"/>
      <c r="D719" s="1265"/>
      <c r="E719" s="1265"/>
      <c r="F719" s="1265"/>
      <c r="H719" s="181"/>
      <c r="I719" s="181"/>
      <c r="J719" s="181"/>
      <c r="K719" s="181"/>
    </row>
    <row r="720" spans="1:11">
      <c r="A720" s="175"/>
      <c r="B720" s="175"/>
      <c r="C720" s="175"/>
      <c r="D720" s="1265"/>
      <c r="E720" s="1265"/>
      <c r="F720" s="1265"/>
      <c r="H720" s="181"/>
      <c r="I720" s="181"/>
      <c r="J720" s="181"/>
      <c r="K720" s="181"/>
    </row>
    <row r="721" spans="1:11">
      <c r="A721" s="175"/>
      <c r="B721" s="175"/>
      <c r="C721" s="175"/>
      <c r="D721" s="1265"/>
      <c r="E721" s="1265"/>
      <c r="F721" s="1265"/>
      <c r="H721" s="181"/>
      <c r="I721" s="181"/>
      <c r="J721" s="181"/>
      <c r="K721" s="181"/>
    </row>
    <row r="722" spans="1:11">
      <c r="A722" s="175"/>
      <c r="B722" s="175"/>
      <c r="C722" s="175"/>
      <c r="D722" s="1265"/>
      <c r="E722" s="1265"/>
      <c r="F722" s="1265"/>
      <c r="H722" s="181"/>
      <c r="I722" s="181"/>
      <c r="J722" s="181"/>
      <c r="K722" s="181"/>
    </row>
    <row r="723" spans="1:11">
      <c r="A723" s="175"/>
      <c r="B723" s="175"/>
      <c r="C723" s="175"/>
      <c r="D723" s="1265"/>
      <c r="E723" s="1265"/>
      <c r="F723" s="1265"/>
      <c r="H723" s="181"/>
      <c r="I723" s="181"/>
      <c r="J723" s="181"/>
      <c r="K723" s="181"/>
    </row>
    <row r="724" spans="1:11">
      <c r="A724" s="175"/>
      <c r="B724" s="175"/>
      <c r="C724" s="175"/>
      <c r="D724" s="1292" t="s">
        <v>1132</v>
      </c>
      <c r="E724" s="1292"/>
      <c r="F724" s="1292"/>
      <c r="H724" s="181"/>
      <c r="I724" s="181"/>
      <c r="J724" s="181"/>
      <c r="K724" s="181"/>
    </row>
    <row r="725" spans="1:11">
      <c r="A725" s="175"/>
      <c r="B725" s="175"/>
      <c r="C725" s="175"/>
      <c r="D725" s="369"/>
      <c r="H725" s="181"/>
      <c r="I725" s="181"/>
      <c r="J725" s="181"/>
      <c r="K725" s="181"/>
    </row>
    <row r="726" spans="1:11">
      <c r="A726" s="1287" t="s">
        <v>1089</v>
      </c>
      <c r="B726" s="1287"/>
      <c r="C726" s="1287"/>
      <c r="D726" s="1287"/>
      <c r="E726" s="1287"/>
      <c r="F726" s="1287"/>
      <c r="G726" s="1287"/>
      <c r="H726" s="181"/>
      <c r="I726" s="181"/>
      <c r="J726" s="181"/>
      <c r="K726" s="181"/>
    </row>
    <row r="727" spans="1:11">
      <c r="A727" s="175"/>
      <c r="B727" s="175"/>
      <c r="C727" s="175"/>
      <c r="D727" s="178"/>
      <c r="G727" s="183"/>
      <c r="H727" s="181"/>
      <c r="I727" s="181"/>
      <c r="J727" s="181"/>
      <c r="K727" s="181"/>
    </row>
    <row r="728" spans="1:11" ht="13.35" customHeight="1">
      <c r="C728" s="175"/>
      <c r="D728" s="1297" t="s">
        <v>1105</v>
      </c>
      <c r="E728" s="1297"/>
      <c r="F728" s="1297"/>
      <c r="G728" s="183"/>
      <c r="H728" s="181"/>
      <c r="I728" s="181"/>
      <c r="J728" s="181"/>
      <c r="K728" s="181"/>
    </row>
    <row r="729" spans="1:11">
      <c r="A729" s="175"/>
      <c r="B729" s="175"/>
      <c r="C729" s="175"/>
      <c r="D729" s="1289" t="s">
        <v>1106</v>
      </c>
      <c r="E729" s="1289"/>
      <c r="F729" s="1289"/>
      <c r="G729" s="183"/>
      <c r="H729" s="181"/>
      <c r="I729" s="181"/>
      <c r="J729" s="181"/>
      <c r="K729" s="181"/>
    </row>
    <row r="730" spans="1:11">
      <c r="A730" s="175"/>
      <c r="B730" s="175"/>
      <c r="C730" s="175"/>
      <c r="G730" s="183"/>
      <c r="H730" s="181"/>
      <c r="I730" s="181"/>
      <c r="J730" s="181"/>
      <c r="K730" s="181"/>
    </row>
    <row r="731" spans="1:11" ht="14.4">
      <c r="A731" s="176"/>
      <c r="B731" s="468" t="s">
        <v>308</v>
      </c>
      <c r="D731" s="1265" t="s">
        <v>1107</v>
      </c>
      <c r="E731" s="1265"/>
      <c r="F731" s="1265"/>
      <c r="G731" s="183"/>
      <c r="H731" s="181"/>
      <c r="I731" s="181"/>
      <c r="J731" s="181"/>
      <c r="K731" s="181"/>
    </row>
    <row r="732" spans="1:11" ht="10.5" customHeight="1">
      <c r="D732" s="1265"/>
      <c r="E732" s="1265"/>
      <c r="F732" s="1265"/>
      <c r="G732" s="183"/>
      <c r="H732" s="181"/>
      <c r="I732" s="181"/>
      <c r="J732" s="181"/>
      <c r="K732" s="181"/>
    </row>
    <row r="733" spans="1:11">
      <c r="D733" s="1265"/>
      <c r="E733" s="1265"/>
      <c r="F733" s="1265"/>
      <c r="G733" s="183"/>
      <c r="H733" s="181"/>
      <c r="I733" s="181"/>
      <c r="J733" s="181"/>
      <c r="K733" s="181"/>
    </row>
    <row r="734" spans="1:11">
      <c r="D734" s="1265"/>
      <c r="E734" s="1265"/>
      <c r="F734" s="1265"/>
      <c r="G734" s="183"/>
      <c r="H734" s="181"/>
      <c r="I734" s="181"/>
      <c r="J734" s="181"/>
      <c r="K734" s="181"/>
    </row>
    <row r="735" spans="1:11">
      <c r="D735" s="1265"/>
      <c r="E735" s="1265"/>
      <c r="F735" s="1265"/>
      <c r="G735" s="183"/>
      <c r="H735" s="181"/>
      <c r="I735" s="181"/>
      <c r="J735" s="181"/>
      <c r="K735" s="181"/>
    </row>
    <row r="736" spans="1:11" ht="15.6" customHeight="1">
      <c r="D736" s="1265"/>
      <c r="E736" s="1265"/>
      <c r="F736" s="1265"/>
      <c r="G736" s="183"/>
      <c r="H736" s="181"/>
      <c r="I736" s="181"/>
      <c r="J736" s="181"/>
      <c r="K736" s="181"/>
    </row>
    <row r="737" spans="1:11">
      <c r="D737" s="255"/>
      <c r="E737" s="35"/>
      <c r="F737" s="35"/>
      <c r="G737" s="183"/>
      <c r="H737" s="181"/>
      <c r="I737" s="181"/>
      <c r="J737" s="181"/>
      <c r="K737" s="181"/>
    </row>
    <row r="738" spans="1:11" s="274" customFormat="1" ht="14.4">
      <c r="A738" s="272"/>
      <c r="B738" s="468" t="s">
        <v>308</v>
      </c>
      <c r="C738" s="273"/>
      <c r="D738" s="1265" t="s">
        <v>1108</v>
      </c>
      <c r="E738" s="1265"/>
      <c r="F738" s="1265"/>
      <c r="G738" s="210"/>
    </row>
    <row r="739" spans="1:11" s="274" customFormat="1">
      <c r="A739" s="273"/>
      <c r="B739" s="273"/>
      <c r="C739" s="273"/>
      <c r="D739" s="1265"/>
      <c r="E739" s="1265"/>
      <c r="F739" s="1265"/>
      <c r="G739" s="210"/>
    </row>
    <row r="740" spans="1:11" s="274" customFormat="1">
      <c r="A740" s="273"/>
      <c r="B740" s="273"/>
      <c r="C740" s="273"/>
      <c r="D740" s="1265"/>
      <c r="E740" s="1265"/>
      <c r="F740" s="1265"/>
      <c r="G740" s="210"/>
    </row>
    <row r="741" spans="1:11" s="274" customFormat="1">
      <c r="A741" s="273"/>
      <c r="B741" s="273"/>
      <c r="C741" s="273"/>
      <c r="D741" s="1265"/>
      <c r="E741" s="1265"/>
      <c r="F741" s="1265"/>
      <c r="G741" s="210"/>
    </row>
    <row r="742" spans="1:11" s="274" customFormat="1">
      <c r="A742" s="273"/>
      <c r="B742" s="273"/>
      <c r="C742" s="273"/>
      <c r="D742" s="255"/>
      <c r="E742" s="210"/>
      <c r="F742" s="210"/>
      <c r="G742" s="210"/>
    </row>
    <row r="743" spans="1:11" s="274" customFormat="1" ht="14.4">
      <c r="A743" s="176"/>
      <c r="B743" s="468" t="s">
        <v>308</v>
      </c>
      <c r="C743" s="273"/>
      <c r="D743" s="1298" t="s">
        <v>1109</v>
      </c>
      <c r="E743" s="1298"/>
      <c r="F743" s="1298"/>
      <c r="G743" s="210"/>
    </row>
    <row r="744" spans="1:11" s="274" customFormat="1">
      <c r="A744" s="273"/>
      <c r="B744" s="273"/>
      <c r="C744" s="273"/>
      <c r="D744" s="1298"/>
      <c r="E744" s="1298"/>
      <c r="F744" s="1298"/>
      <c r="G744" s="210"/>
    </row>
    <row r="745" spans="1:11" s="274" customFormat="1">
      <c r="A745" s="273"/>
      <c r="B745" s="273"/>
      <c r="C745" s="273"/>
      <c r="D745" s="1298"/>
      <c r="E745" s="1298"/>
      <c r="F745" s="1298"/>
      <c r="G745" s="210"/>
    </row>
    <row r="746" spans="1:11">
      <c r="D746" s="255"/>
      <c r="E746" s="35"/>
      <c r="F746" s="35"/>
      <c r="G746" s="183"/>
      <c r="H746" s="181"/>
      <c r="I746" s="181"/>
      <c r="J746" s="181"/>
      <c r="K746" s="181"/>
    </row>
    <row r="747" spans="1:11" ht="14.4">
      <c r="A747" s="176"/>
      <c r="B747" s="468" t="s">
        <v>308</v>
      </c>
      <c r="D747" s="1265" t="s">
        <v>1110</v>
      </c>
      <c r="E747" s="1265"/>
      <c r="F747" s="1265"/>
      <c r="G747" s="183"/>
      <c r="H747" s="181"/>
      <c r="I747" s="181"/>
      <c r="J747" s="181"/>
      <c r="K747" s="181"/>
    </row>
    <row r="748" spans="1:11">
      <c r="D748" s="1265"/>
      <c r="E748" s="1265"/>
      <c r="F748" s="1265"/>
      <c r="G748" s="183"/>
      <c r="H748" s="181"/>
      <c r="I748" s="181"/>
      <c r="J748" s="181"/>
      <c r="K748" s="181"/>
    </row>
    <row r="749" spans="1:11">
      <c r="D749" s="474"/>
      <c r="E749" s="474"/>
      <c r="F749" s="474"/>
      <c r="G749" s="183"/>
      <c r="H749" s="181"/>
      <c r="I749" s="181"/>
      <c r="J749" s="181"/>
      <c r="K749" s="181"/>
    </row>
    <row r="750" spans="1:11">
      <c r="B750" s="468" t="s">
        <v>308</v>
      </c>
      <c r="D750" s="1265" t="s">
        <v>1111</v>
      </c>
      <c r="E750" s="1265"/>
      <c r="F750" s="1265"/>
      <c r="G750" s="183"/>
      <c r="H750" s="181"/>
      <c r="I750" s="181"/>
      <c r="J750" s="181"/>
      <c r="K750" s="181"/>
    </row>
    <row r="751" spans="1:11">
      <c r="D751" s="1265"/>
      <c r="E751" s="1265"/>
      <c r="F751" s="1265"/>
      <c r="G751" s="183"/>
      <c r="H751" s="181"/>
      <c r="I751" s="181"/>
      <c r="J751" s="181"/>
      <c r="K751" s="181"/>
    </row>
    <row r="752" spans="1:11">
      <c r="D752" s="1265"/>
      <c r="E752" s="1265"/>
      <c r="F752" s="1265"/>
      <c r="G752" s="183"/>
      <c r="H752" s="181"/>
      <c r="I752" s="181"/>
      <c r="J752" s="181"/>
      <c r="K752" s="181"/>
    </row>
    <row r="753" spans="1:11">
      <c r="D753" s="474"/>
      <c r="E753" s="474"/>
      <c r="F753" s="474"/>
      <c r="G753" s="183"/>
      <c r="H753" s="181"/>
      <c r="I753" s="181"/>
      <c r="J753" s="181"/>
      <c r="K753" s="181"/>
    </row>
    <row r="754" spans="1:11">
      <c r="A754" s="1286" t="s">
        <v>1112</v>
      </c>
      <c r="B754" s="1286"/>
      <c r="C754" s="1286"/>
      <c r="D754" s="1286"/>
      <c r="E754" s="1286"/>
      <c r="F754" s="1286"/>
      <c r="G754" s="1286"/>
    </row>
    <row r="755" spans="1:11">
      <c r="A755" s="175"/>
      <c r="B755" s="175"/>
      <c r="C755" s="175"/>
      <c r="D755" s="184"/>
      <c r="F755" s="35"/>
      <c r="G755" s="183"/>
    </row>
    <row r="756" spans="1:11">
      <c r="D756" s="1294" t="s">
        <v>1096</v>
      </c>
      <c r="E756" s="1294"/>
      <c r="F756" s="1294"/>
      <c r="G756" s="183"/>
    </row>
    <row r="757" spans="1:11">
      <c r="A757" s="345"/>
      <c r="B757" s="345"/>
      <c r="C757" s="345"/>
      <c r="D757" s="1295" t="s">
        <v>1113</v>
      </c>
      <c r="E757" s="1295"/>
      <c r="F757" s="1295"/>
      <c r="G757" s="183"/>
    </row>
    <row r="758" spans="1:11">
      <c r="D758" s="433"/>
      <c r="E758" s="433"/>
      <c r="F758" s="433"/>
      <c r="G758" s="183"/>
    </row>
    <row r="759" spans="1:11" ht="14.4">
      <c r="A759" s="176"/>
      <c r="B759" s="468" t="s">
        <v>308</v>
      </c>
      <c r="D759" s="1295" t="s">
        <v>1006</v>
      </c>
      <c r="E759" s="1295"/>
      <c r="F759" s="1295"/>
      <c r="G759" s="183"/>
    </row>
    <row r="760" spans="1:11">
      <c r="D760" s="433"/>
      <c r="E760" s="1296" t="s">
        <v>1097</v>
      </c>
      <c r="F760" s="1296"/>
      <c r="G760" s="183"/>
    </row>
    <row r="761" spans="1:11">
      <c r="A761" s="172"/>
      <c r="B761" s="172"/>
      <c r="C761" s="172"/>
      <c r="D761" s="35"/>
      <c r="G761" s="183"/>
    </row>
    <row r="762" spans="1:11">
      <c r="A762" s="1293" t="s">
        <v>450</v>
      </c>
      <c r="B762" s="1293"/>
      <c r="C762" s="1293"/>
      <c r="D762" s="1293"/>
      <c r="E762" s="1293"/>
      <c r="F762" s="1293"/>
      <c r="G762" s="1293"/>
    </row>
    <row r="763" spans="1:11">
      <c r="A763" s="172"/>
      <c r="B763" s="172"/>
      <c r="C763" s="179"/>
      <c r="D763" s="183"/>
      <c r="E763" s="183"/>
      <c r="F763" s="183"/>
      <c r="G763" s="183"/>
    </row>
    <row r="764" spans="1:11">
      <c r="A764" s="35"/>
      <c r="B764" s="1289" t="s">
        <v>1005</v>
      </c>
      <c r="C764" s="1289"/>
      <c r="D764" s="1289"/>
      <c r="E764" s="1289"/>
      <c r="F764" s="1289"/>
      <c r="G764" s="183"/>
    </row>
    <row r="765" spans="1:11">
      <c r="A765" s="13"/>
      <c r="B765" s="13"/>
      <c r="G765" s="183"/>
    </row>
    <row r="766" spans="1:11">
      <c r="A766" s="1293" t="s">
        <v>451</v>
      </c>
      <c r="B766" s="1293"/>
      <c r="C766" s="1293"/>
      <c r="D766" s="1293"/>
      <c r="E766" s="1293"/>
      <c r="F766" s="1293"/>
      <c r="G766" s="1293"/>
    </row>
    <row r="767" spans="1:11">
      <c r="A767" s="172"/>
      <c r="B767" s="172"/>
      <c r="C767" s="172"/>
      <c r="D767" s="178"/>
      <c r="G767" s="183"/>
    </row>
    <row r="768" spans="1:11">
      <c r="A768" s="35"/>
      <c r="B768" s="1285" t="s">
        <v>449</v>
      </c>
      <c r="C768" s="1285"/>
      <c r="D768" s="1285"/>
      <c r="E768" s="1285"/>
      <c r="F768" s="1285"/>
      <c r="G768" s="183"/>
    </row>
    <row r="769" spans="1:7" ht="14.4">
      <c r="A769" s="176"/>
      <c r="B769" s="176"/>
      <c r="D769" s="35"/>
      <c r="E769" s="35"/>
      <c r="F769" s="183"/>
      <c r="G769" s="183"/>
    </row>
    <row r="770" spans="1:7">
      <c r="A770" s="1293" t="s">
        <v>452</v>
      </c>
      <c r="B770" s="1293"/>
      <c r="C770" s="1293"/>
      <c r="D770" s="1293"/>
      <c r="E770" s="1293"/>
      <c r="F770" s="1293"/>
      <c r="G770" s="1293"/>
    </row>
    <row r="771" spans="1:7">
      <c r="C771" s="175"/>
      <c r="D771" s="173"/>
      <c r="E771" s="35"/>
      <c r="F771" s="183"/>
      <c r="G771" s="183"/>
    </row>
    <row r="772" spans="1:7">
      <c r="A772" s="35"/>
      <c r="B772" s="1285" t="s">
        <v>449</v>
      </c>
      <c r="C772" s="1285"/>
      <c r="D772" s="1285"/>
      <c r="E772" s="1285"/>
      <c r="F772" s="1285"/>
      <c r="G772" s="183"/>
    </row>
    <row r="773" spans="1:7">
      <c r="A773" s="35"/>
      <c r="B773" s="35"/>
      <c r="C773" s="179"/>
      <c r="D773" s="183"/>
      <c r="E773" s="183"/>
      <c r="F773" s="183"/>
      <c r="G773" s="183"/>
    </row>
    <row r="774" spans="1:7">
      <c r="A774" s="1293" t="s">
        <v>453</v>
      </c>
      <c r="B774" s="1293"/>
      <c r="C774" s="1293"/>
      <c r="D774" s="1293"/>
      <c r="E774" s="1293"/>
      <c r="F774" s="1293"/>
      <c r="G774" s="1293"/>
    </row>
    <row r="775" spans="1:7">
      <c r="A775" s="35"/>
      <c r="B775" s="35"/>
    </row>
    <row r="776" spans="1:7">
      <c r="A776" s="35"/>
      <c r="B776" s="1285" t="s">
        <v>449</v>
      </c>
      <c r="C776" s="1285"/>
      <c r="D776" s="1285"/>
      <c r="E776" s="1285"/>
      <c r="F776" s="1285"/>
    </row>
    <row r="777" spans="1:7">
      <c r="A777" s="179"/>
      <c r="B777" s="179"/>
      <c r="C777" s="179"/>
      <c r="D777" s="174"/>
      <c r="F777" s="183"/>
    </row>
    <row r="778" spans="1:7">
      <c r="A778" s="1293" t="s">
        <v>454</v>
      </c>
      <c r="B778" s="1293"/>
      <c r="C778" s="1293"/>
      <c r="D778" s="1293"/>
      <c r="E778" s="1293"/>
      <c r="F778" s="1293"/>
      <c r="G778" s="1293"/>
    </row>
    <row r="779" spans="1:7">
      <c r="A779" s="35"/>
      <c r="B779" s="35"/>
    </row>
    <row r="780" spans="1:7">
      <c r="A780" s="35"/>
      <c r="B780" s="1285" t="s">
        <v>449</v>
      </c>
      <c r="C780" s="1285"/>
      <c r="D780" s="1285"/>
      <c r="E780" s="1285"/>
      <c r="F780" s="1285"/>
    </row>
    <row r="781" spans="1:7">
      <c r="A781" s="179"/>
      <c r="B781" s="179"/>
      <c r="C781" s="179"/>
      <c r="D781" s="174"/>
      <c r="F781" s="183"/>
    </row>
    <row r="782" spans="1:7">
      <c r="A782" s="1293" t="s">
        <v>455</v>
      </c>
      <c r="B782" s="1293"/>
      <c r="C782" s="1293"/>
      <c r="D782" s="1293"/>
      <c r="E782" s="1293"/>
      <c r="F782" s="1293"/>
      <c r="G782" s="1293"/>
    </row>
    <row r="783" spans="1:7">
      <c r="A783" s="35"/>
      <c r="B783" s="35"/>
    </row>
    <row r="784" spans="1:7">
      <c r="A784" s="35"/>
      <c r="B784" s="1285" t="s">
        <v>449</v>
      </c>
      <c r="C784" s="1285"/>
      <c r="D784" s="1285"/>
      <c r="E784" s="1285"/>
      <c r="F784" s="1285"/>
    </row>
    <row r="785" spans="1:7">
      <c r="D785" s="174"/>
    </row>
    <row r="786" spans="1:7">
      <c r="A786" s="1293" t="s">
        <v>187</v>
      </c>
      <c r="B786" s="1293"/>
      <c r="C786" s="1293"/>
      <c r="D786" s="1293"/>
      <c r="E786" s="1293"/>
      <c r="F786" s="1293"/>
      <c r="G786" s="1293"/>
    </row>
    <row r="787" spans="1:7">
      <c r="A787" s="35"/>
      <c r="B787" s="35"/>
    </row>
    <row r="788" spans="1:7">
      <c r="A788" s="35"/>
      <c r="B788" s="1285" t="s">
        <v>449</v>
      </c>
      <c r="C788" s="1285"/>
      <c r="D788" s="1285"/>
      <c r="E788" s="1285"/>
      <c r="F788" s="1285"/>
    </row>
    <row r="789" spans="1:7">
      <c r="A789" s="35"/>
      <c r="B789" s="35"/>
      <c r="D789" s="174"/>
    </row>
    <row r="790" spans="1:7">
      <c r="A790" s="1293" t="s">
        <v>886</v>
      </c>
      <c r="B790" s="1293"/>
      <c r="C790" s="1293"/>
      <c r="D790" s="1293"/>
      <c r="E790" s="1293"/>
      <c r="F790" s="1293"/>
      <c r="G790" s="1293"/>
    </row>
    <row r="791" spans="1:7">
      <c r="A791" s="35"/>
      <c r="B791" s="35"/>
    </row>
    <row r="792" spans="1:7">
      <c r="A792" s="35"/>
      <c r="B792" s="1285" t="s">
        <v>449</v>
      </c>
      <c r="C792" s="1285"/>
      <c r="D792" s="1285"/>
      <c r="E792" s="1285"/>
      <c r="F792" s="1285"/>
      <c r="G792"/>
    </row>
    <row r="793" spans="1:7">
      <c r="A793" s="172"/>
      <c r="B793" s="172"/>
      <c r="C793" s="172"/>
      <c r="E793"/>
      <c r="F793"/>
      <c r="G793"/>
    </row>
    <row r="794" spans="1:7" ht="14.4">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6" customHeight="1" zeroHeight="1"/>
  <cols>
    <col min="1" max="10" width="10.6640625" style="433" customWidth="1"/>
    <col min="11" max="16384" width="8.6640625" style="433" hidden="1"/>
  </cols>
  <sheetData>
    <row r="1" spans="1:10" ht="14.25" customHeight="1"/>
    <row r="2" spans="1:10" ht="15.6">
      <c r="A2" s="1318" t="s">
        <v>2060</v>
      </c>
      <c r="B2" s="1319"/>
      <c r="C2" s="1319"/>
      <c r="D2" s="1319"/>
      <c r="E2" s="1319"/>
      <c r="F2" s="1319"/>
      <c r="G2" s="1319"/>
      <c r="H2" s="1319"/>
      <c r="I2" s="1319"/>
      <c r="J2" s="1319"/>
    </row>
    <row r="3" spans="1:10" ht="15">
      <c r="A3" s="1322" t="s">
        <v>1378</v>
      </c>
      <c r="B3" s="1323"/>
      <c r="C3" s="1323"/>
      <c r="D3" s="1323"/>
      <c r="E3" s="1323"/>
      <c r="F3" s="1323"/>
      <c r="G3" s="1323"/>
      <c r="H3" s="1323"/>
      <c r="I3" s="1323"/>
      <c r="J3" s="1323"/>
    </row>
    <row r="4" spans="1:10" ht="13.2"/>
    <row r="5" spans="1:10" ht="12.75" customHeight="1">
      <c r="A5" s="1320" t="s">
        <v>2361</v>
      </c>
      <c r="B5" s="1320"/>
      <c r="C5" s="1320"/>
      <c r="D5" s="1320"/>
      <c r="E5" s="1320"/>
      <c r="F5" s="1320"/>
      <c r="G5" s="1320"/>
      <c r="H5" s="1320"/>
      <c r="I5" s="1320"/>
      <c r="J5" s="1320"/>
    </row>
    <row r="6" spans="1:10" ht="13.2">
      <c r="A6" s="1320"/>
      <c r="B6" s="1320"/>
      <c r="C6" s="1320"/>
      <c r="D6" s="1320"/>
      <c r="E6" s="1320"/>
      <c r="F6" s="1320"/>
      <c r="G6" s="1320"/>
      <c r="H6" s="1320"/>
      <c r="I6" s="1320"/>
      <c r="J6" s="1320"/>
    </row>
    <row r="7" spans="1:10" ht="30" customHeight="1">
      <c r="A7" s="1320"/>
      <c r="B7" s="1320"/>
      <c r="C7" s="1320"/>
      <c r="D7" s="1320"/>
      <c r="E7" s="1320"/>
      <c r="F7" s="1320"/>
      <c r="G7" s="1320"/>
      <c r="H7" s="1320"/>
      <c r="I7" s="1320"/>
      <c r="J7" s="1320"/>
    </row>
    <row r="8" spans="1:10" ht="13.2">
      <c r="A8" s="447"/>
      <c r="B8" s="447"/>
      <c r="C8" s="447"/>
      <c r="D8" s="447"/>
      <c r="E8" s="447"/>
      <c r="F8" s="447"/>
      <c r="G8" s="447"/>
      <c r="H8" s="447"/>
      <c r="I8" s="447"/>
      <c r="J8" s="447"/>
    </row>
    <row r="9" spans="1:10" ht="12.75" customHeight="1">
      <c r="A9" s="433" t="s">
        <v>2063</v>
      </c>
      <c r="B9" s="447"/>
      <c r="C9" s="447"/>
      <c r="D9" s="447"/>
      <c r="E9" s="447"/>
      <c r="F9" s="447"/>
      <c r="G9" s="447"/>
      <c r="H9" s="447"/>
      <c r="I9" s="447"/>
      <c r="J9" s="447"/>
    </row>
    <row r="10" spans="1:10" ht="13.2"/>
    <row r="11" spans="1:10" ht="12.75" customHeight="1">
      <c r="A11" s="1324" t="s">
        <v>2065</v>
      </c>
      <c r="B11" s="1324"/>
      <c r="C11" s="1324"/>
      <c r="D11" s="1324"/>
      <c r="E11" s="1324"/>
      <c r="F11" s="1324"/>
      <c r="G11" s="1324"/>
      <c r="H11" s="1324"/>
      <c r="I11" s="1324"/>
      <c r="J11" s="1324"/>
    </row>
    <row r="12" spans="1:10" ht="13.2">
      <c r="A12" s="1324"/>
      <c r="B12" s="1324"/>
      <c r="C12" s="1324"/>
      <c r="D12" s="1324"/>
      <c r="E12" s="1324"/>
      <c r="F12" s="1324"/>
      <c r="G12" s="1324"/>
      <c r="H12" s="1324"/>
      <c r="I12" s="1324"/>
      <c r="J12" s="1324"/>
    </row>
    <row r="13" spans="1:10" ht="13.2">
      <c r="A13" s="1324"/>
      <c r="B13" s="1324"/>
      <c r="C13" s="1324"/>
      <c r="D13" s="1324"/>
      <c r="E13" s="1324"/>
      <c r="F13" s="1324"/>
      <c r="G13" s="1324"/>
      <c r="H13" s="1324"/>
      <c r="I13" s="1324"/>
      <c r="J13" s="1324"/>
    </row>
    <row r="14" spans="1:10" ht="13.2">
      <c r="A14" s="1324"/>
      <c r="B14" s="1324"/>
      <c r="C14" s="1324"/>
      <c r="D14" s="1324"/>
      <c r="E14" s="1324"/>
      <c r="F14" s="1324"/>
      <c r="G14" s="1324"/>
      <c r="H14" s="1324"/>
      <c r="I14" s="1324"/>
      <c r="J14" s="1324"/>
    </row>
    <row r="15" spans="1:10" ht="13.2">
      <c r="A15" s="1324"/>
      <c r="B15" s="1324"/>
      <c r="C15" s="1324"/>
      <c r="D15" s="1324"/>
      <c r="E15" s="1324"/>
      <c r="F15" s="1324"/>
      <c r="G15" s="1324"/>
      <c r="H15" s="1324"/>
      <c r="I15" s="1324"/>
      <c r="J15" s="1324"/>
    </row>
    <row r="16" spans="1:10" ht="13.2">
      <c r="A16" s="1324"/>
      <c r="B16" s="1324"/>
      <c r="C16" s="1324"/>
      <c r="D16" s="1324"/>
      <c r="E16" s="1324"/>
      <c r="F16" s="1324"/>
      <c r="G16" s="1324"/>
      <c r="H16" s="1324"/>
      <c r="I16" s="1324"/>
      <c r="J16" s="1324"/>
    </row>
    <row r="17" spans="1:10" ht="13.2">
      <c r="A17" s="558"/>
      <c r="B17" s="558"/>
      <c r="C17" s="558"/>
      <c r="D17" s="558"/>
      <c r="E17" s="558"/>
      <c r="F17" s="558"/>
      <c r="G17" s="558"/>
      <c r="H17" s="558"/>
      <c r="I17" s="558"/>
      <c r="J17" s="558"/>
    </row>
    <row r="18" spans="1:10" ht="13.2">
      <c r="A18" s="510" t="s">
        <v>2064</v>
      </c>
      <c r="B18" s="447"/>
      <c r="C18" s="447"/>
      <c r="D18" s="447"/>
      <c r="E18" s="447"/>
      <c r="F18" s="447"/>
      <c r="G18" s="447"/>
      <c r="H18" s="447"/>
      <c r="I18" s="447"/>
      <c r="J18" s="447"/>
    </row>
    <row r="19" spans="1:10" ht="13.2">
      <c r="A19" s="447" t="s">
        <v>251</v>
      </c>
      <c r="B19" s="447"/>
      <c r="C19" s="447"/>
      <c r="D19" s="447"/>
      <c r="E19" s="447"/>
      <c r="F19" s="447"/>
      <c r="G19" s="447"/>
      <c r="H19" s="447"/>
      <c r="I19" s="447"/>
      <c r="J19" s="447"/>
    </row>
    <row r="20" spans="1:10" ht="13.2">
      <c r="A20" s="1323" t="s">
        <v>1296</v>
      </c>
      <c r="B20" s="1323"/>
      <c r="C20" s="1323"/>
      <c r="D20" s="1323"/>
      <c r="E20" s="1323"/>
    </row>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row r="57" spans="1:10" ht="13.2">
      <c r="A57" s="1320" t="s">
        <v>1297</v>
      </c>
      <c r="B57" s="1320"/>
      <c r="C57" s="1320"/>
      <c r="D57" s="1320"/>
      <c r="E57" s="1320"/>
      <c r="F57" s="1320"/>
      <c r="G57" s="1320"/>
      <c r="H57" s="1320"/>
      <c r="I57" s="1320"/>
      <c r="J57" s="1320"/>
    </row>
    <row r="58" spans="1:10" ht="13.2">
      <c r="A58" s="1320"/>
      <c r="B58" s="1320"/>
      <c r="C58" s="1320"/>
      <c r="D58" s="1320"/>
      <c r="E58" s="1320"/>
      <c r="F58" s="1320"/>
      <c r="G58" s="1320"/>
      <c r="H58" s="1320"/>
      <c r="I58" s="1320"/>
      <c r="J58" s="1320"/>
    </row>
    <row r="59" spans="1:10" ht="13.2">
      <c r="A59" s="1320"/>
      <c r="B59" s="1320"/>
      <c r="C59" s="1320"/>
      <c r="D59" s="1320"/>
      <c r="E59" s="1320"/>
      <c r="F59" s="1320"/>
      <c r="G59" s="1320"/>
      <c r="H59" s="1320"/>
      <c r="I59" s="1320"/>
      <c r="J59" s="1320"/>
    </row>
    <row r="60" spans="1:10" ht="13.2"/>
    <row r="61" spans="1:10" ht="13.2">
      <c r="A61" s="433" t="s">
        <v>1296</v>
      </c>
    </row>
    <row r="62" spans="1:10" ht="13.2"/>
    <row r="63" spans="1:10" ht="13.2"/>
    <row r="64" spans="1:10" ht="13.2"/>
    <row r="65" spans="1:9" ht="13.2"/>
    <row r="66" spans="1:9" ht="13.2"/>
    <row r="67" spans="1:9" ht="13.2"/>
    <row r="68" spans="1:9" ht="13.2"/>
    <row r="69" spans="1:9" ht="13.2"/>
    <row r="70" spans="1:9" ht="13.2"/>
    <row r="71" spans="1:9" ht="13.2"/>
    <row r="72" spans="1:9" ht="13.2">
      <c r="A72" s="1321" t="s">
        <v>2061</v>
      </c>
      <c r="B72" s="1321"/>
      <c r="C72" s="1321"/>
      <c r="D72" s="1321"/>
      <c r="E72" s="1321"/>
      <c r="F72" s="1321"/>
      <c r="G72" s="1321"/>
      <c r="H72" s="1321"/>
      <c r="I72" s="1321"/>
    </row>
    <row r="73" spans="1:9" ht="13.2">
      <c r="A73" s="1272" t="s">
        <v>2359</v>
      </c>
      <c r="B73" s="1272"/>
      <c r="C73" s="1272"/>
      <c r="D73" s="1272"/>
      <c r="E73" s="1272"/>
    </row>
    <row r="74" spans="1:9" ht="13.2">
      <c r="A74" s="1272" t="s">
        <v>2360</v>
      </c>
      <c r="B74" s="1272"/>
      <c r="C74" s="1272"/>
      <c r="D74" s="1272"/>
      <c r="E74" s="1272"/>
    </row>
    <row r="75" spans="1:9" ht="13.2">
      <c r="A75" s="1272" t="s">
        <v>2062</v>
      </c>
      <c r="B75" s="1272"/>
      <c r="C75" s="1272"/>
      <c r="D75" s="1272"/>
      <c r="E75" s="1272"/>
    </row>
    <row r="76" spans="1:9" ht="13.2"/>
    <row r="77" spans="1:9" ht="13.2"/>
    <row r="78" spans="1:9" ht="13.2"/>
    <row r="79" spans="1:9" ht="12.6" customHeight="1"/>
    <row r="80" spans="1:9" ht="12.6" customHeight="1"/>
    <row r="81" ht="12.6" customHeight="1"/>
    <row r="82" ht="12.6" customHeight="1"/>
    <row r="83" ht="12.6" customHeight="1"/>
    <row r="84" ht="12.6" customHeight="1"/>
    <row r="85" ht="12.6"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30480</xdr:colOff>
                <xdr:row>78</xdr:row>
                <xdr:rowOff>106680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112" workbookViewId="0">
      <selection activeCell="B1107" sqref="B1107"/>
    </sheetView>
  </sheetViews>
  <sheetFormatPr defaultColWidth="0" defaultRowHeight="13.2" zeroHeight="1"/>
  <cols>
    <col min="1" max="1" width="3.44140625" style="514" customWidth="1"/>
    <col min="2" max="2" width="13.44140625" style="514" customWidth="1"/>
    <col min="3" max="3" width="2.44140625" style="514" customWidth="1"/>
    <col min="4" max="5" width="3.44140625" style="433" customWidth="1"/>
    <col min="6" max="6" width="65.44140625" style="433" customWidth="1"/>
    <col min="7" max="7" width="1.44140625" style="433" customWidth="1"/>
    <col min="8" max="8" width="3.44140625" style="433" customWidth="1"/>
    <col min="9" max="9" width="24.44140625" style="435" customWidth="1"/>
    <col min="10" max="10" width="8.6640625" style="433" customWidth="1"/>
    <col min="11" max="16384" width="8.6640625" style="433" hidden="1"/>
  </cols>
  <sheetData>
    <row r="1" spans="1:13"/>
    <row r="2" spans="1:13">
      <c r="A2" s="1325" t="s">
        <v>2581</v>
      </c>
      <c r="B2" s="1325"/>
      <c r="C2" s="1325"/>
      <c r="D2" s="1325"/>
      <c r="E2" s="1325"/>
      <c r="F2" s="1325"/>
      <c r="G2" s="1325"/>
      <c r="H2" s="1325"/>
      <c r="I2" s="1325"/>
    </row>
    <row r="3" spans="1:13">
      <c r="A3" s="1326" t="s">
        <v>2627</v>
      </c>
      <c r="B3" s="1326"/>
      <c r="C3" s="1326"/>
      <c r="D3" s="1326"/>
      <c r="E3" s="1326"/>
      <c r="F3" s="1326"/>
      <c r="G3" s="1326"/>
      <c r="H3" s="1326"/>
      <c r="I3" s="1326"/>
    </row>
    <row r="4" spans="1:13">
      <c r="A4" s="1326"/>
      <c r="B4" s="1326"/>
      <c r="C4" s="1323"/>
      <c r="D4" s="1323"/>
      <c r="E4" s="1323"/>
      <c r="F4" s="1323"/>
      <c r="G4" s="1323"/>
    </row>
    <row r="5" spans="1:13">
      <c r="A5" s="1326"/>
      <c r="B5" s="1326"/>
      <c r="C5" s="1323"/>
      <c r="D5" s="1323"/>
      <c r="E5" s="1323"/>
      <c r="F5" s="1323"/>
      <c r="G5" s="1323"/>
    </row>
    <row r="6" spans="1:13" ht="12.75" customHeight="1">
      <c r="A6" s="1340" t="s">
        <v>2626</v>
      </c>
      <c r="B6" s="1340"/>
      <c r="C6" s="1340"/>
      <c r="D6" s="1340"/>
      <c r="E6" s="1340"/>
      <c r="F6" s="1340"/>
      <c r="G6" s="1340"/>
      <c r="I6" s="524" t="s">
        <v>2071</v>
      </c>
    </row>
    <row r="7" spans="1:13">
      <c r="A7" s="1340"/>
      <c r="B7" s="1340"/>
      <c r="C7" s="1340"/>
      <c r="D7" s="1340"/>
      <c r="E7" s="1340"/>
      <c r="F7" s="1340"/>
      <c r="G7" s="1340"/>
      <c r="I7" s="524" t="s">
        <v>2072</v>
      </c>
    </row>
    <row r="8" spans="1:13">
      <c r="A8" s="515"/>
      <c r="B8" s="515"/>
      <c r="C8" s="516"/>
      <c r="D8" s="516"/>
      <c r="E8" s="516"/>
      <c r="F8" s="516"/>
    </row>
    <row r="9" spans="1:13">
      <c r="A9" s="1286" t="s">
        <v>1169</v>
      </c>
      <c r="B9" s="1286"/>
      <c r="C9" s="1286"/>
      <c r="D9" s="1286"/>
      <c r="E9" s="1286"/>
      <c r="F9" s="1286"/>
      <c r="G9" s="1286"/>
      <c r="H9" s="1063"/>
      <c r="I9" s="1064"/>
    </row>
    <row r="10" spans="1:13">
      <c r="A10" s="516"/>
      <c r="B10" s="516"/>
      <c r="E10" s="435"/>
    </row>
    <row r="11" spans="1:13" ht="14.1" customHeight="1">
      <c r="C11" s="516"/>
      <c r="D11" s="1339" t="s">
        <v>1168</v>
      </c>
      <c r="E11" s="1339"/>
      <c r="F11" s="1339"/>
    </row>
    <row r="12" spans="1:13">
      <c r="C12" s="516"/>
      <c r="D12" s="1339"/>
      <c r="E12" s="1339"/>
      <c r="F12" s="1339"/>
    </row>
    <row r="13" spans="1:13">
      <c r="A13" s="517"/>
      <c r="B13" s="517"/>
      <c r="C13" s="517"/>
      <c r="D13" s="1309" t="s">
        <v>1151</v>
      </c>
      <c r="E13" s="1309"/>
      <c r="F13" s="1309"/>
      <c r="M13" s="96"/>
    </row>
    <row r="14" spans="1:13">
      <c r="A14" s="517"/>
      <c r="B14" s="517"/>
      <c r="C14" s="517"/>
      <c r="D14" s="510"/>
      <c r="L14" s="336"/>
    </row>
    <row r="15" spans="1:13" ht="14.4">
      <c r="A15" s="518"/>
      <c r="B15" s="519" t="s">
        <v>2788</v>
      </c>
      <c r="C15" s="517"/>
      <c r="D15" s="1280" t="s">
        <v>2222</v>
      </c>
      <c r="E15" s="1280"/>
      <c r="F15" s="1280"/>
      <c r="I15" s="524" t="s">
        <v>2073</v>
      </c>
    </row>
    <row r="16" spans="1:13">
      <c r="A16" s="517"/>
      <c r="B16" s="517"/>
      <c r="C16" s="517"/>
      <c r="D16" s="1280"/>
      <c r="E16" s="1280"/>
      <c r="F16" s="1280"/>
      <c r="I16" s="524"/>
    </row>
    <row r="17" spans="1:9">
      <c r="A17" s="517"/>
      <c r="B17" s="517"/>
      <c r="C17" s="517"/>
      <c r="D17" s="1280"/>
      <c r="E17" s="1280"/>
      <c r="F17" s="1280"/>
      <c r="I17" s="524"/>
    </row>
    <row r="18" spans="1:9">
      <c r="A18" s="517"/>
      <c r="B18" s="517"/>
      <c r="C18" s="517"/>
      <c r="D18" s="479"/>
      <c r="E18" s="336" t="s">
        <v>2220</v>
      </c>
      <c r="F18" s="479"/>
      <c r="I18" s="524"/>
    </row>
    <row r="19" spans="1:9">
      <c r="A19" s="517"/>
      <c r="B19" s="517"/>
      <c r="C19" s="517"/>
      <c r="I19" s="524"/>
    </row>
    <row r="20" spans="1:9" ht="14.4">
      <c r="A20" s="518"/>
      <c r="B20" s="519" t="s">
        <v>2788</v>
      </c>
      <c r="D20" s="1280" t="s">
        <v>2223</v>
      </c>
      <c r="E20" s="1280"/>
      <c r="F20" s="1280"/>
      <c r="I20" s="524" t="s">
        <v>2074</v>
      </c>
    </row>
    <row r="21" spans="1:9" ht="14.4">
      <c r="A21" s="518"/>
      <c r="D21" s="1280"/>
      <c r="E21" s="1280"/>
      <c r="F21" s="1280"/>
      <c r="I21" s="524"/>
    </row>
    <row r="22" spans="1:9" ht="14.4">
      <c r="A22" s="518"/>
      <c r="D22" s="423"/>
      <c r="E22" s="96" t="s">
        <v>2219</v>
      </c>
      <c r="F22" s="423"/>
      <c r="I22" s="524"/>
    </row>
    <row r="23" spans="1:9" ht="14.4">
      <c r="A23" s="518"/>
      <c r="B23" s="518"/>
      <c r="D23" s="480"/>
      <c r="I23" s="524"/>
    </row>
    <row r="24" spans="1:9" ht="14.4">
      <c r="A24" s="518"/>
      <c r="B24" s="519" t="s">
        <v>2789</v>
      </c>
      <c r="D24" s="1280" t="s">
        <v>1154</v>
      </c>
      <c r="E24" s="1280"/>
      <c r="F24" s="1280"/>
      <c r="I24" s="524" t="s">
        <v>2074</v>
      </c>
    </row>
    <row r="25" spans="1:9" ht="14.4">
      <c r="A25" s="518"/>
      <c r="B25" s="518"/>
      <c r="D25" s="1280"/>
      <c r="E25" s="1280"/>
      <c r="F25" s="1280"/>
      <c r="I25" s="524"/>
    </row>
    <row r="26" spans="1:9">
      <c r="I26" s="524"/>
    </row>
    <row r="27" spans="1:9" ht="14.4">
      <c r="A27" s="518"/>
      <c r="B27" s="519" t="s">
        <v>2788</v>
      </c>
      <c r="D27" s="1280" t="s">
        <v>2362</v>
      </c>
      <c r="E27" s="1280"/>
      <c r="F27" s="1280"/>
      <c r="I27" s="524" t="s">
        <v>2077</v>
      </c>
    </row>
    <row r="28" spans="1:9">
      <c r="D28" s="1280"/>
      <c r="E28" s="1280"/>
      <c r="F28" s="1280"/>
      <c r="I28" s="524"/>
    </row>
    <row r="29" spans="1:9">
      <c r="D29" s="1280"/>
      <c r="E29" s="1280"/>
      <c r="F29" s="1280"/>
      <c r="I29" s="524"/>
    </row>
    <row r="30" spans="1:9">
      <c r="D30" s="1280"/>
      <c r="E30" s="1280"/>
      <c r="F30" s="1280"/>
      <c r="I30" s="524"/>
    </row>
    <row r="31" spans="1:9">
      <c r="D31" s="1280"/>
      <c r="E31" s="1280"/>
      <c r="F31" s="1280"/>
      <c r="I31" s="524"/>
    </row>
    <row r="32" spans="1:9">
      <c r="D32" s="481"/>
      <c r="I32" s="524"/>
    </row>
    <row r="33" spans="1:9">
      <c r="B33" s="519" t="s">
        <v>2788</v>
      </c>
      <c r="D33" s="1280" t="s">
        <v>2363</v>
      </c>
      <c r="E33" s="1280"/>
      <c r="F33" s="1280"/>
      <c r="I33" s="524" t="s">
        <v>2073</v>
      </c>
    </row>
    <row r="34" spans="1:9">
      <c r="D34" s="1280"/>
      <c r="E34" s="1280"/>
      <c r="F34" s="1280"/>
      <c r="I34" s="524"/>
    </row>
    <row r="35" spans="1:9" ht="14.4">
      <c r="A35" s="518"/>
      <c r="B35" s="518"/>
      <c r="D35" s="481"/>
      <c r="I35" s="524"/>
    </row>
    <row r="36" spans="1:9" ht="14.85" customHeight="1">
      <c r="A36" s="518"/>
      <c r="B36" s="519" t="s">
        <v>2789</v>
      </c>
      <c r="D36" s="1280" t="s">
        <v>1321</v>
      </c>
      <c r="E36" s="1280"/>
      <c r="F36" s="1280"/>
      <c r="I36" s="524" t="s">
        <v>2144</v>
      </c>
    </row>
    <row r="37" spans="1:9" ht="14.4">
      <c r="A37" s="518"/>
      <c r="B37" s="518"/>
      <c r="D37" s="1280"/>
      <c r="E37" s="1280"/>
      <c r="F37" s="1280"/>
      <c r="I37" s="524"/>
    </row>
    <row r="38" spans="1:9" ht="14.4">
      <c r="A38" s="518"/>
      <c r="B38" s="518"/>
      <c r="D38" s="1280"/>
      <c r="E38" s="1280"/>
      <c r="F38" s="1280"/>
      <c r="I38" s="524"/>
    </row>
    <row r="39" spans="1:9" ht="14.4">
      <c r="A39" s="518"/>
      <c r="B39" s="518"/>
      <c r="D39" s="1280"/>
      <c r="E39" s="1280"/>
      <c r="F39" s="1280"/>
      <c r="I39" s="524"/>
    </row>
    <row r="40" spans="1:9" ht="14.4">
      <c r="A40" s="518"/>
      <c r="B40" s="518"/>
      <c r="I40" s="524"/>
    </row>
    <row r="41" spans="1:9" ht="14.4">
      <c r="A41" s="518"/>
      <c r="B41" s="519" t="s">
        <v>2789</v>
      </c>
      <c r="D41" s="1280" t="s">
        <v>1158</v>
      </c>
      <c r="E41" s="1280"/>
      <c r="F41" s="1280"/>
      <c r="I41" s="524"/>
    </row>
    <row r="42" spans="1:9" ht="14.4">
      <c r="A42" s="518"/>
      <c r="B42" s="518"/>
      <c r="D42" s="1280"/>
      <c r="E42" s="1280"/>
      <c r="F42" s="1280"/>
      <c r="I42" s="524"/>
    </row>
    <row r="43" spans="1:9" ht="14.4">
      <c r="A43" s="518"/>
      <c r="B43" s="518"/>
      <c r="D43" s="1280"/>
      <c r="E43" s="1280"/>
      <c r="F43" s="1280"/>
      <c r="I43" s="524"/>
    </row>
    <row r="44" spans="1:9" ht="14.4">
      <c r="A44" s="518"/>
      <c r="B44" s="518"/>
      <c r="D44" s="1280"/>
      <c r="E44" s="1280"/>
      <c r="F44" s="1280"/>
      <c r="I44" s="524"/>
    </row>
    <row r="45" spans="1:9" ht="14.4">
      <c r="A45" s="518"/>
      <c r="B45" s="518"/>
      <c r="D45" s="1280"/>
      <c r="E45" s="1280"/>
      <c r="F45" s="1280"/>
      <c r="I45" s="524"/>
    </row>
    <row r="46" spans="1:9" ht="14.4">
      <c r="A46" s="518"/>
      <c r="B46" s="518"/>
      <c r="D46" s="479"/>
      <c r="E46" s="479"/>
      <c r="F46" s="479"/>
      <c r="I46" s="524"/>
    </row>
    <row r="47" spans="1:9" ht="14.4">
      <c r="A47" s="518"/>
      <c r="B47" s="519" t="s">
        <v>2788</v>
      </c>
      <c r="D47" s="1280" t="s">
        <v>1159</v>
      </c>
      <c r="E47" s="1280"/>
      <c r="F47" s="1280"/>
      <c r="I47" s="524" t="s">
        <v>2144</v>
      </c>
    </row>
    <row r="48" spans="1:9" ht="14.4">
      <c r="A48" s="518"/>
      <c r="B48" s="518"/>
      <c r="D48" s="1280"/>
      <c r="E48" s="1280"/>
      <c r="F48" s="1280"/>
      <c r="I48" s="524"/>
    </row>
    <row r="49" spans="1:9" ht="14.4">
      <c r="A49" s="518"/>
      <c r="B49" s="518"/>
      <c r="D49" s="1280"/>
      <c r="E49" s="1280"/>
      <c r="F49" s="1280"/>
      <c r="I49" s="524"/>
    </row>
    <row r="50" spans="1:9" ht="23.25" customHeight="1">
      <c r="A50" s="518"/>
      <c r="B50" s="518"/>
      <c r="D50" s="1280"/>
      <c r="E50" s="1280"/>
      <c r="F50" s="1280"/>
      <c r="I50" s="524"/>
    </row>
    <row r="51" spans="1:9" ht="14.4">
      <c r="A51" s="518"/>
      <c r="B51" s="518"/>
      <c r="D51" s="480"/>
      <c r="I51" s="524"/>
    </row>
    <row r="52" spans="1:9" ht="14.85" customHeight="1">
      <c r="A52" s="518"/>
      <c r="B52" s="519" t="s">
        <v>2789</v>
      </c>
      <c r="D52" s="1280" t="s">
        <v>1160</v>
      </c>
      <c r="E52" s="1280"/>
      <c r="F52" s="1280"/>
      <c r="I52" s="524" t="s">
        <v>2144</v>
      </c>
    </row>
    <row r="53" spans="1:9" ht="14.4">
      <c r="A53" s="518"/>
      <c r="B53" s="518"/>
      <c r="D53" s="1280"/>
      <c r="E53" s="1280"/>
      <c r="F53" s="1280"/>
      <c r="I53" s="524"/>
    </row>
    <row r="54" spans="1:9" ht="14.4">
      <c r="A54" s="518"/>
      <c r="B54" s="518"/>
      <c r="D54" s="1280"/>
      <c r="E54" s="1280"/>
      <c r="F54" s="1280"/>
      <c r="I54" s="524"/>
    </row>
    <row r="55" spans="1:9" ht="14.4">
      <c r="A55" s="518"/>
      <c r="B55" s="518"/>
      <c r="I55" s="524"/>
    </row>
    <row r="56" spans="1:9" ht="14.4">
      <c r="A56" s="518"/>
      <c r="B56" s="519" t="s">
        <v>2788</v>
      </c>
      <c r="D56" s="1336" t="s">
        <v>1161</v>
      </c>
      <c r="E56" s="1336"/>
      <c r="F56" s="1336"/>
      <c r="I56" s="524"/>
    </row>
    <row r="57" spans="1:9" ht="14.4">
      <c r="A57" s="518"/>
      <c r="B57" s="518"/>
      <c r="D57" s="1336"/>
      <c r="E57" s="1336"/>
      <c r="F57" s="1336"/>
      <c r="I57" s="524"/>
    </row>
    <row r="58" spans="1:9" ht="14.4">
      <c r="A58" s="518"/>
      <c r="B58" s="518"/>
      <c r="D58" s="423" t="s">
        <v>2221</v>
      </c>
      <c r="E58" s="479"/>
      <c r="F58" s="479"/>
      <c r="I58" s="524"/>
    </row>
    <row r="59" spans="1:9" ht="14.4">
      <c r="A59" s="518"/>
      <c r="B59" s="518"/>
      <c r="D59" s="479"/>
      <c r="E59" s="336" t="s">
        <v>2220</v>
      </c>
      <c r="F59" s="479"/>
      <c r="I59" s="524"/>
    </row>
    <row r="60" spans="1:9">
      <c r="D60" s="481"/>
      <c r="I60" s="524"/>
    </row>
    <row r="61" spans="1:9" ht="14.4">
      <c r="A61" s="518"/>
      <c r="B61" s="519" t="s">
        <v>2789</v>
      </c>
      <c r="D61" s="1280" t="s">
        <v>1162</v>
      </c>
      <c r="E61" s="1280"/>
      <c r="F61" s="1280"/>
      <c r="I61" s="524" t="s">
        <v>2075</v>
      </c>
    </row>
    <row r="62" spans="1:9">
      <c r="D62" s="1280"/>
      <c r="E62" s="1280"/>
      <c r="F62" s="1280"/>
      <c r="I62" s="524"/>
    </row>
    <row r="63" spans="1:9">
      <c r="D63" s="1280"/>
      <c r="E63" s="1280"/>
      <c r="F63" s="1280"/>
      <c r="I63" s="524"/>
    </row>
    <row r="64" spans="1:9">
      <c r="I64" s="524"/>
    </row>
    <row r="65" spans="1:9" ht="14.4">
      <c r="A65" s="518"/>
      <c r="B65" s="519" t="s">
        <v>2788</v>
      </c>
      <c r="D65" s="1280" t="s">
        <v>1163</v>
      </c>
      <c r="E65" s="1280"/>
      <c r="F65" s="1280"/>
      <c r="I65" s="524" t="s">
        <v>2076</v>
      </c>
    </row>
    <row r="66" spans="1:9">
      <c r="D66" s="1280"/>
      <c r="E66" s="1280"/>
      <c r="F66" s="1280"/>
      <c r="I66" s="524"/>
    </row>
    <row r="67" spans="1:9">
      <c r="I67" s="524"/>
    </row>
    <row r="68" spans="1:9" ht="14.4">
      <c r="A68" s="518"/>
      <c r="B68" s="519" t="s">
        <v>2789</v>
      </c>
      <c r="D68" s="1280" t="s">
        <v>1164</v>
      </c>
      <c r="E68" s="1280"/>
      <c r="F68" s="1280"/>
      <c r="I68" s="524"/>
    </row>
    <row r="69" spans="1:9">
      <c r="D69" s="1280"/>
      <c r="E69" s="1280"/>
      <c r="F69" s="1280"/>
      <c r="I69" s="524" t="s">
        <v>2077</v>
      </c>
    </row>
    <row r="70" spans="1:9">
      <c r="D70" s="1280"/>
      <c r="E70" s="1280"/>
      <c r="F70" s="1280"/>
      <c r="I70" s="524"/>
    </row>
    <row r="71" spans="1:9">
      <c r="I71" s="524"/>
    </row>
    <row r="72" spans="1:9" ht="14.4">
      <c r="A72" s="518"/>
      <c r="B72" s="519" t="s">
        <v>2788</v>
      </c>
      <c r="D72" s="1280" t="s">
        <v>1165</v>
      </c>
      <c r="E72" s="1280"/>
      <c r="F72" s="1280"/>
      <c r="I72" s="524" t="s">
        <v>2077</v>
      </c>
    </row>
    <row r="73" spans="1:9">
      <c r="D73" s="1280"/>
      <c r="E73" s="1280"/>
      <c r="F73" s="1280"/>
      <c r="I73" s="524"/>
    </row>
    <row r="74" spans="1:9" ht="14.4">
      <c r="A74" s="518"/>
      <c r="B74" s="518"/>
      <c r="D74" s="480"/>
      <c r="I74" s="524"/>
    </row>
    <row r="75" spans="1:9">
      <c r="A75" s="1286" t="s">
        <v>1072</v>
      </c>
      <c r="B75" s="1286"/>
      <c r="C75" s="1286"/>
      <c r="D75" s="1286"/>
      <c r="E75" s="1286"/>
      <c r="F75" s="1286"/>
      <c r="G75" s="1286"/>
      <c r="H75" s="1063"/>
      <c r="I75" s="1256"/>
    </row>
    <row r="76" spans="1:9">
      <c r="I76" s="524"/>
    </row>
    <row r="77" spans="1:9">
      <c r="C77" s="520"/>
      <c r="D77" s="1308" t="s">
        <v>1170</v>
      </c>
      <c r="E77" s="1308"/>
      <c r="F77" s="1308"/>
      <c r="I77" s="524"/>
    </row>
    <row r="78" spans="1:9">
      <c r="A78" s="480"/>
      <c r="B78" s="480"/>
      <c r="D78" s="1280" t="s">
        <v>1197</v>
      </c>
      <c r="E78" s="1280"/>
      <c r="F78" s="1280"/>
      <c r="I78" s="524"/>
    </row>
    <row r="79" spans="1:9">
      <c r="A79" s="480"/>
      <c r="B79" s="480"/>
      <c r="I79" s="524"/>
    </row>
    <row r="80" spans="1:9" ht="14.1" customHeight="1">
      <c r="A80" s="518"/>
      <c r="B80" s="519" t="s">
        <v>2788</v>
      </c>
      <c r="D80" s="1280" t="s">
        <v>1354</v>
      </c>
      <c r="E80" s="1280"/>
      <c r="F80" s="1280"/>
      <c r="I80" s="524" t="s">
        <v>2078</v>
      </c>
    </row>
    <row r="81" spans="1:9" ht="14.4">
      <c r="A81" s="518"/>
      <c r="B81" s="518"/>
      <c r="D81" s="1280"/>
      <c r="E81" s="1280"/>
      <c r="F81" s="1280"/>
      <c r="I81" s="524"/>
    </row>
    <row r="82" spans="1:9" ht="14.4">
      <c r="A82" s="518"/>
      <c r="B82" s="518"/>
      <c r="D82" s="1280"/>
      <c r="E82" s="1280"/>
      <c r="F82" s="1280"/>
      <c r="I82" s="524"/>
    </row>
    <row r="83" spans="1:9" ht="14.4">
      <c r="A83" s="518"/>
      <c r="B83" s="518"/>
      <c r="D83" s="1280"/>
      <c r="E83" s="1280"/>
      <c r="F83" s="1280"/>
      <c r="I83" s="524"/>
    </row>
    <row r="84" spans="1:9" ht="14.4">
      <c r="A84" s="518"/>
      <c r="B84" s="518"/>
      <c r="D84" s="1280"/>
      <c r="E84" s="1280"/>
      <c r="F84" s="1280"/>
      <c r="I84" s="524"/>
    </row>
    <row r="85" spans="1:9" ht="14.4">
      <c r="A85" s="518"/>
      <c r="B85" s="518"/>
      <c r="D85" s="1280"/>
      <c r="E85" s="1280"/>
      <c r="F85" s="1280"/>
      <c r="I85" s="524"/>
    </row>
    <row r="86" spans="1:9" ht="14.4">
      <c r="A86" s="518"/>
      <c r="B86" s="518"/>
      <c r="D86" s="1280"/>
      <c r="E86" s="1280"/>
      <c r="F86" s="1280"/>
      <c r="I86" s="524"/>
    </row>
    <row r="87" spans="1:9" ht="14.4">
      <c r="A87" s="518"/>
      <c r="B87" s="518"/>
      <c r="D87" s="1280"/>
      <c r="E87" s="1280"/>
      <c r="F87" s="1280"/>
      <c r="I87" s="524"/>
    </row>
    <row r="88" spans="1:9" ht="14.4">
      <c r="A88" s="518"/>
      <c r="B88" s="518"/>
      <c r="D88" s="416"/>
      <c r="E88" s="416"/>
      <c r="F88" s="416"/>
      <c r="I88" s="524"/>
    </row>
    <row r="89" spans="1:9" ht="15" customHeight="1">
      <c r="A89" s="518"/>
      <c r="B89" s="519" t="s">
        <v>2788</v>
      </c>
      <c r="D89" s="1280" t="s">
        <v>1932</v>
      </c>
      <c r="E89" s="1280"/>
      <c r="F89" s="1280"/>
      <c r="I89" s="524" t="s">
        <v>2079</v>
      </c>
    </row>
    <row r="90" spans="1:9" ht="14.4">
      <c r="A90" s="518"/>
      <c r="B90" s="518"/>
      <c r="D90" s="1280"/>
      <c r="E90" s="1280"/>
      <c r="F90" s="1280"/>
      <c r="I90" s="524"/>
    </row>
    <row r="91" spans="1:9" ht="14.4">
      <c r="A91" s="518"/>
      <c r="B91" s="518"/>
      <c r="D91" s="479"/>
      <c r="E91" s="479"/>
      <c r="F91" s="479"/>
      <c r="I91" s="524"/>
    </row>
    <row r="92" spans="1:9" ht="14.4">
      <c r="A92" s="518"/>
      <c r="B92" s="519" t="s">
        <v>2788</v>
      </c>
      <c r="D92" s="1280" t="s">
        <v>1935</v>
      </c>
      <c r="E92" s="1280"/>
      <c r="F92" s="1280"/>
      <c r="I92" s="524" t="s">
        <v>2080</v>
      </c>
    </row>
    <row r="93" spans="1:9" ht="14.4">
      <c r="A93" s="518"/>
      <c r="B93" s="518"/>
      <c r="D93" s="1280"/>
      <c r="E93" s="1280"/>
      <c r="F93" s="1280"/>
      <c r="I93" s="524"/>
    </row>
    <row r="94" spans="1:9" ht="14.4">
      <c r="A94" s="518"/>
      <c r="B94" s="518"/>
      <c r="D94" s="1280"/>
      <c r="E94" s="1280"/>
      <c r="F94" s="1280"/>
      <c r="I94" s="524"/>
    </row>
    <row r="95" spans="1:9" ht="14.4">
      <c r="A95" s="518"/>
      <c r="B95" s="518"/>
      <c r="D95" s="479"/>
      <c r="E95" s="479"/>
      <c r="F95" s="479"/>
      <c r="I95" s="524"/>
    </row>
    <row r="96" spans="1:9" ht="14.4">
      <c r="A96" s="518"/>
      <c r="B96" s="519" t="s">
        <v>2789</v>
      </c>
      <c r="D96" s="1280" t="s">
        <v>1934</v>
      </c>
      <c r="E96" s="1280"/>
      <c r="F96" s="1280"/>
      <c r="I96" s="524" t="s">
        <v>2125</v>
      </c>
    </row>
    <row r="97" spans="1:9" s="1022" customFormat="1" ht="14.4">
      <c r="A97" s="1020"/>
      <c r="B97" s="1020"/>
      <c r="C97" s="1021"/>
      <c r="D97" s="1280"/>
      <c r="E97" s="1280"/>
      <c r="F97" s="1280"/>
      <c r="I97" s="1257"/>
    </row>
    <row r="98" spans="1:9" ht="14.4">
      <c r="A98" s="518"/>
      <c r="B98" s="518"/>
      <c r="D98" s="423"/>
      <c r="E98" s="336" t="s">
        <v>2224</v>
      </c>
      <c r="F98" s="479"/>
      <c r="I98" s="524"/>
    </row>
    <row r="99" spans="1:9" ht="14.4">
      <c r="A99" s="518"/>
      <c r="B99" s="518"/>
      <c r="D99" s="416"/>
      <c r="E99" s="416"/>
      <c r="F99" s="416"/>
      <c r="I99" s="524"/>
    </row>
    <row r="100" spans="1:9" ht="14.4">
      <c r="A100" s="518"/>
      <c r="B100" s="519" t="s">
        <v>2789</v>
      </c>
      <c r="D100" s="1280" t="s">
        <v>1933</v>
      </c>
      <c r="E100" s="1280"/>
      <c r="F100" s="1280"/>
      <c r="I100" s="524" t="s">
        <v>2081</v>
      </c>
    </row>
    <row r="101" spans="1:9" ht="14.4">
      <c r="A101" s="518"/>
      <c r="B101" s="518"/>
      <c r="D101" s="1280"/>
      <c r="E101" s="1280"/>
      <c r="F101" s="1280"/>
      <c r="I101" s="524"/>
    </row>
    <row r="102" spans="1:9" ht="14.4">
      <c r="A102" s="518"/>
      <c r="B102" s="518"/>
      <c r="D102" s="479"/>
      <c r="E102" s="479"/>
      <c r="F102" s="479"/>
      <c r="I102" s="524"/>
    </row>
    <row r="103" spans="1:9" ht="14.85" customHeight="1">
      <c r="A103" s="518"/>
      <c r="B103" s="519" t="s">
        <v>2789</v>
      </c>
      <c r="D103" s="1280" t="s">
        <v>1301</v>
      </c>
      <c r="E103" s="1280"/>
      <c r="F103" s="1280"/>
      <c r="I103" s="524" t="s">
        <v>2082</v>
      </c>
    </row>
    <row r="104" spans="1:9" ht="14.4">
      <c r="A104" s="518"/>
      <c r="B104" s="518"/>
      <c r="D104" s="1280"/>
      <c r="E104" s="1280"/>
      <c r="F104" s="1280"/>
      <c r="I104" s="524"/>
    </row>
    <row r="105" spans="1:9" ht="14.4">
      <c r="A105" s="518"/>
      <c r="B105" s="518"/>
      <c r="D105" s="1280"/>
      <c r="E105" s="1280"/>
      <c r="F105" s="1280"/>
      <c r="I105" s="524"/>
    </row>
    <row r="106" spans="1:9" ht="14.4">
      <c r="A106" s="518"/>
      <c r="B106" s="518"/>
      <c r="D106" s="1280"/>
      <c r="E106" s="1280"/>
      <c r="F106" s="1280"/>
      <c r="I106" s="524"/>
    </row>
    <row r="107" spans="1:9" ht="14.4">
      <c r="A107" s="518"/>
      <c r="B107" s="518"/>
      <c r="D107" s="1280"/>
      <c r="E107" s="1280"/>
      <c r="F107" s="1280"/>
      <c r="I107" s="524"/>
    </row>
    <row r="108" spans="1:9" ht="14.4">
      <c r="A108" s="518"/>
      <c r="B108" s="518"/>
      <c r="D108" s="1280"/>
      <c r="E108" s="1280"/>
      <c r="F108" s="1280"/>
      <c r="I108" s="524"/>
    </row>
    <row r="109" spans="1:9" ht="14.4">
      <c r="A109" s="518"/>
      <c r="B109" s="518"/>
      <c r="D109" s="1280"/>
      <c r="E109" s="1280"/>
      <c r="F109" s="1280"/>
      <c r="I109" s="524"/>
    </row>
    <row r="110" spans="1:9" ht="14.4">
      <c r="A110" s="518"/>
      <c r="B110" s="518"/>
      <c r="D110" s="1280"/>
      <c r="E110" s="1280"/>
      <c r="F110" s="1280"/>
      <c r="I110" s="524"/>
    </row>
    <row r="111" spans="1:9" ht="14.4">
      <c r="A111" s="518"/>
      <c r="B111" s="518"/>
      <c r="D111" s="1280"/>
      <c r="E111" s="1280"/>
      <c r="F111" s="1280"/>
      <c r="I111" s="524"/>
    </row>
    <row r="112" spans="1:9" ht="14.4">
      <c r="A112" s="518"/>
      <c r="B112" s="518"/>
      <c r="D112" s="1280"/>
      <c r="E112" s="1280"/>
      <c r="F112" s="1280"/>
      <c r="I112" s="524"/>
    </row>
    <row r="113" spans="1:9" ht="14.4">
      <c r="A113" s="518"/>
      <c r="B113" s="518"/>
      <c r="D113" s="1280"/>
      <c r="E113" s="1280"/>
      <c r="F113" s="1280"/>
      <c r="I113" s="524"/>
    </row>
    <row r="114" spans="1:9" ht="14.4">
      <c r="A114" s="518"/>
      <c r="B114" s="518"/>
      <c r="D114" s="1280"/>
      <c r="E114" s="1280"/>
      <c r="F114" s="1280"/>
      <c r="I114" s="524"/>
    </row>
    <row r="115" spans="1:9" ht="14.4">
      <c r="A115" s="518"/>
      <c r="B115" s="518"/>
      <c r="D115" s="1280"/>
      <c r="E115" s="1280"/>
      <c r="F115" s="1280"/>
      <c r="I115" s="524"/>
    </row>
    <row r="116" spans="1:9" ht="14.4">
      <c r="A116" s="518"/>
      <c r="B116" s="518"/>
      <c r="D116" s="1280"/>
      <c r="E116" s="1280"/>
      <c r="F116" s="1280"/>
      <c r="I116" s="524"/>
    </row>
    <row r="117" spans="1:9" ht="14.4">
      <c r="A117" s="518"/>
      <c r="B117" s="518"/>
      <c r="D117" s="1280"/>
      <c r="E117" s="1280"/>
      <c r="F117" s="1280"/>
      <c r="I117" s="524"/>
    </row>
    <row r="118" spans="1:9" ht="14.4">
      <c r="A118" s="518"/>
      <c r="B118" s="518"/>
      <c r="D118" s="558"/>
      <c r="E118" s="558"/>
      <c r="F118" s="558"/>
      <c r="I118" s="524"/>
    </row>
    <row r="119" spans="1:9" ht="14.25" customHeight="1">
      <c r="A119" s="518"/>
      <c r="B119" s="519" t="s">
        <v>2789</v>
      </c>
      <c r="D119" s="1307" t="s">
        <v>1172</v>
      </c>
      <c r="E119" s="1307"/>
      <c r="F119" s="1307"/>
      <c r="I119" s="524"/>
    </row>
    <row r="120" spans="1:9" ht="14.4">
      <c r="A120" s="518"/>
      <c r="B120" s="518"/>
      <c r="D120" s="1307"/>
      <c r="E120" s="1307"/>
      <c r="F120" s="1307"/>
      <c r="I120" s="524"/>
    </row>
    <row r="121" spans="1:9" ht="14.4">
      <c r="A121" s="518"/>
      <c r="B121" s="518"/>
      <c r="D121" s="1307"/>
      <c r="E121" s="1307"/>
      <c r="F121" s="1307"/>
      <c r="I121" s="524"/>
    </row>
    <row r="122" spans="1:9" ht="14.4">
      <c r="A122" s="518"/>
      <c r="B122" s="518"/>
      <c r="D122" s="1307"/>
      <c r="E122" s="1307"/>
      <c r="F122" s="1307"/>
      <c r="I122" s="524"/>
    </row>
    <row r="123" spans="1:9" ht="14.4">
      <c r="A123" s="518"/>
      <c r="B123" s="518"/>
      <c r="D123" s="1307"/>
      <c r="E123" s="1307"/>
      <c r="F123" s="1307"/>
      <c r="I123" s="524"/>
    </row>
    <row r="124" spans="1:9" ht="14.4">
      <c r="A124" s="518"/>
      <c r="B124" s="518"/>
      <c r="D124" s="1307"/>
      <c r="E124" s="1307"/>
      <c r="F124" s="1307"/>
      <c r="I124" s="524"/>
    </row>
    <row r="125" spans="1:9" ht="14.4">
      <c r="A125" s="518"/>
      <c r="B125" s="518"/>
      <c r="D125" s="1307"/>
      <c r="E125" s="1307"/>
      <c r="F125" s="1307"/>
      <c r="I125" s="524"/>
    </row>
    <row r="126" spans="1:9" ht="14.4">
      <c r="A126" s="518"/>
      <c r="B126" s="518"/>
      <c r="D126" s="1307"/>
      <c r="E126" s="1307"/>
      <c r="F126" s="1307"/>
      <c r="I126" s="524"/>
    </row>
    <row r="127" spans="1:9">
      <c r="C127" s="433"/>
      <c r="D127" s="559"/>
      <c r="E127" s="559"/>
      <c r="F127" s="559"/>
      <c r="I127" s="524"/>
    </row>
    <row r="128" spans="1:9" ht="14.4">
      <c r="A128" s="518"/>
      <c r="B128" s="519" t="s">
        <v>2788</v>
      </c>
      <c r="C128" s="433"/>
      <c r="D128" s="1307" t="s">
        <v>2364</v>
      </c>
      <c r="E128" s="1307"/>
      <c r="F128" s="1307"/>
      <c r="I128" s="524" t="s">
        <v>2083</v>
      </c>
    </row>
    <row r="129" spans="1:9" ht="14.4">
      <c r="A129" s="518"/>
      <c r="B129" s="518"/>
      <c r="C129" s="433"/>
      <c r="D129" s="1307"/>
      <c r="E129" s="1307"/>
      <c r="F129" s="1307"/>
      <c r="I129" s="524"/>
    </row>
    <row r="130" spans="1:9">
      <c r="I130" s="524"/>
    </row>
    <row r="131" spans="1:9" ht="14.4">
      <c r="A131" s="518"/>
      <c r="B131" s="519" t="s">
        <v>2788</v>
      </c>
      <c r="D131" s="1280" t="s">
        <v>1175</v>
      </c>
      <c r="E131" s="1280"/>
      <c r="F131" s="1280"/>
      <c r="I131" s="524" t="s">
        <v>2083</v>
      </c>
    </row>
    <row r="132" spans="1:9">
      <c r="D132" s="1280"/>
      <c r="E132" s="1280"/>
      <c r="F132" s="1280"/>
      <c r="I132" s="524"/>
    </row>
    <row r="133" spans="1:9">
      <c r="D133" s="1280"/>
      <c r="E133" s="1280"/>
      <c r="F133" s="1280"/>
      <c r="I133" s="524"/>
    </row>
    <row r="134" spans="1:9">
      <c r="D134" s="1280"/>
      <c r="E134" s="1280"/>
      <c r="F134" s="1280"/>
      <c r="I134" s="524"/>
    </row>
    <row r="135" spans="1:9">
      <c r="D135" s="1280"/>
      <c r="E135" s="1280"/>
      <c r="F135" s="1280"/>
      <c r="I135" s="524"/>
    </row>
    <row r="136" spans="1:9">
      <c r="I136" s="524"/>
    </row>
    <row r="137" spans="1:9" ht="14.4">
      <c r="A137" s="518"/>
      <c r="B137" s="519" t="s">
        <v>2788</v>
      </c>
      <c r="D137" s="1280" t="s">
        <v>1176</v>
      </c>
      <c r="E137" s="1280"/>
      <c r="F137" s="1280"/>
      <c r="I137" s="524" t="s">
        <v>2084</v>
      </c>
    </row>
    <row r="138" spans="1:9" s="448" customFormat="1" ht="14.1" customHeight="1">
      <c r="A138" s="522"/>
      <c r="B138" s="522"/>
      <c r="C138" s="522"/>
      <c r="D138" s="1280"/>
      <c r="E138" s="1280"/>
      <c r="F138" s="1280"/>
      <c r="I138" s="1258"/>
    </row>
    <row r="139" spans="1:9" ht="14.1" customHeight="1">
      <c r="D139" s="1280"/>
      <c r="E139" s="1280"/>
      <c r="F139" s="1280"/>
      <c r="I139" s="524"/>
    </row>
    <row r="140" spans="1:9" ht="14.1" customHeight="1">
      <c r="D140" s="1280"/>
      <c r="E140" s="1280"/>
      <c r="F140" s="1280"/>
      <c r="I140" s="524"/>
    </row>
    <row r="141" spans="1:9" ht="14.1" customHeight="1">
      <c r="D141" s="1280"/>
      <c r="E141" s="1280"/>
      <c r="F141" s="1280"/>
      <c r="I141" s="524"/>
    </row>
    <row r="142" spans="1:9" ht="14.1" customHeight="1">
      <c r="A142" s="523"/>
      <c r="B142" s="523"/>
      <c r="D142" s="1280"/>
      <c r="E142" s="1280"/>
      <c r="F142" s="1280"/>
      <c r="I142" s="524"/>
    </row>
    <row r="143" spans="1:9" ht="14.1" customHeight="1">
      <c r="D143" s="1280"/>
      <c r="E143" s="1280"/>
      <c r="F143" s="1280"/>
      <c r="I143" s="524"/>
    </row>
    <row r="144" spans="1:9" ht="14.1" customHeight="1">
      <c r="D144" s="1280"/>
      <c r="E144" s="1280"/>
      <c r="F144" s="1280"/>
      <c r="I144" s="524"/>
    </row>
    <row r="145" spans="2:9" ht="14.1" customHeight="1">
      <c r="D145" s="1280"/>
      <c r="E145" s="1280"/>
      <c r="F145" s="1280"/>
      <c r="I145" s="524"/>
    </row>
    <row r="146" spans="2:9" ht="14.1" customHeight="1">
      <c r="D146" s="1280"/>
      <c r="E146" s="1280"/>
      <c r="F146" s="1280"/>
      <c r="I146" s="524"/>
    </row>
    <row r="147" spans="2:9" ht="14.1" customHeight="1">
      <c r="D147" s="1280"/>
      <c r="E147" s="1280"/>
      <c r="F147" s="1280"/>
      <c r="I147" s="524"/>
    </row>
    <row r="148" spans="2:9" ht="14.1" customHeight="1">
      <c r="D148" s="1280"/>
      <c r="E148" s="1280"/>
      <c r="F148" s="1280"/>
      <c r="I148" s="524"/>
    </row>
    <row r="149" spans="2:9" ht="14.1" customHeight="1">
      <c r="D149" s="1280"/>
      <c r="E149" s="1280"/>
      <c r="F149" s="1280"/>
      <c r="I149" s="524"/>
    </row>
    <row r="150" spans="2:9" ht="14.1" customHeight="1">
      <c r="D150" s="510"/>
      <c r="E150" s="480"/>
      <c r="F150" s="480"/>
      <c r="I150" s="524"/>
    </row>
    <row r="151" spans="2:9" ht="14.1" customHeight="1">
      <c r="B151" s="519" t="s">
        <v>2789</v>
      </c>
      <c r="D151" s="1280" t="s">
        <v>1284</v>
      </c>
      <c r="E151" s="1280"/>
      <c r="F151" s="1280"/>
      <c r="I151" s="524" t="s">
        <v>2085</v>
      </c>
    </row>
    <row r="152" spans="2:9" ht="14.1" customHeight="1">
      <c r="D152" s="1280"/>
      <c r="E152" s="1280"/>
      <c r="F152" s="1280"/>
      <c r="I152" s="524"/>
    </row>
    <row r="153" spans="2:9" ht="14.1" customHeight="1">
      <c r="D153" s="1280"/>
      <c r="E153" s="1280"/>
      <c r="F153" s="1280"/>
      <c r="I153" s="524"/>
    </row>
    <row r="154" spans="2:9" ht="14.1" customHeight="1">
      <c r="D154" s="1280"/>
      <c r="E154" s="1280"/>
      <c r="F154" s="1280"/>
      <c r="I154" s="524"/>
    </row>
    <row r="155" spans="2:9" ht="14.1" customHeight="1">
      <c r="D155" s="1280"/>
      <c r="E155" s="1280"/>
      <c r="F155" s="1280"/>
      <c r="I155" s="524"/>
    </row>
    <row r="156" spans="2:9" ht="14.1" customHeight="1">
      <c r="D156" s="1280"/>
      <c r="E156" s="1280"/>
      <c r="F156" s="1280"/>
      <c r="I156" s="524"/>
    </row>
    <row r="157" spans="2:9" ht="14.1" customHeight="1">
      <c r="D157" s="1280"/>
      <c r="E157" s="1280"/>
      <c r="F157" s="1280"/>
      <c r="I157" s="524"/>
    </row>
    <row r="158" spans="2:9" ht="14.1" customHeight="1">
      <c r="D158" s="1280"/>
      <c r="E158" s="1280"/>
      <c r="F158" s="1280"/>
      <c r="I158" s="524"/>
    </row>
    <row r="159" spans="2:9" ht="14.1" customHeight="1">
      <c r="D159" s="1280"/>
      <c r="E159" s="1280"/>
      <c r="F159" s="1280"/>
      <c r="I159" s="524"/>
    </row>
    <row r="160" spans="2:9" ht="14.1" customHeight="1">
      <c r="D160" s="1280"/>
      <c r="E160" s="1280"/>
      <c r="F160" s="1280"/>
      <c r="I160" s="524"/>
    </row>
    <row r="161" spans="1:9" ht="14.1" customHeight="1">
      <c r="D161" s="1280"/>
      <c r="E161" s="1280"/>
      <c r="F161" s="1280"/>
      <c r="I161" s="524"/>
    </row>
    <row r="162" spans="1:9" ht="14.1" customHeight="1">
      <c r="D162" s="1280"/>
      <c r="E162" s="1280"/>
      <c r="F162" s="1280"/>
      <c r="I162" s="524"/>
    </row>
    <row r="163" spans="1:9" ht="14.1" customHeight="1">
      <c r="D163" s="1280"/>
      <c r="E163" s="1280"/>
      <c r="F163" s="1280"/>
      <c r="I163" s="524"/>
    </row>
    <row r="164" spans="1:9" ht="14.1" customHeight="1">
      <c r="D164" s="1280"/>
      <c r="E164" s="1280"/>
      <c r="F164" s="1280"/>
      <c r="I164" s="524"/>
    </row>
    <row r="165" spans="1:9" ht="14.1" customHeight="1">
      <c r="D165" s="1280"/>
      <c r="E165" s="1280"/>
      <c r="F165" s="1280"/>
      <c r="I165" s="524"/>
    </row>
    <row r="166" spans="1:9" ht="14.1" customHeight="1">
      <c r="D166" s="1280"/>
      <c r="E166" s="1280"/>
      <c r="F166" s="1280"/>
      <c r="I166" s="524"/>
    </row>
    <row r="167" spans="1:9" ht="14.1" customHeight="1">
      <c r="D167" s="1280"/>
      <c r="E167" s="1280"/>
      <c r="F167" s="1280"/>
      <c r="I167" s="524"/>
    </row>
    <row r="168" spans="1:9" ht="14.1" customHeight="1">
      <c r="D168" s="1280"/>
      <c r="E168" s="1280"/>
      <c r="F168" s="1280"/>
      <c r="I168" s="524"/>
    </row>
    <row r="169" spans="1:9" ht="14.1" customHeight="1">
      <c r="D169" s="1338" t="s">
        <v>2388</v>
      </c>
      <c r="E169" s="1338"/>
      <c r="F169" s="1338"/>
      <c r="G169" s="541"/>
      <c r="I169" s="524"/>
    </row>
    <row r="170" spans="1:9" ht="14.1" customHeight="1">
      <c r="D170" s="1313"/>
      <c r="E170" s="1313"/>
      <c r="F170" s="1313"/>
      <c r="G170" s="1313"/>
      <c r="I170" s="524"/>
    </row>
    <row r="171" spans="1:9" ht="14.85" customHeight="1">
      <c r="A171" s="523"/>
      <c r="B171" s="519" t="s">
        <v>2788</v>
      </c>
      <c r="C171" s="510"/>
      <c r="D171" s="1268" t="s">
        <v>2576</v>
      </c>
      <c r="E171" s="1268"/>
      <c r="F171" s="1268"/>
      <c r="G171" s="510"/>
      <c r="I171" s="524" t="s">
        <v>2080</v>
      </c>
    </row>
    <row r="172" spans="1:9" ht="14.85" customHeight="1">
      <c r="A172" s="523"/>
      <c r="B172" s="523"/>
      <c r="C172" s="510"/>
      <c r="D172" s="1268"/>
      <c r="E172" s="1268"/>
      <c r="F172" s="1268"/>
      <c r="G172" s="510"/>
      <c r="I172" s="524"/>
    </row>
    <row r="173" spans="1:9" ht="14.85" customHeight="1">
      <c r="A173" s="523"/>
      <c r="B173" s="523"/>
      <c r="C173" s="510"/>
      <c r="D173" s="1268"/>
      <c r="E173" s="1268"/>
      <c r="F173" s="1268"/>
      <c r="G173" s="510"/>
      <c r="I173" s="524"/>
    </row>
    <row r="174" spans="1:9" ht="14.85" customHeight="1">
      <c r="A174" s="523"/>
      <c r="B174" s="523"/>
      <c r="C174" s="510"/>
      <c r="D174" s="1268"/>
      <c r="E174" s="1268"/>
      <c r="F174" s="1268"/>
      <c r="G174" s="510"/>
      <c r="I174" s="524"/>
    </row>
    <row r="175" spans="1:9" ht="14.1" customHeight="1">
      <c r="A175" s="523"/>
      <c r="B175" s="523"/>
      <c r="C175" s="510"/>
      <c r="D175" s="1268"/>
      <c r="E175" s="1268"/>
      <c r="F175" s="1268"/>
      <c r="G175" s="510"/>
      <c r="I175" s="524"/>
    </row>
    <row r="176" spans="1:9" ht="14.1" customHeight="1">
      <c r="A176" s="523"/>
      <c r="B176" s="523"/>
      <c r="C176" s="510"/>
      <c r="D176" s="510"/>
      <c r="E176" s="510"/>
      <c r="F176" s="510"/>
      <c r="G176" s="510"/>
      <c r="I176" s="524"/>
    </row>
    <row r="177" spans="1:9" ht="14.1" customHeight="1">
      <c r="A177" s="523"/>
      <c r="B177" s="519" t="s">
        <v>2788</v>
      </c>
      <c r="C177" s="510"/>
      <c r="D177" s="1268" t="s">
        <v>1178</v>
      </c>
      <c r="E177" s="1268"/>
      <c r="F177" s="1268"/>
      <c r="G177" s="510"/>
      <c r="I177" s="524" t="s">
        <v>2086</v>
      </c>
    </row>
    <row r="178" spans="1:9" ht="14.1" customHeight="1">
      <c r="A178" s="523"/>
      <c r="B178" s="523"/>
      <c r="C178" s="510"/>
      <c r="D178" s="1268"/>
      <c r="E178" s="1268"/>
      <c r="F178" s="1268"/>
      <c r="G178" s="510"/>
      <c r="I178" s="524"/>
    </row>
    <row r="179" spans="1:9" ht="14.1" customHeight="1">
      <c r="A179" s="523"/>
      <c r="B179" s="523"/>
      <c r="C179" s="510"/>
      <c r="D179" s="1268"/>
      <c r="E179" s="1268"/>
      <c r="F179" s="1268"/>
      <c r="G179" s="510"/>
      <c r="I179" s="524"/>
    </row>
    <row r="180" spans="1:9" ht="14.1" customHeight="1">
      <c r="A180" s="523"/>
      <c r="B180" s="523"/>
      <c r="C180" s="510"/>
      <c r="D180" s="1268"/>
      <c r="E180" s="1268"/>
      <c r="F180" s="1268"/>
      <c r="G180" s="510"/>
      <c r="I180" s="524"/>
    </row>
    <row r="181" spans="1:9" ht="14.1" customHeight="1">
      <c r="D181" s="480"/>
      <c r="E181" s="480"/>
      <c r="F181" s="480"/>
      <c r="I181" s="524"/>
    </row>
    <row r="182" spans="1:9" ht="14.1" customHeight="1">
      <c r="B182" s="519" t="s">
        <v>2789</v>
      </c>
      <c r="D182" s="1302" t="s">
        <v>2365</v>
      </c>
      <c r="E182" s="1302"/>
      <c r="F182" s="1302"/>
      <c r="I182" s="524" t="s">
        <v>2087</v>
      </c>
    </row>
    <row r="183" spans="1:9" ht="14.1" customHeight="1">
      <c r="D183" s="1302"/>
      <c r="E183" s="1302"/>
      <c r="F183" s="1302"/>
      <c r="I183" s="524"/>
    </row>
    <row r="184" spans="1:9" ht="14.1" customHeight="1">
      <c r="D184" s="1302"/>
      <c r="E184" s="1302"/>
      <c r="F184" s="1302"/>
      <c r="I184" s="524"/>
    </row>
    <row r="185" spans="1:9" ht="14.1" customHeight="1">
      <c r="A185" s="524"/>
      <c r="B185" s="524"/>
      <c r="E185" s="480"/>
      <c r="F185" s="480"/>
      <c r="I185" s="524"/>
    </row>
    <row r="186" spans="1:9">
      <c r="A186" s="1286" t="s">
        <v>2366</v>
      </c>
      <c r="B186" s="1286"/>
      <c r="C186" s="1286"/>
      <c r="D186" s="1286"/>
      <c r="E186" s="1286"/>
      <c r="F186" s="1286"/>
      <c r="G186" s="1286"/>
      <c r="H186" s="1063"/>
      <c r="I186" s="1256"/>
    </row>
    <row r="187" spans="1:9" ht="12" customHeight="1">
      <c r="D187" s="480"/>
      <c r="E187" s="480"/>
      <c r="F187" s="480"/>
      <c r="I187" s="524"/>
    </row>
    <row r="188" spans="1:9">
      <c r="B188" s="1295" t="s">
        <v>449</v>
      </c>
      <c r="C188" s="1295"/>
      <c r="D188" s="1295"/>
      <c r="E188" s="1295"/>
      <c r="F188" s="1295"/>
      <c r="I188" s="524"/>
    </row>
    <row r="189" spans="1:9">
      <c r="B189" s="423" t="s">
        <v>2066</v>
      </c>
      <c r="C189" s="423"/>
      <c r="D189" s="423"/>
      <c r="E189" s="423"/>
      <c r="F189" s="423"/>
      <c r="I189" s="524"/>
    </row>
    <row r="190" spans="1:9" ht="12" customHeight="1">
      <c r="A190" s="516"/>
      <c r="B190" s="516"/>
      <c r="C190" s="516"/>
      <c r="I190" s="524"/>
    </row>
    <row r="191" spans="1:9">
      <c r="A191" s="1286" t="s">
        <v>1074</v>
      </c>
      <c r="B191" s="1286"/>
      <c r="C191" s="1286"/>
      <c r="D191" s="1286"/>
      <c r="E191" s="1286"/>
      <c r="F191" s="1286"/>
      <c r="G191" s="1286"/>
      <c r="H191" s="1063"/>
      <c r="I191" s="1256"/>
    </row>
    <row r="192" spans="1:9" ht="12" customHeight="1">
      <c r="A192" s="435"/>
      <c r="B192" s="435"/>
      <c r="E192" s="435"/>
      <c r="I192" s="524"/>
    </row>
    <row r="193" spans="1:9" ht="14.1" customHeight="1">
      <c r="A193" s="435"/>
      <c r="B193" s="435"/>
      <c r="D193" s="1308" t="s">
        <v>1936</v>
      </c>
      <c r="E193" s="1308"/>
      <c r="F193" s="1308"/>
      <c r="I193" s="524"/>
    </row>
    <row r="194" spans="1:9">
      <c r="A194" s="435"/>
      <c r="B194" s="435"/>
      <c r="D194" s="1308"/>
      <c r="E194" s="1308"/>
      <c r="F194" s="1308"/>
      <c r="I194" s="524"/>
    </row>
    <row r="195" spans="1:9">
      <c r="A195" s="435"/>
      <c r="B195" s="435"/>
      <c r="D195" s="1295" t="s">
        <v>1302</v>
      </c>
      <c r="E195" s="1295"/>
      <c r="F195" s="1295"/>
      <c r="I195" s="524"/>
    </row>
    <row r="196" spans="1:9">
      <c r="A196" s="435"/>
      <c r="B196" s="435"/>
      <c r="D196" s="423"/>
      <c r="E196" s="423"/>
      <c r="F196" s="423"/>
      <c r="I196" s="524"/>
    </row>
    <row r="197" spans="1:9">
      <c r="A197" s="435"/>
      <c r="B197" s="519" t="s">
        <v>2788</v>
      </c>
      <c r="D197" s="1285" t="s">
        <v>1937</v>
      </c>
      <c r="E197" s="1285"/>
      <c r="F197" s="1285"/>
      <c r="I197" s="524" t="s">
        <v>2136</v>
      </c>
    </row>
    <row r="198" spans="1:9">
      <c r="A198" s="435"/>
      <c r="B198" s="435"/>
      <c r="D198" s="1289" t="s">
        <v>2202</v>
      </c>
      <c r="E198" s="1289"/>
      <c r="F198" s="1289"/>
      <c r="I198" s="524"/>
    </row>
    <row r="199" spans="1:9">
      <c r="A199" s="435"/>
      <c r="B199" s="435"/>
      <c r="D199" s="96" t="s">
        <v>1938</v>
      </c>
      <c r="E199" s="1337" t="s">
        <v>2225</v>
      </c>
      <c r="F199" s="1337"/>
      <c r="I199" s="524"/>
    </row>
    <row r="200" spans="1:9">
      <c r="A200" s="435"/>
      <c r="B200" s="435"/>
      <c r="D200" s="3"/>
      <c r="E200" s="3"/>
      <c r="F200" s="3"/>
      <c r="I200" s="524"/>
    </row>
    <row r="201" spans="1:9">
      <c r="A201" s="435"/>
      <c r="B201" s="519" t="s">
        <v>2789</v>
      </c>
      <c r="D201" s="1289" t="s">
        <v>1939</v>
      </c>
      <c r="E201" s="1289"/>
      <c r="F201" s="1289"/>
      <c r="I201" s="524" t="s">
        <v>2137</v>
      </c>
    </row>
    <row r="202" spans="1:9">
      <c r="A202" s="435"/>
      <c r="B202" s="435"/>
      <c r="D202" s="1285" t="s">
        <v>2202</v>
      </c>
      <c r="E202" s="1285"/>
      <c r="F202" s="1285"/>
      <c r="I202" s="524"/>
    </row>
    <row r="203" spans="1:9">
      <c r="A203" s="435"/>
      <c r="B203" s="435"/>
      <c r="D203" s="57" t="s">
        <v>1940</v>
      </c>
      <c r="E203" s="1337" t="s">
        <v>2226</v>
      </c>
      <c r="F203" s="1337"/>
      <c r="I203" s="524"/>
    </row>
    <row r="204" spans="1:9">
      <c r="A204" s="435"/>
      <c r="B204" s="435"/>
      <c r="D204" s="3"/>
      <c r="E204" s="3"/>
      <c r="F204" s="3"/>
      <c r="I204" s="524"/>
    </row>
    <row r="205" spans="1:9">
      <c r="A205" s="435"/>
      <c r="B205" s="519" t="s">
        <v>2789</v>
      </c>
      <c r="D205" s="1289" t="s">
        <v>1941</v>
      </c>
      <c r="E205" s="1289"/>
      <c r="F205" s="1289"/>
      <c r="I205" s="524" t="s">
        <v>2138</v>
      </c>
    </row>
    <row r="206" spans="1:9">
      <c r="A206" s="435"/>
      <c r="B206" s="435"/>
      <c r="D206" s="1285" t="s">
        <v>2202</v>
      </c>
      <c r="E206" s="1285"/>
      <c r="F206" s="1285"/>
      <c r="I206" s="524"/>
    </row>
    <row r="207" spans="1:9">
      <c r="A207" s="435"/>
      <c r="B207" s="435"/>
      <c r="D207" s="57" t="s">
        <v>1938</v>
      </c>
      <c r="E207" s="1337" t="s">
        <v>2227</v>
      </c>
      <c r="F207" s="1337"/>
      <c r="I207" s="524"/>
    </row>
    <row r="208" spans="1:9">
      <c r="A208" s="435"/>
      <c r="B208" s="435"/>
      <c r="D208" s="423"/>
      <c r="E208" s="423"/>
      <c r="F208" s="423"/>
      <c r="I208" s="524"/>
    </row>
    <row r="209" spans="1:9" ht="14.25" customHeight="1">
      <c r="A209" s="518"/>
      <c r="B209" s="519" t="s">
        <v>2789</v>
      </c>
      <c r="D209" s="417" t="s">
        <v>2195</v>
      </c>
      <c r="E209" s="416"/>
      <c r="F209" s="416"/>
      <c r="I209" s="524" t="s">
        <v>2139</v>
      </c>
    </row>
    <row r="210" spans="1:9" ht="14.4">
      <c r="A210" s="518"/>
      <c r="B210" s="518"/>
      <c r="D210" s="1285" t="s">
        <v>2202</v>
      </c>
      <c r="E210" s="1285"/>
      <c r="F210" s="1285"/>
      <c r="I210" s="524"/>
    </row>
    <row r="211" spans="1:9">
      <c r="D211" s="416"/>
      <c r="E211" s="1337" t="s">
        <v>2228</v>
      </c>
      <c r="F211" s="1337"/>
      <c r="I211" s="524"/>
    </row>
    <row r="212" spans="1:9">
      <c r="D212" s="481"/>
      <c r="I212" s="524"/>
    </row>
    <row r="213" spans="1:9">
      <c r="B213" s="519" t="s">
        <v>2789</v>
      </c>
      <c r="D213" s="1289" t="s">
        <v>1942</v>
      </c>
      <c r="E213" s="1289"/>
      <c r="F213" s="1289"/>
      <c r="I213" s="524" t="s">
        <v>2140</v>
      </c>
    </row>
    <row r="214" spans="1:9">
      <c r="D214" s="1285" t="s">
        <v>2202</v>
      </c>
      <c r="E214" s="1285"/>
      <c r="F214" s="1285"/>
      <c r="I214" s="524"/>
    </row>
    <row r="215" spans="1:9">
      <c r="D215" s="57" t="s">
        <v>1938</v>
      </c>
      <c r="E215" s="1337" t="s">
        <v>2229</v>
      </c>
      <c r="F215" s="1337"/>
      <c r="I215" s="524"/>
    </row>
    <row r="216" spans="1:9">
      <c r="D216" s="485"/>
      <c r="E216" s="485"/>
      <c r="F216" s="485"/>
      <c r="I216" s="524"/>
    </row>
    <row r="217" spans="1:9" ht="14.4">
      <c r="A217" s="518"/>
      <c r="B217" s="519" t="s">
        <v>2789</v>
      </c>
      <c r="D217" s="1280" t="s">
        <v>1323</v>
      </c>
      <c r="E217" s="1280"/>
      <c r="F217" s="1280"/>
      <c r="I217" s="524"/>
    </row>
    <row r="218" spans="1:9" ht="14.85" customHeight="1">
      <c r="A218" s="518"/>
      <c r="B218" s="433"/>
      <c r="D218" s="1280"/>
      <c r="E218" s="1280"/>
      <c r="F218" s="1280"/>
      <c r="I218" s="524"/>
    </row>
    <row r="219" spans="1:9" ht="14.4">
      <c r="A219" s="518"/>
      <c r="D219" s="1280"/>
      <c r="E219" s="1280"/>
      <c r="F219" s="1280"/>
      <c r="I219" s="524"/>
    </row>
    <row r="220" spans="1:9" ht="14.4">
      <c r="A220" s="518"/>
      <c r="D220" s="1280"/>
      <c r="E220" s="1280"/>
      <c r="F220" s="1280"/>
      <c r="I220" s="524"/>
    </row>
    <row r="221" spans="1:9">
      <c r="D221" s="485"/>
      <c r="E221" s="485"/>
      <c r="F221" s="485"/>
      <c r="I221" s="524"/>
    </row>
    <row r="222" spans="1:9">
      <c r="A222" s="1286" t="s">
        <v>1075</v>
      </c>
      <c r="B222" s="1286"/>
      <c r="C222" s="1286"/>
      <c r="D222" s="1286"/>
      <c r="E222" s="1286"/>
      <c r="F222" s="1286"/>
      <c r="G222" s="1286"/>
      <c r="H222" s="1063"/>
      <c r="I222" s="1256"/>
    </row>
    <row r="223" spans="1:9" ht="12" customHeight="1">
      <c r="D223" s="480"/>
      <c r="E223" s="480"/>
      <c r="F223" s="480"/>
      <c r="I223" s="524"/>
    </row>
    <row r="224" spans="1:9">
      <c r="C224" s="520"/>
      <c r="D224" s="1278" t="s">
        <v>209</v>
      </c>
      <c r="E224" s="1278"/>
      <c r="F224" s="1278"/>
      <c r="I224" s="524"/>
    </row>
    <row r="225" spans="1:9">
      <c r="A225" s="516"/>
      <c r="B225" s="516"/>
      <c r="C225" s="516"/>
      <c r="D225" s="1309" t="s">
        <v>1204</v>
      </c>
      <c r="E225" s="1309"/>
      <c r="F225" s="1309"/>
      <c r="I225" s="524"/>
    </row>
    <row r="226" spans="1:9" ht="12" customHeight="1">
      <c r="A226" s="524"/>
      <c r="B226" s="524"/>
      <c r="C226" s="524"/>
      <c r="I226" s="524"/>
    </row>
    <row r="227" spans="1:9" ht="14.1" customHeight="1">
      <c r="A227" s="524"/>
      <c r="C227" s="524"/>
      <c r="D227" s="1278" t="s">
        <v>555</v>
      </c>
      <c r="E227" s="1278"/>
      <c r="F227" s="1278"/>
      <c r="I227" s="524" t="s">
        <v>2088</v>
      </c>
    </row>
    <row r="228" spans="1:9" ht="14.4">
      <c r="A228" s="518"/>
      <c r="B228" s="519" t="s">
        <v>2788</v>
      </c>
      <c r="D228" s="1280" t="s">
        <v>1943</v>
      </c>
      <c r="E228" s="1280"/>
      <c r="F228" s="1280"/>
      <c r="I228" s="524"/>
    </row>
    <row r="229" spans="1:9" ht="14.25" customHeight="1">
      <c r="A229" s="518"/>
      <c r="B229" s="518"/>
      <c r="D229" s="1280"/>
      <c r="E229" s="1280"/>
      <c r="F229" s="1280"/>
      <c r="I229" s="524"/>
    </row>
    <row r="230" spans="1:9" ht="14.25" customHeight="1">
      <c r="A230" s="518"/>
      <c r="B230" s="518"/>
      <c r="D230" s="1280"/>
      <c r="E230" s="1280"/>
      <c r="F230" s="1280"/>
      <c r="I230" s="524"/>
    </row>
    <row r="231" spans="1:9" ht="14.4">
      <c r="A231" s="518"/>
      <c r="B231" s="518"/>
      <c r="D231" s="1280"/>
      <c r="E231" s="1280"/>
      <c r="F231" s="1280"/>
      <c r="I231" s="524"/>
    </row>
    <row r="232" spans="1:9" ht="14.4">
      <c r="A232" s="518"/>
      <c r="B232" s="518"/>
      <c r="D232" s="479"/>
      <c r="E232" s="479"/>
      <c r="F232" s="479"/>
      <c r="I232" s="524"/>
    </row>
    <row r="233" spans="1:9" ht="14.4">
      <c r="A233" s="518"/>
      <c r="B233" s="519" t="s">
        <v>2788</v>
      </c>
      <c r="D233" s="1280" t="s">
        <v>1944</v>
      </c>
      <c r="E233" s="1280"/>
      <c r="F233" s="1280"/>
      <c r="I233" s="524" t="s">
        <v>2089</v>
      </c>
    </row>
    <row r="234" spans="1:9" ht="14.4">
      <c r="A234" s="518"/>
      <c r="B234" s="518"/>
      <c r="D234" s="1280"/>
      <c r="E234" s="1280"/>
      <c r="F234" s="1280"/>
      <c r="I234" s="524"/>
    </row>
    <row r="235" spans="1:9" ht="14.4">
      <c r="A235" s="518"/>
      <c r="B235" s="518"/>
      <c r="D235" s="1280"/>
      <c r="E235" s="1280"/>
      <c r="F235" s="1280"/>
      <c r="I235" s="524"/>
    </row>
    <row r="236" spans="1:9" ht="14.4">
      <c r="A236" s="518"/>
      <c r="B236" s="518"/>
      <c r="D236" s="1280"/>
      <c r="E236" s="1280"/>
      <c r="F236" s="1280"/>
      <c r="I236" s="524"/>
    </row>
    <row r="237" spans="1:9" ht="14.25" customHeight="1">
      <c r="A237" s="518"/>
      <c r="B237" s="518"/>
      <c r="D237" s="1280"/>
      <c r="E237" s="1280"/>
      <c r="F237" s="1280"/>
      <c r="I237" s="524"/>
    </row>
    <row r="238" spans="1:9" ht="14.25" customHeight="1">
      <c r="A238" s="518"/>
      <c r="B238" s="518"/>
      <c r="D238" s="479"/>
      <c r="E238" s="479"/>
      <c r="F238" s="479"/>
      <c r="I238" s="524"/>
    </row>
    <row r="239" spans="1:9" ht="14.4">
      <c r="A239" s="518"/>
      <c r="B239" s="518"/>
      <c r="D239" s="1280" t="s">
        <v>1200</v>
      </c>
      <c r="E239" s="1280"/>
      <c r="F239" s="1280"/>
      <c r="I239" s="524" t="s">
        <v>2088</v>
      </c>
    </row>
    <row r="240" spans="1:9" ht="14.4">
      <c r="A240" s="518"/>
      <c r="B240" s="518"/>
      <c r="D240" s="1280"/>
      <c r="E240" s="1280"/>
      <c r="F240" s="1280"/>
      <c r="I240" s="524"/>
    </row>
    <row r="241" spans="1:9" ht="14.4">
      <c r="A241" s="518"/>
      <c r="B241" s="518"/>
      <c r="D241" s="1280"/>
      <c r="E241" s="1280"/>
      <c r="F241" s="1280"/>
      <c r="I241" s="524"/>
    </row>
    <row r="242" spans="1:9" ht="14.4">
      <c r="A242" s="518"/>
      <c r="B242" s="518"/>
      <c r="D242" s="1280"/>
      <c r="E242" s="1280"/>
      <c r="F242" s="1280"/>
      <c r="I242" s="524"/>
    </row>
    <row r="243" spans="1:9" ht="14.4">
      <c r="A243" s="518"/>
      <c r="B243" s="518"/>
      <c r="D243" s="1280"/>
      <c r="E243" s="1280"/>
      <c r="F243" s="1280"/>
      <c r="I243" s="524"/>
    </row>
    <row r="244" spans="1:9" ht="14.4">
      <c r="A244" s="518"/>
      <c r="B244" s="518"/>
      <c r="D244" s="480"/>
      <c r="E244" s="480"/>
      <c r="F244" s="480"/>
      <c r="I244" s="524"/>
    </row>
    <row r="245" spans="1:9" ht="14.4">
      <c r="A245" s="518"/>
      <c r="B245" s="519" t="s">
        <v>2789</v>
      </c>
      <c r="D245" s="1280" t="s">
        <v>2367</v>
      </c>
      <c r="E245" s="1280"/>
      <c r="F245" s="1280"/>
      <c r="I245" s="524" t="s">
        <v>2127</v>
      </c>
    </row>
    <row r="246" spans="1:9" ht="14.4">
      <c r="A246" s="518"/>
      <c r="B246" s="518"/>
      <c r="D246" s="1280"/>
      <c r="E246" s="1280"/>
      <c r="F246" s="1280"/>
      <c r="I246" s="524"/>
    </row>
    <row r="247" spans="1:9" ht="14.4">
      <c r="A247" s="518"/>
      <c r="B247" s="518"/>
      <c r="D247" s="1280"/>
      <c r="E247" s="1280"/>
      <c r="F247" s="1280"/>
      <c r="I247" s="524"/>
    </row>
    <row r="248" spans="1:9" ht="14.4">
      <c r="A248" s="518"/>
      <c r="B248" s="518"/>
      <c r="E248" s="1071" t="s">
        <v>2196</v>
      </c>
      <c r="I248" s="524"/>
    </row>
    <row r="249" spans="1:9" ht="14.4">
      <c r="A249" s="518"/>
      <c r="B249" s="518"/>
      <c r="D249" s="480"/>
      <c r="E249" s="480"/>
      <c r="F249" s="480"/>
      <c r="I249" s="524"/>
    </row>
    <row r="250" spans="1:9" ht="14.85" customHeight="1">
      <c r="A250" s="518"/>
      <c r="B250" s="519" t="s">
        <v>2789</v>
      </c>
      <c r="D250" s="1280" t="s">
        <v>2368</v>
      </c>
      <c r="E250" s="1280"/>
      <c r="F250" s="1280"/>
      <c r="I250" s="524" t="s">
        <v>2145</v>
      </c>
    </row>
    <row r="251" spans="1:9" ht="14.4">
      <c r="A251" s="518"/>
      <c r="B251" s="518"/>
      <c r="D251" s="1280"/>
      <c r="E251" s="1280"/>
      <c r="F251" s="1280"/>
      <c r="I251" s="524"/>
    </row>
    <row r="252" spans="1:9" ht="14.4">
      <c r="A252" s="518"/>
      <c r="B252" s="518"/>
      <c r="D252" s="1280"/>
      <c r="E252" s="1280"/>
      <c r="F252" s="1280"/>
      <c r="I252" s="524"/>
    </row>
    <row r="253" spans="1:9" ht="14.4">
      <c r="A253" s="518"/>
      <c r="B253" s="518"/>
      <c r="D253" s="1280"/>
      <c r="E253" s="1280"/>
      <c r="F253" s="1280"/>
      <c r="I253" s="524"/>
    </row>
    <row r="254" spans="1:9" ht="14.4">
      <c r="A254" s="518"/>
      <c r="B254" s="518"/>
      <c r="D254" s="1280"/>
      <c r="E254" s="1280"/>
      <c r="F254" s="1280"/>
      <c r="I254" s="524"/>
    </row>
    <row r="255" spans="1:9" ht="14.4">
      <c r="A255" s="518"/>
      <c r="B255" s="518"/>
      <c r="D255" s="479"/>
      <c r="E255" s="479"/>
      <c r="F255" s="479"/>
      <c r="I255" s="524"/>
    </row>
    <row r="256" spans="1:9" ht="14.4">
      <c r="A256" s="518"/>
      <c r="B256" s="519" t="s">
        <v>2788</v>
      </c>
      <c r="D256" s="423" t="s">
        <v>2369</v>
      </c>
      <c r="E256" s="479"/>
      <c r="F256" s="479"/>
      <c r="I256" s="524" t="s">
        <v>2126</v>
      </c>
    </row>
    <row r="257" spans="1:9" ht="14.4">
      <c r="A257" s="518"/>
      <c r="B257" s="518"/>
      <c r="E257" s="1071" t="s">
        <v>2197</v>
      </c>
      <c r="I257" s="524"/>
    </row>
    <row r="258" spans="1:9">
      <c r="D258" s="480"/>
      <c r="E258" s="480"/>
      <c r="F258" s="480"/>
      <c r="I258" s="524"/>
    </row>
    <row r="259" spans="1:9" ht="14.4">
      <c r="A259" s="518"/>
      <c r="B259" s="519" t="s">
        <v>2788</v>
      </c>
      <c r="D259" s="1280" t="s">
        <v>1202</v>
      </c>
      <c r="E259" s="1280"/>
      <c r="F259" s="1280"/>
      <c r="I259" s="524"/>
    </row>
    <row r="260" spans="1:9" ht="14.4">
      <c r="A260" s="518"/>
      <c r="B260" s="518"/>
      <c r="D260" s="1280"/>
      <c r="E260" s="1280"/>
      <c r="F260" s="1280"/>
      <c r="I260" s="524"/>
    </row>
    <row r="261" spans="1:9">
      <c r="D261" s="525"/>
      <c r="I261" s="524"/>
    </row>
    <row r="262" spans="1:9">
      <c r="A262" s="1286" t="s">
        <v>1076</v>
      </c>
      <c r="B262" s="1286"/>
      <c r="C262" s="1286"/>
      <c r="D262" s="1286"/>
      <c r="E262" s="1286"/>
      <c r="F262" s="1286"/>
      <c r="G262" s="1286"/>
      <c r="H262" s="1063"/>
      <c r="I262" s="1256"/>
    </row>
    <row r="263" spans="1:9">
      <c r="D263" s="525"/>
      <c r="I263" s="524"/>
    </row>
    <row r="264" spans="1:9">
      <c r="C264" s="520"/>
      <c r="D264" s="1278" t="s">
        <v>1205</v>
      </c>
      <c r="E264" s="1278"/>
      <c r="F264" s="1278"/>
      <c r="I264" s="524"/>
    </row>
    <row r="265" spans="1:9">
      <c r="A265" s="516"/>
      <c r="B265" s="516"/>
      <c r="C265" s="516"/>
      <c r="D265" s="480"/>
      <c r="E265" s="480"/>
      <c r="F265" s="480"/>
      <c r="I265" s="524"/>
    </row>
    <row r="266" spans="1:9">
      <c r="A266" s="517"/>
      <c r="B266" s="517"/>
      <c r="C266" s="517"/>
      <c r="D266" s="1278" t="s">
        <v>270</v>
      </c>
      <c r="E266" s="1278"/>
      <c r="F266" s="1278"/>
      <c r="I266" s="524" t="s">
        <v>2128</v>
      </c>
    </row>
    <row r="267" spans="1:9" ht="14.85" customHeight="1">
      <c r="A267" s="518"/>
      <c r="B267" s="519" t="s">
        <v>2788</v>
      </c>
      <c r="D267" s="1280" t="s">
        <v>1303</v>
      </c>
      <c r="E267" s="1280"/>
      <c r="F267" s="1280"/>
      <c r="I267" s="524"/>
    </row>
    <row r="268" spans="1:9">
      <c r="D268" s="1280"/>
      <c r="E268" s="1280"/>
      <c r="F268" s="1280"/>
      <c r="I268" s="524"/>
    </row>
    <row r="269" spans="1:9">
      <c r="E269" s="1071" t="s">
        <v>2198</v>
      </c>
      <c r="I269" s="524"/>
    </row>
    <row r="270" spans="1:9">
      <c r="D270" s="480"/>
      <c r="E270" s="480"/>
      <c r="F270" s="480"/>
      <c r="I270" s="524"/>
    </row>
    <row r="271" spans="1:9" ht="14.85" customHeight="1">
      <c r="A271" s="518"/>
      <c r="B271" s="519" t="s">
        <v>2789</v>
      </c>
      <c r="D271" s="1280" t="s">
        <v>2370</v>
      </c>
      <c r="E271" s="1280"/>
      <c r="F271" s="1280"/>
      <c r="I271" s="524" t="s">
        <v>2146</v>
      </c>
    </row>
    <row r="272" spans="1:9">
      <c r="D272" s="1280"/>
      <c r="E272" s="1280"/>
      <c r="F272" s="1280"/>
      <c r="I272" s="524"/>
    </row>
    <row r="273" spans="1:9">
      <c r="D273" s="1280"/>
      <c r="E273" s="1280"/>
      <c r="F273" s="1280"/>
      <c r="I273" s="524"/>
    </row>
    <row r="274" spans="1:9">
      <c r="D274" s="1280"/>
      <c r="E274" s="1280"/>
      <c r="F274" s="1280"/>
      <c r="I274" s="524"/>
    </row>
    <row r="275" spans="1:9">
      <c r="D275" s="1280"/>
      <c r="E275" s="1280"/>
      <c r="F275" s="1280"/>
      <c r="I275" s="524"/>
    </row>
    <row r="276" spans="1:9">
      <c r="D276" s="1280"/>
      <c r="E276" s="1280"/>
      <c r="F276" s="1280"/>
      <c r="I276" s="524"/>
    </row>
    <row r="277" spans="1:9">
      <c r="D277" s="480"/>
      <c r="E277" s="480"/>
      <c r="F277" s="480"/>
      <c r="I277" s="524"/>
    </row>
    <row r="278" spans="1:9" ht="14.4">
      <c r="A278" s="518"/>
      <c r="B278" s="519" t="s">
        <v>2788</v>
      </c>
      <c r="D278" s="1280" t="s">
        <v>1208</v>
      </c>
      <c r="E278" s="1280"/>
      <c r="F278" s="1280"/>
      <c r="I278" s="524"/>
    </row>
    <row r="279" spans="1:9">
      <c r="D279" s="1280"/>
      <c r="E279" s="1280"/>
      <c r="F279" s="1280"/>
      <c r="I279" s="524"/>
    </row>
    <row r="280" spans="1:9">
      <c r="D280" s="1280"/>
      <c r="E280" s="1280"/>
      <c r="F280" s="1280"/>
      <c r="I280" s="524"/>
    </row>
    <row r="281" spans="1:9">
      <c r="D281" s="526"/>
      <c r="E281" s="480"/>
      <c r="F281" s="480"/>
      <c r="I281" s="524"/>
    </row>
    <row r="282" spans="1:9">
      <c r="A282" s="1286" t="s">
        <v>1077</v>
      </c>
      <c r="B282" s="1286"/>
      <c r="C282" s="1286"/>
      <c r="D282" s="1286"/>
      <c r="E282" s="1286"/>
      <c r="F282" s="1286"/>
      <c r="G282" s="1286"/>
      <c r="H282" s="1063"/>
      <c r="I282" s="1256"/>
    </row>
    <row r="283" spans="1:9">
      <c r="D283" s="526"/>
      <c r="E283" s="480"/>
      <c r="F283" s="480"/>
      <c r="I283" s="524"/>
    </row>
    <row r="284" spans="1:9">
      <c r="C284" s="516"/>
      <c r="D284" s="1308" t="s">
        <v>1210</v>
      </c>
      <c r="E284" s="1308"/>
      <c r="F284" s="1308"/>
      <c r="I284" s="524"/>
    </row>
    <row r="285" spans="1:9">
      <c r="C285" s="516"/>
      <c r="D285" s="1308"/>
      <c r="E285" s="1308"/>
      <c r="F285" s="1308"/>
      <c r="I285" s="524"/>
    </row>
    <row r="286" spans="1:9">
      <c r="A286" s="517"/>
      <c r="B286" s="517"/>
      <c r="C286" s="517"/>
      <c r="D286" s="435"/>
      <c r="I286" s="524"/>
    </row>
    <row r="287" spans="1:9">
      <c r="C287" s="517"/>
      <c r="D287" s="1278" t="s">
        <v>210</v>
      </c>
      <c r="E287" s="1278"/>
      <c r="F287" s="1278"/>
      <c r="I287" s="524"/>
    </row>
    <row r="288" spans="1:9" ht="15.75" customHeight="1">
      <c r="A288" s="518"/>
      <c r="B288" s="518"/>
      <c r="D288" s="1333" t="s">
        <v>1211</v>
      </c>
      <c r="E288" s="1333"/>
      <c r="F288" s="1333"/>
      <c r="I288" s="524"/>
    </row>
    <row r="289" spans="1:9">
      <c r="E289" s="480"/>
      <c r="F289" s="480"/>
      <c r="I289" s="524"/>
    </row>
    <row r="290" spans="1:9" ht="14.4">
      <c r="A290" s="518"/>
      <c r="B290" s="519" t="s">
        <v>2789</v>
      </c>
      <c r="D290" s="1280" t="s">
        <v>1212</v>
      </c>
      <c r="E290" s="1280"/>
      <c r="F290" s="1280"/>
      <c r="I290" s="524" t="s">
        <v>2090</v>
      </c>
    </row>
    <row r="291" spans="1:9" ht="14.4">
      <c r="A291" s="518"/>
      <c r="B291" s="518"/>
      <c r="D291" s="1280"/>
      <c r="E291" s="1280"/>
      <c r="F291" s="1280"/>
      <c r="I291" s="524"/>
    </row>
    <row r="292" spans="1:9">
      <c r="D292" s="480"/>
      <c r="E292" s="480"/>
      <c r="F292" s="480"/>
      <c r="I292" s="524"/>
    </row>
    <row r="293" spans="1:9" ht="14.4">
      <c r="A293" s="518"/>
      <c r="B293" s="519" t="s">
        <v>2789</v>
      </c>
      <c r="D293" s="1280" t="s">
        <v>1213</v>
      </c>
      <c r="E293" s="1280"/>
      <c r="F293" s="1280"/>
      <c r="I293" s="524" t="s">
        <v>2090</v>
      </c>
    </row>
    <row r="294" spans="1:9" ht="14.4">
      <c r="A294" s="518"/>
      <c r="B294" s="518"/>
      <c r="D294" s="1280"/>
      <c r="E294" s="1280"/>
      <c r="F294" s="1280"/>
      <c r="I294" s="524"/>
    </row>
    <row r="295" spans="1:9" ht="14.4">
      <c r="A295" s="518"/>
      <c r="B295" s="518"/>
      <c r="D295" s="1280"/>
      <c r="E295" s="1280"/>
      <c r="F295" s="1280"/>
      <c r="I295" s="524"/>
    </row>
    <row r="296" spans="1:9">
      <c r="D296" s="480"/>
      <c r="E296" s="480"/>
      <c r="F296" s="480"/>
      <c r="I296" s="524"/>
    </row>
    <row r="297" spans="1:9" ht="14.4">
      <c r="A297" s="518"/>
      <c r="B297" s="519" t="s">
        <v>2789</v>
      </c>
      <c r="D297" s="1280" t="s">
        <v>1214</v>
      </c>
      <c r="E297" s="1280"/>
      <c r="F297" s="1280"/>
      <c r="I297" s="524" t="s">
        <v>2090</v>
      </c>
    </row>
    <row r="298" spans="1:9" ht="14.4">
      <c r="A298" s="518"/>
      <c r="B298" s="518"/>
      <c r="D298" s="1280"/>
      <c r="E298" s="1280"/>
      <c r="F298" s="1280"/>
      <c r="I298" s="524"/>
    </row>
    <row r="299" spans="1:9">
      <c r="A299" s="524"/>
      <c r="B299" s="524"/>
      <c r="E299" s="480"/>
      <c r="F299" s="480"/>
      <c r="I299" s="524"/>
    </row>
    <row r="300" spans="1:9">
      <c r="A300" s="1286" t="s">
        <v>1078</v>
      </c>
      <c r="B300" s="1286"/>
      <c r="C300" s="1286"/>
      <c r="D300" s="1286"/>
      <c r="E300" s="1286"/>
      <c r="F300" s="1286"/>
      <c r="G300" s="1286"/>
      <c r="H300" s="1063"/>
      <c r="I300" s="1256"/>
    </row>
    <row r="301" spans="1:9">
      <c r="A301" s="524"/>
      <c r="B301" s="524"/>
      <c r="D301" s="480"/>
      <c r="E301" s="480"/>
      <c r="F301" s="480"/>
      <c r="I301" s="524"/>
    </row>
    <row r="302" spans="1:9">
      <c r="C302" s="524"/>
      <c r="D302" s="1278" t="s">
        <v>691</v>
      </c>
      <c r="E302" s="1278"/>
      <c r="F302" s="1278"/>
      <c r="I302" s="524"/>
    </row>
    <row r="303" spans="1:9">
      <c r="C303" s="524"/>
      <c r="D303" s="1309" t="s">
        <v>1215</v>
      </c>
      <c r="E303" s="1309"/>
      <c r="F303" s="1309"/>
      <c r="I303" s="524"/>
    </row>
    <row r="304" spans="1:9">
      <c r="C304" s="524"/>
      <c r="D304" s="527"/>
      <c r="I304" s="524"/>
    </row>
    <row r="305" spans="1:9">
      <c r="B305" s="519" t="s">
        <v>2789</v>
      </c>
      <c r="D305" s="1309" t="s">
        <v>1216</v>
      </c>
      <c r="E305" s="1309"/>
      <c r="F305" s="1309"/>
      <c r="I305" s="524" t="s">
        <v>2091</v>
      </c>
    </row>
    <row r="306" spans="1:9" ht="14.4">
      <c r="A306" s="518"/>
      <c r="B306" s="518"/>
      <c r="D306" s="528"/>
      <c r="E306" s="529"/>
      <c r="F306" s="529"/>
      <c r="I306" s="524"/>
    </row>
    <row r="307" spans="1:9" ht="14.1" customHeight="1">
      <c r="B307" s="519" t="s">
        <v>2789</v>
      </c>
      <c r="D307" s="1330" t="s">
        <v>1326</v>
      </c>
      <c r="E307" s="1330"/>
      <c r="F307" s="1330"/>
      <c r="I307" s="524" t="s">
        <v>2091</v>
      </c>
    </row>
    <row r="308" spans="1:9" ht="14.4">
      <c r="A308" s="518"/>
      <c r="B308" s="518"/>
      <c r="D308" s="1330"/>
      <c r="E308" s="1330"/>
      <c r="F308" s="1330"/>
      <c r="I308" s="524"/>
    </row>
    <row r="309" spans="1:9" ht="14.4">
      <c r="A309" s="518"/>
      <c r="B309" s="518"/>
      <c r="D309" s="1330"/>
      <c r="E309" s="1330"/>
      <c r="F309" s="1330"/>
      <c r="I309" s="524"/>
    </row>
    <row r="310" spans="1:9" ht="14.4">
      <c r="A310" s="518"/>
      <c r="B310" s="518"/>
      <c r="D310" s="1330"/>
      <c r="E310" s="1330"/>
      <c r="F310" s="1330"/>
      <c r="I310" s="524"/>
    </row>
    <row r="311" spans="1:9" ht="14.4">
      <c r="A311" s="518"/>
      <c r="B311" s="518"/>
      <c r="D311" s="1330"/>
      <c r="E311" s="1330"/>
      <c r="F311" s="1330"/>
      <c r="I311" s="524"/>
    </row>
    <row r="312" spans="1:9" ht="14.4">
      <c r="A312" s="518"/>
      <c r="B312" s="518"/>
      <c r="D312" s="528"/>
      <c r="E312" s="529"/>
      <c r="F312" s="529"/>
      <c r="I312" s="524"/>
    </row>
    <row r="313" spans="1:9" ht="14.1" customHeight="1">
      <c r="B313" s="519" t="s">
        <v>2789</v>
      </c>
      <c r="D313" s="1330" t="s">
        <v>1218</v>
      </c>
      <c r="E313" s="1330"/>
      <c r="F313" s="1330"/>
      <c r="I313" s="524" t="s">
        <v>2091</v>
      </c>
    </row>
    <row r="314" spans="1:9">
      <c r="D314" s="1330"/>
      <c r="E314" s="1330"/>
      <c r="F314" s="1330"/>
      <c r="I314" s="524"/>
    </row>
    <row r="315" spans="1:9" ht="14.4">
      <c r="A315" s="518"/>
      <c r="B315" s="518"/>
      <c r="D315" s="528"/>
      <c r="E315" s="529"/>
      <c r="F315" s="529"/>
      <c r="I315" s="524"/>
    </row>
    <row r="316" spans="1:9">
      <c r="B316" s="519" t="s">
        <v>2789</v>
      </c>
      <c r="D316" s="1309" t="s">
        <v>1219</v>
      </c>
      <c r="E316" s="1309"/>
      <c r="F316" s="1309"/>
      <c r="I316" s="524" t="s">
        <v>2077</v>
      </c>
    </row>
    <row r="317" spans="1:9">
      <c r="E317" s="480"/>
      <c r="F317" s="480"/>
      <c r="I317" s="524"/>
    </row>
    <row r="318" spans="1:9" ht="14.4">
      <c r="A318" s="518"/>
      <c r="B318" s="519" t="s">
        <v>2789</v>
      </c>
      <c r="D318" s="1280" t="s">
        <v>2389</v>
      </c>
      <c r="E318" s="1280"/>
      <c r="F318" s="1280"/>
      <c r="I318" s="524" t="s">
        <v>2092</v>
      </c>
    </row>
    <row r="319" spans="1:9" ht="14.4">
      <c r="A319" s="518"/>
      <c r="B319" s="518"/>
      <c r="D319" s="1280"/>
      <c r="E319" s="1280"/>
      <c r="F319" s="1280"/>
      <c r="I319" s="524"/>
    </row>
    <row r="320" spans="1:9" ht="14.4">
      <c r="A320" s="518"/>
      <c r="B320" s="518"/>
      <c r="D320" s="1280"/>
      <c r="E320" s="1280"/>
      <c r="F320" s="1280"/>
      <c r="I320" s="524"/>
    </row>
    <row r="321" spans="1:9" ht="14.4">
      <c r="A321" s="518"/>
      <c r="B321" s="518"/>
      <c r="D321" s="1280"/>
      <c r="E321" s="1280"/>
      <c r="F321" s="1280"/>
      <c r="I321" s="524"/>
    </row>
    <row r="322" spans="1:9" ht="14.4">
      <c r="A322" s="518"/>
      <c r="B322" s="518"/>
      <c r="D322" s="1280"/>
      <c r="E322" s="1280"/>
      <c r="F322" s="1280"/>
      <c r="I322" s="524"/>
    </row>
    <row r="323" spans="1:9" ht="14.4">
      <c r="A323" s="518"/>
      <c r="B323" s="518"/>
      <c r="D323" s="1280"/>
      <c r="E323" s="1280"/>
      <c r="F323" s="1280"/>
      <c r="I323" s="524"/>
    </row>
    <row r="324" spans="1:9" ht="14.4">
      <c r="A324" s="518"/>
      <c r="B324" s="518"/>
      <c r="D324" s="1280"/>
      <c r="E324" s="1280"/>
      <c r="F324" s="1280"/>
      <c r="I324" s="524"/>
    </row>
    <row r="325" spans="1:9" ht="14.4">
      <c r="A325" s="518"/>
      <c r="B325" s="518"/>
      <c r="D325" s="1280"/>
      <c r="E325" s="1280"/>
      <c r="F325" s="1280"/>
      <c r="I325" s="524"/>
    </row>
    <row r="326" spans="1:9" ht="14.4">
      <c r="A326" s="518"/>
      <c r="B326" s="518"/>
      <c r="D326" s="1280"/>
      <c r="E326" s="1280"/>
      <c r="F326" s="1280"/>
      <c r="I326" s="524"/>
    </row>
    <row r="327" spans="1:9" ht="14.4">
      <c r="A327" s="518"/>
      <c r="B327" s="518"/>
      <c r="D327" s="1280"/>
      <c r="E327" s="1280"/>
      <c r="F327" s="1280"/>
      <c r="I327" s="524"/>
    </row>
    <row r="328" spans="1:9" ht="14.4">
      <c r="A328" s="518"/>
      <c r="B328" s="518"/>
      <c r="D328" s="1280"/>
      <c r="E328" s="1280"/>
      <c r="F328" s="1280"/>
      <c r="I328" s="524"/>
    </row>
    <row r="329" spans="1:9" ht="14.4">
      <c r="A329" s="518"/>
      <c r="B329" s="518"/>
      <c r="D329" s="1280"/>
      <c r="E329" s="1280"/>
      <c r="F329" s="1280"/>
      <c r="I329" s="524"/>
    </row>
    <row r="330" spans="1:9" ht="14.4">
      <c r="A330" s="518"/>
      <c r="B330" s="518"/>
      <c r="D330" s="1280"/>
      <c r="E330" s="1280"/>
      <c r="F330" s="1280"/>
      <c r="I330" s="524"/>
    </row>
    <row r="331" spans="1:9" ht="14.4">
      <c r="A331" s="518"/>
      <c r="B331" s="518"/>
      <c r="D331" s="1280"/>
      <c r="E331" s="1280"/>
      <c r="F331" s="1280"/>
      <c r="I331" s="524"/>
    </row>
    <row r="332" spans="1:9" ht="14.4">
      <c r="A332" s="518"/>
      <c r="B332" s="518"/>
      <c r="D332" s="1280"/>
      <c r="E332" s="1280"/>
      <c r="F332" s="1280"/>
      <c r="I332" s="524"/>
    </row>
    <row r="333" spans="1:9">
      <c r="D333" s="480"/>
      <c r="E333" s="480"/>
      <c r="F333" s="480"/>
      <c r="I333" s="524"/>
    </row>
    <row r="334" spans="1:9" ht="14.4">
      <c r="A334" s="518"/>
      <c r="B334" s="519" t="s">
        <v>2789</v>
      </c>
      <c r="D334" s="1280" t="s">
        <v>1221</v>
      </c>
      <c r="E334" s="1280"/>
      <c r="F334" s="1280"/>
      <c r="I334" s="524" t="s">
        <v>2092</v>
      </c>
    </row>
    <row r="335" spans="1:9">
      <c r="D335" s="1280"/>
      <c r="E335" s="1280"/>
      <c r="F335" s="1280"/>
      <c r="I335" s="524"/>
    </row>
    <row r="336" spans="1:9">
      <c r="D336" s="1280"/>
      <c r="E336" s="1280"/>
      <c r="F336" s="1280"/>
      <c r="I336" s="524"/>
    </row>
    <row r="337" spans="1:9">
      <c r="D337" s="1280"/>
      <c r="E337" s="1280"/>
      <c r="F337" s="1280"/>
      <c r="I337" s="524"/>
    </row>
    <row r="338" spans="1:9">
      <c r="D338" s="1280"/>
      <c r="E338" s="1280"/>
      <c r="F338" s="1280"/>
      <c r="I338" s="524"/>
    </row>
    <row r="339" spans="1:9">
      <c r="D339" s="1280"/>
      <c r="E339" s="1280"/>
      <c r="F339" s="1280"/>
      <c r="I339" s="524"/>
    </row>
    <row r="340" spans="1:9">
      <c r="D340" s="1280"/>
      <c r="E340" s="1280"/>
      <c r="F340" s="1280"/>
      <c r="I340" s="524"/>
    </row>
    <row r="341" spans="1:9">
      <c r="D341" s="1280"/>
      <c r="E341" s="1280"/>
      <c r="F341" s="1280"/>
      <c r="I341" s="524"/>
    </row>
    <row r="342" spans="1:9">
      <c r="D342" s="1280"/>
      <c r="E342" s="1280"/>
      <c r="F342" s="1280"/>
      <c r="I342" s="524"/>
    </row>
    <row r="343" spans="1:9">
      <c r="D343" s="480"/>
      <c r="E343" s="480"/>
      <c r="F343" s="480"/>
      <c r="I343" s="524"/>
    </row>
    <row r="344" spans="1:9" ht="14.25" customHeight="1">
      <c r="A344" s="518"/>
      <c r="B344" s="519" t="s">
        <v>2789</v>
      </c>
      <c r="D344" s="1280" t="s">
        <v>2203</v>
      </c>
      <c r="E344" s="1280"/>
      <c r="F344" s="1280"/>
      <c r="I344" s="524" t="s">
        <v>2129</v>
      </c>
    </row>
    <row r="345" spans="1:9">
      <c r="D345" s="1280"/>
      <c r="E345" s="1280"/>
      <c r="F345" s="1280"/>
      <c r="I345" s="524"/>
    </row>
    <row r="346" spans="1:9">
      <c r="D346" s="1280"/>
      <c r="E346" s="1280"/>
      <c r="F346" s="1280"/>
      <c r="I346" s="524"/>
    </row>
    <row r="347" spans="1:9">
      <c r="D347" s="1280"/>
      <c r="E347" s="1280"/>
      <c r="F347" s="1280"/>
      <c r="I347" s="524"/>
    </row>
    <row r="348" spans="1:9">
      <c r="D348" s="417" t="s">
        <v>2202</v>
      </c>
      <c r="E348" s="416"/>
      <c r="F348" s="416"/>
      <c r="I348" s="524"/>
    </row>
    <row r="349" spans="1:9">
      <c r="D349" s="416"/>
      <c r="E349" s="96" t="s">
        <v>2199</v>
      </c>
      <c r="G349" s="96"/>
      <c r="I349" s="524"/>
    </row>
    <row r="350" spans="1:9">
      <c r="D350" s="479"/>
      <c r="E350" s="479"/>
      <c r="F350" s="479"/>
      <c r="I350" s="524"/>
    </row>
    <row r="351" spans="1:9" ht="13.8" thickBot="1">
      <c r="A351" s="1057"/>
      <c r="B351" s="1057"/>
      <c r="C351" s="1057"/>
      <c r="D351" s="1335" t="s">
        <v>999</v>
      </c>
      <c r="E351" s="1335"/>
      <c r="F351" s="1335"/>
      <c r="G351" s="1062"/>
      <c r="H351" s="1062"/>
      <c r="I351" s="1259"/>
    </row>
    <row r="352" spans="1:9" ht="13.8" thickTop="1">
      <c r="D352" s="1331" t="s">
        <v>1223</v>
      </c>
      <c r="E352" s="1331"/>
      <c r="F352" s="1331"/>
      <c r="I352" s="524"/>
    </row>
    <row r="353" spans="1:9">
      <c r="D353" s="480"/>
      <c r="E353" s="480"/>
      <c r="F353" s="480"/>
      <c r="I353" s="524"/>
    </row>
    <row r="354" spans="1:9">
      <c r="A354" s="510"/>
      <c r="B354" s="510"/>
      <c r="C354" s="510"/>
      <c r="D354" s="481"/>
      <c r="E354" s="481"/>
      <c r="F354" s="480"/>
      <c r="I354" s="524" t="s">
        <v>2093</v>
      </c>
    </row>
    <row r="355" spans="1:9" ht="14.4">
      <c r="A355" s="518"/>
      <c r="B355" s="519" t="s">
        <v>2789</v>
      </c>
      <c r="C355" s="521"/>
      <c r="D355" s="1309" t="s">
        <v>2201</v>
      </c>
      <c r="E355" s="1309"/>
      <c r="F355" s="1309"/>
      <c r="I355" s="1327" t="s">
        <v>2143</v>
      </c>
    </row>
    <row r="356" spans="1:9" ht="12.75" customHeight="1">
      <c r="D356" s="1072"/>
      <c r="E356" s="96" t="s">
        <v>2200</v>
      </c>
      <c r="F356" s="1072"/>
      <c r="I356" s="1328"/>
    </row>
    <row r="357" spans="1:9">
      <c r="D357" s="1280" t="s">
        <v>1347</v>
      </c>
      <c r="E357" s="1280"/>
      <c r="F357" s="1280"/>
      <c r="I357" s="1328"/>
    </row>
    <row r="358" spans="1:9">
      <c r="D358" s="1280"/>
      <c r="E358" s="1280"/>
      <c r="F358" s="1280"/>
      <c r="I358" s="1328"/>
    </row>
    <row r="359" spans="1:9">
      <c r="D359" s="1280"/>
      <c r="E359" s="1280"/>
      <c r="F359" s="1280"/>
      <c r="I359" s="1329"/>
    </row>
    <row r="360" spans="1:9" ht="14.4">
      <c r="A360" s="518"/>
      <c r="B360" s="519" t="s">
        <v>2789</v>
      </c>
      <c r="C360" s="510"/>
      <c r="D360" s="1313" t="s">
        <v>2371</v>
      </c>
      <c r="E360" s="1313"/>
      <c r="F360" s="1313"/>
      <c r="I360" s="514"/>
    </row>
    <row r="361" spans="1:9">
      <c r="A361" s="510"/>
      <c r="B361" s="510"/>
      <c r="C361" s="510"/>
      <c r="D361" s="481"/>
      <c r="E361" s="481"/>
      <c r="F361" s="480"/>
      <c r="I361" s="524"/>
    </row>
    <row r="362" spans="1:9">
      <c r="A362" s="510"/>
      <c r="B362" s="519" t="s">
        <v>2789</v>
      </c>
      <c r="C362" s="510"/>
      <c r="D362" s="1268" t="s">
        <v>2372</v>
      </c>
      <c r="E362" s="1268"/>
      <c r="F362" s="1268"/>
      <c r="I362" s="524"/>
    </row>
    <row r="363" spans="1:9">
      <c r="A363" s="510"/>
      <c r="B363" s="510"/>
      <c r="C363" s="510"/>
      <c r="D363" s="1268"/>
      <c r="E363" s="1268"/>
      <c r="F363" s="1268"/>
      <c r="I363" s="524"/>
    </row>
    <row r="364" spans="1:9">
      <c r="A364" s="510"/>
      <c r="B364" s="510"/>
      <c r="C364" s="510"/>
      <c r="D364" s="1268"/>
      <c r="E364" s="1268"/>
      <c r="F364" s="1268"/>
      <c r="I364" s="524"/>
    </row>
    <row r="365" spans="1:9">
      <c r="A365" s="510"/>
      <c r="B365" s="510"/>
      <c r="C365" s="510"/>
      <c r="D365" s="1268"/>
      <c r="E365" s="1268"/>
      <c r="F365" s="1268"/>
      <c r="I365" s="524"/>
    </row>
    <row r="366" spans="1:9">
      <c r="A366" s="510"/>
      <c r="B366" s="510"/>
      <c r="C366" s="510"/>
      <c r="D366" s="1268"/>
      <c r="E366" s="1268"/>
      <c r="F366" s="1268"/>
      <c r="I366" s="524"/>
    </row>
    <row r="367" spans="1:9">
      <c r="A367" s="510"/>
      <c r="B367" s="510"/>
      <c r="C367" s="510"/>
      <c r="D367" s="1268"/>
      <c r="E367" s="1268"/>
      <c r="F367" s="1268"/>
      <c r="I367" s="524"/>
    </row>
    <row r="368" spans="1:9">
      <c r="A368" s="510"/>
      <c r="B368" s="510"/>
      <c r="C368" s="510"/>
      <c r="D368" s="1268"/>
      <c r="E368" s="1268"/>
      <c r="F368" s="1268"/>
      <c r="I368" s="524"/>
    </row>
    <row r="369" spans="1:9">
      <c r="A369" s="510"/>
      <c r="B369" s="510"/>
      <c r="C369" s="510"/>
      <c r="D369" s="1268"/>
      <c r="E369" s="1268"/>
      <c r="F369" s="1268"/>
      <c r="I369" s="524"/>
    </row>
    <row r="370" spans="1:9">
      <c r="A370" s="510"/>
      <c r="B370" s="510"/>
      <c r="C370" s="510"/>
      <c r="D370" s="1268"/>
      <c r="E370" s="1268"/>
      <c r="F370" s="1268"/>
      <c r="I370" s="524"/>
    </row>
    <row r="371" spans="1:9">
      <c r="A371" s="510"/>
      <c r="B371" s="510"/>
      <c r="C371" s="510"/>
      <c r="D371" s="1268"/>
      <c r="E371" s="1268"/>
      <c r="F371" s="1268"/>
      <c r="I371" s="524"/>
    </row>
    <row r="372" spans="1:9">
      <c r="A372" s="510"/>
      <c r="B372" s="510"/>
      <c r="C372" s="510"/>
      <c r="D372" s="1268"/>
      <c r="E372" s="1268"/>
      <c r="F372" s="1268"/>
      <c r="I372" s="524"/>
    </row>
    <row r="373" spans="1:9">
      <c r="A373" s="510"/>
      <c r="B373" s="510"/>
      <c r="C373" s="510"/>
      <c r="D373" s="1268"/>
      <c r="E373" s="1268"/>
      <c r="F373" s="1268"/>
      <c r="I373" s="524"/>
    </row>
    <row r="374" spans="1:9">
      <c r="A374" s="510"/>
      <c r="B374" s="510"/>
      <c r="C374" s="510"/>
      <c r="D374" s="485"/>
      <c r="E374" s="485"/>
      <c r="F374" s="485"/>
      <c r="I374" s="524"/>
    </row>
    <row r="375" spans="1:9" ht="12.6" customHeight="1">
      <c r="A375" s="510"/>
      <c r="B375" s="519" t="s">
        <v>2789</v>
      </c>
      <c r="C375" s="510"/>
      <c r="D375" s="1324" t="s">
        <v>1328</v>
      </c>
      <c r="E375" s="1324"/>
      <c r="F375" s="1324"/>
      <c r="I375" s="524"/>
    </row>
    <row r="376" spans="1:9">
      <c r="A376" s="510"/>
      <c r="B376" s="510"/>
      <c r="C376" s="510"/>
      <c r="D376" s="1324"/>
      <c r="E376" s="1324"/>
      <c r="F376" s="1324"/>
      <c r="I376" s="524"/>
    </row>
    <row r="377" spans="1:9">
      <c r="A377" s="510"/>
      <c r="B377" s="510"/>
      <c r="C377" s="510"/>
      <c r="D377" s="1324"/>
      <c r="E377" s="1324"/>
      <c r="F377" s="1324"/>
      <c r="I377" s="524"/>
    </row>
    <row r="378" spans="1:9">
      <c r="A378" s="510"/>
      <c r="B378" s="510"/>
      <c r="C378" s="510"/>
      <c r="D378" s="1324"/>
      <c r="E378" s="1324"/>
      <c r="F378" s="1324"/>
      <c r="I378" s="524"/>
    </row>
    <row r="379" spans="1:9">
      <c r="A379" s="510"/>
      <c r="B379" s="510"/>
      <c r="C379" s="510"/>
      <c r="D379" s="558"/>
      <c r="E379" s="558"/>
      <c r="F379" s="558"/>
      <c r="I379" s="524"/>
    </row>
    <row r="380" spans="1:9">
      <c r="A380" s="510"/>
      <c r="B380" s="519" t="s">
        <v>2789</v>
      </c>
      <c r="C380" s="510"/>
      <c r="D380" s="433" t="s">
        <v>2025</v>
      </c>
      <c r="E380" s="558"/>
      <c r="F380" s="558"/>
      <c r="I380" s="524"/>
    </row>
    <row r="381" spans="1:9">
      <c r="A381" s="510"/>
      <c r="B381" s="510"/>
      <c r="C381" s="510"/>
      <c r="D381" s="433" t="s">
        <v>2026</v>
      </c>
      <c r="E381" s="558"/>
      <c r="F381" s="558"/>
      <c r="I381" s="524"/>
    </row>
    <row r="382" spans="1:9">
      <c r="A382" s="510"/>
      <c r="B382" s="510"/>
      <c r="C382" s="510"/>
      <c r="D382" s="433" t="s">
        <v>2027</v>
      </c>
      <c r="E382" s="558"/>
      <c r="F382" s="558"/>
      <c r="I382" s="524"/>
    </row>
    <row r="383" spans="1:9">
      <c r="A383" s="510"/>
      <c r="B383" s="510"/>
      <c r="C383" s="510"/>
      <c r="D383" s="433" t="s">
        <v>2028</v>
      </c>
      <c r="E383" s="558"/>
      <c r="F383" s="558"/>
      <c r="I383" s="524"/>
    </row>
    <row r="384" spans="1:9">
      <c r="A384" s="510"/>
      <c r="B384" s="510"/>
      <c r="C384" s="510"/>
      <c r="D384" s="433" t="s">
        <v>2029</v>
      </c>
      <c r="E384" s="558"/>
      <c r="F384" s="558"/>
      <c r="I384" s="524"/>
    </row>
    <row r="385" spans="1:9">
      <c r="A385" s="510"/>
      <c r="B385" s="510"/>
      <c r="C385" s="510"/>
      <c r="D385" s="433" t="s">
        <v>2030</v>
      </c>
      <c r="E385" s="558"/>
      <c r="F385" s="558"/>
      <c r="I385" s="524"/>
    </row>
    <row r="386" spans="1:9">
      <c r="A386" s="510"/>
      <c r="B386" s="510"/>
      <c r="C386" s="510"/>
      <c r="E386" s="481"/>
      <c r="F386" s="480"/>
      <c r="I386" s="524"/>
    </row>
    <row r="387" spans="1:9" ht="14.4">
      <c r="A387" s="518"/>
      <c r="B387" s="519" t="s">
        <v>2789</v>
      </c>
      <c r="C387" s="510"/>
      <c r="D387" s="1268" t="s">
        <v>1226</v>
      </c>
      <c r="E387" s="1268"/>
      <c r="F387" s="1268"/>
      <c r="I387" s="524"/>
    </row>
    <row r="388" spans="1:9">
      <c r="A388" s="510"/>
      <c r="B388" s="510"/>
      <c r="C388" s="510"/>
      <c r="D388" s="1268"/>
      <c r="E388" s="1268"/>
      <c r="F388" s="1268"/>
      <c r="I388" s="524"/>
    </row>
    <row r="389" spans="1:9">
      <c r="A389" s="510"/>
      <c r="B389" s="510"/>
      <c r="C389" s="510"/>
      <c r="D389" s="1268"/>
      <c r="E389" s="1268"/>
      <c r="F389" s="1268"/>
      <c r="I389" s="524"/>
    </row>
    <row r="390" spans="1:9">
      <c r="A390" s="510"/>
      <c r="B390" s="510"/>
      <c r="C390" s="510"/>
      <c r="D390" s="1268"/>
      <c r="E390" s="1268"/>
      <c r="F390" s="1268"/>
      <c r="I390" s="524"/>
    </row>
    <row r="391" spans="1:9">
      <c r="A391" s="510"/>
      <c r="B391" s="510"/>
      <c r="C391" s="510"/>
      <c r="D391" s="481"/>
      <c r="E391" s="481"/>
      <c r="F391" s="480"/>
      <c r="I391" s="524"/>
    </row>
    <row r="392" spans="1:9">
      <c r="A392" s="510"/>
      <c r="B392" s="510"/>
      <c r="C392" s="510"/>
      <c r="D392" s="1268" t="s">
        <v>1227</v>
      </c>
      <c r="E392" s="1268"/>
      <c r="F392" s="1268"/>
      <c r="I392" s="524"/>
    </row>
    <row r="393" spans="1:9">
      <c r="A393" s="510"/>
      <c r="B393" s="510"/>
      <c r="C393" s="510"/>
      <c r="D393" s="1268"/>
      <c r="E393" s="1268"/>
      <c r="F393" s="1268"/>
      <c r="I393" s="524"/>
    </row>
    <row r="394" spans="1:9">
      <c r="A394" s="510"/>
      <c r="B394" s="510"/>
      <c r="C394" s="510"/>
      <c r="D394" s="1268"/>
      <c r="E394" s="1268"/>
      <c r="F394" s="1268"/>
      <c r="I394" s="524"/>
    </row>
    <row r="395" spans="1:9">
      <c r="A395" s="510"/>
      <c r="B395" s="510"/>
      <c r="C395" s="510"/>
      <c r="D395" s="1268"/>
      <c r="E395" s="1268"/>
      <c r="F395" s="1268"/>
      <c r="I395" s="524"/>
    </row>
    <row r="396" spans="1:9" ht="18" customHeight="1">
      <c r="A396" s="510"/>
      <c r="B396" s="510"/>
      <c r="C396" s="510"/>
      <c r="D396" s="1268"/>
      <c r="E396" s="1268"/>
      <c r="F396" s="1268"/>
      <c r="I396" s="524"/>
    </row>
    <row r="397" spans="1:9">
      <c r="A397" s="510"/>
      <c r="B397" s="510"/>
      <c r="C397" s="510"/>
      <c r="D397" s="1268"/>
      <c r="E397" s="1268"/>
      <c r="F397" s="1268"/>
      <c r="I397" s="524"/>
    </row>
    <row r="398" spans="1:9">
      <c r="A398" s="510"/>
      <c r="B398" s="510"/>
      <c r="C398" s="510"/>
      <c r="D398" s="1268"/>
      <c r="E398" s="1268"/>
      <c r="F398" s="1268"/>
      <c r="I398" s="524"/>
    </row>
    <row r="399" spans="1:9">
      <c r="A399" s="510"/>
      <c r="B399" s="510"/>
      <c r="C399" s="510"/>
      <c r="D399" s="1268"/>
      <c r="E399" s="1268"/>
      <c r="F399" s="1268"/>
      <c r="I399" s="524"/>
    </row>
    <row r="400" spans="1:9" ht="8.25" customHeight="1">
      <c r="A400" s="510"/>
      <c r="B400" s="510"/>
      <c r="C400" s="510"/>
      <c r="D400" s="1268"/>
      <c r="E400" s="1268"/>
      <c r="F400" s="1268"/>
      <c r="I400" s="524"/>
    </row>
    <row r="401" spans="1:9" ht="14.1" customHeight="1">
      <c r="A401" s="510"/>
      <c r="B401" s="510"/>
      <c r="C401" s="510"/>
      <c r="D401" s="1268" t="s">
        <v>1228</v>
      </c>
      <c r="E401" s="1268"/>
      <c r="F401" s="1268"/>
      <c r="I401" s="524"/>
    </row>
    <row r="402" spans="1:9">
      <c r="A402" s="510"/>
      <c r="B402" s="510"/>
      <c r="C402" s="510"/>
      <c r="D402" s="1268"/>
      <c r="E402" s="1268"/>
      <c r="F402" s="1268"/>
      <c r="I402" s="524"/>
    </row>
    <row r="403" spans="1:9">
      <c r="A403" s="510"/>
      <c r="B403" s="510"/>
      <c r="C403" s="510"/>
      <c r="D403" s="1268"/>
      <c r="E403" s="1268"/>
      <c r="F403" s="1268"/>
      <c r="I403" s="524"/>
    </row>
    <row r="404" spans="1:9">
      <c r="A404" s="510"/>
      <c r="B404" s="510"/>
      <c r="C404" s="510"/>
      <c r="D404" s="1268"/>
      <c r="E404" s="1268"/>
      <c r="F404" s="1268"/>
      <c r="I404" s="524"/>
    </row>
    <row r="405" spans="1:9">
      <c r="A405" s="510"/>
      <c r="B405" s="510"/>
      <c r="C405" s="510"/>
      <c r="D405" s="1268"/>
      <c r="E405" s="1268"/>
      <c r="F405" s="1268"/>
      <c r="I405" s="524"/>
    </row>
    <row r="406" spans="1:9">
      <c r="A406" s="510"/>
      <c r="B406" s="510"/>
      <c r="C406" s="510"/>
      <c r="D406" s="1268"/>
      <c r="E406" s="1268"/>
      <c r="F406" s="1268"/>
      <c r="I406" s="524"/>
    </row>
    <row r="407" spans="1:9">
      <c r="A407" s="510"/>
      <c r="B407" s="510"/>
      <c r="C407" s="510"/>
      <c r="D407" s="1268"/>
      <c r="E407" s="1268"/>
      <c r="F407" s="1268"/>
      <c r="I407" s="524"/>
    </row>
    <row r="408" spans="1:9">
      <c r="A408" s="510"/>
      <c r="B408" s="510"/>
      <c r="C408" s="510"/>
      <c r="D408" s="1268"/>
      <c r="E408" s="1268"/>
      <c r="F408" s="1268"/>
      <c r="I408" s="524"/>
    </row>
    <row r="409" spans="1:9">
      <c r="A409" s="510"/>
      <c r="B409" s="510"/>
      <c r="C409" s="510"/>
      <c r="D409" s="1268"/>
      <c r="E409" s="1268"/>
      <c r="F409" s="1268"/>
      <c r="I409" s="524"/>
    </row>
    <row r="410" spans="1:9">
      <c r="A410" s="510"/>
      <c r="B410" s="510"/>
      <c r="C410" s="510"/>
      <c r="D410" s="1268"/>
      <c r="E410" s="1268"/>
      <c r="F410" s="1268"/>
      <c r="I410" s="524"/>
    </row>
    <row r="411" spans="1:9">
      <c r="A411" s="510"/>
      <c r="B411" s="510"/>
      <c r="C411" s="510"/>
      <c r="D411" s="1268"/>
      <c r="E411" s="1268"/>
      <c r="F411" s="1268"/>
      <c r="I411" s="524"/>
    </row>
    <row r="412" spans="1:9">
      <c r="A412" s="510"/>
      <c r="B412" s="510"/>
      <c r="C412" s="510"/>
      <c r="D412" s="1268"/>
      <c r="E412" s="1268"/>
      <c r="F412" s="1268"/>
      <c r="I412" s="524"/>
    </row>
    <row r="413" spans="1:9">
      <c r="A413" s="510"/>
      <c r="B413" s="510"/>
      <c r="C413" s="530"/>
      <c r="D413" s="1268"/>
      <c r="E413" s="1268"/>
      <c r="F413" s="1268"/>
      <c r="I413" s="524"/>
    </row>
    <row r="414" spans="1:9">
      <c r="A414" s="510"/>
      <c r="B414" s="510"/>
      <c r="C414" s="530"/>
      <c r="D414" s="1268"/>
      <c r="E414" s="1268"/>
      <c r="F414" s="1268"/>
      <c r="I414" s="524"/>
    </row>
    <row r="415" spans="1:9">
      <c r="A415" s="510"/>
      <c r="B415" s="510"/>
      <c r="C415" s="510"/>
      <c r="D415" s="1268"/>
      <c r="E415" s="1268"/>
      <c r="F415" s="1268"/>
      <c r="I415" s="524"/>
    </row>
    <row r="416" spans="1:9">
      <c r="A416" s="510"/>
      <c r="B416" s="510"/>
      <c r="C416" s="530"/>
      <c r="D416" s="1268"/>
      <c r="E416" s="1268"/>
      <c r="F416" s="1268"/>
      <c r="I416" s="524"/>
    </row>
    <row r="417" spans="1:9">
      <c r="A417" s="510"/>
      <c r="B417" s="510"/>
      <c r="C417" s="530"/>
      <c r="D417" s="1268"/>
      <c r="E417" s="1268"/>
      <c r="F417" s="1268"/>
      <c r="I417" s="524"/>
    </row>
    <row r="418" spans="1:9">
      <c r="A418" s="510"/>
      <c r="B418" s="510"/>
      <c r="C418" s="530"/>
      <c r="D418" s="1268"/>
      <c r="E418" s="1268"/>
      <c r="F418" s="1268"/>
      <c r="I418" s="524"/>
    </row>
    <row r="419" spans="1:9">
      <c r="A419" s="510"/>
      <c r="B419" s="510"/>
      <c r="C419" s="510"/>
      <c r="D419" s="481"/>
      <c r="E419" s="481"/>
      <c r="F419" s="480"/>
      <c r="I419" s="524"/>
    </row>
    <row r="420" spans="1:9">
      <c r="A420" s="510"/>
      <c r="B420" s="519" t="s">
        <v>2789</v>
      </c>
      <c r="C420" s="510"/>
      <c r="D420" s="1268" t="s">
        <v>1229</v>
      </c>
      <c r="E420" s="1268"/>
      <c r="F420" s="1268"/>
      <c r="I420" s="524"/>
    </row>
    <row r="421" spans="1:9">
      <c r="A421" s="510"/>
      <c r="B421" s="510"/>
      <c r="C421" s="510"/>
      <c r="D421" s="1268"/>
      <c r="E421" s="1268"/>
      <c r="F421" s="1268"/>
      <c r="I421" s="524"/>
    </row>
    <row r="422" spans="1:9">
      <c r="A422" s="510"/>
      <c r="B422" s="510"/>
      <c r="C422" s="510"/>
      <c r="D422" s="485"/>
      <c r="E422" s="485"/>
      <c r="F422" s="485"/>
      <c r="I422" s="524"/>
    </row>
    <row r="423" spans="1:9" ht="14.85" customHeight="1">
      <c r="A423" s="518"/>
      <c r="B423" s="519" t="s">
        <v>2789</v>
      </c>
      <c r="D423" s="1268" t="s">
        <v>2130</v>
      </c>
      <c r="E423" s="1268"/>
      <c r="F423" s="1268"/>
      <c r="I423" s="524"/>
    </row>
    <row r="424" spans="1:9" ht="14.85" customHeight="1">
      <c r="A424" s="518"/>
      <c r="D424" s="1268"/>
      <c r="E424" s="1268"/>
      <c r="F424" s="1268"/>
      <c r="I424" s="524"/>
    </row>
    <row r="425" spans="1:9" ht="14.85" customHeight="1">
      <c r="A425" s="518"/>
      <c r="D425" s="1268"/>
      <c r="E425" s="1268"/>
      <c r="F425" s="1268"/>
      <c r="I425" s="524"/>
    </row>
    <row r="426" spans="1:9" ht="14.85" customHeight="1">
      <c r="A426" s="518"/>
      <c r="D426" s="1268"/>
      <c r="E426" s="1268"/>
      <c r="F426" s="1268"/>
      <c r="I426" s="524"/>
    </row>
    <row r="427" spans="1:9" ht="14.85" customHeight="1">
      <c r="A427" s="518"/>
      <c r="D427" s="1268"/>
      <c r="E427" s="1268"/>
      <c r="F427" s="1268"/>
      <c r="I427" s="524"/>
    </row>
    <row r="428" spans="1:9" ht="14.85" customHeight="1">
      <c r="A428" s="518"/>
      <c r="D428" s="416"/>
      <c r="E428" s="416"/>
      <c r="F428" s="416"/>
      <c r="I428" s="524"/>
    </row>
    <row r="429" spans="1:9" ht="14.1" customHeight="1">
      <c r="A429" s="518"/>
      <c r="B429" s="519" t="s">
        <v>2789</v>
      </c>
      <c r="C429" s="510"/>
      <c r="D429" s="1268" t="s">
        <v>1348</v>
      </c>
      <c r="E429" s="1268"/>
      <c r="F429" s="1268"/>
      <c r="I429" s="524"/>
    </row>
    <row r="430" spans="1:9" ht="14.4">
      <c r="A430" s="531"/>
      <c r="B430" s="531"/>
      <c r="C430" s="510"/>
      <c r="D430" s="1268"/>
      <c r="E430" s="1268"/>
      <c r="F430" s="1268"/>
      <c r="I430" s="524"/>
    </row>
    <row r="431" spans="1:9" ht="14.4">
      <c r="A431" s="531"/>
      <c r="B431" s="531"/>
      <c r="C431" s="510"/>
      <c r="D431" s="1268"/>
      <c r="E431" s="1268"/>
      <c r="F431" s="1268"/>
      <c r="I431" s="524"/>
    </row>
    <row r="432" spans="1:9" ht="14.4">
      <c r="A432" s="531"/>
      <c r="B432" s="531"/>
      <c r="C432" s="510"/>
      <c r="D432" s="1268"/>
      <c r="E432" s="1268"/>
      <c r="F432" s="1268"/>
      <c r="I432" s="524"/>
    </row>
    <row r="433" spans="1:9" ht="15.75" customHeight="1">
      <c r="A433" s="531"/>
      <c r="B433" s="531"/>
      <c r="C433" s="510"/>
      <c r="D433" s="1332" t="s">
        <v>2390</v>
      </c>
      <c r="E433" s="1268"/>
      <c r="F433" s="1268"/>
      <c r="I433" s="524"/>
    </row>
    <row r="434" spans="1:9">
      <c r="D434" s="480"/>
      <c r="E434" s="480"/>
      <c r="F434" s="480"/>
      <c r="I434" s="524"/>
    </row>
    <row r="435" spans="1:9" ht="14.4">
      <c r="A435" s="518"/>
      <c r="B435" s="519" t="s">
        <v>2789</v>
      </c>
      <c r="C435" s="521"/>
      <c r="D435" s="1280" t="s">
        <v>2373</v>
      </c>
      <c r="E435" s="1280"/>
      <c r="F435" s="1280"/>
      <c r="I435" s="524"/>
    </row>
    <row r="436" spans="1:9" ht="14.4">
      <c r="A436" s="518"/>
      <c r="B436" s="518"/>
      <c r="D436" s="1280"/>
      <c r="E436" s="1280"/>
      <c r="F436" s="1280"/>
      <c r="I436" s="524"/>
    </row>
    <row r="437" spans="1:9">
      <c r="D437" s="1280"/>
      <c r="E437" s="1280"/>
      <c r="F437" s="1280"/>
      <c r="I437" s="524"/>
    </row>
    <row r="438" spans="1:9">
      <c r="D438" s="1280"/>
      <c r="E438" s="1280"/>
      <c r="F438" s="1280"/>
      <c r="I438" s="524"/>
    </row>
    <row r="439" spans="1:9">
      <c r="D439" s="1280"/>
      <c r="E439" s="1280"/>
      <c r="F439" s="1280"/>
      <c r="I439" s="524"/>
    </row>
    <row r="440" spans="1:9">
      <c r="D440" s="1280"/>
      <c r="E440" s="1280"/>
      <c r="F440" s="1280"/>
      <c r="I440" s="524"/>
    </row>
    <row r="441" spans="1:9">
      <c r="D441" s="1280"/>
      <c r="E441" s="1280"/>
      <c r="F441" s="1280"/>
      <c r="I441" s="524"/>
    </row>
    <row r="442" spans="1:9">
      <c r="D442" s="1280"/>
      <c r="E442" s="1280"/>
      <c r="F442" s="1280"/>
      <c r="I442" s="524"/>
    </row>
    <row r="443" spans="1:9">
      <c r="D443" s="1280"/>
      <c r="E443" s="1280"/>
      <c r="F443" s="1280"/>
      <c r="I443" s="524"/>
    </row>
    <row r="444" spans="1:9">
      <c r="D444" s="1280"/>
      <c r="E444" s="1280"/>
      <c r="F444" s="1280"/>
      <c r="I444" s="524"/>
    </row>
    <row r="445" spans="1:9">
      <c r="D445" s="1280"/>
      <c r="E445" s="1280"/>
      <c r="F445" s="1280"/>
      <c r="I445" s="524"/>
    </row>
    <row r="446" spans="1:9">
      <c r="D446" s="1280"/>
      <c r="E446" s="1280"/>
      <c r="F446" s="1280"/>
      <c r="I446" s="524"/>
    </row>
    <row r="447" spans="1:9">
      <c r="D447" s="1280"/>
      <c r="E447" s="1280"/>
      <c r="F447" s="1280"/>
      <c r="I447" s="524"/>
    </row>
    <row r="448" spans="1:9">
      <c r="A448" s="433"/>
      <c r="B448" s="433"/>
      <c r="C448" s="433"/>
      <c r="D448" s="1280"/>
      <c r="E448" s="1280"/>
      <c r="F448" s="1280"/>
      <c r="I448" s="524"/>
    </row>
    <row r="449" spans="1:9">
      <c r="A449" s="433"/>
      <c r="B449" s="433"/>
      <c r="C449" s="433"/>
      <c r="D449" s="1280"/>
      <c r="E449" s="1280"/>
      <c r="F449" s="1280"/>
      <c r="I449" s="524"/>
    </row>
    <row r="450" spans="1:9">
      <c r="A450" s="433"/>
      <c r="B450" s="433"/>
      <c r="C450" s="433"/>
      <c r="D450" s="1280"/>
      <c r="E450" s="1280"/>
      <c r="F450" s="1280"/>
      <c r="I450" s="524"/>
    </row>
    <row r="451" spans="1:9">
      <c r="A451" s="433"/>
      <c r="B451" s="433"/>
      <c r="C451" s="433"/>
      <c r="D451" s="1280"/>
      <c r="E451" s="1280"/>
      <c r="F451" s="1280"/>
      <c r="I451" s="524"/>
    </row>
    <row r="452" spans="1:9">
      <c r="A452" s="433"/>
      <c r="B452" s="433"/>
      <c r="C452" s="433"/>
      <c r="D452" s="1280"/>
      <c r="E452" s="1280"/>
      <c r="F452" s="1280"/>
      <c r="I452" s="524"/>
    </row>
    <row r="453" spans="1:9">
      <c r="A453" s="433"/>
      <c r="B453" s="433"/>
      <c r="C453" s="433"/>
      <c r="D453" s="1280"/>
      <c r="E453" s="1280"/>
      <c r="F453" s="1280"/>
      <c r="I453" s="524"/>
    </row>
    <row r="454" spans="1:9">
      <c r="A454" s="433"/>
      <c r="B454" s="433"/>
      <c r="C454" s="433"/>
      <c r="D454" s="1280"/>
      <c r="E454" s="1280"/>
      <c r="F454" s="1280"/>
      <c r="I454" s="524"/>
    </row>
    <row r="455" spans="1:9">
      <c r="A455" s="433"/>
      <c r="B455" s="433"/>
      <c r="C455" s="433"/>
      <c r="D455" s="1280"/>
      <c r="E455" s="1280"/>
      <c r="F455" s="1280"/>
      <c r="I455" s="524"/>
    </row>
    <row r="456" spans="1:9">
      <c r="A456" s="433"/>
      <c r="B456" s="433"/>
      <c r="C456" s="433"/>
      <c r="D456" s="1280"/>
      <c r="E456" s="1280"/>
      <c r="F456" s="1280"/>
      <c r="I456" s="524"/>
    </row>
    <row r="457" spans="1:9">
      <c r="A457" s="433"/>
      <c r="B457" s="433"/>
      <c r="C457" s="433"/>
      <c r="D457" s="1280"/>
      <c r="E457" s="1280"/>
      <c r="F457" s="1280"/>
      <c r="I457" s="524"/>
    </row>
    <row r="458" spans="1:9">
      <c r="A458" s="433"/>
      <c r="B458" s="433"/>
      <c r="C458" s="433"/>
      <c r="D458" s="1280"/>
      <c r="E458" s="1280"/>
      <c r="F458" s="1280"/>
      <c r="I458" s="524"/>
    </row>
    <row r="459" spans="1:9">
      <c r="A459" s="433"/>
      <c r="B459" s="433"/>
      <c r="C459" s="433"/>
      <c r="D459" s="1280"/>
      <c r="E459" s="1280"/>
      <c r="F459" s="1280"/>
      <c r="I459" s="524"/>
    </row>
    <row r="460" spans="1:9">
      <c r="A460" s="433"/>
      <c r="B460" s="433"/>
      <c r="C460" s="433"/>
      <c r="D460" s="1280"/>
      <c r="E460" s="1280"/>
      <c r="F460" s="1280"/>
      <c r="I460" s="524"/>
    </row>
    <row r="461" spans="1:9">
      <c r="A461" s="433"/>
      <c r="B461" s="433"/>
      <c r="C461" s="433"/>
      <c r="D461" s="1280"/>
      <c r="E461" s="1280"/>
      <c r="F461" s="1280"/>
      <c r="I461" s="524"/>
    </row>
    <row r="462" spans="1:9">
      <c r="A462" s="433"/>
      <c r="B462" s="433"/>
      <c r="C462" s="433"/>
      <c r="D462" s="1280"/>
      <c r="E462" s="1280"/>
      <c r="F462" s="1280"/>
      <c r="I462" s="524"/>
    </row>
    <row r="463" spans="1:9">
      <c r="A463" s="433"/>
      <c r="B463" s="433"/>
      <c r="C463" s="433"/>
      <c r="D463" s="1280"/>
      <c r="E463" s="1280"/>
      <c r="F463" s="1280"/>
      <c r="I463" s="524"/>
    </row>
    <row r="464" spans="1:9">
      <c r="D464" s="1280"/>
      <c r="E464" s="1280"/>
      <c r="F464" s="1280"/>
      <c r="I464" s="524"/>
    </row>
    <row r="465" spans="1:9" ht="41.1" customHeight="1">
      <c r="D465" s="1280"/>
      <c r="E465" s="1280"/>
      <c r="F465" s="1280"/>
      <c r="I465" s="524"/>
    </row>
    <row r="466" spans="1:9">
      <c r="D466" s="480"/>
      <c r="E466" s="480"/>
      <c r="F466" s="480"/>
      <c r="I466" s="524"/>
    </row>
    <row r="467" spans="1:9" ht="14.4">
      <c r="A467" s="518"/>
      <c r="B467" s="519" t="s">
        <v>2789</v>
      </c>
      <c r="C467" s="521"/>
      <c r="D467" s="1280" t="s">
        <v>1234</v>
      </c>
      <c r="E467" s="1280"/>
      <c r="F467" s="1280"/>
      <c r="I467" s="524"/>
    </row>
    <row r="468" spans="1:9">
      <c r="D468" s="1280"/>
      <c r="E468" s="1280"/>
      <c r="F468" s="1280"/>
      <c r="I468" s="524"/>
    </row>
    <row r="469" spans="1:9">
      <c r="D469" s="1280"/>
      <c r="E469" s="1280"/>
      <c r="F469" s="1280"/>
      <c r="I469" s="524"/>
    </row>
    <row r="470" spans="1:9">
      <c r="D470" s="479"/>
      <c r="E470" s="479"/>
      <c r="F470" s="479"/>
      <c r="I470" s="524"/>
    </row>
    <row r="471" spans="1:9" ht="14.4">
      <c r="B471" s="519" t="s">
        <v>2789</v>
      </c>
      <c r="C471" s="518"/>
      <c r="D471" s="1280" t="s">
        <v>1304</v>
      </c>
      <c r="E471" s="1280"/>
      <c r="F471" s="1280"/>
      <c r="I471" s="524"/>
    </row>
    <row r="472" spans="1:9">
      <c r="D472" s="1280"/>
      <c r="E472" s="1280"/>
      <c r="F472" s="1280"/>
      <c r="I472" s="524"/>
    </row>
    <row r="473" spans="1:9">
      <c r="D473" s="480"/>
      <c r="E473" s="480"/>
      <c r="F473" s="480"/>
      <c r="I473" s="524"/>
    </row>
    <row r="474" spans="1:9" ht="14.4">
      <c r="B474" s="519" t="s">
        <v>2789</v>
      </c>
      <c r="C474" s="518"/>
      <c r="D474" s="1280" t="s">
        <v>1236</v>
      </c>
      <c r="E474" s="1280"/>
      <c r="F474" s="1280"/>
      <c r="I474" s="524"/>
    </row>
    <row r="475" spans="1:9">
      <c r="D475" s="1280"/>
      <c r="E475" s="1280"/>
      <c r="F475" s="1280"/>
      <c r="I475" s="524"/>
    </row>
    <row r="476" spans="1:9">
      <c r="D476" s="1280"/>
      <c r="E476" s="1280"/>
      <c r="F476" s="1280"/>
      <c r="I476" s="524"/>
    </row>
    <row r="477" spans="1:9">
      <c r="D477" s="1280"/>
      <c r="E477" s="1280"/>
      <c r="F477" s="1280"/>
      <c r="I477" s="524"/>
    </row>
    <row r="478" spans="1:9">
      <c r="B478" s="519" t="s">
        <v>2789</v>
      </c>
      <c r="D478" s="1280"/>
      <c r="E478" s="1280"/>
      <c r="F478" s="1280"/>
      <c r="I478" s="524"/>
    </row>
    <row r="479" spans="1:9">
      <c r="A479" s="433"/>
      <c r="B479" s="433"/>
      <c r="C479" s="433"/>
      <c r="D479" s="1280"/>
      <c r="E479" s="1280"/>
      <c r="F479" s="1280"/>
      <c r="I479" s="524"/>
    </row>
    <row r="480" spans="1:9">
      <c r="A480" s="433"/>
      <c r="C480" s="433"/>
      <c r="D480" s="1280"/>
      <c r="E480" s="1280"/>
      <c r="F480" s="1280"/>
      <c r="I480" s="524"/>
    </row>
    <row r="481" spans="1:9">
      <c r="A481" s="433"/>
      <c r="B481" s="519" t="s">
        <v>2789</v>
      </c>
      <c r="C481" s="433"/>
      <c r="D481" s="1280"/>
      <c r="E481" s="1280"/>
      <c r="F481" s="1280"/>
      <c r="I481" s="524"/>
    </row>
    <row r="482" spans="1:9">
      <c r="A482" s="433"/>
      <c r="B482" s="433"/>
      <c r="C482" s="433"/>
      <c r="D482" s="1280"/>
      <c r="E482" s="1280"/>
      <c r="F482" s="1280"/>
      <c r="I482" s="524"/>
    </row>
    <row r="483" spans="1:9">
      <c r="A483" s="433"/>
      <c r="C483" s="433"/>
      <c r="D483" s="1280"/>
      <c r="E483" s="1280"/>
      <c r="F483" s="1280"/>
      <c r="I483" s="524"/>
    </row>
    <row r="484" spans="1:9">
      <c r="A484" s="433"/>
      <c r="C484" s="433"/>
      <c r="D484" s="1280"/>
      <c r="E484" s="1280"/>
      <c r="F484" s="1280"/>
      <c r="I484" s="524"/>
    </row>
    <row r="485" spans="1:9">
      <c r="A485" s="433"/>
      <c r="C485" s="433"/>
      <c r="D485" s="1280"/>
      <c r="E485" s="1280"/>
      <c r="F485" s="1280"/>
      <c r="I485" s="524"/>
    </row>
    <row r="486" spans="1:9">
      <c r="A486" s="433"/>
      <c r="B486" s="519" t="s">
        <v>2789</v>
      </c>
      <c r="C486" s="433"/>
      <c r="D486" s="1280"/>
      <c r="E486" s="1280"/>
      <c r="F486" s="1280"/>
      <c r="I486" s="524"/>
    </row>
    <row r="487" spans="1:9">
      <c r="A487" s="433"/>
      <c r="C487" s="433"/>
      <c r="D487" s="1280"/>
      <c r="E487" s="1280"/>
      <c r="F487" s="1280"/>
      <c r="I487" s="524"/>
    </row>
    <row r="488" spans="1:9">
      <c r="A488" s="433"/>
      <c r="B488" s="519" t="s">
        <v>2789</v>
      </c>
      <c r="C488" s="433"/>
      <c r="D488" s="1280" t="s">
        <v>1237</v>
      </c>
      <c r="E488" s="1280"/>
      <c r="F488" s="1280"/>
      <c r="I488" s="524"/>
    </row>
    <row r="489" spans="1:9">
      <c r="A489" s="433"/>
      <c r="B489" s="433"/>
      <c r="C489" s="433"/>
      <c r="D489" s="1280"/>
      <c r="E489" s="1280"/>
      <c r="F489" s="1280"/>
      <c r="I489" s="524"/>
    </row>
    <row r="490" spans="1:9">
      <c r="A490" s="433"/>
      <c r="B490" s="433"/>
      <c r="C490" s="433"/>
      <c r="D490" s="1280"/>
      <c r="E490" s="1280"/>
      <c r="F490" s="1280"/>
      <c r="I490" s="524"/>
    </row>
    <row r="491" spans="1:9">
      <c r="A491" s="433"/>
      <c r="B491" s="433"/>
      <c r="C491" s="433"/>
      <c r="D491" s="1280"/>
      <c r="E491" s="1280"/>
      <c r="F491" s="1280"/>
      <c r="I491" s="524"/>
    </row>
    <row r="492" spans="1:9">
      <c r="D492" s="1280"/>
      <c r="E492" s="1280"/>
      <c r="F492" s="1280"/>
      <c r="I492" s="524"/>
    </row>
    <row r="493" spans="1:9">
      <c r="D493" s="480"/>
      <c r="E493" s="480"/>
      <c r="F493" s="480"/>
      <c r="I493" s="524"/>
    </row>
    <row r="494" spans="1:9">
      <c r="B494" s="519" t="s">
        <v>2789</v>
      </c>
      <c r="D494" s="1309" t="s">
        <v>1238</v>
      </c>
      <c r="E494" s="1309"/>
      <c r="F494" s="1309"/>
      <c r="I494" s="524"/>
    </row>
    <row r="495" spans="1:9">
      <c r="A495" s="480"/>
      <c r="B495" s="480"/>
      <c r="I495" s="524"/>
    </row>
    <row r="496" spans="1:9">
      <c r="A496" s="1286" t="s">
        <v>1079</v>
      </c>
      <c r="B496" s="1286"/>
      <c r="C496" s="1286"/>
      <c r="D496" s="1286"/>
      <c r="E496" s="1286"/>
      <c r="F496" s="1286"/>
      <c r="G496" s="1286"/>
      <c r="H496" s="1063"/>
      <c r="I496" s="1256"/>
    </row>
    <row r="497" spans="1:9">
      <c r="A497" s="480"/>
      <c r="B497" s="480"/>
      <c r="I497" s="524"/>
    </row>
    <row r="498" spans="1:9">
      <c r="D498" s="1316" t="s">
        <v>896</v>
      </c>
      <c r="E498" s="1316"/>
      <c r="F498" s="1316"/>
      <c r="I498" s="524"/>
    </row>
    <row r="499" spans="1:9" ht="14.4">
      <c r="A499" s="518"/>
      <c r="B499" s="518"/>
      <c r="D499" s="1313" t="s">
        <v>1239</v>
      </c>
      <c r="E499" s="1313"/>
      <c r="F499" s="1313"/>
      <c r="I499" s="524"/>
    </row>
    <row r="500" spans="1:9" ht="14.4">
      <c r="A500" s="518"/>
      <c r="B500" s="518"/>
      <c r="D500" s="481"/>
      <c r="I500" s="524"/>
    </row>
    <row r="501" spans="1:9" ht="14.4">
      <c r="A501" s="518"/>
      <c r="B501" s="519" t="s">
        <v>2789</v>
      </c>
      <c r="D501" s="1268" t="s">
        <v>1240</v>
      </c>
      <c r="E501" s="1268"/>
      <c r="F501" s="1268"/>
      <c r="I501" s="524" t="s">
        <v>2094</v>
      </c>
    </row>
    <row r="502" spans="1:9" ht="14.4">
      <c r="A502" s="518"/>
      <c r="B502" s="518"/>
      <c r="D502" s="1268"/>
      <c r="E502" s="1268"/>
      <c r="F502" s="1268"/>
      <c r="I502" s="524"/>
    </row>
    <row r="503" spans="1:9" ht="14.4">
      <c r="A503" s="518"/>
      <c r="B503" s="518"/>
      <c r="D503" s="480"/>
      <c r="I503" s="524"/>
    </row>
    <row r="504" spans="1:9" ht="12.75" customHeight="1">
      <c r="B504" s="519" t="s">
        <v>2789</v>
      </c>
      <c r="D504" s="1302" t="s">
        <v>1383</v>
      </c>
      <c r="E504" s="1302"/>
      <c r="F504" s="1302"/>
      <c r="I504" s="524" t="s">
        <v>2095</v>
      </c>
    </row>
    <row r="505" spans="1:9" ht="14.4">
      <c r="A505" s="518"/>
      <c r="D505" s="1302"/>
      <c r="E505" s="1302"/>
      <c r="F505" s="1302"/>
      <c r="I505" s="524"/>
    </row>
    <row r="506" spans="1:9" ht="14.4">
      <c r="A506" s="518"/>
      <c r="B506" s="518"/>
      <c r="D506" s="1302"/>
      <c r="E506" s="1302"/>
      <c r="F506" s="1302"/>
      <c r="I506" s="524"/>
    </row>
    <row r="507" spans="1:9" ht="14.4">
      <c r="A507" s="518"/>
      <c r="B507" s="518"/>
      <c r="D507" s="1302"/>
      <c r="E507" s="1302"/>
      <c r="F507" s="1302"/>
      <c r="I507" s="524"/>
    </row>
    <row r="508" spans="1:9" ht="14.4">
      <c r="A508" s="518"/>
      <c r="D508" s="554"/>
      <c r="E508" s="554"/>
      <c r="F508" s="554"/>
      <c r="I508" s="524"/>
    </row>
    <row r="509" spans="1:9" ht="14.4">
      <c r="A509" s="518"/>
      <c r="B509" s="519" t="s">
        <v>2789</v>
      </c>
      <c r="D509" s="1309" t="s">
        <v>1243</v>
      </c>
      <c r="E509" s="1309"/>
      <c r="F509" s="1309"/>
      <c r="I509" s="524" t="s">
        <v>2096</v>
      </c>
    </row>
    <row r="510" spans="1:9" ht="14.4">
      <c r="A510" s="518"/>
      <c r="B510" s="518"/>
      <c r="D510" s="480"/>
      <c r="I510" s="524"/>
    </row>
    <row r="511" spans="1:9" ht="14.4">
      <c r="A511" s="518"/>
      <c r="B511" s="519" t="s">
        <v>2789</v>
      </c>
      <c r="D511" s="1280" t="s">
        <v>1244</v>
      </c>
      <c r="E511" s="1280"/>
      <c r="F511" s="1280"/>
      <c r="I511" s="524" t="s">
        <v>2096</v>
      </c>
    </row>
    <row r="512" spans="1:9" ht="14.4">
      <c r="A512" s="518"/>
      <c r="D512" s="1280"/>
      <c r="E512" s="1280"/>
      <c r="F512" s="1280"/>
      <c r="I512" s="524"/>
    </row>
    <row r="513" spans="1:9">
      <c r="A513" s="524"/>
      <c r="B513" s="524"/>
      <c r="D513" s="481"/>
      <c r="I513" s="524"/>
    </row>
    <row r="514" spans="1:9">
      <c r="A514" s="524"/>
      <c r="B514" s="519" t="s">
        <v>2789</v>
      </c>
      <c r="D514" s="1309" t="s">
        <v>1245</v>
      </c>
      <c r="E514" s="1309"/>
      <c r="F514" s="1309"/>
      <c r="I514" s="524" t="s">
        <v>2149</v>
      </c>
    </row>
    <row r="515" spans="1:9" ht="14.4">
      <c r="A515" s="518"/>
      <c r="B515" s="518"/>
      <c r="D515" s="480"/>
      <c r="I515" s="524"/>
    </row>
    <row r="516" spans="1:9">
      <c r="A516" s="1286" t="s">
        <v>1080</v>
      </c>
      <c r="B516" s="1286"/>
      <c r="C516" s="1286"/>
      <c r="D516" s="1286"/>
      <c r="E516" s="1286"/>
      <c r="F516" s="1286"/>
      <c r="G516" s="1286"/>
      <c r="H516" s="1063"/>
      <c r="I516" s="1256"/>
    </row>
    <row r="517" spans="1:9" ht="12" customHeight="1">
      <c r="A517" s="518"/>
      <c r="B517" s="518"/>
      <c r="D517" s="480"/>
      <c r="I517" s="524"/>
    </row>
    <row r="518" spans="1:9">
      <c r="C518" s="516"/>
      <c r="D518" s="1278" t="s">
        <v>803</v>
      </c>
      <c r="E518" s="1278"/>
      <c r="F518" s="1278"/>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4.1" customHeight="1">
      <c r="A522" s="517"/>
      <c r="B522" s="519" t="s">
        <v>2788</v>
      </c>
      <c r="C522" s="517"/>
      <c r="D522" s="1268" t="s">
        <v>2374</v>
      </c>
      <c r="E522" s="1268"/>
      <c r="F522" s="1268"/>
      <c r="I522" s="524" t="s">
        <v>2131</v>
      </c>
    </row>
    <row r="523" spans="1:9">
      <c r="A523" s="517"/>
      <c r="B523" s="517"/>
      <c r="C523" s="517"/>
      <c r="D523" s="1268"/>
      <c r="E523" s="1268"/>
      <c r="F523" s="1268"/>
      <c r="I523" s="524"/>
    </row>
    <row r="524" spans="1:9">
      <c r="A524" s="517"/>
      <c r="B524" s="517"/>
      <c r="C524" s="517"/>
      <c r="D524" s="485"/>
      <c r="E524" s="485"/>
      <c r="F524" s="485"/>
      <c r="I524" s="514"/>
    </row>
    <row r="525" spans="1:9" ht="12.75" customHeight="1">
      <c r="A525" s="517"/>
      <c r="B525" s="519" t="s">
        <v>2788</v>
      </c>
      <c r="D525" s="417" t="s">
        <v>2204</v>
      </c>
      <c r="E525" s="416"/>
      <c r="F525" s="416"/>
      <c r="I525" s="524" t="s">
        <v>2097</v>
      </c>
    </row>
    <row r="526" spans="1:9">
      <c r="A526" s="517"/>
      <c r="B526" s="517"/>
      <c r="C526" s="517"/>
      <c r="D526" s="416"/>
      <c r="E526" s="96" t="s">
        <v>2205</v>
      </c>
      <c r="I526" s="524"/>
    </row>
    <row r="527" spans="1:9">
      <c r="A527" s="517"/>
      <c r="B527" s="517"/>
      <c r="D527" s="1324" t="s">
        <v>2375</v>
      </c>
      <c r="E527" s="1324"/>
      <c r="F527" s="1324"/>
      <c r="I527" s="524"/>
    </row>
    <row r="528" spans="1:9">
      <c r="A528" s="517"/>
      <c r="B528" s="517"/>
      <c r="D528" s="1324"/>
      <c r="E528" s="1324"/>
      <c r="F528" s="1324"/>
      <c r="I528" s="524"/>
    </row>
    <row r="529" spans="1:9">
      <c r="A529" s="517"/>
      <c r="B529" s="517"/>
      <c r="C529" s="517"/>
      <c r="D529" s="1324"/>
      <c r="E529" s="1324"/>
      <c r="F529" s="1324"/>
      <c r="I529" s="524"/>
    </row>
    <row r="530" spans="1:9">
      <c r="A530" s="517"/>
      <c r="B530" s="517"/>
      <c r="C530" s="517"/>
      <c r="D530" s="532"/>
      <c r="F530" s="480"/>
      <c r="I530" s="524"/>
    </row>
    <row r="531" spans="1:9" ht="13.35" customHeight="1">
      <c r="A531" s="517"/>
      <c r="B531" s="519" t="s">
        <v>2789</v>
      </c>
      <c r="C531" s="517"/>
      <c r="D531" s="1280" t="s">
        <v>2376</v>
      </c>
      <c r="E531" s="1280"/>
      <c r="F531" s="1280"/>
      <c r="I531" s="524" t="s">
        <v>2097</v>
      </c>
    </row>
    <row r="532" spans="1:9">
      <c r="A532" s="517"/>
      <c r="B532" s="517"/>
      <c r="C532" s="517"/>
      <c r="D532" s="1280"/>
      <c r="E532" s="1280"/>
      <c r="F532" s="1280"/>
      <c r="I532" s="524"/>
    </row>
    <row r="533" spans="1:9" ht="12" customHeight="1">
      <c r="A533" s="480"/>
      <c r="B533" s="480"/>
      <c r="C533" s="521"/>
      <c r="D533" s="480"/>
      <c r="F533" s="482"/>
      <c r="I533" s="524"/>
    </row>
    <row r="534" spans="1:9">
      <c r="A534" s="1286" t="s">
        <v>1081</v>
      </c>
      <c r="B534" s="1286"/>
      <c r="C534" s="1286"/>
      <c r="D534" s="1286"/>
      <c r="E534" s="1286"/>
      <c r="F534" s="1286"/>
      <c r="G534" s="1286"/>
      <c r="H534" s="1063"/>
      <c r="I534" s="1256"/>
    </row>
    <row r="535" spans="1:9">
      <c r="A535" s="480"/>
      <c r="B535" s="480"/>
      <c r="C535" s="521"/>
      <c r="F535" s="482"/>
      <c r="I535" s="524"/>
    </row>
    <row r="536" spans="1:9">
      <c r="B536" s="1295" t="s">
        <v>449</v>
      </c>
      <c r="C536" s="1295"/>
      <c r="D536" s="1295"/>
      <c r="E536" s="1295"/>
      <c r="F536" s="1295"/>
      <c r="I536" s="524"/>
    </row>
    <row r="537" spans="1:9">
      <c r="A537" s="480"/>
      <c r="B537" s="480"/>
      <c r="C537" s="521"/>
      <c r="D537" s="480"/>
      <c r="F537" s="480"/>
      <c r="I537" s="524"/>
    </row>
    <row r="538" spans="1:9">
      <c r="A538" s="1287" t="s">
        <v>1082</v>
      </c>
      <c r="B538" s="1287"/>
      <c r="C538" s="1287"/>
      <c r="D538" s="1287"/>
      <c r="E538" s="1287"/>
      <c r="F538" s="1287"/>
      <c r="G538" s="1287"/>
      <c r="H538" s="1063"/>
      <c r="I538" s="1256"/>
    </row>
    <row r="539" spans="1:9">
      <c r="A539" s="480"/>
      <c r="B539" s="480"/>
      <c r="C539" s="521"/>
      <c r="D539" s="480"/>
      <c r="F539" s="480"/>
      <c r="I539" s="524"/>
    </row>
    <row r="540" spans="1:9">
      <c r="C540" s="521"/>
      <c r="D540" s="1278" t="s">
        <v>692</v>
      </c>
      <c r="E540" s="1278"/>
      <c r="F540" s="1278"/>
      <c r="I540" s="524"/>
    </row>
    <row r="541" spans="1:9">
      <c r="C541" s="521"/>
      <c r="D541" s="1309" t="s">
        <v>1139</v>
      </c>
      <c r="E541" s="1309"/>
      <c r="F541" s="1309"/>
      <c r="I541" s="524"/>
    </row>
    <row r="542" spans="1:9">
      <c r="C542" s="521"/>
      <c r="D542" s="480"/>
      <c r="E542" s="480"/>
      <c r="F542" s="480"/>
      <c r="I542" s="524"/>
    </row>
    <row r="543" spans="1:9" ht="14.1" customHeight="1">
      <c r="A543" s="518"/>
      <c r="B543" s="519" t="s">
        <v>2788</v>
      </c>
      <c r="C543" s="521"/>
      <c r="D543" s="1309" t="s">
        <v>897</v>
      </c>
      <c r="E543" s="1309"/>
      <c r="F543" s="1309"/>
      <c r="I543" s="524" t="s">
        <v>2147</v>
      </c>
    </row>
    <row r="544" spans="1:9" ht="14.1" customHeight="1">
      <c r="A544" s="521"/>
      <c r="B544" s="521"/>
      <c r="C544" s="521"/>
      <c r="D544" s="480"/>
      <c r="I544" s="524"/>
    </row>
    <row r="545" spans="1:9" ht="14.4">
      <c r="A545" s="518"/>
      <c r="B545" s="519" t="s">
        <v>2788</v>
      </c>
      <c r="C545" s="521"/>
      <c r="D545" s="1280" t="s">
        <v>1140</v>
      </c>
      <c r="E545" s="1280"/>
      <c r="F545" s="1280"/>
      <c r="I545" s="524" t="s">
        <v>2147</v>
      </c>
    </row>
    <row r="546" spans="1:9">
      <c r="A546" s="521"/>
      <c r="B546" s="521"/>
      <c r="C546" s="521"/>
      <c r="D546" s="1280"/>
      <c r="E546" s="1280"/>
      <c r="F546" s="1280"/>
      <c r="I546" s="524"/>
    </row>
    <row r="547" spans="1:9">
      <c r="A547" s="521"/>
      <c r="B547" s="521"/>
      <c r="C547" s="521"/>
      <c r="D547" s="480"/>
      <c r="E547" s="480"/>
      <c r="F547" s="480"/>
      <c r="I547" s="524"/>
    </row>
    <row r="548" spans="1:9" ht="14.4">
      <c r="A548" s="518"/>
      <c r="B548" s="519" t="s">
        <v>2788</v>
      </c>
      <c r="C548" s="521"/>
      <c r="D548" s="1280" t="s">
        <v>1141</v>
      </c>
      <c r="E548" s="1280"/>
      <c r="F548" s="1280"/>
      <c r="I548" s="524" t="s">
        <v>2098</v>
      </c>
    </row>
    <row r="549" spans="1:9">
      <c r="A549" s="521"/>
      <c r="B549" s="521"/>
      <c r="C549" s="521"/>
      <c r="D549" s="1280"/>
      <c r="E549" s="1280"/>
      <c r="F549" s="1280"/>
      <c r="I549" s="524"/>
    </row>
    <row r="550" spans="1:9">
      <c r="A550" s="521"/>
      <c r="B550" s="521"/>
      <c r="C550" s="521"/>
      <c r="D550" s="480"/>
      <c r="E550" s="480"/>
      <c r="F550" s="480"/>
      <c r="I550" s="524"/>
    </row>
    <row r="551" spans="1:9" ht="14.4">
      <c r="A551" s="518"/>
      <c r="B551" s="519" t="s">
        <v>2788</v>
      </c>
      <c r="C551" s="521"/>
      <c r="D551" s="1280" t="s">
        <v>1142</v>
      </c>
      <c r="E551" s="1280"/>
      <c r="F551" s="1280"/>
      <c r="I551" s="524" t="s">
        <v>2099</v>
      </c>
    </row>
    <row r="552" spans="1:9">
      <c r="A552" s="521"/>
      <c r="B552" s="521"/>
      <c r="C552" s="521"/>
      <c r="D552" s="1280"/>
      <c r="E552" s="1280"/>
      <c r="F552" s="1280"/>
      <c r="I552" s="524"/>
    </row>
    <row r="553" spans="1:9">
      <c r="A553" s="521"/>
      <c r="B553" s="521"/>
      <c r="C553" s="521"/>
      <c r="D553" s="480"/>
      <c r="E553" s="480"/>
      <c r="F553" s="480"/>
      <c r="I553" s="524"/>
    </row>
    <row r="554" spans="1:9" ht="14.4">
      <c r="A554" s="518"/>
      <c r="B554" s="519" t="s">
        <v>2788</v>
      </c>
      <c r="C554" s="521"/>
      <c r="D554" s="1280" t="s">
        <v>1143</v>
      </c>
      <c r="E554" s="1280"/>
      <c r="F554" s="1280"/>
      <c r="I554" s="524" t="s">
        <v>2148</v>
      </c>
    </row>
    <row r="555" spans="1:9">
      <c r="A555" s="521"/>
      <c r="B555" s="521"/>
      <c r="C555" s="521"/>
      <c r="D555" s="1280"/>
      <c r="E555" s="1280"/>
      <c r="F555" s="1280"/>
      <c r="I555" s="524"/>
    </row>
    <row r="556" spans="1:9">
      <c r="A556" s="521"/>
      <c r="B556" s="521"/>
      <c r="C556" s="521"/>
      <c r="D556" s="1280"/>
      <c r="E556" s="1280"/>
      <c r="F556" s="1280"/>
      <c r="I556" s="524"/>
    </row>
    <row r="557" spans="1:9">
      <c r="A557" s="521"/>
      <c r="B557" s="521"/>
      <c r="C557" s="521"/>
      <c r="D557" s="480"/>
      <c r="E557" s="480"/>
      <c r="F557" s="480"/>
      <c r="I557" s="524"/>
    </row>
    <row r="558" spans="1:9" ht="14.4">
      <c r="A558" s="518"/>
      <c r="B558" s="519" t="s">
        <v>2789</v>
      </c>
      <c r="C558" s="521"/>
      <c r="D558" s="1280" t="s">
        <v>1261</v>
      </c>
      <c r="E558" s="1280"/>
      <c r="F558" s="1280"/>
      <c r="I558" s="524" t="s">
        <v>2147</v>
      </c>
    </row>
    <row r="559" spans="1:9">
      <c r="A559" s="521"/>
      <c r="B559" s="521"/>
      <c r="C559" s="521"/>
      <c r="D559" s="1280"/>
      <c r="E559" s="1280"/>
      <c r="F559" s="1280"/>
      <c r="I559" s="524"/>
    </row>
    <row r="560" spans="1:9">
      <c r="A560" s="521"/>
      <c r="B560" s="521"/>
      <c r="C560" s="521"/>
      <c r="D560" s="480"/>
      <c r="E560" s="480"/>
      <c r="F560" s="480"/>
      <c r="I560" s="524"/>
    </row>
    <row r="561" spans="1:9" ht="14.4">
      <c r="A561" s="518"/>
      <c r="B561" s="519" t="s">
        <v>2788</v>
      </c>
      <c r="C561" s="521"/>
      <c r="D561" s="1280" t="s">
        <v>1145</v>
      </c>
      <c r="E561" s="1280"/>
      <c r="F561" s="1280"/>
      <c r="I561" s="524" t="s">
        <v>2147</v>
      </c>
    </row>
    <row r="562" spans="1:9">
      <c r="A562" s="521"/>
      <c r="B562" s="521"/>
      <c r="C562" s="521"/>
      <c r="D562" s="1280"/>
      <c r="E562" s="1280"/>
      <c r="F562" s="1280"/>
      <c r="I562" s="524"/>
    </row>
    <row r="563" spans="1:9">
      <c r="A563" s="521"/>
      <c r="B563" s="521"/>
      <c r="C563" s="521"/>
      <c r="D563" s="480"/>
      <c r="E563" s="480"/>
      <c r="F563" s="480"/>
      <c r="I563" s="524"/>
    </row>
    <row r="564" spans="1:9" ht="14.4">
      <c r="A564" s="518"/>
      <c r="B564" s="519" t="s">
        <v>2788</v>
      </c>
      <c r="C564" s="521"/>
      <c r="D564" s="1309" t="s">
        <v>1146</v>
      </c>
      <c r="E564" s="1309"/>
      <c r="F564" s="1309"/>
      <c r="I564" s="524" t="s">
        <v>2150</v>
      </c>
    </row>
    <row r="565" spans="1:9">
      <c r="A565" s="524"/>
      <c r="B565" s="524"/>
      <c r="C565" s="521"/>
      <c r="D565" s="1309" t="s">
        <v>2207</v>
      </c>
      <c r="E565" s="1309"/>
      <c r="F565" s="1309"/>
      <c r="I565" s="524"/>
    </row>
    <row r="566" spans="1:9">
      <c r="A566" s="524"/>
      <c r="B566" s="524"/>
      <c r="C566" s="521"/>
      <c r="E566" s="96" t="s">
        <v>2206</v>
      </c>
      <c r="F566" s="435"/>
      <c r="I566" s="524"/>
    </row>
    <row r="567" spans="1:9" ht="14.4">
      <c r="A567" s="518"/>
      <c r="B567" s="518"/>
      <c r="C567" s="521"/>
      <c r="E567" s="480"/>
      <c r="F567" s="480"/>
      <c r="I567" s="524"/>
    </row>
    <row r="568" spans="1:9" ht="14.4">
      <c r="A568" s="518"/>
      <c r="B568" s="519" t="s">
        <v>2788</v>
      </c>
      <c r="C568" s="521"/>
      <c r="D568" s="1309" t="s">
        <v>1148</v>
      </c>
      <c r="E568" s="1309"/>
      <c r="F568" s="1309"/>
      <c r="I568" s="524" t="s">
        <v>2100</v>
      </c>
    </row>
    <row r="569" spans="1:9">
      <c r="C569" s="521"/>
      <c r="D569" s="1280" t="s">
        <v>1149</v>
      </c>
      <c r="E569" s="1280"/>
      <c r="F569" s="1280"/>
      <c r="I569" s="524"/>
    </row>
    <row r="570" spans="1:9">
      <c r="A570" s="521"/>
      <c r="B570" s="521"/>
      <c r="C570" s="521"/>
      <c r="D570" s="1280"/>
      <c r="E570" s="1280"/>
      <c r="F570" s="1280"/>
      <c r="I570" s="524"/>
    </row>
    <row r="571" spans="1:9">
      <c r="A571" s="521"/>
      <c r="B571" s="521"/>
      <c r="C571" s="521"/>
      <c r="D571" s="1280"/>
      <c r="E571" s="1280"/>
      <c r="F571" s="1280"/>
      <c r="I571" s="524"/>
    </row>
    <row r="572" spans="1:9">
      <c r="A572" s="521"/>
      <c r="B572" s="521"/>
      <c r="C572" s="521"/>
      <c r="D572" s="480"/>
      <c r="E572" s="480"/>
      <c r="F572" s="480"/>
      <c r="I572" s="524"/>
    </row>
    <row r="573" spans="1:9" ht="14.4">
      <c r="A573" s="518"/>
      <c r="B573" s="519" t="s">
        <v>2788</v>
      </c>
      <c r="C573" s="521"/>
      <c r="D573" s="1280" t="s">
        <v>2377</v>
      </c>
      <c r="E573" s="1280"/>
      <c r="F573" s="1280"/>
      <c r="I573" s="524" t="s">
        <v>2101</v>
      </c>
    </row>
    <row r="574" spans="1:9" ht="14.4">
      <c r="A574" s="518"/>
      <c r="B574" s="518"/>
      <c r="C574" s="521"/>
      <c r="D574" s="1280"/>
      <c r="E574" s="1280"/>
      <c r="F574" s="1280"/>
      <c r="I574" s="524"/>
    </row>
    <row r="575" spans="1:9" ht="14.4">
      <c r="A575" s="518"/>
      <c r="B575" s="518"/>
      <c r="C575" s="521"/>
      <c r="D575" s="1280"/>
      <c r="E575" s="1280"/>
      <c r="F575" s="1280"/>
      <c r="I575" s="524"/>
    </row>
    <row r="576" spans="1:9" ht="14.4">
      <c r="A576" s="518"/>
      <c r="B576" s="518"/>
      <c r="C576" s="521"/>
      <c r="D576" s="1280"/>
      <c r="E576" s="1280"/>
      <c r="F576" s="1280"/>
      <c r="I576" s="524"/>
    </row>
    <row r="577" spans="1:9" ht="14.4">
      <c r="A577" s="518"/>
      <c r="B577" s="518"/>
      <c r="C577" s="521"/>
      <c r="D577" s="480"/>
      <c r="E577" s="480"/>
      <c r="F577" s="480"/>
      <c r="I577" s="524"/>
    </row>
    <row r="578" spans="1:9">
      <c r="A578" s="1286" t="s">
        <v>1083</v>
      </c>
      <c r="B578" s="1286"/>
      <c r="C578" s="1286"/>
      <c r="D578" s="1286"/>
      <c r="E578" s="1286"/>
      <c r="F578" s="1286"/>
      <c r="G578" s="1286"/>
      <c r="H578" s="1063"/>
      <c r="I578" s="1256"/>
    </row>
    <row r="579" spans="1:9">
      <c r="A579" s="521"/>
      <c r="B579" s="521"/>
      <c r="C579" s="521"/>
      <c r="E579" s="480"/>
      <c r="F579" s="480"/>
      <c r="I579" s="524"/>
    </row>
    <row r="580" spans="1:9" ht="12.75" customHeight="1">
      <c r="C580" s="516"/>
      <c r="D580" s="1308" t="s">
        <v>211</v>
      </c>
      <c r="E580" s="1308"/>
      <c r="F580" s="1308"/>
      <c r="I580" s="524"/>
    </row>
    <row r="581" spans="1:9">
      <c r="A581" s="517"/>
      <c r="B581" s="517"/>
      <c r="C581" s="517"/>
      <c r="D581" s="1302" t="s">
        <v>1099</v>
      </c>
      <c r="E581" s="1302"/>
      <c r="F581" s="1302"/>
      <c r="I581" s="524"/>
    </row>
    <row r="582" spans="1:9">
      <c r="A582" s="433"/>
      <c r="B582" s="433"/>
      <c r="C582" s="517"/>
      <c r="D582" s="533"/>
      <c r="I582" s="524" t="s">
        <v>2102</v>
      </c>
    </row>
    <row r="583" spans="1:9">
      <c r="A583" s="517"/>
      <c r="B583" s="519" t="s">
        <v>2788</v>
      </c>
      <c r="D583" s="1302" t="s">
        <v>903</v>
      </c>
      <c r="E583" s="1302"/>
      <c r="F583" s="1302"/>
      <c r="I583" s="524"/>
    </row>
    <row r="584" spans="1:9">
      <c r="A584" s="524"/>
      <c r="B584" s="524"/>
      <c r="D584" s="510"/>
      <c r="I584" s="524"/>
    </row>
    <row r="585" spans="1:9">
      <c r="A585" s="524"/>
      <c r="B585" s="519" t="s">
        <v>2788</v>
      </c>
      <c r="D585" s="1302" t="s">
        <v>2378</v>
      </c>
      <c r="E585" s="1302"/>
      <c r="F585" s="1302"/>
      <c r="I585" s="524" t="s">
        <v>2104</v>
      </c>
    </row>
    <row r="586" spans="1:9">
      <c r="A586" s="524"/>
      <c r="B586" s="524"/>
      <c r="D586" s="1302"/>
      <c r="E586" s="1302"/>
      <c r="F586" s="1302"/>
      <c r="I586" s="524" t="s">
        <v>2103</v>
      </c>
    </row>
    <row r="587" spans="1:9">
      <c r="A587" s="524"/>
      <c r="B587" s="524"/>
      <c r="D587" s="1302"/>
      <c r="E587" s="1302"/>
      <c r="F587" s="1302"/>
      <c r="I587" s="524"/>
    </row>
    <row r="588" spans="1:9">
      <c r="A588" s="524"/>
      <c r="B588" s="524"/>
      <c r="D588" s="1302"/>
      <c r="E588" s="1302"/>
      <c r="F588" s="1302"/>
      <c r="I588" s="524"/>
    </row>
    <row r="589" spans="1:9">
      <c r="A589" s="524"/>
      <c r="B589" s="519" t="s">
        <v>2789</v>
      </c>
      <c r="D589" s="1302" t="s">
        <v>1101</v>
      </c>
      <c r="E589" s="1302"/>
      <c r="F589" s="1302"/>
      <c r="I589" s="524"/>
    </row>
    <row r="590" spans="1:9">
      <c r="A590" s="524"/>
      <c r="B590" s="524"/>
      <c r="D590" s="1302"/>
      <c r="E590" s="1302"/>
      <c r="F590" s="1302"/>
      <c r="I590" s="524"/>
    </row>
    <row r="591" spans="1:9">
      <c r="A591" s="524"/>
      <c r="B591" s="524"/>
      <c r="D591" s="1302"/>
      <c r="E591" s="1302"/>
      <c r="F591" s="1302"/>
      <c r="I591" s="524"/>
    </row>
    <row r="592" spans="1:9">
      <c r="A592" s="524"/>
      <c r="B592" s="524"/>
      <c r="D592" s="1302"/>
      <c r="E592" s="1302"/>
      <c r="F592" s="1302"/>
      <c r="I592" s="524"/>
    </row>
    <row r="593" spans="1:9">
      <c r="A593" s="524"/>
      <c r="B593" s="524"/>
      <c r="D593" s="473"/>
      <c r="E593" s="473"/>
      <c r="F593" s="473"/>
      <c r="I593" s="524"/>
    </row>
    <row r="594" spans="1:9">
      <c r="A594" s="524"/>
      <c r="B594" s="519" t="s">
        <v>2788</v>
      </c>
      <c r="D594" s="1302" t="s">
        <v>2379</v>
      </c>
      <c r="E594" s="1302"/>
      <c r="F594" s="1302"/>
      <c r="I594" s="524"/>
    </row>
    <row r="595" spans="1:9">
      <c r="A595" s="524"/>
      <c r="B595" s="524"/>
      <c r="D595" s="1302"/>
      <c r="E595" s="1302"/>
      <c r="F595" s="1302"/>
      <c r="I595" s="524"/>
    </row>
    <row r="596" spans="1:9">
      <c r="A596" s="524"/>
      <c r="B596" s="524"/>
      <c r="D596" s="533"/>
      <c r="I596" s="524"/>
    </row>
    <row r="597" spans="1:9">
      <c r="A597" s="524"/>
      <c r="B597" s="519" t="s">
        <v>2789</v>
      </c>
      <c r="D597" s="1302" t="s">
        <v>1103</v>
      </c>
      <c r="E597" s="1302"/>
      <c r="F597" s="1302"/>
      <c r="I597" s="524" t="s">
        <v>2151</v>
      </c>
    </row>
    <row r="598" spans="1:9">
      <c r="A598" s="524"/>
      <c r="B598" s="524"/>
      <c r="D598" s="1302"/>
      <c r="E598" s="1302"/>
      <c r="F598" s="1302"/>
      <c r="I598" s="524"/>
    </row>
    <row r="599" spans="1:9" ht="14.4">
      <c r="A599" s="518"/>
      <c r="B599" s="518"/>
      <c r="D599" s="533"/>
      <c r="I599" s="524"/>
    </row>
    <row r="600" spans="1:9">
      <c r="A600" s="1286" t="s">
        <v>1084</v>
      </c>
      <c r="B600" s="1286"/>
      <c r="C600" s="1286"/>
      <c r="D600" s="1286"/>
      <c r="E600" s="1286"/>
      <c r="F600" s="1286"/>
      <c r="G600" s="1286"/>
      <c r="H600" s="1063"/>
      <c r="I600" s="1256"/>
    </row>
    <row r="601" spans="1:9">
      <c r="I601" s="524"/>
    </row>
    <row r="602" spans="1:9">
      <c r="D602" s="1278" t="s">
        <v>1184</v>
      </c>
      <c r="E602" s="1278"/>
      <c r="F602" s="1278"/>
      <c r="I602" s="524"/>
    </row>
    <row r="603" spans="1:9">
      <c r="D603" s="1279" t="s">
        <v>1185</v>
      </c>
      <c r="E603" s="1279"/>
      <c r="F603" s="1279"/>
      <c r="I603" s="524"/>
    </row>
    <row r="604" spans="1:9">
      <c r="D604" s="478"/>
      <c r="I604" s="524"/>
    </row>
    <row r="605" spans="1:9" ht="14.25" customHeight="1">
      <c r="A605" s="518"/>
      <c r="B605" s="519" t="s">
        <v>2788</v>
      </c>
      <c r="D605" s="1343" t="s">
        <v>2208</v>
      </c>
      <c r="E605" s="1343"/>
      <c r="F605" s="1343"/>
      <c r="I605" s="524" t="s">
        <v>2132</v>
      </c>
    </row>
    <row r="606" spans="1:9">
      <c r="D606" s="1343"/>
      <c r="E606" s="1343"/>
      <c r="F606" s="1343"/>
      <c r="I606" s="524"/>
    </row>
    <row r="607" spans="1:9">
      <c r="D607" s="416"/>
      <c r="E607" s="1071" t="s">
        <v>2209</v>
      </c>
      <c r="F607" s="416"/>
      <c r="I607" s="524"/>
    </row>
    <row r="608" spans="1:9">
      <c r="I608" s="524"/>
    </row>
    <row r="609" spans="1:9">
      <c r="A609" s="1286" t="s">
        <v>1085</v>
      </c>
      <c r="B609" s="1286"/>
      <c r="C609" s="1286"/>
      <c r="D609" s="1286"/>
      <c r="E609" s="1286"/>
      <c r="F609" s="1286"/>
      <c r="G609" s="1286"/>
      <c r="H609" s="1063"/>
      <c r="I609" s="1256"/>
    </row>
    <row r="610" spans="1:9">
      <c r="A610" s="480"/>
      <c r="B610" s="480"/>
      <c r="I610" s="524"/>
    </row>
    <row r="611" spans="1:9">
      <c r="A611" s="516"/>
      <c r="B611" s="516"/>
      <c r="C611" s="516"/>
      <c r="D611" s="1281" t="s">
        <v>1187</v>
      </c>
      <c r="E611" s="1281"/>
      <c r="F611" s="1281"/>
      <c r="I611" s="524"/>
    </row>
    <row r="612" spans="1:9">
      <c r="A612" s="516"/>
      <c r="B612" s="516"/>
      <c r="C612" s="516"/>
      <c r="D612" s="1281"/>
      <c r="E612" s="1281"/>
      <c r="F612" s="1281"/>
      <c r="I612" s="524"/>
    </row>
    <row r="613" spans="1:9">
      <c r="C613" s="517"/>
      <c r="D613" s="1279" t="s">
        <v>1188</v>
      </c>
      <c r="E613" s="1279"/>
      <c r="F613" s="1279"/>
      <c r="I613" s="524"/>
    </row>
    <row r="614" spans="1:9">
      <c r="C614" s="517"/>
      <c r="D614" s="478"/>
      <c r="E614" s="478"/>
      <c r="F614" s="478"/>
      <c r="I614" s="524"/>
    </row>
    <row r="615" spans="1:9" ht="12.75" customHeight="1">
      <c r="A615" s="524"/>
      <c r="B615" s="519" t="s">
        <v>2788</v>
      </c>
      <c r="D615" s="1282" t="s">
        <v>1189</v>
      </c>
      <c r="E615" s="1282"/>
      <c r="F615" s="1282"/>
      <c r="I615" s="524" t="s">
        <v>2152</v>
      </c>
    </row>
    <row r="616" spans="1:9">
      <c r="D616" s="1282"/>
      <c r="E616" s="1282"/>
      <c r="F616" s="1282"/>
      <c r="I616" s="524"/>
    </row>
    <row r="617" spans="1:9">
      <c r="I617" s="524"/>
    </row>
    <row r="618" spans="1:9">
      <c r="B618" s="519" t="s">
        <v>2788</v>
      </c>
      <c r="D618" s="1282" t="s">
        <v>1190</v>
      </c>
      <c r="E618" s="1282"/>
      <c r="F618" s="1282"/>
      <c r="I618" s="524" t="s">
        <v>2105</v>
      </c>
    </row>
    <row r="619" spans="1:9">
      <c r="C619" s="534"/>
      <c r="D619" s="1282"/>
      <c r="E619" s="1282"/>
      <c r="F619" s="1282"/>
      <c r="I619" s="524"/>
    </row>
    <row r="620" spans="1:9">
      <c r="C620" s="534"/>
      <c r="I620" s="524"/>
    </row>
    <row r="621" spans="1:9">
      <c r="B621" s="519" t="s">
        <v>2789</v>
      </c>
      <c r="C621" s="534"/>
      <c r="D621" s="1282" t="s">
        <v>1191</v>
      </c>
      <c r="E621" s="1282"/>
      <c r="F621" s="1282"/>
      <c r="I621" s="524" t="s">
        <v>2153</v>
      </c>
    </row>
    <row r="622" spans="1:9">
      <c r="C622" s="534"/>
      <c r="D622" s="1282"/>
      <c r="E622" s="1282"/>
      <c r="F622" s="1282"/>
      <c r="I622" s="534" t="s">
        <v>2154</v>
      </c>
    </row>
    <row r="623" spans="1:9">
      <c r="C623" s="534"/>
      <c r="I623" s="524"/>
    </row>
    <row r="624" spans="1:9">
      <c r="A624" s="1286" t="s">
        <v>1086</v>
      </c>
      <c r="B624" s="1286"/>
      <c r="C624" s="1286"/>
      <c r="D624" s="1286"/>
      <c r="E624" s="1286"/>
      <c r="F624" s="1286"/>
      <c r="G624" s="1286"/>
      <c r="H624" s="1063"/>
      <c r="I624" s="1256"/>
    </row>
    <row r="625" spans="1:9">
      <c r="A625" s="516"/>
      <c r="B625" s="516"/>
      <c r="C625" s="516"/>
      <c r="I625" s="524"/>
    </row>
    <row r="626" spans="1:9">
      <c r="C626" s="524"/>
      <c r="D626" s="1278" t="s">
        <v>1192</v>
      </c>
      <c r="E626" s="1278"/>
      <c r="F626" s="1278"/>
      <c r="I626" s="524"/>
    </row>
    <row r="627" spans="1:9">
      <c r="A627" s="524"/>
      <c r="B627" s="524"/>
      <c r="D627" s="435"/>
      <c r="I627" s="524"/>
    </row>
    <row r="628" spans="1:9" ht="14.25" customHeight="1">
      <c r="A628" s="518"/>
      <c r="B628" s="519" t="s">
        <v>2788</v>
      </c>
      <c r="D628" s="1343" t="s">
        <v>2380</v>
      </c>
      <c r="E628" s="1343"/>
      <c r="F628" s="1343"/>
      <c r="I628" s="524" t="s">
        <v>2133</v>
      </c>
    </row>
    <row r="629" spans="1:9">
      <c r="D629" s="1343"/>
      <c r="E629" s="1343"/>
      <c r="F629" s="1343"/>
      <c r="I629" s="524"/>
    </row>
    <row r="630" spans="1:9">
      <c r="D630" s="416"/>
      <c r="E630" s="1071" t="s">
        <v>2211</v>
      </c>
      <c r="F630" s="416"/>
      <c r="I630" s="524"/>
    </row>
    <row r="631" spans="1:9">
      <c r="D631" s="1280" t="s">
        <v>2210</v>
      </c>
      <c r="E631" s="1280"/>
      <c r="F631" s="1280"/>
      <c r="I631" s="524"/>
    </row>
    <row r="632" spans="1:9">
      <c r="D632" s="1280"/>
      <c r="E632" s="1280"/>
      <c r="F632" s="1280"/>
      <c r="I632" s="524"/>
    </row>
    <row r="633" spans="1:9">
      <c r="D633" s="1280"/>
      <c r="E633" s="1280"/>
      <c r="F633" s="1280"/>
      <c r="I633" s="524"/>
    </row>
    <row r="634" spans="1:9">
      <c r="D634" s="479"/>
      <c r="E634" s="479"/>
      <c r="F634" s="479"/>
      <c r="I634" s="524"/>
    </row>
    <row r="635" spans="1:9" ht="14.4">
      <c r="A635" s="518"/>
      <c r="B635" s="519" t="s">
        <v>2789</v>
      </c>
      <c r="D635" s="1280" t="s">
        <v>1194</v>
      </c>
      <c r="E635" s="1280"/>
      <c r="F635" s="1280"/>
      <c r="I635" s="524" t="s">
        <v>2155</v>
      </c>
    </row>
    <row r="636" spans="1:9">
      <c r="A636" s="521"/>
      <c r="B636" s="521"/>
      <c r="C636" s="521"/>
      <c r="D636" s="1280"/>
      <c r="E636" s="1280"/>
      <c r="F636" s="1280"/>
      <c r="I636" s="524"/>
    </row>
    <row r="637" spans="1:9">
      <c r="A637" s="521"/>
      <c r="B637" s="521"/>
      <c r="C637" s="521"/>
      <c r="D637" s="480"/>
      <c r="E637" s="480"/>
      <c r="F637" s="480"/>
      <c r="I637" s="524"/>
    </row>
    <row r="638" spans="1:9" ht="14.4">
      <c r="A638" s="518"/>
      <c r="B638" s="519" t="s">
        <v>2789</v>
      </c>
      <c r="C638" s="521"/>
      <c r="D638" s="1280" t="s">
        <v>1333</v>
      </c>
      <c r="E638" s="1280"/>
      <c r="F638" s="1280"/>
      <c r="I638" s="524" t="s">
        <v>2106</v>
      </c>
    </row>
    <row r="639" spans="1:9" ht="14.4">
      <c r="A639" s="518"/>
      <c r="B639" s="518"/>
      <c r="C639" s="521"/>
      <c r="D639" s="1280"/>
      <c r="E639" s="1280"/>
      <c r="F639" s="1280"/>
      <c r="I639" s="524"/>
    </row>
    <row r="640" spans="1:9" ht="14.4">
      <c r="A640" s="518"/>
      <c r="B640" s="518"/>
      <c r="C640" s="521"/>
      <c r="D640" s="1280"/>
      <c r="E640" s="1280"/>
      <c r="F640" s="1280"/>
      <c r="I640" s="524"/>
    </row>
    <row r="641" spans="1:9">
      <c r="A641" s="521"/>
      <c r="B641" s="519" t="s">
        <v>2789</v>
      </c>
      <c r="C641" s="521"/>
      <c r="D641" s="1309" t="s">
        <v>1196</v>
      </c>
      <c r="E641" s="1309"/>
      <c r="F641" s="1309"/>
      <c r="I641" s="524" t="s">
        <v>2106</v>
      </c>
    </row>
    <row r="642" spans="1:9">
      <c r="A642" s="521"/>
      <c r="B642" s="521"/>
      <c r="C642" s="521"/>
      <c r="D642" s="480"/>
      <c r="E642" s="480"/>
      <c r="F642" s="480"/>
      <c r="I642" s="524"/>
    </row>
    <row r="643" spans="1:9">
      <c r="A643" s="1286" t="s">
        <v>1087</v>
      </c>
      <c r="B643" s="1286"/>
      <c r="C643" s="1286"/>
      <c r="D643" s="1286"/>
      <c r="E643" s="1286"/>
      <c r="F643" s="1286"/>
      <c r="G643" s="1286"/>
      <c r="H643" s="1063"/>
      <c r="I643" s="1256"/>
    </row>
    <row r="644" spans="1:9">
      <c r="A644" s="480"/>
      <c r="B644" s="480"/>
      <c r="C644" s="521"/>
      <c r="D644" s="480"/>
      <c r="E644" s="480"/>
      <c r="F644" s="480"/>
      <c r="I644" s="524"/>
    </row>
    <row r="645" spans="1:9">
      <c r="C645" s="516"/>
      <c r="D645" s="1278" t="s">
        <v>1246</v>
      </c>
      <c r="E645" s="1278"/>
      <c r="F645" s="1278"/>
      <c r="I645" s="524"/>
    </row>
    <row r="646" spans="1:9">
      <c r="A646" s="517"/>
      <c r="B646" s="517"/>
      <c r="C646" s="517"/>
      <c r="D646" s="1309" t="s">
        <v>1247</v>
      </c>
      <c r="E646" s="1309"/>
      <c r="F646" s="1309"/>
      <c r="I646" s="524"/>
    </row>
    <row r="647" spans="1:9">
      <c r="A647" s="517"/>
      <c r="B647" s="517"/>
      <c r="C647" s="517"/>
      <c r="D647" s="480"/>
      <c r="E647" s="480"/>
      <c r="F647" s="480"/>
      <c r="I647" s="524"/>
    </row>
    <row r="648" spans="1:9" ht="12.75" customHeight="1">
      <c r="B648" s="519" t="s">
        <v>2788</v>
      </c>
      <c r="C648" s="521"/>
      <c r="D648" s="1280" t="s">
        <v>1391</v>
      </c>
      <c r="E648" s="1280"/>
      <c r="F648" s="1280"/>
      <c r="I648" s="524" t="s">
        <v>2158</v>
      </c>
    </row>
    <row r="649" spans="1:9">
      <c r="D649" s="1280"/>
      <c r="E649" s="1280"/>
      <c r="F649" s="1280"/>
      <c r="I649" s="524"/>
    </row>
    <row r="650" spans="1:9">
      <c r="D650" s="1280"/>
      <c r="E650" s="1280"/>
      <c r="F650" s="1280"/>
      <c r="I650" s="524"/>
    </row>
    <row r="651" spans="1:9">
      <c r="D651" s="1280"/>
      <c r="E651" s="1280"/>
      <c r="F651" s="1280"/>
      <c r="I651" s="524"/>
    </row>
    <row r="652" spans="1:9" ht="14.85" customHeight="1">
      <c r="A652" s="518"/>
      <c r="B652" s="518"/>
      <c r="C652" s="521"/>
      <c r="D652" s="416"/>
      <c r="E652" s="416"/>
      <c r="F652" s="416"/>
      <c r="I652" s="524"/>
    </row>
    <row r="653" spans="1:9" ht="12.75" customHeight="1">
      <c r="A653" s="517"/>
      <c r="B653" s="519" t="s">
        <v>2788</v>
      </c>
      <c r="C653" s="521"/>
      <c r="D653" s="1280" t="s">
        <v>1393</v>
      </c>
      <c r="E653" s="1280"/>
      <c r="F653" s="1280"/>
      <c r="I653" s="524" t="s">
        <v>2158</v>
      </c>
    </row>
    <row r="654" spans="1:9" ht="14.4">
      <c r="A654" s="517"/>
      <c r="B654" s="518"/>
      <c r="C654" s="521"/>
      <c r="D654" s="1280"/>
      <c r="E654" s="1280"/>
      <c r="F654" s="1280"/>
      <c r="I654" s="524"/>
    </row>
    <row r="655" spans="1:9" ht="14.4">
      <c r="A655" s="517"/>
      <c r="B655" s="518"/>
      <c r="C655" s="521"/>
      <c r="D655" s="1280"/>
      <c r="E655" s="1280"/>
      <c r="F655" s="1280"/>
      <c r="I655" s="524"/>
    </row>
    <row r="656" spans="1:9" ht="14.4">
      <c r="A656" s="517"/>
      <c r="B656" s="518"/>
      <c r="C656" s="521"/>
      <c r="D656" s="1280"/>
      <c r="E656" s="1280"/>
      <c r="F656" s="1280"/>
      <c r="I656" s="524"/>
    </row>
    <row r="657" spans="1:9" ht="14.4">
      <c r="A657" s="517"/>
      <c r="B657" s="518"/>
      <c r="C657" s="521"/>
      <c r="D657" s="1280"/>
      <c r="E657" s="1280"/>
      <c r="F657" s="1280"/>
      <c r="I657" s="524"/>
    </row>
    <row r="658" spans="1:9" ht="14.25" customHeight="1">
      <c r="A658" s="517"/>
      <c r="B658" s="518"/>
      <c r="C658" s="521"/>
      <c r="F658" s="417"/>
      <c r="I658" s="524"/>
    </row>
    <row r="659" spans="1:9" ht="12.75" customHeight="1">
      <c r="A659" s="517"/>
      <c r="B659" s="519" t="s">
        <v>2789</v>
      </c>
      <c r="C659" s="521"/>
      <c r="D659" s="1280" t="s">
        <v>1392</v>
      </c>
      <c r="E659" s="1280"/>
      <c r="F659" s="1280"/>
      <c r="I659" s="524" t="s">
        <v>2158</v>
      </c>
    </row>
    <row r="660" spans="1:9" ht="14.4">
      <c r="A660" s="517"/>
      <c r="B660" s="518"/>
      <c r="C660" s="521"/>
      <c r="D660" s="1280"/>
      <c r="E660" s="1280"/>
      <c r="F660" s="1280"/>
      <c r="I660" s="524"/>
    </row>
    <row r="661" spans="1:9" ht="14.4">
      <c r="A661" s="518"/>
      <c r="B661" s="518"/>
      <c r="C661" s="521"/>
      <c r="D661" s="1280"/>
      <c r="E661" s="1280"/>
      <c r="F661" s="1280"/>
      <c r="I661" s="524"/>
    </row>
    <row r="662" spans="1:9" ht="14.4">
      <c r="A662" s="518"/>
      <c r="B662" s="518"/>
      <c r="C662" s="521"/>
      <c r="D662" s="1280"/>
      <c r="E662" s="1280"/>
      <c r="F662" s="1280"/>
      <c r="I662" s="524"/>
    </row>
    <row r="663" spans="1:9" ht="14.4">
      <c r="A663" s="518"/>
      <c r="B663" s="518"/>
      <c r="C663" s="521"/>
      <c r="D663" s="479"/>
      <c r="E663" s="479"/>
      <c r="F663" s="479"/>
      <c r="I663" s="524"/>
    </row>
    <row r="664" spans="1:9" ht="12.75" customHeight="1">
      <c r="A664" s="517"/>
      <c r="B664" s="519" t="s">
        <v>2789</v>
      </c>
      <c r="C664" s="521"/>
      <c r="D664" s="1280" t="s">
        <v>2381</v>
      </c>
      <c r="E664" s="1280"/>
      <c r="F664" s="1280"/>
      <c r="I664" s="524" t="s">
        <v>2158</v>
      </c>
    </row>
    <row r="665" spans="1:9" ht="12.75" customHeight="1">
      <c r="A665" s="517"/>
      <c r="B665" s="518"/>
      <c r="C665" s="521"/>
      <c r="D665" s="1280"/>
      <c r="E665" s="1280"/>
      <c r="F665" s="1280"/>
      <c r="I665" s="524"/>
    </row>
    <row r="666" spans="1:9" ht="12.75" customHeight="1">
      <c r="A666" s="517"/>
      <c r="B666" s="518"/>
      <c r="C666" s="521"/>
      <c r="D666" s="1280"/>
      <c r="E666" s="1280"/>
      <c r="F666" s="1280"/>
      <c r="I666" s="524"/>
    </row>
    <row r="667" spans="1:9" ht="12.75" customHeight="1">
      <c r="A667" s="517"/>
      <c r="B667" s="518"/>
      <c r="C667" s="521"/>
      <c r="D667" s="1280"/>
      <c r="E667" s="1280"/>
      <c r="F667" s="1280"/>
      <c r="I667" s="524"/>
    </row>
    <row r="668" spans="1:9" ht="12.75" customHeight="1">
      <c r="A668" s="517"/>
      <c r="B668" s="518"/>
      <c r="C668" s="521"/>
      <c r="D668" s="1280"/>
      <c r="E668" s="1280"/>
      <c r="F668" s="1280"/>
      <c r="I668" s="524"/>
    </row>
    <row r="669" spans="1:9" ht="12.75" customHeight="1">
      <c r="A669" s="517"/>
      <c r="B669" s="518"/>
      <c r="C669" s="521"/>
      <c r="D669" s="1280"/>
      <c r="E669" s="1280"/>
      <c r="F669" s="1280"/>
      <c r="I669" s="524"/>
    </row>
    <row r="670" spans="1:9" ht="12.75" customHeight="1">
      <c r="A670" s="517"/>
      <c r="B670" s="518"/>
      <c r="C670" s="521"/>
      <c r="D670" s="1280"/>
      <c r="E670" s="1280"/>
      <c r="F670" s="1280"/>
      <c r="I670" s="524"/>
    </row>
    <row r="671" spans="1:9" ht="12.75" customHeight="1">
      <c r="A671" s="517"/>
      <c r="B671" s="518"/>
      <c r="C671" s="521"/>
      <c r="D671" s="1280"/>
      <c r="E671" s="1280"/>
      <c r="F671" s="1280"/>
      <c r="I671" s="524"/>
    </row>
    <row r="672" spans="1:9" ht="12.75" customHeight="1">
      <c r="A672" s="517"/>
      <c r="B672" s="518"/>
      <c r="C672" s="521"/>
      <c r="D672" s="1280"/>
      <c r="E672" s="1280"/>
      <c r="F672" s="1280"/>
      <c r="I672" s="524"/>
    </row>
    <row r="673" spans="1:11">
      <c r="A673" s="521"/>
      <c r="B673" s="521"/>
      <c r="C673" s="521"/>
      <c r="D673" s="480"/>
      <c r="E673" s="480"/>
      <c r="F673" s="480"/>
      <c r="I673" s="524"/>
    </row>
    <row r="674" spans="1:11">
      <c r="A674" s="1286" t="s">
        <v>1088</v>
      </c>
      <c r="B674" s="1286"/>
      <c r="C674" s="1286"/>
      <c r="D674" s="1286"/>
      <c r="E674" s="1286"/>
      <c r="F674" s="1286"/>
      <c r="G674" s="1286"/>
      <c r="H674" s="1065"/>
      <c r="I674" s="1260"/>
      <c r="J674" s="535"/>
      <c r="K674" s="535"/>
    </row>
    <row r="675" spans="1:11">
      <c r="A675" s="482"/>
      <c r="B675" s="482"/>
      <c r="C675" s="482"/>
      <c r="D675" s="482"/>
      <c r="E675" s="482"/>
      <c r="F675" s="482"/>
      <c r="G675" s="482"/>
      <c r="H675" s="535"/>
      <c r="I675" s="517"/>
      <c r="J675" s="535"/>
      <c r="K675" s="535"/>
    </row>
    <row r="676" spans="1:11">
      <c r="C676" s="516"/>
      <c r="D676" s="1278" t="s">
        <v>99</v>
      </c>
      <c r="E676" s="1278"/>
      <c r="F676" s="1278"/>
      <c r="H676" s="535"/>
      <c r="I676" s="517"/>
      <c r="J676" s="535"/>
      <c r="K676" s="535"/>
    </row>
    <row r="677" spans="1:11">
      <c r="A677" s="516"/>
      <c r="B677" s="516"/>
      <c r="C677" s="516"/>
      <c r="D677" s="1278" t="s">
        <v>123</v>
      </c>
      <c r="E677" s="1278"/>
      <c r="F677" s="1278"/>
      <c r="H677" s="535"/>
      <c r="I677" s="517"/>
      <c r="J677" s="535"/>
      <c r="K677" s="535"/>
    </row>
    <row r="678" spans="1:11">
      <c r="A678" s="517"/>
      <c r="B678" s="517"/>
      <c r="C678" s="517"/>
      <c r="D678" s="1309" t="s">
        <v>1124</v>
      </c>
      <c r="E678" s="1309"/>
      <c r="F678" s="1309"/>
      <c r="H678" s="535"/>
      <c r="I678" s="517"/>
      <c r="J678" s="535"/>
      <c r="K678" s="535"/>
    </row>
    <row r="679" spans="1:11">
      <c r="A679" s="517"/>
      <c r="B679" s="517"/>
      <c r="C679" s="517"/>
      <c r="H679" s="535"/>
      <c r="I679" s="517"/>
      <c r="J679" s="535"/>
      <c r="K679" s="535"/>
    </row>
    <row r="680" spans="1:11" ht="14.4">
      <c r="A680" s="518"/>
      <c r="B680" s="519" t="s">
        <v>2788</v>
      </c>
      <c r="C680" s="517"/>
      <c r="D680" s="1309" t="s">
        <v>899</v>
      </c>
      <c r="E680" s="1309"/>
      <c r="F680" s="1309"/>
      <c r="H680" s="535"/>
      <c r="I680" s="517" t="s">
        <v>2134</v>
      </c>
      <c r="J680" s="535"/>
      <c r="K680" s="535"/>
    </row>
    <row r="681" spans="1:11">
      <c r="A681" s="517"/>
      <c r="B681" s="517"/>
      <c r="C681" s="517"/>
      <c r="D681" s="1309" t="s">
        <v>909</v>
      </c>
      <c r="E681" s="1309"/>
      <c r="F681" s="1309"/>
      <c r="H681" s="535"/>
      <c r="I681" s="517"/>
      <c r="J681" s="535"/>
      <c r="K681" s="535"/>
    </row>
    <row r="682" spans="1:11" ht="12.75" customHeight="1">
      <c r="A682" s="517"/>
      <c r="B682" s="517"/>
      <c r="C682" s="517"/>
      <c r="E682" s="1071" t="s">
        <v>2213</v>
      </c>
      <c r="F682" s="451"/>
      <c r="H682" s="535"/>
      <c r="I682" s="517"/>
      <c r="J682" s="535"/>
      <c r="K682" s="535"/>
    </row>
    <row r="683" spans="1:11">
      <c r="A683" s="517"/>
      <c r="B683" s="517"/>
      <c r="C683" s="517"/>
      <c r="E683" s="535" t="s">
        <v>2212</v>
      </c>
      <c r="F683" s="451"/>
      <c r="I683" s="517"/>
      <c r="J683" s="535"/>
      <c r="K683" s="535"/>
    </row>
    <row r="684" spans="1:11">
      <c r="A684" s="517"/>
      <c r="B684" s="517"/>
      <c r="C684" s="517"/>
      <c r="D684" s="536"/>
      <c r="E684" s="480"/>
      <c r="H684" s="535"/>
      <c r="I684" s="517"/>
      <c r="J684" s="535"/>
      <c r="K684" s="535"/>
    </row>
    <row r="685" spans="1:11" ht="14.4">
      <c r="A685" s="518"/>
      <c r="B685" s="519" t="s">
        <v>2789</v>
      </c>
      <c r="C685" s="517"/>
      <c r="D685" s="1280" t="s">
        <v>2382</v>
      </c>
      <c r="E685" s="1280"/>
      <c r="F685" s="1280"/>
      <c r="H685" s="535"/>
      <c r="I685" s="517" t="s">
        <v>2156</v>
      </c>
      <c r="J685" s="535"/>
      <c r="K685" s="535"/>
    </row>
    <row r="686" spans="1:11">
      <c r="A686" s="524"/>
      <c r="B686" s="524"/>
      <c r="C686" s="517"/>
      <c r="D686" s="1280"/>
      <c r="E686" s="1280"/>
      <c r="F686" s="1280"/>
      <c r="H686" s="535"/>
      <c r="I686" s="517"/>
      <c r="J686" s="535"/>
      <c r="K686" s="535"/>
    </row>
    <row r="687" spans="1:11">
      <c r="A687" s="517"/>
      <c r="B687" s="517"/>
      <c r="C687" s="517"/>
      <c r="D687" s="1280"/>
      <c r="E687" s="1280"/>
      <c r="F687" s="1280"/>
      <c r="H687" s="535"/>
      <c r="I687" s="517"/>
      <c r="J687" s="535"/>
      <c r="K687" s="535"/>
    </row>
    <row r="688" spans="1:11">
      <c r="A688" s="517"/>
      <c r="B688" s="517"/>
      <c r="C688" s="517"/>
      <c r="H688" s="535"/>
      <c r="I688" s="517" t="s">
        <v>2135</v>
      </c>
      <c r="J688" s="535"/>
      <c r="K688" s="535"/>
    </row>
    <row r="689" spans="1:11" ht="14.4">
      <c r="A689" s="518"/>
      <c r="B689" s="519" t="s">
        <v>2788</v>
      </c>
      <c r="C689" s="517"/>
      <c r="D689" s="1309" t="s">
        <v>937</v>
      </c>
      <c r="E689" s="1309"/>
      <c r="F689" s="1309"/>
      <c r="H689" s="535"/>
      <c r="I689" s="517"/>
      <c r="J689" s="535"/>
      <c r="K689" s="535"/>
    </row>
    <row r="690" spans="1:11" ht="14.4">
      <c r="A690" s="518"/>
      <c r="B690" s="518"/>
      <c r="C690" s="517"/>
      <c r="D690" s="1309" t="s">
        <v>909</v>
      </c>
      <c r="E690" s="1309"/>
      <c r="F690" s="1309"/>
      <c r="H690" s="535"/>
      <c r="I690" s="517"/>
      <c r="J690" s="535"/>
      <c r="K690" s="535"/>
    </row>
    <row r="691" spans="1:11">
      <c r="A691" s="517"/>
      <c r="B691" s="517"/>
      <c r="C691" s="517"/>
      <c r="E691" s="1071" t="s">
        <v>2214</v>
      </c>
      <c r="F691" s="435"/>
      <c r="H691" s="535"/>
      <c r="I691" s="517"/>
      <c r="J691" s="535"/>
      <c r="K691" s="535"/>
    </row>
    <row r="692" spans="1:11">
      <c r="A692" s="517"/>
      <c r="B692" s="517"/>
      <c r="C692" s="517"/>
      <c r="D692" s="435"/>
      <c r="H692" s="535"/>
      <c r="I692" s="517"/>
      <c r="J692" s="535"/>
      <c r="K692" s="535"/>
    </row>
    <row r="693" spans="1:11" ht="14.4">
      <c r="A693" s="518"/>
      <c r="B693" s="519" t="s">
        <v>2788</v>
      </c>
      <c r="C693" s="517"/>
      <c r="D693" s="1280" t="s">
        <v>1137</v>
      </c>
      <c r="E693" s="1280"/>
      <c r="F693" s="1280"/>
      <c r="H693" s="535"/>
      <c r="I693" s="517" t="s">
        <v>2107</v>
      </c>
      <c r="J693" s="535"/>
      <c r="K693" s="535"/>
    </row>
    <row r="694" spans="1:11">
      <c r="A694" s="517"/>
      <c r="B694" s="517"/>
      <c r="C694" s="517"/>
      <c r="D694" s="1280"/>
      <c r="E694" s="1280"/>
      <c r="F694" s="1280"/>
      <c r="H694" s="535"/>
      <c r="I694" s="517"/>
      <c r="J694" s="535"/>
      <c r="K694" s="535"/>
    </row>
    <row r="695" spans="1:11">
      <c r="A695" s="517"/>
      <c r="B695" s="517"/>
      <c r="C695" s="517"/>
      <c r="D695" s="1280"/>
      <c r="E695" s="1280"/>
      <c r="F695" s="1280"/>
      <c r="H695" s="535"/>
      <c r="I695" s="517"/>
      <c r="J695" s="535"/>
      <c r="K695" s="535"/>
    </row>
    <row r="696" spans="1:11">
      <c r="A696" s="517"/>
      <c r="B696" s="517"/>
      <c r="C696" s="517"/>
      <c r="D696" s="1280"/>
      <c r="E696" s="1280"/>
      <c r="F696" s="1280"/>
      <c r="H696" s="535"/>
      <c r="I696" s="517"/>
      <c r="J696" s="535"/>
      <c r="K696" s="535"/>
    </row>
    <row r="697" spans="1:11">
      <c r="A697" s="517"/>
      <c r="B697" s="517"/>
      <c r="C697" s="517"/>
      <c r="D697" s="1280"/>
      <c r="E697" s="1280"/>
      <c r="F697" s="1280"/>
      <c r="H697" s="535"/>
      <c r="I697" s="517"/>
      <c r="J697" s="535"/>
      <c r="K697" s="535"/>
    </row>
    <row r="698" spans="1:11">
      <c r="A698" s="517"/>
      <c r="B698" s="517"/>
      <c r="C698" s="517"/>
      <c r="D698" s="1280"/>
      <c r="E698" s="1280"/>
      <c r="F698" s="1280"/>
      <c r="H698" s="535"/>
      <c r="I698" s="517"/>
      <c r="J698" s="535"/>
      <c r="K698" s="535"/>
    </row>
    <row r="699" spans="1:11">
      <c r="A699" s="517"/>
      <c r="B699" s="517"/>
      <c r="C699" s="517"/>
      <c r="D699" s="479"/>
      <c r="E699" s="479"/>
      <c r="F699" s="479"/>
      <c r="H699" s="535"/>
      <c r="I699" s="517"/>
      <c r="J699" s="535"/>
      <c r="K699" s="535"/>
    </row>
    <row r="700" spans="1:11">
      <c r="A700" s="517"/>
      <c r="B700" s="519" t="s">
        <v>2788</v>
      </c>
      <c r="C700" s="517"/>
      <c r="D700" s="1280" t="s">
        <v>1308</v>
      </c>
      <c r="E700" s="1280"/>
      <c r="F700" s="1280"/>
      <c r="H700" s="535"/>
      <c r="I700" s="517" t="s">
        <v>2107</v>
      </c>
      <c r="J700" s="535"/>
      <c r="K700" s="535"/>
    </row>
    <row r="701" spans="1:11">
      <c r="A701" s="517"/>
      <c r="B701" s="517"/>
      <c r="C701" s="517"/>
      <c r="D701" s="1280"/>
      <c r="E701" s="1280"/>
      <c r="F701" s="1280"/>
      <c r="H701" s="535"/>
      <c r="I701" s="517"/>
      <c r="J701" s="535"/>
      <c r="K701" s="535"/>
    </row>
    <row r="702" spans="1:11">
      <c r="A702" s="517"/>
      <c r="B702" s="517"/>
      <c r="C702" s="517"/>
      <c r="D702" s="479"/>
      <c r="E702" s="479"/>
      <c r="F702" s="479"/>
      <c r="H702" s="535"/>
      <c r="I702" s="517"/>
      <c r="J702" s="535"/>
      <c r="K702" s="535"/>
    </row>
    <row r="703" spans="1:11" ht="14.4">
      <c r="A703" s="518"/>
      <c r="B703" s="519" t="s">
        <v>2789</v>
      </c>
      <c r="C703" s="517"/>
      <c r="D703" s="1280" t="s">
        <v>1128</v>
      </c>
      <c r="E703" s="1280"/>
      <c r="F703" s="1280"/>
      <c r="H703" s="535"/>
      <c r="I703" s="517" t="s">
        <v>2107</v>
      </c>
      <c r="J703" s="535"/>
      <c r="K703" s="535"/>
    </row>
    <row r="704" spans="1:11">
      <c r="A704" s="517"/>
      <c r="B704" s="517"/>
      <c r="C704" s="517"/>
      <c r="D704" s="1280"/>
      <c r="E704" s="1280"/>
      <c r="F704" s="1280"/>
      <c r="H704" s="535"/>
      <c r="I704" s="517"/>
      <c r="J704" s="535"/>
      <c r="K704" s="535"/>
    </row>
    <row r="705" spans="1:11">
      <c r="A705" s="517"/>
      <c r="B705" s="517"/>
      <c r="C705" s="517"/>
      <c r="D705" s="1280"/>
      <c r="E705" s="1280"/>
      <c r="F705" s="1280"/>
      <c r="H705" s="535"/>
      <c r="I705" s="517"/>
      <c r="J705" s="535"/>
      <c r="K705" s="535"/>
    </row>
    <row r="706" spans="1:11" ht="15" customHeight="1">
      <c r="A706" s="517"/>
      <c r="B706" s="517"/>
      <c r="C706" s="517"/>
      <c r="D706" s="1280"/>
      <c r="E706" s="1280"/>
      <c r="F706" s="1280"/>
      <c r="H706" s="535"/>
      <c r="I706" s="517"/>
      <c r="J706" s="535"/>
      <c r="K706" s="535"/>
    </row>
    <row r="707" spans="1:11" ht="15" customHeight="1">
      <c r="A707" s="517"/>
      <c r="B707" s="517"/>
      <c r="C707" s="517"/>
      <c r="D707" s="1280"/>
      <c r="E707" s="1280"/>
      <c r="F707" s="1280"/>
      <c r="H707" s="535"/>
      <c r="I707" s="517"/>
      <c r="J707" s="535"/>
      <c r="K707" s="535"/>
    </row>
    <row r="708" spans="1:11">
      <c r="A708" s="517"/>
      <c r="B708" s="517"/>
      <c r="C708" s="517"/>
      <c r="D708" s="1280"/>
      <c r="E708" s="1280"/>
      <c r="F708" s="1280"/>
      <c r="H708" s="535"/>
      <c r="I708" s="517"/>
      <c r="J708" s="535"/>
      <c r="K708" s="535"/>
    </row>
    <row r="709" spans="1:11">
      <c r="A709" s="517"/>
      <c r="B709" s="517"/>
      <c r="C709" s="517"/>
      <c r="D709" s="1280"/>
      <c r="E709" s="1280"/>
      <c r="F709" s="1280"/>
      <c r="H709" s="535"/>
      <c r="I709" s="517"/>
      <c r="J709" s="535"/>
      <c r="K709" s="535"/>
    </row>
    <row r="710" spans="1:11">
      <c r="A710" s="517"/>
      <c r="B710" s="517"/>
      <c r="C710" s="517"/>
      <c r="D710" s="1280"/>
      <c r="E710" s="1280"/>
      <c r="F710" s="1280"/>
      <c r="H710" s="535"/>
      <c r="I710" s="517"/>
      <c r="J710" s="535"/>
      <c r="K710" s="535"/>
    </row>
    <row r="711" spans="1:11" ht="15" customHeight="1">
      <c r="A711" s="517"/>
      <c r="B711" s="517"/>
      <c r="C711" s="517"/>
      <c r="D711" s="1280"/>
      <c r="E711" s="1280"/>
      <c r="F711" s="1280"/>
      <c r="H711" s="535"/>
      <c r="I711" s="517"/>
      <c r="J711" s="535"/>
      <c r="K711" s="535"/>
    </row>
    <row r="712" spans="1:11">
      <c r="A712" s="517"/>
      <c r="B712" s="517"/>
      <c r="C712" s="517"/>
      <c r="D712" s="1280"/>
      <c r="E712" s="1280"/>
      <c r="F712" s="1280"/>
      <c r="H712" s="535"/>
      <c r="I712" s="517"/>
      <c r="J712" s="535"/>
      <c r="K712" s="535"/>
    </row>
    <row r="713" spans="1:11">
      <c r="A713" s="517"/>
      <c r="B713" s="517"/>
      <c r="C713" s="517"/>
      <c r="D713" s="1280"/>
      <c r="E713" s="1280"/>
      <c r="F713" s="1280"/>
      <c r="H713" s="535"/>
      <c r="I713" s="517"/>
      <c r="J713" s="535"/>
      <c r="K713" s="535"/>
    </row>
    <row r="714" spans="1:11">
      <c r="A714" s="517"/>
      <c r="B714" s="517"/>
      <c r="C714" s="517"/>
      <c r="D714" s="1280"/>
      <c r="E714" s="1280"/>
      <c r="F714" s="1280"/>
      <c r="H714" s="535"/>
      <c r="I714" s="517"/>
      <c r="J714" s="535"/>
      <c r="K714" s="535"/>
    </row>
    <row r="715" spans="1:11">
      <c r="A715" s="517"/>
      <c r="B715" s="517"/>
      <c r="C715" s="517"/>
      <c r="D715" s="1280"/>
      <c r="E715" s="1280"/>
      <c r="F715" s="1280"/>
      <c r="H715" s="535"/>
      <c r="I715" s="517"/>
      <c r="J715" s="535"/>
      <c r="K715" s="535"/>
    </row>
    <row r="716" spans="1:11">
      <c r="A716" s="517"/>
      <c r="B716" s="519" t="s">
        <v>2789</v>
      </c>
      <c r="C716" s="517"/>
      <c r="D716" s="1280" t="s">
        <v>1135</v>
      </c>
      <c r="E716" s="1280"/>
      <c r="F716" s="1280"/>
      <c r="H716" s="535"/>
      <c r="I716" s="517" t="s">
        <v>2157</v>
      </c>
      <c r="J716" s="535"/>
      <c r="K716" s="535"/>
    </row>
    <row r="717" spans="1:11">
      <c r="A717" s="517"/>
      <c r="B717" s="517"/>
      <c r="C717" s="517"/>
      <c r="D717" s="1280"/>
      <c r="E717" s="1280"/>
      <c r="F717" s="1280"/>
      <c r="H717" s="535"/>
      <c r="I717" s="517"/>
      <c r="J717" s="535"/>
      <c r="K717" s="535"/>
    </row>
    <row r="718" spans="1:11">
      <c r="A718" s="517"/>
      <c r="B718" s="517"/>
      <c r="C718" s="517"/>
      <c r="D718" s="479"/>
      <c r="E718" s="479"/>
      <c r="F718" s="479"/>
      <c r="H718" s="535"/>
      <c r="I718" s="517"/>
      <c r="J718" s="535"/>
      <c r="K718" s="535"/>
    </row>
    <row r="719" spans="1:11">
      <c r="A719" s="517"/>
      <c r="B719" s="519" t="s">
        <v>2789</v>
      </c>
      <c r="C719" s="517"/>
      <c r="D719" s="1280" t="s">
        <v>1129</v>
      </c>
      <c r="E719" s="1280"/>
      <c r="F719" s="1280"/>
      <c r="H719" s="535"/>
      <c r="I719" s="517" t="s">
        <v>2157</v>
      </c>
      <c r="J719" s="535"/>
      <c r="K719" s="535"/>
    </row>
    <row r="720" spans="1:11">
      <c r="A720" s="517"/>
      <c r="B720" s="517"/>
      <c r="C720" s="517"/>
      <c r="D720" s="1280"/>
      <c r="E720" s="1280"/>
      <c r="F720" s="1280"/>
      <c r="H720" s="535"/>
      <c r="I720" s="517"/>
      <c r="J720" s="535"/>
      <c r="K720" s="535"/>
    </row>
    <row r="721" spans="1:11">
      <c r="A721" s="517"/>
      <c r="B721" s="517"/>
      <c r="C721" s="517"/>
      <c r="D721" s="1280"/>
      <c r="E721" s="1280"/>
      <c r="F721" s="1280"/>
      <c r="H721" s="535"/>
      <c r="I721" s="517"/>
      <c r="J721" s="535"/>
      <c r="K721" s="535"/>
    </row>
    <row r="722" spans="1:11">
      <c r="A722" s="517"/>
      <c r="B722" s="517"/>
      <c r="C722" s="517"/>
      <c r="H722" s="535"/>
      <c r="I722" s="517"/>
      <c r="J722" s="535"/>
      <c r="K722" s="535"/>
    </row>
    <row r="723" spans="1:11">
      <c r="A723" s="517"/>
      <c r="B723" s="519" t="s">
        <v>2789</v>
      </c>
      <c r="C723" s="517"/>
      <c r="D723" s="1280" t="s">
        <v>1130</v>
      </c>
      <c r="E723" s="1280"/>
      <c r="F723" s="1280"/>
      <c r="H723" s="535"/>
      <c r="I723" s="517" t="s">
        <v>2157</v>
      </c>
      <c r="J723" s="535"/>
      <c r="K723" s="535"/>
    </row>
    <row r="724" spans="1:11">
      <c r="A724" s="517"/>
      <c r="B724" s="517"/>
      <c r="C724" s="517"/>
      <c r="D724" s="1280"/>
      <c r="E724" s="1280"/>
      <c r="F724" s="1280"/>
      <c r="H724" s="535"/>
      <c r="I724" s="517"/>
      <c r="J724" s="535"/>
      <c r="K724" s="535"/>
    </row>
    <row r="725" spans="1:11">
      <c r="A725" s="517"/>
      <c r="B725" s="517"/>
      <c r="C725" s="517"/>
      <c r="D725" s="1280"/>
      <c r="E725" s="1280"/>
      <c r="F725" s="1280"/>
      <c r="H725" s="535"/>
      <c r="I725" s="517"/>
      <c r="J725" s="535"/>
      <c r="K725" s="535"/>
    </row>
    <row r="726" spans="1:11">
      <c r="A726" s="517"/>
      <c r="B726" s="517"/>
      <c r="C726" s="517"/>
      <c r="H726" s="535"/>
      <c r="I726" s="517"/>
      <c r="J726" s="535"/>
      <c r="K726" s="535"/>
    </row>
    <row r="727" spans="1:11" ht="14.4">
      <c r="A727" s="518"/>
      <c r="B727" s="519" t="s">
        <v>2789</v>
      </c>
      <c r="C727" s="517"/>
      <c r="D727" s="1280" t="s">
        <v>1131</v>
      </c>
      <c r="E727" s="1280"/>
      <c r="F727" s="1280"/>
      <c r="H727" s="535"/>
      <c r="I727" s="517" t="s">
        <v>2108</v>
      </c>
      <c r="J727" s="535"/>
      <c r="K727" s="535"/>
    </row>
    <row r="728" spans="1:11">
      <c r="A728" s="517"/>
      <c r="B728" s="517"/>
      <c r="C728" s="517"/>
      <c r="D728" s="1280"/>
      <c r="E728" s="1280"/>
      <c r="F728" s="1280"/>
      <c r="H728" s="535"/>
      <c r="I728" s="517"/>
      <c r="J728" s="535"/>
      <c r="K728" s="535"/>
    </row>
    <row r="729" spans="1:11">
      <c r="A729" s="517"/>
      <c r="B729" s="517"/>
      <c r="C729" s="517"/>
      <c r="D729" s="1280"/>
      <c r="E729" s="1280"/>
      <c r="F729" s="1280"/>
      <c r="H729" s="535"/>
      <c r="I729" s="517"/>
      <c r="J729" s="535"/>
      <c r="K729" s="535"/>
    </row>
    <row r="730" spans="1:11">
      <c r="A730" s="517"/>
      <c r="B730" s="517"/>
      <c r="C730" s="517"/>
      <c r="D730" s="1280"/>
      <c r="E730" s="1280"/>
      <c r="F730" s="1280"/>
      <c r="H730" s="535"/>
      <c r="I730" s="517"/>
      <c r="J730" s="535"/>
      <c r="K730" s="535"/>
    </row>
    <row r="731" spans="1:11">
      <c r="A731" s="517"/>
      <c r="B731" s="517"/>
      <c r="C731" s="517"/>
      <c r="D731" s="526"/>
      <c r="H731" s="535"/>
      <c r="I731" s="517"/>
      <c r="J731" s="535"/>
      <c r="K731" s="535"/>
    </row>
    <row r="732" spans="1:11" ht="14.4">
      <c r="A732" s="518"/>
      <c r="B732" s="519" t="s">
        <v>2789</v>
      </c>
      <c r="C732" s="517"/>
      <c r="D732" s="1280" t="s">
        <v>2505</v>
      </c>
      <c r="E732" s="1280"/>
      <c r="F732" s="1280"/>
      <c r="H732" s="535"/>
      <c r="I732" s="517" t="s">
        <v>2124</v>
      </c>
      <c r="J732" s="535"/>
      <c r="K732" s="535"/>
    </row>
    <row r="733" spans="1:11">
      <c r="A733" s="517"/>
      <c r="B733" s="517"/>
      <c r="C733" s="517"/>
      <c r="D733" s="1280"/>
      <c r="E733" s="1280"/>
      <c r="F733" s="1280"/>
      <c r="H733" s="535"/>
      <c r="I733" s="517"/>
      <c r="J733" s="535"/>
      <c r="K733" s="535"/>
    </row>
    <row r="734" spans="1:11">
      <c r="A734" s="517"/>
      <c r="B734" s="517"/>
      <c r="C734" s="517"/>
      <c r="D734" s="1280"/>
      <c r="E734" s="1280"/>
      <c r="F734" s="1280"/>
      <c r="H734" s="535"/>
      <c r="I734" s="517"/>
      <c r="J734" s="535"/>
      <c r="K734" s="535"/>
    </row>
    <row r="735" spans="1:11">
      <c r="A735" s="517"/>
      <c r="B735" s="517"/>
      <c r="C735" s="517"/>
      <c r="D735" s="1280"/>
      <c r="E735" s="1280"/>
      <c r="F735" s="1280"/>
      <c r="H735" s="535"/>
      <c r="I735" s="517"/>
      <c r="J735" s="535"/>
      <c r="K735" s="535"/>
    </row>
    <row r="736" spans="1:11">
      <c r="A736" s="517"/>
      <c r="B736" s="517"/>
      <c r="C736" s="517"/>
      <c r="D736" s="1280"/>
      <c r="E736" s="1280"/>
      <c r="F736" s="1280"/>
      <c r="H736" s="535"/>
      <c r="I736" s="517"/>
      <c r="J736" s="535"/>
      <c r="K736" s="535"/>
    </row>
    <row r="737" spans="1:11">
      <c r="A737" s="517"/>
      <c r="B737" s="517"/>
      <c r="C737" s="517"/>
      <c r="D737" s="1280"/>
      <c r="E737" s="1280"/>
      <c r="F737" s="1280"/>
      <c r="H737" s="535"/>
      <c r="I737" s="517"/>
      <c r="J737" s="535"/>
      <c r="K737" s="535"/>
    </row>
    <row r="738" spans="1:11">
      <c r="A738" s="517"/>
      <c r="B738" s="517"/>
      <c r="C738" s="517"/>
      <c r="D738" s="1280"/>
      <c r="E738" s="1280"/>
      <c r="F738" s="1280"/>
      <c r="H738" s="535"/>
      <c r="I738" s="517"/>
      <c r="J738" s="535"/>
      <c r="K738" s="535"/>
    </row>
    <row r="739" spans="1:11">
      <c r="A739" s="517"/>
      <c r="B739" s="517"/>
      <c r="C739" s="517"/>
      <c r="D739" s="1292" t="s">
        <v>2391</v>
      </c>
      <c r="E739" s="1292"/>
      <c r="F739" s="1292"/>
      <c r="H739" s="535"/>
      <c r="I739" s="517"/>
      <c r="J739" s="535"/>
      <c r="K739" s="535"/>
    </row>
    <row r="740" spans="1:11">
      <c r="A740" s="517"/>
      <c r="B740" s="517"/>
      <c r="C740" s="517"/>
      <c r="D740" s="369"/>
      <c r="H740" s="535"/>
      <c r="I740" s="517"/>
      <c r="J740" s="535"/>
      <c r="K740" s="535"/>
    </row>
    <row r="741" spans="1:11">
      <c r="A741" s="1287" t="s">
        <v>1089</v>
      </c>
      <c r="B741" s="1287"/>
      <c r="C741" s="1287"/>
      <c r="D741" s="1287"/>
      <c r="E741" s="1287"/>
      <c r="F741" s="1287"/>
      <c r="G741" s="1287"/>
      <c r="H741" s="1065"/>
      <c r="I741" s="1260"/>
      <c r="J741" s="535"/>
      <c r="K741" s="535"/>
    </row>
    <row r="742" spans="1:11">
      <c r="A742" s="517"/>
      <c r="B742" s="517"/>
      <c r="C742" s="517"/>
      <c r="D742" s="526"/>
      <c r="G742" s="535"/>
      <c r="H742" s="535"/>
      <c r="I742" s="517"/>
      <c r="J742" s="535"/>
      <c r="K742" s="535"/>
    </row>
    <row r="743" spans="1:11" ht="14.1" customHeight="1">
      <c r="C743" s="517"/>
      <c r="D743" s="1308" t="s">
        <v>1105</v>
      </c>
      <c r="E743" s="1308"/>
      <c r="F743" s="1308"/>
      <c r="G743" s="535"/>
      <c r="H743" s="535"/>
      <c r="I743" s="517"/>
      <c r="J743" s="535"/>
      <c r="K743" s="535"/>
    </row>
    <row r="744" spans="1:11">
      <c r="A744" s="517"/>
      <c r="B744" s="517"/>
      <c r="C744" s="517"/>
      <c r="D744" s="1295" t="s">
        <v>1106</v>
      </c>
      <c r="E744" s="1295"/>
      <c r="F744" s="1295"/>
      <c r="G744" s="535"/>
      <c r="H744" s="535"/>
      <c r="I744" s="517"/>
      <c r="J744" s="535"/>
      <c r="K744" s="535"/>
    </row>
    <row r="745" spans="1:11">
      <c r="A745" s="517"/>
      <c r="B745" s="517"/>
      <c r="C745" s="517"/>
      <c r="G745" s="535"/>
      <c r="H745" s="535"/>
      <c r="I745" s="517"/>
      <c r="J745" s="535"/>
      <c r="K745" s="535"/>
    </row>
    <row r="746" spans="1:11" ht="14.4">
      <c r="A746" s="518"/>
      <c r="B746" s="519" t="s">
        <v>2788</v>
      </c>
      <c r="D746" s="1280" t="s">
        <v>1107</v>
      </c>
      <c r="E746" s="1280"/>
      <c r="F746" s="1280"/>
      <c r="G746" s="535"/>
      <c r="H746" s="535"/>
      <c r="I746" s="517" t="s">
        <v>2109</v>
      </c>
      <c r="J746" s="535"/>
      <c r="K746" s="535"/>
    </row>
    <row r="747" spans="1:11" ht="10.5" customHeight="1">
      <c r="D747" s="1280"/>
      <c r="E747" s="1280"/>
      <c r="F747" s="1280"/>
      <c r="G747" s="535"/>
      <c r="H747" s="535"/>
      <c r="I747" s="517"/>
      <c r="J747" s="535"/>
      <c r="K747" s="535"/>
    </row>
    <row r="748" spans="1:11">
      <c r="D748" s="1280"/>
      <c r="E748" s="1280"/>
      <c r="F748" s="1280"/>
      <c r="G748" s="535"/>
      <c r="H748" s="535"/>
      <c r="I748" s="517"/>
      <c r="J748" s="535"/>
      <c r="K748" s="535"/>
    </row>
    <row r="749" spans="1:11">
      <c r="D749" s="1280"/>
      <c r="E749" s="1280"/>
      <c r="F749" s="1280"/>
      <c r="G749" s="535"/>
      <c r="H749" s="535"/>
      <c r="I749" s="517"/>
      <c r="J749" s="535"/>
      <c r="K749" s="535"/>
    </row>
    <row r="750" spans="1:11">
      <c r="D750" s="1280"/>
      <c r="E750" s="1280"/>
      <c r="F750" s="1280"/>
      <c r="G750" s="535"/>
      <c r="H750" s="535"/>
      <c r="I750" s="517"/>
      <c r="J750" s="535"/>
      <c r="K750" s="535"/>
    </row>
    <row r="751" spans="1:11" ht="15.6" customHeight="1">
      <c r="D751" s="1280"/>
      <c r="E751" s="1280"/>
      <c r="F751" s="1280"/>
      <c r="G751" s="535"/>
      <c r="H751" s="535"/>
      <c r="I751" s="517"/>
      <c r="J751" s="535"/>
      <c r="K751" s="535"/>
    </row>
    <row r="752" spans="1:11">
      <c r="D752" s="533"/>
      <c r="E752" s="480"/>
      <c r="F752" s="480"/>
      <c r="G752" s="535"/>
      <c r="H752" s="535"/>
      <c r="I752" s="517"/>
      <c r="J752" s="535"/>
      <c r="K752" s="535"/>
    </row>
    <row r="753" spans="1:11" s="539" customFormat="1" ht="14.4">
      <c r="A753" s="537"/>
      <c r="B753" s="519" t="s">
        <v>2788</v>
      </c>
      <c r="C753" s="538"/>
      <c r="D753" s="1280" t="s">
        <v>1349</v>
      </c>
      <c r="E753" s="1280"/>
      <c r="F753" s="1280"/>
      <c r="I753" s="1261" t="s">
        <v>2109</v>
      </c>
    </row>
    <row r="754" spans="1:11" s="539" customFormat="1">
      <c r="A754" s="538"/>
      <c r="B754" s="538"/>
      <c r="C754" s="538"/>
      <c r="D754" s="1280"/>
      <c r="E754" s="1280"/>
      <c r="F754" s="1280"/>
      <c r="I754" s="1261"/>
    </row>
    <row r="755" spans="1:11" s="539" customFormat="1">
      <c r="A755" s="538"/>
      <c r="B755" s="538"/>
      <c r="C755" s="538"/>
      <c r="D755" s="1280"/>
      <c r="E755" s="1280"/>
      <c r="F755" s="1280"/>
      <c r="I755" s="1261"/>
    </row>
    <row r="756" spans="1:11" s="539" customFormat="1">
      <c r="A756" s="538"/>
      <c r="B756" s="538"/>
      <c r="C756" s="538"/>
      <c r="D756" s="1280"/>
      <c r="E756" s="1280"/>
      <c r="F756" s="1280"/>
      <c r="I756" s="1261"/>
    </row>
    <row r="757" spans="1:11" s="539" customFormat="1">
      <c r="A757" s="538"/>
      <c r="B757" s="538"/>
      <c r="C757" s="538"/>
      <c r="D757" s="533"/>
      <c r="I757" s="1261"/>
    </row>
    <row r="758" spans="1:11" s="539" customFormat="1" ht="14.4">
      <c r="A758" s="518"/>
      <c r="B758" s="519" t="s">
        <v>2789</v>
      </c>
      <c r="C758" s="538"/>
      <c r="D758" s="1282" t="s">
        <v>1350</v>
      </c>
      <c r="E758" s="1282"/>
      <c r="F758" s="1282"/>
      <c r="I758" s="1261" t="s">
        <v>2110</v>
      </c>
    </row>
    <row r="759" spans="1:11" s="539" customFormat="1">
      <c r="A759" s="538"/>
      <c r="B759" s="538"/>
      <c r="C759" s="538"/>
      <c r="D759" s="1282"/>
      <c r="E759" s="1282"/>
      <c r="F759" s="1282"/>
      <c r="I759" s="1261"/>
    </row>
    <row r="760" spans="1:11" s="539" customFormat="1">
      <c r="A760" s="538"/>
      <c r="B760" s="538"/>
      <c r="C760" s="538"/>
      <c r="D760" s="1282"/>
      <c r="E760" s="1282"/>
      <c r="F760" s="1282"/>
      <c r="I760" s="1261"/>
    </row>
    <row r="761" spans="1:11">
      <c r="D761" s="533"/>
      <c r="E761" s="480"/>
      <c r="F761" s="480"/>
      <c r="G761" s="535"/>
      <c r="H761" s="535"/>
      <c r="I761" s="517"/>
      <c r="J761" s="535"/>
      <c r="K761" s="535"/>
    </row>
    <row r="762" spans="1:11" ht="14.4">
      <c r="A762" s="518"/>
      <c r="B762" s="519" t="s">
        <v>2789</v>
      </c>
      <c r="D762" s="1280" t="s">
        <v>1305</v>
      </c>
      <c r="E762" s="1280"/>
      <c r="F762" s="1280"/>
      <c r="G762" s="535"/>
      <c r="H762" s="535"/>
      <c r="I762" s="517" t="s">
        <v>2109</v>
      </c>
      <c r="J762" s="535"/>
      <c r="K762" s="535"/>
    </row>
    <row r="763" spans="1:11">
      <c r="D763" s="1280"/>
      <c r="E763" s="1280"/>
      <c r="F763" s="1280"/>
      <c r="G763" s="535"/>
      <c r="H763" s="535"/>
      <c r="I763" s="517"/>
      <c r="J763" s="535"/>
      <c r="K763" s="535"/>
    </row>
    <row r="764" spans="1:11">
      <c r="D764" s="479"/>
      <c r="E764" s="479"/>
      <c r="F764" s="479"/>
      <c r="G764" s="535"/>
      <c r="H764" s="535"/>
      <c r="I764" s="517"/>
      <c r="J764" s="535"/>
      <c r="K764" s="535"/>
    </row>
    <row r="765" spans="1:11">
      <c r="B765" s="519" t="s">
        <v>2789</v>
      </c>
      <c r="D765" s="1280" t="s">
        <v>1322</v>
      </c>
      <c r="E765" s="1280"/>
      <c r="F765" s="1280"/>
      <c r="G765" s="535"/>
      <c r="H765" s="535"/>
      <c r="I765" s="517" t="s">
        <v>2109</v>
      </c>
      <c r="J765" s="535"/>
      <c r="K765" s="535"/>
    </row>
    <row r="766" spans="1:11">
      <c r="D766" s="1280"/>
      <c r="E766" s="1280"/>
      <c r="F766" s="1280"/>
      <c r="G766" s="535"/>
      <c r="H766" s="535"/>
      <c r="I766" s="517"/>
      <c r="J766" s="535"/>
      <c r="K766" s="535"/>
    </row>
    <row r="767" spans="1:11">
      <c r="D767" s="1280"/>
      <c r="E767" s="1280"/>
      <c r="F767" s="1280"/>
      <c r="G767" s="535"/>
      <c r="H767" s="535"/>
      <c r="I767" s="517"/>
      <c r="J767" s="535"/>
      <c r="K767" s="535"/>
    </row>
    <row r="768" spans="1:11">
      <c r="D768" s="479"/>
      <c r="E768" s="479"/>
      <c r="F768" s="479"/>
      <c r="G768" s="535"/>
      <c r="H768" s="535"/>
      <c r="I768" s="517"/>
      <c r="J768" s="535"/>
      <c r="K768" s="535"/>
    </row>
    <row r="769" spans="1:9">
      <c r="A769" s="1334" t="s">
        <v>1992</v>
      </c>
      <c r="B769" s="1334"/>
      <c r="C769" s="1334"/>
      <c r="D769" s="1334"/>
      <c r="E769" s="1334"/>
      <c r="F769" s="1334"/>
      <c r="G769" s="1334"/>
      <c r="H769" s="1063"/>
      <c r="I769" s="1256"/>
    </row>
    <row r="770" spans="1:9">
      <c r="A770" s="57"/>
      <c r="B770" s="57"/>
      <c r="C770" s="385"/>
      <c r="D770" s="3"/>
      <c r="E770" s="3"/>
      <c r="F770" s="3"/>
      <c r="G770" s="3"/>
      <c r="I770" s="524"/>
    </row>
    <row r="771" spans="1:9">
      <c r="A771" s="57"/>
      <c r="B771" s="57"/>
      <c r="C771" s="385"/>
      <c r="D771" s="1344" t="s">
        <v>2046</v>
      </c>
      <c r="E771" s="1344"/>
      <c r="F771" s="1344"/>
      <c r="G771" s="3"/>
      <c r="I771" s="524"/>
    </row>
    <row r="772" spans="1:9">
      <c r="A772" s="57"/>
      <c r="B772" s="57"/>
      <c r="C772" s="385"/>
      <c r="D772" s="1313" t="s">
        <v>1945</v>
      </c>
      <c r="E772" s="1313"/>
      <c r="F772" s="1313"/>
      <c r="G772" s="3"/>
      <c r="I772" s="524"/>
    </row>
    <row r="773" spans="1:9">
      <c r="A773" s="57"/>
      <c r="B773" s="57"/>
      <c r="C773" s="385"/>
      <c r="D773" s="481"/>
      <c r="E773" s="481"/>
      <c r="F773" s="481"/>
      <c r="G773" s="3"/>
      <c r="I773" s="524"/>
    </row>
    <row r="774" spans="1:9">
      <c r="A774" s="57"/>
      <c r="B774" s="519" t="s">
        <v>2788</v>
      </c>
      <c r="C774" s="385"/>
      <c r="D774" s="1298" t="s">
        <v>1946</v>
      </c>
      <c r="E774" s="1298"/>
      <c r="F774" s="1298"/>
      <c r="G774" s="3"/>
      <c r="I774" s="517" t="s">
        <v>2159</v>
      </c>
    </row>
    <row r="775" spans="1:9">
      <c r="A775" s="57"/>
      <c r="B775" s="57"/>
      <c r="C775" s="385"/>
      <c r="D775" s="1298"/>
      <c r="E775" s="1298"/>
      <c r="F775" s="1298"/>
      <c r="G775" s="3"/>
      <c r="I775" s="524"/>
    </row>
    <row r="776" spans="1:9">
      <c r="A776" s="175"/>
      <c r="B776" s="175"/>
      <c r="C776" s="175"/>
      <c r="D776" s="1298"/>
      <c r="E776" s="1298"/>
      <c r="F776" s="1298"/>
      <c r="G776" s="118"/>
      <c r="I776" s="524"/>
    </row>
    <row r="777" spans="1:9">
      <c r="A777" s="385"/>
      <c r="B777" s="385"/>
      <c r="C777" s="385"/>
      <c r="D777" s="174"/>
      <c r="E777" s="3"/>
      <c r="F777" s="3"/>
      <c r="G777" s="3"/>
      <c r="I777" s="524"/>
    </row>
    <row r="778" spans="1:9">
      <c r="A778" s="172"/>
      <c r="B778" s="519" t="s">
        <v>2788</v>
      </c>
      <c r="C778" s="172"/>
      <c r="D778" s="1298" t="s">
        <v>1947</v>
      </c>
      <c r="E778" s="1298"/>
      <c r="F778" s="1298"/>
      <c r="G778" s="3"/>
      <c r="I778" s="517" t="s">
        <v>2159</v>
      </c>
    </row>
    <row r="779" spans="1:9">
      <c r="A779" s="172"/>
      <c r="B779" s="172"/>
      <c r="C779" s="172"/>
      <c r="D779" s="1298"/>
      <c r="E779" s="1298"/>
      <c r="F779" s="1298"/>
      <c r="G779" s="3"/>
      <c r="I779" s="524"/>
    </row>
    <row r="780" spans="1:9">
      <c r="A780" s="172"/>
      <c r="B780" s="172"/>
      <c r="C780" s="172"/>
      <c r="D780" s="1298"/>
      <c r="E780" s="1298"/>
      <c r="F780" s="1298"/>
      <c r="G780" s="3"/>
      <c r="I780" s="524"/>
    </row>
    <row r="781" spans="1:9">
      <c r="A781" s="175"/>
      <c r="B781" s="175"/>
      <c r="C781" s="175"/>
      <c r="D781" s="3"/>
      <c r="E781" s="1023"/>
      <c r="F781" s="1023"/>
      <c r="G781" s="1023"/>
      <c r="I781" s="524"/>
    </row>
    <row r="782" spans="1:9" ht="14.4">
      <c r="A782" s="176"/>
      <c r="B782" s="519" t="s">
        <v>2789</v>
      </c>
      <c r="C782" s="1024"/>
      <c r="D782" s="1298" t="s">
        <v>1948</v>
      </c>
      <c r="E782" s="1298"/>
      <c r="F782" s="1298"/>
      <c r="G782" s="1023"/>
      <c r="I782" s="517" t="s">
        <v>2159</v>
      </c>
    </row>
    <row r="783" spans="1:9" ht="14.4">
      <c r="A783" s="176"/>
      <c r="B783" s="176"/>
      <c r="C783" s="1024"/>
      <c r="D783" s="1298"/>
      <c r="E783" s="1298"/>
      <c r="F783" s="1298"/>
      <c r="G783" s="1023"/>
      <c r="I783" s="524"/>
    </row>
    <row r="784" spans="1:9" ht="14.4">
      <c r="A784" s="176"/>
      <c r="B784" s="176"/>
      <c r="C784" s="1024"/>
      <c r="D784" s="1298"/>
      <c r="E784" s="1298"/>
      <c r="F784" s="1298"/>
      <c r="G784" s="1023"/>
      <c r="I784" s="524"/>
    </row>
    <row r="785" spans="1:9" ht="14.4">
      <c r="A785" s="176"/>
      <c r="B785" s="176"/>
      <c r="C785" s="1024"/>
      <c r="D785" s="118"/>
      <c r="E785" s="3"/>
      <c r="F785" s="3"/>
      <c r="G785" s="1023"/>
      <c r="I785" s="524"/>
    </row>
    <row r="786" spans="1:9" ht="14.4">
      <c r="A786" s="176"/>
      <c r="B786" s="519" t="s">
        <v>2789</v>
      </c>
      <c r="C786" s="1024"/>
      <c r="D786" s="1298" t="s">
        <v>1949</v>
      </c>
      <c r="E786" s="1298"/>
      <c r="F786" s="1298"/>
      <c r="G786" s="1023"/>
      <c r="I786" s="517" t="s">
        <v>2159</v>
      </c>
    </row>
    <row r="787" spans="1:9" ht="14.4">
      <c r="A787" s="176"/>
      <c r="B787" s="176"/>
      <c r="C787" s="1024"/>
      <c r="D787" s="1298"/>
      <c r="E787" s="1298"/>
      <c r="F787" s="1298"/>
      <c r="G787" s="1023"/>
      <c r="I787" s="524"/>
    </row>
    <row r="788" spans="1:9" ht="14.4">
      <c r="A788" s="176"/>
      <c r="B788" s="176"/>
      <c r="C788" s="1024"/>
      <c r="D788" s="1298"/>
      <c r="E788" s="1298"/>
      <c r="F788" s="1298"/>
      <c r="G788" s="1023"/>
      <c r="I788" s="524"/>
    </row>
    <row r="789" spans="1:9" ht="14.4">
      <c r="A789" s="176"/>
      <c r="B789" s="176"/>
      <c r="C789" s="1024"/>
      <c r="D789" s="1298"/>
      <c r="E789" s="1298"/>
      <c r="F789" s="1298"/>
      <c r="G789" s="1023"/>
      <c r="I789" s="524"/>
    </row>
    <row r="790" spans="1:9" ht="14.4">
      <c r="A790" s="176"/>
      <c r="B790" s="176"/>
      <c r="C790" s="1024"/>
      <c r="D790" s="1298"/>
      <c r="E790" s="1298"/>
      <c r="F790" s="1298"/>
      <c r="G790" s="1023"/>
      <c r="I790" s="524"/>
    </row>
    <row r="791" spans="1:9" ht="14.4">
      <c r="A791" s="176"/>
      <c r="B791" s="176"/>
      <c r="C791" s="1024"/>
      <c r="D791" s="1298"/>
      <c r="E791" s="1298"/>
      <c r="F791" s="1298"/>
      <c r="G791" s="1023"/>
      <c r="I791" s="524"/>
    </row>
    <row r="792" spans="1:9" ht="14.4">
      <c r="A792" s="176"/>
      <c r="B792" s="176"/>
      <c r="C792" s="1024"/>
      <c r="D792" s="1298" t="s">
        <v>1993</v>
      </c>
      <c r="E792" s="1298"/>
      <c r="F792" s="1298"/>
      <c r="G792" s="1023"/>
      <c r="I792" s="524"/>
    </row>
    <row r="793" spans="1:9" ht="14.4">
      <c r="A793" s="176"/>
      <c r="B793" s="176"/>
      <c r="C793" s="1024"/>
      <c r="D793" s="1298"/>
      <c r="E793" s="1298"/>
      <c r="F793" s="1298"/>
      <c r="G793" s="1023"/>
      <c r="I793" s="524"/>
    </row>
    <row r="794" spans="1:9" ht="14.4">
      <c r="A794" s="176"/>
      <c r="B794" s="176"/>
      <c r="C794" s="1024"/>
      <c r="D794" s="1298"/>
      <c r="E794" s="1298"/>
      <c r="F794" s="1298"/>
      <c r="G794" s="1023"/>
      <c r="I794" s="524"/>
    </row>
    <row r="795" spans="1:9" ht="14.4">
      <c r="A795" s="176"/>
      <c r="B795" s="385"/>
      <c r="C795" s="1024"/>
      <c r="D795" s="1025"/>
      <c r="E795" s="1025"/>
      <c r="F795" s="1025"/>
      <c r="G795" s="1023"/>
      <c r="I795" s="524"/>
    </row>
    <row r="796" spans="1:9" ht="14.4">
      <c r="A796" s="176"/>
      <c r="B796" s="519" t="s">
        <v>2789</v>
      </c>
      <c r="C796" s="1024"/>
      <c r="D796" s="1298" t="s">
        <v>1950</v>
      </c>
      <c r="E796" s="1298"/>
      <c r="F796" s="1298"/>
      <c r="G796" s="1023"/>
      <c r="I796" s="517" t="s">
        <v>2159</v>
      </c>
    </row>
    <row r="797" spans="1:9" ht="14.4">
      <c r="A797" s="176"/>
      <c r="B797" s="176"/>
      <c r="C797" s="1024"/>
      <c r="D797" s="1298"/>
      <c r="E797" s="1298"/>
      <c r="F797" s="1298"/>
      <c r="G797" s="1023"/>
      <c r="I797" s="524"/>
    </row>
    <row r="798" spans="1:9" ht="14.4">
      <c r="A798" s="176"/>
      <c r="B798" s="176"/>
      <c r="C798" s="1024"/>
      <c r="D798" s="1298"/>
      <c r="E798" s="1298"/>
      <c r="F798" s="1298"/>
      <c r="G798" s="1023"/>
      <c r="I798" s="524"/>
    </row>
    <row r="799" spans="1:9" ht="14.4">
      <c r="A799" s="176"/>
      <c r="B799" s="176"/>
      <c r="C799" s="1024"/>
      <c r="D799" s="1298"/>
      <c r="E799" s="1298"/>
      <c r="F799" s="1298"/>
      <c r="G799" s="1023"/>
      <c r="I799" s="524"/>
    </row>
    <row r="800" spans="1:9" ht="14.4">
      <c r="A800" s="176"/>
      <c r="B800" s="176"/>
      <c r="C800" s="1024"/>
      <c r="D800" s="1298"/>
      <c r="E800" s="1298"/>
      <c r="F800" s="1298"/>
      <c r="G800" s="1023"/>
      <c r="I800" s="524"/>
    </row>
    <row r="801" spans="1:9" ht="14.4">
      <c r="A801" s="176"/>
      <c r="B801" s="176"/>
      <c r="C801" s="1024"/>
      <c r="D801" s="1298"/>
      <c r="E801" s="1298"/>
      <c r="F801" s="1298"/>
      <c r="G801" s="1023"/>
      <c r="I801" s="524"/>
    </row>
    <row r="802" spans="1:9" ht="14.4">
      <c r="A802" s="176"/>
      <c r="B802" s="176"/>
      <c r="C802" s="1024"/>
      <c r="D802" s="1017"/>
      <c r="E802" s="1017"/>
      <c r="F802" s="1017"/>
      <c r="G802" s="1023"/>
      <c r="I802" s="524"/>
    </row>
    <row r="803" spans="1:9" ht="14.4">
      <c r="A803" s="176"/>
      <c r="B803" s="519" t="s">
        <v>2789</v>
      </c>
      <c r="C803" s="1024"/>
      <c r="D803" s="1298" t="s">
        <v>1951</v>
      </c>
      <c r="E803" s="1298"/>
      <c r="F803" s="1298"/>
      <c r="G803" s="1023"/>
      <c r="I803" s="517" t="s">
        <v>2159</v>
      </c>
    </row>
    <row r="804" spans="1:9" ht="14.4">
      <c r="A804" s="176"/>
      <c r="B804" s="176"/>
      <c r="C804" s="1024"/>
      <c r="D804" s="1298"/>
      <c r="E804" s="1298"/>
      <c r="F804" s="1298"/>
      <c r="G804" s="1023"/>
      <c r="I804" s="524"/>
    </row>
    <row r="805" spans="1:9" ht="14.4">
      <c r="A805" s="176"/>
      <c r="B805" s="176"/>
      <c r="C805" s="1024"/>
      <c r="D805" s="1298"/>
      <c r="E805" s="1298"/>
      <c r="F805" s="1298"/>
      <c r="G805" s="1023"/>
      <c r="I805" s="524"/>
    </row>
    <row r="806" spans="1:9" ht="14.4">
      <c r="A806" s="176"/>
      <c r="B806" s="176"/>
      <c r="C806" s="1024"/>
      <c r="D806" s="1298"/>
      <c r="E806" s="1298"/>
      <c r="F806" s="1298"/>
      <c r="G806" s="1023"/>
      <c r="I806" s="524"/>
    </row>
    <row r="807" spans="1:9" ht="14.4">
      <c r="A807" s="176"/>
      <c r="B807" s="176"/>
      <c r="C807" s="1024"/>
      <c r="D807" s="1298"/>
      <c r="E807" s="1298"/>
      <c r="F807" s="1298"/>
      <c r="G807" s="1023"/>
      <c r="I807" s="524"/>
    </row>
    <row r="808" spans="1:9" ht="14.4">
      <c r="A808" s="176"/>
      <c r="B808" s="176"/>
      <c r="C808" s="1024"/>
      <c r="D808" s="1298"/>
      <c r="E808" s="1298"/>
      <c r="F808" s="1298"/>
      <c r="G808" s="1023"/>
      <c r="I808" s="524"/>
    </row>
    <row r="809" spans="1:9" ht="14.4">
      <c r="A809" s="176"/>
      <c r="B809" s="176"/>
      <c r="C809" s="1024"/>
      <c r="D809" s="1017"/>
      <c r="E809" s="1017"/>
      <c r="F809" s="1017"/>
      <c r="G809" s="1023"/>
      <c r="I809" s="524"/>
    </row>
    <row r="810" spans="1:9" ht="14.4">
      <c r="A810" s="176"/>
      <c r="B810" s="519" t="s">
        <v>2789</v>
      </c>
      <c r="C810" s="1024"/>
      <c r="D810" s="1306" t="s">
        <v>1952</v>
      </c>
      <c r="E810" s="1306"/>
      <c r="F810" s="1306"/>
      <c r="G810" s="1023"/>
      <c r="I810" s="517" t="s">
        <v>2159</v>
      </c>
    </row>
    <row r="811" spans="1:9" ht="14.4">
      <c r="A811" s="176"/>
      <c r="B811" s="176"/>
      <c r="C811" s="1024"/>
      <c r="D811" s="1306"/>
      <c r="E811" s="1306"/>
      <c r="F811" s="1306"/>
      <c r="G811" s="1023"/>
      <c r="I811" s="524"/>
    </row>
    <row r="812" spans="1:9">
      <c r="A812" s="13"/>
      <c r="B812" s="13"/>
      <c r="C812" s="1024"/>
      <c r="D812" s="1306"/>
      <c r="E812" s="1306"/>
      <c r="F812" s="1306"/>
      <c r="G812" s="1023"/>
      <c r="I812" s="524"/>
    </row>
    <row r="813" spans="1:9" ht="14.4">
      <c r="A813" s="176"/>
      <c r="B813" s="13"/>
      <c r="C813" s="1024"/>
      <c r="D813" s="1306"/>
      <c r="E813" s="1306"/>
      <c r="F813" s="1306"/>
      <c r="G813" s="1023"/>
      <c r="I813" s="524"/>
    </row>
    <row r="814" spans="1:9" ht="12.75" customHeight="1">
      <c r="A814" s="176"/>
      <c r="B814" s="13"/>
      <c r="C814" s="1024"/>
      <c r="D814" s="1306"/>
      <c r="E814" s="1306"/>
      <c r="F814" s="1306"/>
      <c r="G814" s="1023"/>
      <c r="I814" s="524"/>
    </row>
    <row r="815" spans="1:9" ht="12.75" customHeight="1">
      <c r="A815" s="176"/>
      <c r="B815" s="13"/>
      <c r="C815" s="1024"/>
      <c r="D815" s="1306"/>
      <c r="E815" s="1306"/>
      <c r="F815" s="1306"/>
      <c r="G815" s="1023"/>
      <c r="I815" s="524"/>
    </row>
    <row r="816" spans="1:9" ht="12.75" customHeight="1">
      <c r="A816" s="13"/>
      <c r="B816" s="13"/>
      <c r="C816" s="1024"/>
      <c r="D816" s="1023"/>
      <c r="E816" s="3"/>
      <c r="F816" s="3"/>
      <c r="G816" s="1023"/>
      <c r="I816" s="524"/>
    </row>
    <row r="817" spans="1:9" ht="12.75" customHeight="1">
      <c r="A817" s="1293" t="s">
        <v>1953</v>
      </c>
      <c r="B817" s="1293"/>
      <c r="C817" s="1293"/>
      <c r="D817" s="1293"/>
      <c r="E817" s="1293"/>
      <c r="F817" s="1293"/>
      <c r="G817" s="1293"/>
      <c r="H817" s="1063"/>
      <c r="I817" s="1256"/>
    </row>
    <row r="818" spans="1:9" ht="12.75" customHeight="1">
      <c r="A818" s="172"/>
      <c r="B818" s="172"/>
      <c r="C818" s="1024"/>
      <c r="D818" s="1023"/>
      <c r="E818" s="1023"/>
      <c r="F818" s="1023"/>
      <c r="G818" s="1023"/>
      <c r="I818" s="524"/>
    </row>
    <row r="819" spans="1:9" ht="12.75" customHeight="1">
      <c r="A819" s="176"/>
      <c r="B819" s="176"/>
      <c r="C819" s="385"/>
      <c r="D819" s="1297" t="s">
        <v>1994</v>
      </c>
      <c r="E819" s="1297"/>
      <c r="F819" s="1297"/>
      <c r="G819" s="3"/>
      <c r="I819" s="524"/>
    </row>
    <row r="820" spans="1:9" ht="14.25" customHeight="1">
      <c r="A820" s="176"/>
      <c r="B820" s="176"/>
      <c r="C820" s="385"/>
      <c r="D820" s="1265" t="s">
        <v>1954</v>
      </c>
      <c r="E820" s="1265"/>
      <c r="F820" s="1265"/>
      <c r="G820" s="3"/>
      <c r="I820" s="524"/>
    </row>
    <row r="821" spans="1:9" ht="12.75" customHeight="1">
      <c r="A821" s="176"/>
      <c r="B821" s="176"/>
      <c r="C821" s="385"/>
      <c r="D821" s="474"/>
      <c r="E821" s="474"/>
      <c r="F821" s="474"/>
      <c r="G821" s="3"/>
      <c r="I821" s="524"/>
    </row>
    <row r="822" spans="1:9" ht="12.75" customHeight="1">
      <c r="A822" s="385"/>
      <c r="B822" s="519" t="s">
        <v>2788</v>
      </c>
      <c r="C822" s="1024"/>
      <c r="D822" s="1265" t="s">
        <v>1955</v>
      </c>
      <c r="E822" s="1265"/>
      <c r="F822" s="1265"/>
      <c r="G822" s="3"/>
      <c r="I822" s="524" t="s">
        <v>2127</v>
      </c>
    </row>
    <row r="823" spans="1:9" ht="14.25" customHeight="1">
      <c r="A823" s="13"/>
      <c r="B823" s="13"/>
      <c r="C823" s="1024"/>
      <c r="E823" s="1071" t="s">
        <v>2196</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2" t="s">
        <v>2392</v>
      </c>
      <c r="E825" s="1342"/>
      <c r="F825" s="1342"/>
      <c r="G825" s="3"/>
      <c r="I825" s="524"/>
    </row>
    <row r="826" spans="1:9" ht="12.75" hidden="1" customHeight="1">
      <c r="A826" s="13"/>
      <c r="B826" s="13"/>
      <c r="C826" s="1024"/>
      <c r="D826" s="1342"/>
      <c r="E826" s="1342"/>
      <c r="F826" s="1342"/>
      <c r="G826" s="3"/>
      <c r="I826" s="524"/>
    </row>
    <row r="827" spans="1:9" ht="12.75" hidden="1" customHeight="1">
      <c r="A827" s="13"/>
      <c r="B827" s="13"/>
      <c r="C827" s="1024"/>
      <c r="D827" s="1342"/>
      <c r="E827" s="1342"/>
      <c r="F827" s="1342"/>
      <c r="G827" s="3"/>
      <c r="I827" s="524"/>
    </row>
    <row r="828" spans="1:9" ht="12.75" hidden="1" customHeight="1">
      <c r="A828" s="13"/>
      <c r="B828" s="13"/>
      <c r="C828" s="1024"/>
      <c r="D828" s="1342"/>
      <c r="E828" s="1342"/>
      <c r="F828" s="1342"/>
      <c r="G828" s="3"/>
      <c r="I828" s="524"/>
    </row>
    <row r="829" spans="1:9" ht="12.75" hidden="1" customHeight="1">
      <c r="A829" s="13"/>
      <c r="B829" s="13"/>
      <c r="C829" s="1024"/>
      <c r="D829" s="1342"/>
      <c r="E829" s="1342"/>
      <c r="F829" s="1342"/>
      <c r="G829" s="3"/>
      <c r="I829" s="524"/>
    </row>
    <row r="830" spans="1:9" ht="12.75" hidden="1" customHeight="1">
      <c r="A830" s="13"/>
      <c r="B830" s="13"/>
      <c r="C830" s="1024"/>
      <c r="D830" s="1342"/>
      <c r="E830" s="1342"/>
      <c r="F830" s="1342"/>
      <c r="G830" s="3"/>
      <c r="I830" s="524"/>
    </row>
    <row r="831" spans="1:9" ht="12.75" hidden="1" customHeight="1">
      <c r="A831" s="13"/>
      <c r="B831" s="13"/>
      <c r="C831" s="1024"/>
      <c r="D831" s="1342"/>
      <c r="E831" s="1342"/>
      <c r="F831" s="1342"/>
      <c r="G831" s="3"/>
      <c r="I831" s="524"/>
    </row>
    <row r="832" spans="1:9" ht="12.75" hidden="1" customHeight="1">
      <c r="A832" s="13"/>
      <c r="B832" s="13"/>
      <c r="C832" s="1024"/>
      <c r="D832" s="1342"/>
      <c r="E832" s="1342"/>
      <c r="F832" s="1342"/>
      <c r="G832" s="3"/>
      <c r="I832" s="524"/>
    </row>
    <row r="833" spans="1:9" ht="12.75" hidden="1" customHeight="1">
      <c r="A833" s="13"/>
      <c r="B833" s="13"/>
      <c r="C833" s="1024"/>
      <c r="D833" s="1342"/>
      <c r="E833" s="1342"/>
      <c r="F833" s="1342"/>
      <c r="G833" s="3"/>
      <c r="I833" s="524"/>
    </row>
    <row r="834" spans="1:9" ht="12.75" hidden="1" customHeight="1">
      <c r="A834" s="13"/>
      <c r="B834" s="13"/>
      <c r="C834" s="1024"/>
      <c r="D834" s="1342"/>
      <c r="E834" s="1342"/>
      <c r="F834" s="1342"/>
      <c r="G834" s="3"/>
      <c r="I834" s="524"/>
    </row>
    <row r="835" spans="1:9" ht="12.75" hidden="1" customHeight="1">
      <c r="A835" s="13"/>
      <c r="B835" s="13"/>
      <c r="C835" s="1024"/>
      <c r="D835" s="1026"/>
      <c r="E835" s="3"/>
      <c r="F835" s="3"/>
      <c r="G835" s="3"/>
      <c r="I835" s="524"/>
    </row>
    <row r="836" spans="1:9" ht="12.75" customHeight="1">
      <c r="A836" s="176"/>
      <c r="B836" s="519" t="s">
        <v>2788</v>
      </c>
      <c r="C836" s="1024"/>
      <c r="D836" s="1265" t="s">
        <v>1956</v>
      </c>
      <c r="E836" s="1265"/>
      <c r="F836" s="1265"/>
      <c r="G836" s="3"/>
      <c r="I836" s="524" t="s">
        <v>2145</v>
      </c>
    </row>
    <row r="837" spans="1:9" ht="12.75" customHeight="1">
      <c r="A837" s="176"/>
      <c r="B837" s="176"/>
      <c r="C837" s="1024"/>
      <c r="D837" s="1265"/>
      <c r="E837" s="1265"/>
      <c r="F837" s="1265"/>
      <c r="G837" s="3"/>
      <c r="I837" s="524"/>
    </row>
    <row r="838" spans="1:9" ht="12.75" customHeight="1">
      <c r="A838" s="176"/>
      <c r="B838" s="176"/>
      <c r="C838" s="1024"/>
      <c r="D838" s="1265"/>
      <c r="E838" s="1265"/>
      <c r="F838" s="1265"/>
      <c r="G838" s="3"/>
      <c r="I838" s="524"/>
    </row>
    <row r="839" spans="1:9" ht="12.75" customHeight="1">
      <c r="A839" s="176"/>
      <c r="B839" s="176"/>
      <c r="C839" s="1024"/>
      <c r="D839" s="118"/>
      <c r="E839" s="3"/>
      <c r="F839" s="3"/>
      <c r="G839" s="3"/>
      <c r="I839" s="524"/>
    </row>
    <row r="840" spans="1:9" ht="12.75" customHeight="1">
      <c r="A840" s="1027"/>
      <c r="B840" s="519" t="s">
        <v>2789</v>
      </c>
      <c r="C840" s="1024"/>
      <c r="D840" s="1297" t="s">
        <v>1957</v>
      </c>
      <c r="E840" s="1297"/>
      <c r="F840" s="1297"/>
      <c r="G840" s="3"/>
      <c r="I840" s="524"/>
    </row>
    <row r="841" spans="1:9" ht="12.75" customHeight="1">
      <c r="A841" s="385"/>
      <c r="B841" s="1027"/>
      <c r="C841" s="1024"/>
      <c r="D841" s="1297"/>
      <c r="E841" s="1297"/>
      <c r="F841" s="1297"/>
      <c r="G841" s="3"/>
      <c r="I841" s="524"/>
    </row>
    <row r="842" spans="1:9" ht="12.75" customHeight="1">
      <c r="A842" s="176"/>
      <c r="B842" s="385"/>
      <c r="C842" s="1024"/>
      <c r="D842" s="1265" t="s">
        <v>2383</v>
      </c>
      <c r="E842" s="1265"/>
      <c r="F842" s="1265"/>
      <c r="G842" s="3"/>
      <c r="I842" s="524"/>
    </row>
    <row r="843" spans="1:9" ht="12.75" customHeight="1">
      <c r="A843" s="176"/>
      <c r="B843" s="176"/>
      <c r="C843" s="1024"/>
      <c r="D843" s="1265"/>
      <c r="E843" s="1265"/>
      <c r="F843" s="1265"/>
      <c r="G843" s="3"/>
      <c r="I843" s="524"/>
    </row>
    <row r="844" spans="1:9" ht="12.75" customHeight="1">
      <c r="A844" s="176"/>
      <c r="B844" s="176"/>
      <c r="C844" s="1024"/>
      <c r="D844" s="1265"/>
      <c r="E844" s="1265"/>
      <c r="F844" s="1265"/>
      <c r="G844" s="3"/>
      <c r="I844" s="524"/>
    </row>
    <row r="845" spans="1:9" ht="12.75" customHeight="1">
      <c r="A845" s="176"/>
      <c r="B845" s="176"/>
      <c r="C845" s="1024"/>
      <c r="D845" s="1265"/>
      <c r="E845" s="1265"/>
      <c r="F845" s="1265"/>
      <c r="G845" s="3"/>
      <c r="I845" s="524"/>
    </row>
    <row r="846" spans="1:9" ht="12.75" customHeight="1">
      <c r="A846" s="176"/>
      <c r="B846" s="176"/>
      <c r="C846" s="1024"/>
      <c r="D846" s="1265"/>
      <c r="E846" s="1265"/>
      <c r="F846" s="1265"/>
      <c r="G846" s="3"/>
      <c r="I846" s="524"/>
    </row>
    <row r="847" spans="1:9" ht="12.75" customHeight="1">
      <c r="A847" s="176"/>
      <c r="B847" s="176"/>
      <c r="C847" s="1024"/>
      <c r="D847" s="1265"/>
      <c r="E847" s="1265"/>
      <c r="F847" s="1265"/>
      <c r="G847" s="3"/>
      <c r="I847" s="524"/>
    </row>
    <row r="848" spans="1:9" ht="12.75" customHeight="1">
      <c r="A848" s="176"/>
      <c r="B848" s="176"/>
      <c r="C848" s="1024"/>
      <c r="D848" s="118"/>
      <c r="E848" s="3"/>
      <c r="F848" s="3"/>
      <c r="G848" s="3"/>
      <c r="I848" s="524"/>
    </row>
    <row r="849" spans="1:9" ht="12.75" customHeight="1">
      <c r="A849" s="176"/>
      <c r="B849" s="519" t="s">
        <v>2789</v>
      </c>
      <c r="C849" s="1024"/>
      <c r="D849" s="1265" t="s">
        <v>1958</v>
      </c>
      <c r="E849" s="1265"/>
      <c r="F849" s="1265"/>
      <c r="G849" s="3"/>
      <c r="I849" s="524" t="s">
        <v>2128</v>
      </c>
    </row>
    <row r="850" spans="1:9" ht="12.75" customHeight="1">
      <c r="A850" s="176"/>
      <c r="B850" s="176"/>
      <c r="C850" s="1024"/>
      <c r="D850" s="1265" t="s">
        <v>1959</v>
      </c>
      <c r="E850" s="1265"/>
      <c r="F850" s="1265"/>
      <c r="G850" s="3"/>
      <c r="I850" s="524"/>
    </row>
    <row r="851" spans="1:9" ht="12.75" customHeight="1">
      <c r="A851" s="176"/>
      <c r="B851" s="176"/>
      <c r="C851" s="1024"/>
      <c r="E851" s="1071" t="s">
        <v>2198</v>
      </c>
      <c r="F851" s="1073"/>
      <c r="G851" s="3"/>
      <c r="I851" s="524"/>
    </row>
    <row r="852" spans="1:9" ht="12.75" customHeight="1">
      <c r="A852" s="176"/>
      <c r="B852" s="176"/>
      <c r="C852" s="1024"/>
      <c r="D852" s="118"/>
      <c r="E852" s="3"/>
      <c r="F852" s="3"/>
      <c r="G852" s="3"/>
      <c r="I852" s="524"/>
    </row>
    <row r="853" spans="1:9" ht="12.75" customHeight="1">
      <c r="A853" s="176"/>
      <c r="B853" s="519" t="s">
        <v>2789</v>
      </c>
      <c r="C853" s="1024"/>
      <c r="D853" s="1265" t="s">
        <v>1960</v>
      </c>
      <c r="E853" s="1265"/>
      <c r="F853" s="1265"/>
      <c r="G853" s="3"/>
      <c r="I853" s="524" t="s">
        <v>2146</v>
      </c>
    </row>
    <row r="854" spans="1:9" ht="12.75" customHeight="1">
      <c r="A854" s="176"/>
      <c r="B854" s="176"/>
      <c r="C854" s="1024"/>
      <c r="D854" s="1265"/>
      <c r="E854" s="1265"/>
      <c r="F854" s="1265"/>
      <c r="G854" s="3"/>
      <c r="I854" s="524"/>
    </row>
    <row r="855" spans="1:9" ht="12.75" customHeight="1">
      <c r="A855" s="176"/>
      <c r="B855" s="176"/>
      <c r="C855" s="1024"/>
      <c r="D855" s="1265"/>
      <c r="E855" s="1265"/>
      <c r="F855" s="1265"/>
      <c r="G855" s="3"/>
      <c r="I855" s="524"/>
    </row>
    <row r="856" spans="1:9" ht="12.75" customHeight="1">
      <c r="A856" s="176"/>
      <c r="B856" s="176"/>
      <c r="C856" s="1024"/>
      <c r="D856" s="1265"/>
      <c r="E856" s="1265"/>
      <c r="F856" s="1265"/>
      <c r="G856" s="3"/>
      <c r="I856" s="524"/>
    </row>
    <row r="857" spans="1:9" ht="12.75" customHeight="1">
      <c r="A857" s="172"/>
      <c r="B857" s="172"/>
      <c r="C857" s="172"/>
      <c r="D857" s="118"/>
      <c r="E857" s="3"/>
      <c r="F857" s="3"/>
      <c r="G857" s="3"/>
      <c r="I857" s="524"/>
    </row>
    <row r="858" spans="1:9" ht="12.75" customHeight="1">
      <c r="A858" s="1018" t="s">
        <v>1961</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4" t="s">
        <v>1995</v>
      </c>
      <c r="E860" s="1284"/>
      <c r="F860" s="1284"/>
      <c r="G860" s="1023"/>
      <c r="I860" s="524"/>
    </row>
    <row r="861" spans="1:9" ht="12.75" customHeight="1">
      <c r="A861" s="385"/>
      <c r="B861" s="385"/>
      <c r="C861" s="175"/>
      <c r="D861" s="1341" t="s">
        <v>1962</v>
      </c>
      <c r="E861" s="1341"/>
      <c r="F861" s="1341"/>
      <c r="G861" s="1023"/>
      <c r="I861" s="524"/>
    </row>
    <row r="862" spans="1:9" ht="12.75" customHeight="1">
      <c r="A862" s="385"/>
      <c r="B862" s="385"/>
      <c r="C862" s="175"/>
      <c r="D862" s="1030"/>
      <c r="E862" s="1030"/>
      <c r="F862" s="1030"/>
      <c r="G862" s="1023"/>
      <c r="I862" s="524"/>
    </row>
    <row r="863" spans="1:9" ht="12.75" customHeight="1">
      <c r="A863" s="176"/>
      <c r="B863" s="519" t="s">
        <v>2788</v>
      </c>
      <c r="C863" s="385"/>
      <c r="D863" s="1285" t="s">
        <v>1963</v>
      </c>
      <c r="E863" s="1285"/>
      <c r="F863" s="1285"/>
      <c r="G863" s="1023"/>
      <c r="I863" s="524" t="s">
        <v>2128</v>
      </c>
    </row>
    <row r="864" spans="1:9" ht="12.75" customHeight="1">
      <c r="A864" s="385"/>
      <c r="B864" s="385"/>
      <c r="C864" s="385"/>
      <c r="D864" s="2" t="s">
        <v>1938</v>
      </c>
      <c r="E864" s="1071" t="s">
        <v>2198</v>
      </c>
      <c r="F864" s="1074"/>
      <c r="G864" s="1023"/>
      <c r="I864" s="524"/>
    </row>
    <row r="865" spans="1:9" ht="12.75" customHeight="1">
      <c r="A865" s="385"/>
      <c r="B865" s="385"/>
      <c r="C865" s="385"/>
      <c r="D865" s="118"/>
      <c r="E865" s="1023"/>
      <c r="F865" s="1023"/>
      <c r="G865" s="1023"/>
      <c r="I865" s="524"/>
    </row>
    <row r="866" spans="1:9" ht="12.75" customHeight="1">
      <c r="A866" s="176"/>
      <c r="B866" s="519" t="s">
        <v>2788</v>
      </c>
      <c r="C866" s="385"/>
      <c r="D866" s="1265" t="s">
        <v>1964</v>
      </c>
      <c r="E866" s="1314"/>
      <c r="F866" s="1314"/>
      <c r="G866" s="3"/>
      <c r="I866" s="524" t="s">
        <v>2146</v>
      </c>
    </row>
    <row r="867" spans="1:9" ht="12.75" customHeight="1">
      <c r="A867" s="385"/>
      <c r="B867" s="385"/>
      <c r="C867" s="385"/>
      <c r="D867" s="1314"/>
      <c r="E867" s="1314"/>
      <c r="F867" s="1314"/>
      <c r="G867" s="3"/>
      <c r="I867" s="524"/>
    </row>
    <row r="868" spans="1:9" ht="12.75" customHeight="1">
      <c r="A868" s="385"/>
      <c r="B868" s="385"/>
      <c r="C868" s="385"/>
      <c r="D868" s="118"/>
      <c r="E868" s="3"/>
      <c r="F868" s="3"/>
      <c r="G868" s="3"/>
      <c r="I868" s="524"/>
    </row>
    <row r="869" spans="1:9" ht="12.75" customHeight="1">
      <c r="A869" s="385"/>
      <c r="B869" s="519" t="s">
        <v>2789</v>
      </c>
      <c r="C869" s="385"/>
      <c r="D869" s="1345" t="s">
        <v>1965</v>
      </c>
      <c r="E869" s="1345"/>
      <c r="F869" s="1345"/>
      <c r="G869" s="1023"/>
      <c r="I869" s="524"/>
    </row>
    <row r="870" spans="1:9" ht="12.75" customHeight="1">
      <c r="A870" s="385"/>
      <c r="B870" s="1031"/>
      <c r="C870" s="385"/>
      <c r="D870" s="1345"/>
      <c r="E870" s="1345"/>
      <c r="F870" s="1345"/>
      <c r="G870" s="1023"/>
      <c r="I870" s="524"/>
    </row>
    <row r="871" spans="1:9" ht="12.75" customHeight="1">
      <c r="A871" s="176"/>
      <c r="B871"/>
      <c r="C871" s="385"/>
      <c r="D871" s="1265" t="s">
        <v>2383</v>
      </c>
      <c r="E871" s="1265"/>
      <c r="F871" s="1265"/>
      <c r="G871" s="1023"/>
      <c r="I871" s="524"/>
    </row>
    <row r="872" spans="1:9" ht="12.75" customHeight="1">
      <c r="A872" s="176"/>
      <c r="B872" s="176"/>
      <c r="C872" s="385"/>
      <c r="D872" s="1265"/>
      <c r="E872" s="1265"/>
      <c r="F872" s="1265"/>
      <c r="G872" s="1023"/>
      <c r="I872" s="524"/>
    </row>
    <row r="873" spans="1:9" ht="12.75" customHeight="1">
      <c r="A873" s="176"/>
      <c r="B873" s="176"/>
      <c r="C873" s="385"/>
      <c r="D873" s="1265"/>
      <c r="E873" s="1265"/>
      <c r="F873" s="1265"/>
      <c r="G873" s="1023"/>
      <c r="I873" s="524"/>
    </row>
    <row r="874" spans="1:9" ht="12.75" customHeight="1">
      <c r="A874" s="176"/>
      <c r="B874" s="176"/>
      <c r="C874" s="385"/>
      <c r="D874" s="1265"/>
      <c r="E874" s="1265"/>
      <c r="F874" s="1265"/>
      <c r="G874" s="1023"/>
      <c r="I874" s="524"/>
    </row>
    <row r="875" spans="1:9" ht="12.75" customHeight="1">
      <c r="A875" s="176"/>
      <c r="B875" s="176"/>
      <c r="C875" s="385"/>
      <c r="D875" s="1265"/>
      <c r="E875" s="1265"/>
      <c r="F875" s="1265"/>
      <c r="G875" s="1023"/>
      <c r="I875" s="524"/>
    </row>
    <row r="876" spans="1:9" ht="12.75" customHeight="1">
      <c r="A876" s="176"/>
      <c r="B876" s="176"/>
      <c r="C876" s="385"/>
      <c r="D876" s="1265"/>
      <c r="E876" s="1265"/>
      <c r="F876" s="1265"/>
      <c r="G876" s="1023"/>
      <c r="I876" s="524"/>
    </row>
    <row r="877" spans="1:9" ht="12.75" customHeight="1">
      <c r="A877" s="176"/>
      <c r="B877" s="176"/>
      <c r="C877" s="385"/>
      <c r="D877" s="118"/>
      <c r="E877" s="1023"/>
      <c r="F877" s="1023"/>
      <c r="G877" s="1023"/>
      <c r="I877" s="524"/>
    </row>
    <row r="878" spans="1:9" ht="12.75" customHeight="1">
      <c r="A878" s="176"/>
      <c r="B878" s="519" t="s">
        <v>2789</v>
      </c>
      <c r="C878" s="385"/>
      <c r="D878" s="1289" t="s">
        <v>1958</v>
      </c>
      <c r="E878" s="1289"/>
      <c r="F878" s="1289"/>
      <c r="G878" s="1023"/>
      <c r="I878" s="524" t="s">
        <v>2128</v>
      </c>
    </row>
    <row r="879" spans="1:9" ht="12.75" customHeight="1">
      <c r="A879" s="176"/>
      <c r="B879" s="176"/>
      <c r="C879" s="385"/>
      <c r="D879" s="1289" t="s">
        <v>1959</v>
      </c>
      <c r="E879" s="1289"/>
      <c r="F879" s="1289"/>
      <c r="G879" s="1023"/>
      <c r="I879" s="524"/>
    </row>
    <row r="880" spans="1:9" ht="12.75" customHeight="1">
      <c r="A880" s="176"/>
      <c r="B880" s="176"/>
      <c r="C880" s="385"/>
      <c r="D880" s="2" t="s">
        <v>1380</v>
      </c>
      <c r="E880" s="1071" t="s">
        <v>2198</v>
      </c>
      <c r="F880" s="1075"/>
      <c r="G880" s="1023"/>
      <c r="I880" s="524"/>
    </row>
    <row r="881" spans="1:9" ht="12.75" customHeight="1">
      <c r="A881" s="176"/>
      <c r="B881" s="176"/>
      <c r="C881" s="385"/>
      <c r="D881" s="118"/>
      <c r="E881" s="1023"/>
      <c r="F881" s="1023"/>
      <c r="G881" s="1023"/>
      <c r="I881" s="524"/>
    </row>
    <row r="882" spans="1:9" ht="12.75" customHeight="1">
      <c r="A882" s="176"/>
      <c r="B882" s="519" t="s">
        <v>2789</v>
      </c>
      <c r="C882" s="385"/>
      <c r="D882" s="1265" t="s">
        <v>1960</v>
      </c>
      <c r="E882" s="1265"/>
      <c r="F882" s="1265"/>
      <c r="G882" s="1023"/>
      <c r="I882" s="524" t="s">
        <v>2146</v>
      </c>
    </row>
    <row r="883" spans="1:9" ht="12.75" customHeight="1">
      <c r="A883" s="176"/>
      <c r="B883" s="176"/>
      <c r="C883" s="385"/>
      <c r="D883" s="1265"/>
      <c r="E883" s="1265"/>
      <c r="F883" s="1265"/>
      <c r="G883" s="1023"/>
      <c r="I883" s="524"/>
    </row>
    <row r="884" spans="1:9" ht="12.75" customHeight="1">
      <c r="A884" s="176"/>
      <c r="B884" s="176"/>
      <c r="C884" s="385"/>
      <c r="D884" s="1265"/>
      <c r="E884" s="1265"/>
      <c r="F884" s="1265"/>
      <c r="G884" s="1023"/>
      <c r="I884" s="524"/>
    </row>
    <row r="885" spans="1:9" ht="12.75" customHeight="1">
      <c r="A885" s="176"/>
      <c r="B885" s="176"/>
      <c r="C885" s="385"/>
      <c r="D885" s="1265"/>
      <c r="E885" s="1265"/>
      <c r="F885" s="1265"/>
      <c r="G885" s="1023"/>
      <c r="I885" s="524"/>
    </row>
    <row r="886" spans="1:9" ht="12.75" customHeight="1">
      <c r="A886" s="118"/>
      <c r="B886" s="118"/>
      <c r="C886" s="1024"/>
      <c r="D886" s="1023"/>
      <c r="E886" s="1023"/>
      <c r="F886" s="1023"/>
      <c r="G886" s="1023"/>
      <c r="I886" s="524"/>
    </row>
    <row r="887" spans="1:9" ht="12.75" customHeight="1">
      <c r="A887" s="1293" t="s">
        <v>1996</v>
      </c>
      <c r="B887" s="1293"/>
      <c r="C887" s="1293"/>
      <c r="D887" s="1293"/>
      <c r="E887" s="1293"/>
      <c r="F887" s="1293"/>
      <c r="G887" s="1293"/>
      <c r="H887" s="1063"/>
      <c r="I887" s="1256"/>
    </row>
    <row r="888" spans="1:9" ht="12.75" customHeight="1">
      <c r="A888" s="57"/>
      <c r="B888" s="57"/>
      <c r="C888" s="57"/>
      <c r="D888" s="57"/>
      <c r="E888" s="57"/>
      <c r="F888" s="57"/>
      <c r="G888" s="57"/>
      <c r="I888" s="524"/>
    </row>
    <row r="889" spans="1:9" ht="12.75" customHeight="1">
      <c r="A889" s="57"/>
      <c r="B889" s="57"/>
      <c r="C889" s="57"/>
      <c r="D889" s="1299" t="s">
        <v>2002</v>
      </c>
      <c r="E889" s="1299"/>
      <c r="F889" s="1299"/>
      <c r="G889" s="57"/>
      <c r="I889" s="524"/>
    </row>
    <row r="890" spans="1:9" ht="12.75" customHeight="1">
      <c r="A890" s="57"/>
      <c r="B890" s="57"/>
      <c r="C890" s="57"/>
      <c r="D890" s="1016"/>
      <c r="E890" s="1016"/>
      <c r="F890" s="1016"/>
      <c r="G890" s="57"/>
      <c r="I890" s="524"/>
    </row>
    <row r="891" spans="1:9" ht="12.75" customHeight="1">
      <c r="A891" s="57"/>
      <c r="B891" s="519" t="s">
        <v>2788</v>
      </c>
      <c r="C891" s="57"/>
      <c r="D891" s="1019" t="s">
        <v>2003</v>
      </c>
      <c r="E891" s="1016"/>
      <c r="F891" s="1016"/>
      <c r="G891" s="57"/>
      <c r="I891" s="524" t="s">
        <v>2160</v>
      </c>
    </row>
    <row r="892" spans="1:9" ht="12.75" customHeight="1">
      <c r="A892" s="57"/>
      <c r="B892" s="57"/>
      <c r="C892" s="57"/>
      <c r="D892" s="1016"/>
      <c r="E892" s="1016"/>
      <c r="F892" s="1016"/>
      <c r="G892" s="57"/>
      <c r="I892" s="524"/>
    </row>
    <row r="893" spans="1:9" ht="12.75" customHeight="1">
      <c r="A893" s="385"/>
      <c r="B893" s="385"/>
      <c r="C893" s="1024"/>
      <c r="D893" s="1299" t="s">
        <v>1997</v>
      </c>
      <c r="E893" s="1299"/>
      <c r="F893" s="1299"/>
      <c r="G893" s="1023"/>
      <c r="I893" s="524"/>
    </row>
    <row r="894" spans="1:9" ht="12.75" customHeight="1">
      <c r="A894" s="172"/>
      <c r="B894" s="172"/>
      <c r="C894" s="172"/>
      <c r="D894" s="1285" t="s">
        <v>1966</v>
      </c>
      <c r="E894" s="1285"/>
      <c r="F894" s="1285"/>
      <c r="G894" s="1023"/>
      <c r="I894" s="524"/>
    </row>
    <row r="895" spans="1:9" ht="12.75" customHeight="1">
      <c r="A895" s="1024"/>
      <c r="B895" s="1024"/>
      <c r="C895" s="1024"/>
      <c r="D895" s="2"/>
      <c r="E895" s="1023"/>
      <c r="F895" s="1023"/>
      <c r="G895" s="1023"/>
      <c r="I895" s="524"/>
    </row>
    <row r="896" spans="1:9" ht="12.75" customHeight="1">
      <c r="A896" s="176"/>
      <c r="B896" s="519" t="s">
        <v>2788</v>
      </c>
      <c r="C896" s="385"/>
      <c r="D896" s="1265" t="s">
        <v>1970</v>
      </c>
      <c r="E896" s="1265"/>
      <c r="F896" s="1265"/>
      <c r="G896" s="3"/>
      <c r="I896" s="524" t="s">
        <v>2112</v>
      </c>
    </row>
    <row r="897" spans="1:9" ht="12.75" customHeight="1">
      <c r="A897" s="385"/>
      <c r="B897" s="385"/>
      <c r="C897" s="385"/>
      <c r="D897" s="1265"/>
      <c r="E897" s="1265"/>
      <c r="F897" s="1265"/>
      <c r="G897" s="3"/>
      <c r="I897" s="524"/>
    </row>
    <row r="898" spans="1:9" ht="12.75" customHeight="1">
      <c r="A898" s="172"/>
      <c r="B898" s="172"/>
      <c r="C898" s="172"/>
      <c r="D898" s="1265" t="s">
        <v>1969</v>
      </c>
      <c r="E898" s="1265"/>
      <c r="F898" s="1265"/>
      <c r="G898" s="1023"/>
      <c r="I898" s="524"/>
    </row>
    <row r="899" spans="1:9" ht="12.75" customHeight="1">
      <c r="A899" s="172"/>
      <c r="B899" s="172"/>
      <c r="C899" s="172"/>
      <c r="D899" s="1265"/>
      <c r="E899" s="1265"/>
      <c r="F899" s="1265"/>
      <c r="G899" s="1023"/>
      <c r="I899" s="524"/>
    </row>
    <row r="900" spans="1:9" ht="12.75" customHeight="1">
      <c r="A900" s="172"/>
      <c r="B900" s="172"/>
      <c r="C900" s="172"/>
      <c r="D900" s="3"/>
      <c r="E900" s="3"/>
      <c r="F900" s="1023"/>
      <c r="G900" s="1023"/>
      <c r="I900" s="524"/>
    </row>
    <row r="901" spans="1:9" ht="12.75" customHeight="1">
      <c r="A901" s="176"/>
      <c r="B901" s="519" t="s">
        <v>2788</v>
      </c>
      <c r="C901" s="175"/>
      <c r="D901" s="1269" t="s">
        <v>1967</v>
      </c>
      <c r="E901" s="1269"/>
      <c r="F901" s="1269"/>
      <c r="G901" s="1023"/>
      <c r="I901" s="524" t="s">
        <v>2111</v>
      </c>
    </row>
    <row r="902" spans="1:9" ht="12.75" customHeight="1">
      <c r="A902" s="176"/>
      <c r="B902" s="176"/>
      <c r="C902" s="175"/>
      <c r="D902" s="1269"/>
      <c r="E902" s="1269"/>
      <c r="F902" s="1269"/>
      <c r="G902" s="1023"/>
      <c r="I902" s="524"/>
    </row>
    <row r="903" spans="1:9" ht="12.75" customHeight="1">
      <c r="A903" s="176"/>
      <c r="B903" s="176"/>
      <c r="C903" s="175"/>
      <c r="D903" s="1269"/>
      <c r="E903" s="1269"/>
      <c r="F903" s="1269"/>
      <c r="G903" s="1023"/>
      <c r="I903" s="524"/>
    </row>
    <row r="904" spans="1:9" ht="12.75" customHeight="1">
      <c r="A904" s="176"/>
      <c r="B904" s="176"/>
      <c r="C904" s="175"/>
      <c r="D904" s="1269"/>
      <c r="E904" s="1269"/>
      <c r="F904" s="1269"/>
      <c r="G904" s="1023"/>
      <c r="I904" s="524"/>
    </row>
    <row r="905" spans="1:9" ht="12.75" customHeight="1">
      <c r="A905" s="176"/>
      <c r="B905" s="176"/>
      <c r="C905" s="175"/>
      <c r="D905" s="1269"/>
      <c r="E905" s="1269"/>
      <c r="F905" s="1269"/>
      <c r="G905" s="1023"/>
      <c r="I905" s="524"/>
    </row>
    <row r="906" spans="1:9" ht="12.75" customHeight="1">
      <c r="A906" s="175"/>
      <c r="B906" s="175"/>
      <c r="C906" s="175"/>
      <c r="D906" s="1269"/>
      <c r="E906" s="1269"/>
      <c r="F906" s="1269"/>
      <c r="G906" s="1023"/>
      <c r="I906" s="524"/>
    </row>
    <row r="907" spans="1:9" ht="12.75" customHeight="1">
      <c r="A907" s="175"/>
      <c r="B907" s="175"/>
      <c r="C907" s="175"/>
      <c r="D907" s="1269"/>
      <c r="E907" s="1269"/>
      <c r="F907" s="1269"/>
      <c r="G907" s="1023"/>
      <c r="I907" s="524"/>
    </row>
    <row r="908" spans="1:9" ht="12.75" customHeight="1">
      <c r="A908" s="175"/>
      <c r="B908" s="175"/>
      <c r="C908" s="175"/>
      <c r="D908" s="1269"/>
      <c r="E908" s="1269"/>
      <c r="F908" s="1269"/>
      <c r="G908" s="1023"/>
      <c r="I908" s="524"/>
    </row>
    <row r="909" spans="1:9" ht="12.75" customHeight="1">
      <c r="A909" s="175"/>
      <c r="B909" s="175"/>
      <c r="C909" s="175"/>
      <c r="D909" s="363"/>
      <c r="E909" s="363"/>
      <c r="F909" s="363"/>
      <c r="G909" s="1023"/>
      <c r="I909" s="524"/>
    </row>
    <row r="910" spans="1:9" ht="12.75" customHeight="1">
      <c r="A910" s="1024"/>
      <c r="B910" s="519" t="s">
        <v>2789</v>
      </c>
      <c r="C910" s="1024"/>
      <c r="D910" s="1265" t="s">
        <v>1971</v>
      </c>
      <c r="E910" s="1265"/>
      <c r="F910" s="1265"/>
      <c r="G910" s="1023"/>
      <c r="I910" s="524"/>
    </row>
    <row r="911" spans="1:9" ht="12.75" customHeight="1">
      <c r="A911" s="1024"/>
      <c r="B911" s="1024"/>
      <c r="C911" s="1024"/>
      <c r="D911" s="1265"/>
      <c r="E911" s="1265"/>
      <c r="F911" s="1265"/>
      <c r="G911" s="1023"/>
      <c r="I911" s="524"/>
    </row>
    <row r="912" spans="1:9" ht="12.75" customHeight="1">
      <c r="A912" s="1024"/>
      <c r="B912" s="1024"/>
      <c r="C912" s="1024"/>
      <c r="D912" s="1023"/>
      <c r="E912" s="1023"/>
      <c r="F912" s="1023"/>
      <c r="G912" s="1023"/>
      <c r="I912" s="524"/>
    </row>
    <row r="913" spans="1:9" ht="12.75" customHeight="1">
      <c r="A913" s="1024"/>
      <c r="B913" s="519" t="s">
        <v>2789</v>
      </c>
      <c r="C913" s="1024"/>
      <c r="D913" s="1306" t="s">
        <v>1972</v>
      </c>
      <c r="E913" s="1306"/>
      <c r="F913" s="1306"/>
      <c r="G913" s="1023"/>
      <c r="I913" s="524"/>
    </row>
    <row r="914" spans="1:9" ht="12.75" customHeight="1">
      <c r="A914" s="1024"/>
      <c r="B914" s="1024"/>
      <c r="C914" s="1024"/>
      <c r="D914" s="1306"/>
      <c r="E914" s="1306"/>
      <c r="F914" s="1306"/>
      <c r="G914" s="1023"/>
      <c r="I914" s="524"/>
    </row>
    <row r="915" spans="1:9" ht="12.75" customHeight="1">
      <c r="A915" s="1024"/>
      <c r="B915" s="1024"/>
      <c r="C915" s="1024"/>
      <c r="D915" s="1306"/>
      <c r="E915" s="1306"/>
      <c r="F915" s="1306"/>
      <c r="G915" s="1023"/>
      <c r="I915" s="524"/>
    </row>
    <row r="916" spans="1:9" ht="12.75" customHeight="1">
      <c r="A916" s="1024"/>
      <c r="B916" s="1024"/>
      <c r="C916" s="1024"/>
      <c r="D916" s="1306"/>
      <c r="E916" s="1306"/>
      <c r="F916" s="1306"/>
      <c r="G916" s="1023"/>
      <c r="I916" s="524"/>
    </row>
    <row r="917" spans="1:9" ht="12.75" customHeight="1">
      <c r="A917" s="1024"/>
      <c r="B917" s="1024"/>
      <c r="C917" s="1024"/>
      <c r="D917" s="118"/>
      <c r="E917" s="1023"/>
      <c r="F917" s="1023"/>
      <c r="G917" s="1023"/>
      <c r="I917" s="524"/>
    </row>
    <row r="918" spans="1:9" ht="12.75" customHeight="1">
      <c r="A918" s="1024"/>
      <c r="B918" s="519" t="s">
        <v>2789</v>
      </c>
      <c r="C918" s="1024"/>
      <c r="D918" s="1285" t="s">
        <v>2384</v>
      </c>
      <c r="E918" s="1285"/>
      <c r="F918" s="1285"/>
      <c r="G918" s="1023"/>
      <c r="I918" s="524"/>
    </row>
    <row r="919" spans="1:9" ht="12.75" customHeight="1">
      <c r="A919" s="1024"/>
      <c r="B919" s="1024"/>
      <c r="C919" s="1024"/>
      <c r="D919" s="118"/>
      <c r="E919" s="1023"/>
      <c r="F919" s="1023"/>
      <c r="G919" s="1023"/>
      <c r="I919" s="524"/>
    </row>
    <row r="920" spans="1:9" ht="12.75" customHeight="1">
      <c r="A920" s="1024"/>
      <c r="B920" s="519" t="s">
        <v>2789</v>
      </c>
      <c r="C920" s="1024"/>
      <c r="D920" s="1285" t="s">
        <v>2385</v>
      </c>
      <c r="E920" s="1285"/>
      <c r="F920" s="1285"/>
      <c r="G920" s="1023"/>
      <c r="I920" s="524"/>
    </row>
    <row r="921" spans="1:9" ht="12.75" customHeight="1">
      <c r="A921" s="175"/>
      <c r="B921" s="175"/>
      <c r="C921" s="175"/>
      <c r="D921" s="2"/>
      <c r="E921" s="3"/>
      <c r="F921" s="1023"/>
      <c r="G921" s="1023"/>
      <c r="I921" s="524"/>
    </row>
    <row r="922" spans="1:9" ht="12.75" customHeight="1">
      <c r="A922" s="1032"/>
      <c r="B922" s="519" t="s">
        <v>2788</v>
      </c>
      <c r="C922" s="1033"/>
      <c r="D922" s="1269" t="s">
        <v>1968</v>
      </c>
      <c r="E922" s="1269"/>
      <c r="F922" s="1269"/>
      <c r="G922" s="1034"/>
      <c r="I922" s="524" t="s">
        <v>2161</v>
      </c>
    </row>
    <row r="923" spans="1:9" ht="12.75" customHeight="1">
      <c r="A923" s="1032"/>
      <c r="B923" s="1032"/>
      <c r="C923" s="1033"/>
      <c r="D923" s="1269"/>
      <c r="E923" s="1269"/>
      <c r="F923" s="1269"/>
      <c r="G923" s="1034"/>
      <c r="I923" s="524"/>
    </row>
    <row r="924" spans="1:9" ht="12.75" customHeight="1">
      <c r="A924" s="1032"/>
      <c r="B924" s="1032"/>
      <c r="C924" s="1033"/>
      <c r="D924" s="1269"/>
      <c r="E924" s="1269"/>
      <c r="F924" s="1269"/>
      <c r="G924" s="1034"/>
      <c r="I924" s="524"/>
    </row>
    <row r="925" spans="1:9" ht="12.75" customHeight="1">
      <c r="A925" s="1032"/>
      <c r="B925" s="1032"/>
      <c r="C925" s="1033"/>
      <c r="D925" s="1269"/>
      <c r="E925" s="1269"/>
      <c r="F925" s="1269"/>
      <c r="G925" s="1034"/>
      <c r="I925" s="524"/>
    </row>
    <row r="926" spans="1:9" ht="12.75" customHeight="1">
      <c r="A926" s="1032"/>
      <c r="B926" s="1032"/>
      <c r="C926" s="1033"/>
      <c r="D926" s="1269"/>
      <c r="E926" s="1269"/>
      <c r="F926" s="1269"/>
      <c r="G926" s="1034"/>
      <c r="I926" s="524"/>
    </row>
    <row r="927" spans="1:9" ht="12.75" customHeight="1">
      <c r="A927" s="1032"/>
      <c r="B927" s="1032"/>
      <c r="C927" s="1033"/>
      <c r="D927" s="1269"/>
      <c r="E927" s="1269"/>
      <c r="F927" s="1269"/>
      <c r="G927" s="1034"/>
      <c r="I927" s="524"/>
    </row>
    <row r="928" spans="1:9" ht="12.75" customHeight="1">
      <c r="A928" s="1032"/>
      <c r="B928" s="1032"/>
      <c r="C928" s="1033"/>
      <c r="D928" s="1269"/>
      <c r="E928" s="1269"/>
      <c r="F928" s="1269"/>
      <c r="G928" s="1034"/>
      <c r="I928" s="524"/>
    </row>
    <row r="929" spans="1:9" ht="12.75" customHeight="1">
      <c r="A929" s="1032"/>
      <c r="B929" s="1032"/>
      <c r="C929" s="1033"/>
      <c r="D929" s="1269"/>
      <c r="E929" s="1269"/>
      <c r="F929" s="1269"/>
      <c r="G929" s="1034"/>
      <c r="I929" s="524"/>
    </row>
    <row r="930" spans="1:9" ht="12.75" customHeight="1">
      <c r="A930" s="1032"/>
      <c r="B930" s="1032"/>
      <c r="C930" s="1033"/>
      <c r="D930" s="1269"/>
      <c r="E930" s="1269"/>
      <c r="F930" s="1269"/>
      <c r="G930" s="1034"/>
      <c r="I930" s="524"/>
    </row>
    <row r="931" spans="1:9" ht="12.75" customHeight="1">
      <c r="A931" s="175"/>
      <c r="B931" s="175"/>
      <c r="C931" s="175"/>
      <c r="D931" s="2"/>
      <c r="E931" s="3"/>
      <c r="F931" s="1023"/>
      <c r="G931" s="1023"/>
      <c r="I931" s="524"/>
    </row>
    <row r="932" spans="1:9" ht="12.75" customHeight="1">
      <c r="A932" s="176"/>
      <c r="B932" s="519" t="s">
        <v>2788</v>
      </c>
      <c r="C932" s="175"/>
      <c r="D932" s="1346" t="s">
        <v>2163</v>
      </c>
      <c r="E932" s="1346"/>
      <c r="F932" s="1346"/>
      <c r="G932" s="1023"/>
      <c r="I932" s="524" t="s">
        <v>2161</v>
      </c>
    </row>
    <row r="933" spans="1:9" ht="12.75" customHeight="1">
      <c r="A933" s="176"/>
      <c r="B933" s="176"/>
      <c r="C933" s="175"/>
      <c r="D933" s="1346"/>
      <c r="E933" s="1346"/>
      <c r="F933" s="1346"/>
      <c r="G933" s="1023"/>
      <c r="I933" s="524"/>
    </row>
    <row r="934" spans="1:9" ht="12.75" customHeight="1">
      <c r="A934" s="176"/>
      <c r="B934" s="176"/>
      <c r="C934" s="175"/>
      <c r="D934" s="1346"/>
      <c r="E934" s="1346"/>
      <c r="F934" s="1346"/>
      <c r="G934" s="1023"/>
      <c r="I934" s="524"/>
    </row>
    <row r="935" spans="1:9" ht="12.75" customHeight="1">
      <c r="A935" s="176"/>
      <c r="B935" s="176"/>
      <c r="C935" s="175"/>
      <c r="D935" s="1346"/>
      <c r="E935" s="1346"/>
      <c r="F935" s="1346"/>
      <c r="G935" s="1023"/>
      <c r="I935" s="524"/>
    </row>
    <row r="936" spans="1:9" ht="12.75" customHeight="1">
      <c r="A936" s="176"/>
      <c r="B936" s="176"/>
      <c r="C936" s="175"/>
      <c r="D936" s="1346"/>
      <c r="E936" s="1346"/>
      <c r="F936" s="1346"/>
      <c r="G936" s="1023"/>
      <c r="I936" s="524"/>
    </row>
    <row r="937" spans="1:9" ht="12.75" customHeight="1">
      <c r="A937" s="176"/>
      <c r="B937" s="176"/>
      <c r="C937" s="175"/>
      <c r="D937" s="1346"/>
      <c r="E937" s="1346"/>
      <c r="F937" s="1346"/>
      <c r="G937" s="1023"/>
      <c r="I937" s="524"/>
    </row>
    <row r="938" spans="1:9" ht="12.75" customHeight="1">
      <c r="A938" s="176"/>
      <c r="B938" s="176"/>
      <c r="C938" s="175"/>
      <c r="D938" s="1346"/>
      <c r="E938" s="1346"/>
      <c r="F938" s="1346"/>
      <c r="G938" s="1023"/>
      <c r="I938" s="524"/>
    </row>
    <row r="939" spans="1:9" ht="12.75" customHeight="1">
      <c r="A939" s="176"/>
      <c r="B939" s="176"/>
      <c r="C939" s="175"/>
      <c r="D939" s="1061"/>
      <c r="E939" s="1061"/>
      <c r="F939" s="1061"/>
      <c r="G939" s="1023"/>
      <c r="I939" s="524"/>
    </row>
    <row r="940" spans="1:9" ht="12.75" customHeight="1">
      <c r="A940" s="176"/>
      <c r="B940" s="519" t="s">
        <v>2788</v>
      </c>
      <c r="C940" s="175"/>
      <c r="D940" s="1268" t="s">
        <v>2457</v>
      </c>
      <c r="E940" s="1268"/>
      <c r="F940" s="1268"/>
      <c r="G940" s="1023"/>
      <c r="I940" s="524"/>
    </row>
    <row r="941" spans="1:9" ht="12.75" customHeight="1">
      <c r="A941" s="176"/>
      <c r="B941" s="176"/>
      <c r="C941" s="175"/>
      <c r="D941" s="1268"/>
      <c r="E941" s="1268"/>
      <c r="F941" s="1268"/>
      <c r="G941" s="1023"/>
      <c r="I941" s="524"/>
    </row>
    <row r="942" spans="1:9" ht="12.75" customHeight="1">
      <c r="A942" s="176"/>
      <c r="B942" s="176"/>
      <c r="C942" s="175"/>
      <c r="D942" s="1268"/>
      <c r="E942" s="1268"/>
      <c r="F942" s="1268"/>
      <c r="G942" s="1023"/>
      <c r="I942" s="524"/>
    </row>
    <row r="943" spans="1:9" ht="12.75" customHeight="1">
      <c r="A943" s="176"/>
      <c r="B943" s="176"/>
      <c r="C943" s="175"/>
      <c r="D943" s="1268"/>
      <c r="E943" s="1268"/>
      <c r="F943" s="1268"/>
      <c r="G943" s="1023"/>
      <c r="I943" s="524"/>
    </row>
    <row r="944" spans="1:9" ht="12.75" customHeight="1">
      <c r="A944" s="176"/>
      <c r="B944" s="176"/>
      <c r="C944" s="175"/>
      <c r="D944" s="1268"/>
      <c r="E944" s="1268"/>
      <c r="F944" s="1268"/>
      <c r="G944" s="1023"/>
      <c r="I944" s="524"/>
    </row>
    <row r="945" spans="1:9" ht="12.75" customHeight="1">
      <c r="A945" s="176"/>
      <c r="B945" s="176"/>
      <c r="C945" s="175"/>
      <c r="D945" s="1268"/>
      <c r="E945" s="1268"/>
      <c r="F945" s="1268"/>
      <c r="G945" s="1023"/>
      <c r="I945" s="524"/>
    </row>
    <row r="946" spans="1:9" ht="12.75" customHeight="1">
      <c r="A946" s="176"/>
      <c r="B946" s="176"/>
      <c r="C946" s="175"/>
      <c r="D946" s="1061"/>
      <c r="E946" s="1061"/>
      <c r="F946" s="1061"/>
      <c r="G946" s="1023"/>
      <c r="I946" s="524"/>
    </row>
    <row r="947" spans="1:9" ht="12.75" customHeight="1">
      <c r="A947" s="1024"/>
      <c r="B947" s="519" t="s">
        <v>2789</v>
      </c>
      <c r="C947" s="1024"/>
      <c r="D947" s="1306" t="s">
        <v>1973</v>
      </c>
      <c r="E947" s="1306"/>
      <c r="F947" s="1306"/>
      <c r="G947" s="1023"/>
      <c r="I947" s="524"/>
    </row>
    <row r="948" spans="1:9" ht="12.75" customHeight="1">
      <c r="A948" s="1024"/>
      <c r="B948" s="1024"/>
      <c r="C948" s="1024"/>
      <c r="D948" s="1306"/>
      <c r="E948" s="1306"/>
      <c r="F948" s="1306"/>
      <c r="G948" s="1023"/>
      <c r="I948" s="524"/>
    </row>
    <row r="949" spans="1:9" ht="12.75" customHeight="1">
      <c r="A949" s="1024"/>
      <c r="B949" s="1024"/>
      <c r="C949" s="1024"/>
      <c r="D949" s="1306"/>
      <c r="E949" s="1306"/>
      <c r="F949" s="1306"/>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2789</v>
      </c>
      <c r="C952" s="175"/>
      <c r="D952" s="1269" t="s">
        <v>2162</v>
      </c>
      <c r="E952" s="1269"/>
      <c r="F952" s="1269"/>
      <c r="G952" s="1023"/>
      <c r="I952" s="524" t="s">
        <v>2161</v>
      </c>
    </row>
    <row r="953" spans="1:9" ht="12.75" customHeight="1">
      <c r="A953" s="176"/>
      <c r="B953" s="176"/>
      <c r="C953" s="175"/>
      <c r="D953" s="1269"/>
      <c r="E953" s="1269"/>
      <c r="F953" s="1269"/>
      <c r="G953" s="1023"/>
      <c r="I953" s="524"/>
    </row>
    <row r="954" spans="1:9" ht="12.75" customHeight="1">
      <c r="A954" s="176"/>
      <c r="B954" s="176"/>
      <c r="C954" s="175"/>
      <c r="D954" s="1269"/>
      <c r="E954" s="1269"/>
      <c r="F954" s="1269"/>
      <c r="G954" s="1023"/>
      <c r="I954" s="524"/>
    </row>
    <row r="955" spans="1:9" ht="12.75" customHeight="1">
      <c r="A955" s="176"/>
      <c r="B955" s="176"/>
      <c r="C955" s="175"/>
      <c r="D955" s="1269"/>
      <c r="E955" s="1269"/>
      <c r="F955" s="1269"/>
      <c r="G955" s="1023"/>
      <c r="I955" s="524"/>
    </row>
    <row r="956" spans="1:9" ht="12.75" customHeight="1">
      <c r="A956" s="1024"/>
      <c r="B956" s="1024"/>
      <c r="C956" s="1024"/>
      <c r="D956" s="1015"/>
      <c r="E956" s="1015"/>
      <c r="F956" s="1015"/>
      <c r="G956" s="1015"/>
      <c r="I956" s="524"/>
    </row>
    <row r="957" spans="1:9" ht="12.75" customHeight="1">
      <c r="A957" s="385"/>
      <c r="B957" s="385"/>
      <c r="C957" s="385"/>
      <c r="D957" s="1284" t="s">
        <v>1974</v>
      </c>
      <c r="E957" s="1284"/>
      <c r="F957" s="1284"/>
      <c r="G957" s="3"/>
      <c r="I957" s="524"/>
    </row>
    <row r="958" spans="1:9" ht="12.75" customHeight="1">
      <c r="A958" s="176"/>
      <c r="B958" s="519" t="s">
        <v>2789</v>
      </c>
      <c r="C958" s="385"/>
      <c r="D958" s="1285" t="s">
        <v>1998</v>
      </c>
      <c r="E958" s="1285"/>
      <c r="F958" s="1285"/>
      <c r="G958" s="3"/>
      <c r="I958" s="524" t="s">
        <v>2161</v>
      </c>
    </row>
    <row r="959" spans="1:9" ht="12.75" customHeight="1">
      <c r="A959" s="385"/>
      <c r="B959" s="385"/>
      <c r="C959" s="385"/>
      <c r="D959" s="3"/>
      <c r="E959" s="3"/>
      <c r="F959" s="3"/>
      <c r="G959" s="3"/>
      <c r="I959" s="524"/>
    </row>
    <row r="960" spans="1:9" ht="12.75" customHeight="1">
      <c r="A960" s="385"/>
      <c r="B960" s="385"/>
      <c r="C960" s="385"/>
      <c r="D960" s="1284" t="s">
        <v>1975</v>
      </c>
      <c r="E960" s="1284"/>
      <c r="F960" s="1284"/>
      <c r="G960"/>
      <c r="I960" s="524"/>
    </row>
    <row r="961" spans="1:9" ht="12.75" customHeight="1">
      <c r="A961" s="176"/>
      <c r="B961" s="519" t="s">
        <v>2788</v>
      </c>
      <c r="C961" s="385"/>
      <c r="D961" s="1265" t="s">
        <v>2386</v>
      </c>
      <c r="E961" s="1265"/>
      <c r="F961" s="1265"/>
      <c r="G961"/>
      <c r="I961" s="524" t="s">
        <v>2161</v>
      </c>
    </row>
    <row r="962" spans="1:9" ht="12.75" customHeight="1">
      <c r="A962" s="176"/>
      <c r="B962" s="176"/>
      <c r="C962" s="385"/>
      <c r="D962" s="1265"/>
      <c r="E962" s="1265"/>
      <c r="F962" s="1265"/>
      <c r="G962"/>
      <c r="I962" s="524"/>
    </row>
    <row r="963" spans="1:9" ht="12.75" customHeight="1">
      <c r="A963" s="176"/>
      <c r="B963" s="176"/>
      <c r="C963" s="385"/>
      <c r="D963" s="1265"/>
      <c r="E963" s="1265"/>
      <c r="F963" s="1265"/>
      <c r="G963"/>
      <c r="I963" s="524"/>
    </row>
    <row r="964" spans="1:9" ht="12.75" customHeight="1">
      <c r="A964" s="176"/>
      <c r="B964" s="176"/>
      <c r="C964" s="385"/>
      <c r="D964" s="1265"/>
      <c r="E964" s="1265"/>
      <c r="F964" s="1265"/>
      <c r="G964"/>
      <c r="I964" s="524"/>
    </row>
    <row r="965" spans="1:9" ht="12.75" customHeight="1">
      <c r="A965" s="176"/>
      <c r="B965" s="176"/>
      <c r="C965" s="385"/>
      <c r="D965" s="1265"/>
      <c r="E965" s="1265"/>
      <c r="F965" s="1265"/>
      <c r="G965"/>
      <c r="I965" s="524"/>
    </row>
    <row r="966" spans="1:9" ht="12.75" customHeight="1">
      <c r="A966" s="176"/>
      <c r="B966" s="176"/>
      <c r="C966" s="385"/>
      <c r="D966" s="1265"/>
      <c r="E966" s="1265"/>
      <c r="F966" s="1265"/>
      <c r="G966"/>
      <c r="I966" s="524"/>
    </row>
    <row r="967" spans="1:9" ht="12.75" customHeight="1">
      <c r="A967" s="176"/>
      <c r="B967" s="176"/>
      <c r="C967" s="385"/>
      <c r="D967" s="1265"/>
      <c r="E967" s="1265"/>
      <c r="F967" s="1265"/>
      <c r="G967"/>
      <c r="I967" s="524"/>
    </row>
    <row r="968" spans="1:9" ht="12.75" customHeight="1">
      <c r="A968" s="176"/>
      <c r="B968" s="176"/>
      <c r="C968" s="385"/>
      <c r="D968" s="1265"/>
      <c r="E968" s="1265"/>
      <c r="F968" s="1265"/>
      <c r="G968"/>
      <c r="I968" s="524"/>
    </row>
    <row r="969" spans="1:9" ht="12.75" customHeight="1">
      <c r="A969" s="176"/>
      <c r="B969" s="176"/>
      <c r="C969" s="385"/>
      <c r="D969" s="1265"/>
      <c r="E969" s="1265"/>
      <c r="F969" s="1265"/>
      <c r="G969"/>
      <c r="I969" s="524"/>
    </row>
    <row r="970" spans="1:9" ht="12.75" customHeight="1">
      <c r="A970" s="176"/>
      <c r="B970" s="176"/>
      <c r="C970" s="385"/>
      <c r="D970" s="1265"/>
      <c r="E970" s="1265"/>
      <c r="F970" s="1265"/>
      <c r="G970"/>
      <c r="I970" s="524"/>
    </row>
    <row r="971" spans="1:9" ht="12.75" customHeight="1">
      <c r="A971" s="176"/>
      <c r="B971" s="176"/>
      <c r="C971" s="385"/>
      <c r="D971" s="1265"/>
      <c r="E971" s="1265"/>
      <c r="F971" s="1265"/>
      <c r="G971"/>
      <c r="I971" s="524"/>
    </row>
    <row r="972" spans="1:9" ht="12.75" customHeight="1">
      <c r="A972" s="176"/>
      <c r="B972" s="176"/>
      <c r="C972" s="385"/>
      <c r="D972" s="1265"/>
      <c r="E972" s="1265"/>
      <c r="F972" s="1265"/>
      <c r="G972"/>
      <c r="I972" s="524"/>
    </row>
    <row r="973" spans="1:9" ht="12.75" customHeight="1">
      <c r="A973" s="176"/>
      <c r="B973" s="176"/>
      <c r="C973" s="385"/>
      <c r="D973" s="1265"/>
      <c r="E973" s="1265"/>
      <c r="F973" s="1265"/>
      <c r="G973"/>
      <c r="I973" s="524"/>
    </row>
    <row r="974" spans="1:9" ht="12.75" customHeight="1">
      <c r="A974" s="176"/>
      <c r="B974" s="176"/>
      <c r="C974" s="385"/>
      <c r="D974" s="1265"/>
      <c r="E974" s="1265"/>
      <c r="F974" s="1265"/>
      <c r="G974"/>
      <c r="I974" s="524"/>
    </row>
    <row r="975" spans="1:9" ht="12.75" customHeight="1">
      <c r="A975" s="176"/>
      <c r="B975" s="176"/>
      <c r="C975" s="385"/>
      <c r="D975" s="1265"/>
      <c r="E975" s="1265"/>
      <c r="F975" s="1265"/>
      <c r="G975" s="3"/>
      <c r="I975" s="524"/>
    </row>
    <row r="976" spans="1:9" ht="12.75" customHeight="1">
      <c r="A976" s="385"/>
      <c r="B976" s="385"/>
      <c r="C976" s="385"/>
      <c r="D976" s="3"/>
      <c r="E976" s="3"/>
      <c r="F976" s="3"/>
      <c r="G976" s="3"/>
      <c r="I976" s="524"/>
    </row>
    <row r="977" spans="1:9" ht="12.75" customHeight="1">
      <c r="A977" s="1293" t="s">
        <v>1976</v>
      </c>
      <c r="B977" s="1293"/>
      <c r="C977" s="1293"/>
      <c r="D977" s="1293"/>
      <c r="E977" s="1293"/>
      <c r="F977" s="1293"/>
      <c r="G977" s="1293"/>
      <c r="H977" s="1063"/>
      <c r="I977" s="1256"/>
    </row>
    <row r="978" spans="1:9" ht="12.75" customHeight="1">
      <c r="A978" s="118"/>
      <c r="B978" s="118"/>
      <c r="C978" s="385"/>
      <c r="D978" s="3"/>
      <c r="E978" s="3"/>
      <c r="F978" s="3"/>
      <c r="G978" s="3"/>
      <c r="I978" s="524"/>
    </row>
    <row r="979" spans="1:9" ht="12.75" customHeight="1">
      <c r="A979" s="385"/>
      <c r="B979" s="385"/>
      <c r="C979" s="1024"/>
      <c r="D979" s="1284" t="s">
        <v>1999</v>
      </c>
      <c r="E979" s="1284"/>
      <c r="F979" s="1284"/>
      <c r="G979" s="3"/>
      <c r="I979" s="524"/>
    </row>
    <row r="980" spans="1:9" ht="12.75" customHeight="1">
      <c r="A980" s="172"/>
      <c r="B980" s="172"/>
      <c r="C980" s="172"/>
      <c r="D980" s="1285" t="s">
        <v>1977</v>
      </c>
      <c r="E980" s="1285"/>
      <c r="F980" s="1285"/>
      <c r="G980" s="3"/>
      <c r="I980" s="524"/>
    </row>
    <row r="981" spans="1:9" ht="12.75" customHeight="1">
      <c r="A981" s="172"/>
      <c r="B981" s="172"/>
      <c r="C981" s="172"/>
      <c r="D981" s="3"/>
      <c r="E981" s="3"/>
      <c r="F981" s="1023"/>
      <c r="G981"/>
      <c r="I981" s="524"/>
    </row>
    <row r="982" spans="1:9" ht="12.75" customHeight="1">
      <c r="A982" s="385"/>
      <c r="B982" s="519" t="s">
        <v>2788</v>
      </c>
      <c r="C982" s="385"/>
      <c r="D982" s="1348" t="s">
        <v>2216</v>
      </c>
      <c r="E982" s="1348"/>
      <c r="F982" s="1348"/>
      <c r="G982"/>
      <c r="I982" s="524" t="s">
        <v>2141</v>
      </c>
    </row>
    <row r="983" spans="1:9" ht="12.75" customHeight="1">
      <c r="A983" s="385"/>
      <c r="B983" s="385"/>
      <c r="C983" s="385"/>
      <c r="D983" s="1348"/>
      <c r="E983" s="1348"/>
      <c r="F983" s="1348"/>
      <c r="G983"/>
      <c r="I983" s="524"/>
    </row>
    <row r="984" spans="1:9" ht="12.75" customHeight="1">
      <c r="A984" s="385"/>
      <c r="B984" s="385"/>
      <c r="C984" s="385"/>
      <c r="D984" s="1073"/>
      <c r="E984" s="1071" t="s">
        <v>2217</v>
      </c>
      <c r="F984" s="1073"/>
      <c r="G984"/>
      <c r="I984" s="524"/>
    </row>
    <row r="985" spans="1:9" ht="12.75" customHeight="1">
      <c r="A985" s="385"/>
      <c r="B985" s="385"/>
      <c r="C985" s="385"/>
      <c r="D985" s="1271" t="s">
        <v>2215</v>
      </c>
      <c r="E985" s="1271"/>
      <c r="F985" s="1271"/>
      <c r="G985"/>
      <c r="I985" s="524"/>
    </row>
    <row r="986" spans="1:9" ht="12.75" customHeight="1">
      <c r="A986" s="385"/>
      <c r="B986" s="385"/>
      <c r="C986" s="385"/>
      <c r="D986" s="1271"/>
      <c r="E986" s="1271"/>
      <c r="F986" s="1271"/>
      <c r="G986"/>
      <c r="I986" s="524"/>
    </row>
    <row r="987" spans="1:9" ht="12.75" customHeight="1">
      <c r="A987" s="175"/>
      <c r="B987" s="175"/>
      <c r="C987" s="175"/>
      <c r="D987" s="1271"/>
      <c r="E987" s="1271"/>
      <c r="F987" s="1271"/>
      <c r="G987"/>
      <c r="I987" s="524"/>
    </row>
    <row r="988" spans="1:9" ht="12.75" customHeight="1">
      <c r="A988" s="175"/>
      <c r="B988" s="175"/>
      <c r="C988" s="175"/>
      <c r="D988" s="1271"/>
      <c r="E988" s="1271"/>
      <c r="F988" s="1271"/>
      <c r="G988"/>
      <c r="I988" s="524"/>
    </row>
    <row r="989" spans="1:9" ht="12.75" customHeight="1">
      <c r="A989" s="175"/>
      <c r="B989" s="175"/>
      <c r="C989" s="175"/>
      <c r="D989" s="363"/>
      <c r="E989" s="363"/>
      <c r="F989" s="363"/>
      <c r="G989"/>
      <c r="I989" s="524"/>
    </row>
    <row r="990" spans="1:9" ht="12.75" customHeight="1">
      <c r="A990" s="175"/>
      <c r="B990" s="519" t="s">
        <v>2789</v>
      </c>
      <c r="C990" s="175"/>
      <c r="D990" s="1265" t="s">
        <v>1978</v>
      </c>
      <c r="E990" s="1265"/>
      <c r="F990" s="1265"/>
      <c r="G990"/>
      <c r="I990" s="524"/>
    </row>
    <row r="991" spans="1:9" ht="12.75" customHeight="1">
      <c r="A991" s="175"/>
      <c r="B991" s="175"/>
      <c r="C991" s="175"/>
      <c r="D991" s="1265"/>
      <c r="E991" s="1265"/>
      <c r="F991" s="1265"/>
      <c r="G991"/>
      <c r="I991" s="524"/>
    </row>
    <row r="992" spans="1:9" ht="12.75" customHeight="1">
      <c r="A992" s="175"/>
      <c r="B992" s="175"/>
      <c r="C992" s="175"/>
      <c r="D992" s="1265"/>
      <c r="E992" s="1265"/>
      <c r="F992" s="1265"/>
      <c r="G992"/>
      <c r="I992" s="524"/>
    </row>
    <row r="993" spans="1:9" ht="12.75" customHeight="1">
      <c r="A993" s="175"/>
      <c r="B993" s="175"/>
      <c r="C993" s="175"/>
      <c r="D993" s="1265"/>
      <c r="E993" s="1265"/>
      <c r="F993" s="1265"/>
      <c r="G993"/>
      <c r="I993" s="524"/>
    </row>
    <row r="994" spans="1:9" ht="12.75" customHeight="1">
      <c r="A994" s="175"/>
      <c r="B994" s="175"/>
      <c r="C994" s="175"/>
      <c r="D994" s="474"/>
      <c r="E994" s="474"/>
      <c r="F994" s="474"/>
      <c r="G994"/>
      <c r="I994" s="524"/>
    </row>
    <row r="995" spans="1:9" ht="12.75" customHeight="1">
      <c r="A995" s="175"/>
      <c r="B995" s="519" t="s">
        <v>2789</v>
      </c>
      <c r="C995" s="175"/>
      <c r="D995" s="1265" t="s">
        <v>1979</v>
      </c>
      <c r="E995" s="1265"/>
      <c r="F995" s="1265"/>
      <c r="G995"/>
      <c r="I995" s="524"/>
    </row>
    <row r="996" spans="1:9" ht="12.75" customHeight="1">
      <c r="A996" s="175"/>
      <c r="B996" s="175"/>
      <c r="C996" s="175"/>
      <c r="D996" s="1265"/>
      <c r="E996" s="1265"/>
      <c r="F996" s="1265"/>
      <c r="G996"/>
      <c r="I996" s="524"/>
    </row>
    <row r="997" spans="1:9" ht="12.75" customHeight="1">
      <c r="A997" s="175"/>
      <c r="B997" s="175"/>
      <c r="C997" s="175"/>
      <c r="D997" s="474"/>
      <c r="E997" s="474"/>
      <c r="F997" s="474"/>
      <c r="G997"/>
      <c r="I997" s="524"/>
    </row>
    <row r="998" spans="1:9" ht="12.75" customHeight="1">
      <c r="A998" s="176"/>
      <c r="B998" s="519" t="s">
        <v>2789</v>
      </c>
      <c r="C998" s="385"/>
      <c r="D998" s="1285" t="s">
        <v>1980</v>
      </c>
      <c r="E998" s="1285"/>
      <c r="F998" s="1285"/>
      <c r="G998"/>
      <c r="I998" s="524"/>
    </row>
    <row r="999" spans="1:9" ht="12.75" customHeight="1">
      <c r="A999" s="385"/>
      <c r="B999" s="385"/>
      <c r="C999" s="385"/>
      <c r="D999" s="3"/>
      <c r="E999" s="3"/>
      <c r="F999" s="3"/>
      <c r="G999"/>
      <c r="I999" s="524"/>
    </row>
    <row r="1000" spans="1:9" ht="12.75" customHeight="1">
      <c r="A1000" s="176"/>
      <c r="B1000" s="519" t="s">
        <v>2789</v>
      </c>
      <c r="C1000" s="385"/>
      <c r="D1000" s="1285" t="s">
        <v>1981</v>
      </c>
      <c r="E1000" s="1285"/>
      <c r="F1000" s="1285"/>
      <c r="G1000"/>
      <c r="I1000" s="524"/>
    </row>
    <row r="1001" spans="1:9" ht="12.75" customHeight="1">
      <c r="A1001" s="385"/>
      <c r="B1001" s="385"/>
      <c r="C1001" s="385"/>
      <c r="D1001" s="118"/>
      <c r="E1001" s="3"/>
      <c r="F1001" s="3"/>
      <c r="G1001"/>
      <c r="I1001" s="524"/>
    </row>
    <row r="1002" spans="1:9" ht="12.75" customHeight="1">
      <c r="A1002" s="176"/>
      <c r="B1002" s="519" t="s">
        <v>2788</v>
      </c>
      <c r="C1002" s="385"/>
      <c r="D1002" s="1285" t="s">
        <v>1982</v>
      </c>
      <c r="E1002" s="1285"/>
      <c r="F1002" s="1285"/>
      <c r="G1002"/>
      <c r="I1002" s="524"/>
    </row>
    <row r="1003" spans="1:9" ht="12.75" customHeight="1">
      <c r="A1003" s="385"/>
      <c r="B1003" s="385"/>
      <c r="C1003" s="385"/>
      <c r="D1003" s="118"/>
      <c r="E1003" s="3"/>
      <c r="F1003" s="3"/>
      <c r="G1003"/>
      <c r="I1003" s="524"/>
    </row>
    <row r="1004" spans="1:9" ht="12.75" customHeight="1">
      <c r="A1004" s="176"/>
      <c r="B1004" s="519" t="s">
        <v>2789</v>
      </c>
      <c r="C1004" s="385"/>
      <c r="D1004" s="1265" t="s">
        <v>1983</v>
      </c>
      <c r="E1004" s="1265"/>
      <c r="F1004" s="1265"/>
      <c r="G1004"/>
      <c r="I1004" s="524"/>
    </row>
    <row r="1005" spans="1:9" ht="12.75" customHeight="1">
      <c r="A1005" s="176"/>
      <c r="B1005" s="176"/>
      <c r="C1005" s="385"/>
      <c r="D1005" s="1265"/>
      <c r="E1005" s="1265"/>
      <c r="F1005" s="1265"/>
      <c r="G1005"/>
      <c r="I1005" s="524"/>
    </row>
    <row r="1006" spans="1:9" ht="12.75" customHeight="1">
      <c r="A1006" s="176"/>
      <c r="B1006" s="176"/>
      <c r="C1006" s="385"/>
      <c r="D1006" s="118"/>
      <c r="E1006" s="3"/>
      <c r="F1006" s="3"/>
      <c r="G1006" s="3"/>
      <c r="I1006" s="524"/>
    </row>
    <row r="1007" spans="1:9" ht="12.75" customHeight="1">
      <c r="A1007" s="272"/>
      <c r="B1007" s="519" t="s">
        <v>2789</v>
      </c>
      <c r="C1007" s="1035"/>
      <c r="D1007" s="1298" t="s">
        <v>1984</v>
      </c>
      <c r="E1007" s="1298"/>
      <c r="F1007" s="1298"/>
      <c r="G1007" s="1036"/>
      <c r="I1007" s="524"/>
    </row>
    <row r="1008" spans="1:9" ht="12.75" customHeight="1">
      <c r="A1008" s="1035"/>
      <c r="B1008" s="1035"/>
      <c r="C1008" s="1035"/>
      <c r="D1008" s="1298"/>
      <c r="E1008" s="1298"/>
      <c r="F1008" s="1298"/>
      <c r="G1008" s="1036"/>
      <c r="I1008" s="524"/>
    </row>
    <row r="1009" spans="1:9" ht="12.75" customHeight="1">
      <c r="A1009" s="1035"/>
      <c r="B1009" s="1035"/>
      <c r="C1009" s="1035"/>
      <c r="D1009" s="1019"/>
      <c r="E1009" s="1036"/>
      <c r="F1009" s="1036"/>
      <c r="G1009" s="1036"/>
      <c r="I1009" s="524"/>
    </row>
    <row r="1010" spans="1:9" ht="12.75" customHeight="1">
      <c r="A1010" s="272"/>
      <c r="B1010" s="519" t="s">
        <v>2788</v>
      </c>
      <c r="C1010" s="1035"/>
      <c r="D1010" s="1347" t="s">
        <v>1985</v>
      </c>
      <c r="E1010" s="1347"/>
      <c r="F1010" s="1347"/>
      <c r="G1010" s="1036"/>
      <c r="I1010" s="524"/>
    </row>
    <row r="1011" spans="1:9" ht="12.75" customHeight="1">
      <c r="A1011" s="1035"/>
      <c r="B1011" s="1035"/>
      <c r="C1011" s="1035"/>
      <c r="D1011" s="1019"/>
      <c r="E1011" s="1036"/>
      <c r="F1011" s="1036"/>
      <c r="G1011" s="1036"/>
      <c r="I1011" s="524"/>
    </row>
    <row r="1012" spans="1:9" ht="12.75" customHeight="1">
      <c r="A1012" s="176"/>
      <c r="B1012" s="519" t="s">
        <v>2789</v>
      </c>
      <c r="C1012" s="385"/>
      <c r="D1012" s="1285" t="s">
        <v>1986</v>
      </c>
      <c r="E1012" s="1285"/>
      <c r="F1012" s="1285"/>
      <c r="G1012" s="3"/>
      <c r="I1012" s="524"/>
    </row>
    <row r="1013" spans="1:9" ht="12.75" customHeight="1">
      <c r="A1013" s="176"/>
      <c r="B1013" s="176"/>
      <c r="C1013" s="385"/>
      <c r="D1013" s="118"/>
      <c r="E1013" s="3"/>
      <c r="F1013" s="3"/>
      <c r="G1013" s="3"/>
      <c r="I1013" s="524"/>
    </row>
    <row r="1014" spans="1:9" ht="12.75" customHeight="1">
      <c r="A1014" s="176"/>
      <c r="B1014" s="519" t="s">
        <v>2789</v>
      </c>
      <c r="C1014" s="385"/>
      <c r="D1014" s="1265" t="s">
        <v>1987</v>
      </c>
      <c r="E1014" s="1265"/>
      <c r="F1014" s="1265"/>
      <c r="G1014" s="3"/>
      <c r="I1014" s="524"/>
    </row>
    <row r="1015" spans="1:9" ht="12.75" customHeight="1">
      <c r="A1015" s="176"/>
      <c r="B1015" s="176"/>
      <c r="C1015" s="385"/>
      <c r="D1015" s="1265"/>
      <c r="E1015" s="1265"/>
      <c r="F1015" s="1265"/>
      <c r="G1015" s="3"/>
      <c r="I1015" s="524"/>
    </row>
    <row r="1016" spans="1:9" ht="12.75" customHeight="1">
      <c r="A1016" s="385"/>
      <c r="B1016" s="385"/>
      <c r="C1016" s="385"/>
      <c r="D1016" s="3"/>
      <c r="E1016" s="3"/>
      <c r="F1016" s="3"/>
      <c r="G1016" s="3"/>
      <c r="I1016" s="524"/>
    </row>
    <row r="1017" spans="1:9" ht="12.75" customHeight="1">
      <c r="A1017" s="1293" t="s">
        <v>1988</v>
      </c>
      <c r="B1017" s="1293"/>
      <c r="C1017" s="1293"/>
      <c r="D1017" s="1293"/>
      <c r="E1017" s="1293"/>
      <c r="F1017" s="1293"/>
      <c r="G1017" s="1293"/>
      <c r="H1017" s="1063"/>
      <c r="I1017" s="1256"/>
    </row>
    <row r="1018" spans="1:9" ht="12.75" customHeight="1">
      <c r="A1018" s="385"/>
      <c r="B1018" s="385"/>
      <c r="C1018" s="385"/>
      <c r="D1018" s="3"/>
      <c r="E1018" s="3"/>
      <c r="F1018" s="3"/>
      <c r="G1018" s="3"/>
      <c r="I1018" s="524"/>
    </row>
    <row r="1019" spans="1:9" ht="12.75" customHeight="1">
      <c r="A1019" s="385"/>
      <c r="B1019" s="385"/>
      <c r="C1019" s="385"/>
      <c r="D1019" s="1299" t="s">
        <v>1989</v>
      </c>
      <c r="E1019" s="1299"/>
      <c r="F1019" s="1299"/>
      <c r="G1019" s="3"/>
      <c r="I1019" s="524"/>
    </row>
    <row r="1020" spans="1:9" ht="12.75" customHeight="1">
      <c r="A1020" s="385"/>
      <c r="B1020" s="385"/>
      <c r="C1020" s="385"/>
      <c r="D1020" s="1347" t="s">
        <v>1990</v>
      </c>
      <c r="E1020" s="1347"/>
      <c r="F1020" s="1347"/>
      <c r="G1020" s="3"/>
      <c r="I1020" s="524"/>
    </row>
    <row r="1021" spans="1:9" ht="12.75" customHeight="1">
      <c r="A1021" s="172"/>
      <c r="B1021" s="172"/>
      <c r="C1021" s="172"/>
      <c r="D1021" s="3"/>
      <c r="E1021" s="3"/>
      <c r="F1021" s="3"/>
      <c r="G1021" s="3"/>
      <c r="I1021" s="524"/>
    </row>
    <row r="1022" spans="1:9" ht="12.75" customHeight="1">
      <c r="A1022" s="176"/>
      <c r="B1022" s="176"/>
      <c r="C1022" s="175"/>
      <c r="D1022" s="1299" t="s">
        <v>2004</v>
      </c>
      <c r="E1022" s="1299"/>
      <c r="F1022" s="1299"/>
      <c r="G1022" s="3"/>
      <c r="I1022" s="524" t="s">
        <v>2113</v>
      </c>
    </row>
    <row r="1023" spans="1:9" ht="12.75" customHeight="1">
      <c r="A1023" s="385"/>
      <c r="B1023" s="519" t="s">
        <v>2788</v>
      </c>
      <c r="C1023" s="385"/>
      <c r="D1023" s="1347" t="s">
        <v>1381</v>
      </c>
      <c r="E1023" s="1347"/>
      <c r="F1023" s="1347"/>
      <c r="G1023" s="3"/>
      <c r="I1023" s="524"/>
    </row>
    <row r="1024" spans="1:9" ht="12.75" customHeight="1">
      <c r="A1024" s="385"/>
      <c r="B1024" s="176"/>
      <c r="C1024" s="385"/>
      <c r="D1024" s="1347" t="s">
        <v>1991</v>
      </c>
      <c r="E1024" s="1347"/>
      <c r="F1024" s="1347"/>
      <c r="G1024" s="3"/>
      <c r="I1024" s="524"/>
    </row>
    <row r="1025" spans="1:9" ht="12.75" customHeight="1">
      <c r="A1025" s="385"/>
      <c r="B1025" s="385"/>
      <c r="C1025" s="385"/>
      <c r="D1025" s="1347"/>
      <c r="E1025" s="1347"/>
      <c r="F1025" s="1347"/>
      <c r="G1025" s="3"/>
      <c r="I1025" s="524"/>
    </row>
    <row r="1026" spans="1:9" ht="12.75" customHeight="1">
      <c r="A1026" s="1293" t="s">
        <v>2000</v>
      </c>
      <c r="B1026" s="1293"/>
      <c r="C1026" s="1293"/>
      <c r="D1026" s="1293"/>
      <c r="E1026" s="1293"/>
      <c r="F1026" s="1293"/>
      <c r="G1026" s="1293"/>
      <c r="H1026" s="1063"/>
      <c r="I1026" s="1256"/>
    </row>
    <row r="1027" spans="1:9" ht="12.75" customHeight="1">
      <c r="A1027" s="118"/>
      <c r="B1027" s="118"/>
      <c r="C1027" s="385"/>
      <c r="D1027" s="3"/>
      <c r="E1027" s="3"/>
      <c r="F1027" s="3"/>
      <c r="G1027" s="3"/>
      <c r="I1027" s="524"/>
    </row>
    <row r="1028" spans="1:9" ht="12.75" hidden="1" customHeight="1">
      <c r="A1028" s="118"/>
      <c r="B1028" s="433"/>
      <c r="D1028" s="1294" t="s">
        <v>1382</v>
      </c>
      <c r="E1028" s="1294"/>
      <c r="F1028" s="1294"/>
      <c r="G1028" s="3"/>
      <c r="I1028" s="524"/>
    </row>
    <row r="1029" spans="1:9" ht="12.75" hidden="1" customHeight="1">
      <c r="A1029" s="118"/>
      <c r="B1029" s="519" t="s">
        <v>308</v>
      </c>
      <c r="D1029" s="1279" t="s">
        <v>1381</v>
      </c>
      <c r="E1029" s="1279"/>
      <c r="F1029" s="1279"/>
      <c r="G1029" s="3"/>
      <c r="I1029" s="524"/>
    </row>
    <row r="1030" spans="1:9" ht="12.75" hidden="1" customHeight="1">
      <c r="A1030" s="118"/>
      <c r="B1030" s="433"/>
      <c r="D1030" s="1279" t="s">
        <v>2001</v>
      </c>
      <c r="E1030" s="1279"/>
      <c r="F1030" s="1279"/>
      <c r="G1030" s="3"/>
      <c r="I1030" s="524"/>
    </row>
    <row r="1031" spans="1:9" ht="12.75" hidden="1" customHeight="1">
      <c r="A1031" s="118"/>
      <c r="B1031" s="433"/>
      <c r="D1031" s="478"/>
      <c r="E1031" s="478"/>
      <c r="F1031" s="478"/>
      <c r="G1031" s="3"/>
      <c r="I1031" s="524"/>
    </row>
    <row r="1032" spans="1:9" ht="12.75" customHeight="1">
      <c r="A1032" s="118"/>
      <c r="B1032" s="118"/>
      <c r="C1032" s="385"/>
      <c r="D1032" s="1353" t="s">
        <v>1096</v>
      </c>
      <c r="E1032" s="1353"/>
      <c r="F1032" s="1353"/>
      <c r="G1032" s="3"/>
      <c r="I1032" s="524" t="s">
        <v>2142</v>
      </c>
    </row>
    <row r="1033" spans="1:9" ht="12.75" customHeight="1">
      <c r="A1033" s="345"/>
      <c r="B1033" s="345"/>
      <c r="C1033" s="345"/>
      <c r="D1033" s="1289" t="s">
        <v>1113</v>
      </c>
      <c r="E1033" s="1289"/>
      <c r="F1033" s="1289"/>
      <c r="G1033" s="98"/>
      <c r="I1033" s="524"/>
    </row>
    <row r="1034" spans="1:9" ht="12.75" customHeight="1">
      <c r="A1034" s="176"/>
      <c r="B1034" s="519" t="s">
        <v>2789</v>
      </c>
      <c r="C1034" s="385"/>
      <c r="D1034" s="1289" t="s">
        <v>1006</v>
      </c>
      <c r="E1034" s="1289"/>
      <c r="F1034" s="1289"/>
      <c r="G1034" s="3"/>
      <c r="I1034" s="524"/>
    </row>
    <row r="1035" spans="1:9" ht="12.75" customHeight="1">
      <c r="A1035" s="385"/>
      <c r="B1035" s="385"/>
      <c r="C1035" s="385"/>
      <c r="D1035" s="1071" t="s">
        <v>2218</v>
      </c>
      <c r="E1035" s="96"/>
      <c r="F1035" s="96"/>
      <c r="G1035" s="3"/>
      <c r="I1035" s="524"/>
    </row>
    <row r="1036" spans="1:9">
      <c r="A1036" s="433"/>
      <c r="B1036" s="433"/>
      <c r="C1036" s="433"/>
      <c r="I1036" s="524"/>
    </row>
    <row r="1037" spans="1:9">
      <c r="A1037" s="1293" t="s">
        <v>2021</v>
      </c>
      <c r="B1037" s="1293"/>
      <c r="C1037" s="1293"/>
      <c r="D1037" s="1293"/>
      <c r="E1037" s="1293"/>
      <c r="F1037" s="1293"/>
      <c r="G1037" s="1293"/>
      <c r="H1037" s="1063"/>
      <c r="I1037" s="1256"/>
    </row>
    <row r="1038" spans="1:9">
      <c r="A1038" s="433"/>
      <c r="B1038" s="433"/>
      <c r="C1038" s="433"/>
      <c r="I1038" s="524"/>
    </row>
    <row r="1039" spans="1:9">
      <c r="A1039" s="433"/>
      <c r="B1039" s="433"/>
      <c r="C1039" s="433"/>
      <c r="D1039" s="435" t="s">
        <v>2007</v>
      </c>
      <c r="I1039" s="524"/>
    </row>
    <row r="1040" spans="1:9">
      <c r="A1040" s="433"/>
      <c r="B1040" s="433"/>
      <c r="C1040" s="433"/>
      <c r="D1040" s="433" t="s">
        <v>2006</v>
      </c>
      <c r="I1040" s="524"/>
    </row>
    <row r="1041" spans="1:9">
      <c r="A1041" s="433"/>
      <c r="B1041" s="433"/>
      <c r="C1041" s="433"/>
      <c r="D1041" s="435"/>
      <c r="I1041" s="524"/>
    </row>
    <row r="1042" spans="1:9">
      <c r="A1042" s="433"/>
      <c r="B1042" s="519" t="s">
        <v>2789</v>
      </c>
      <c r="C1042" s="433"/>
      <c r="D1042" s="1350" t="s">
        <v>2005</v>
      </c>
      <c r="E1042" s="1350"/>
      <c r="F1042" s="1350"/>
      <c r="I1042" s="524" t="s">
        <v>2114</v>
      </c>
    </row>
    <row r="1043" spans="1:9">
      <c r="A1043" s="433"/>
      <c r="B1043" s="433"/>
      <c r="C1043" s="433"/>
      <c r="D1043" s="1350"/>
      <c r="E1043" s="1350"/>
      <c r="F1043" s="1350"/>
      <c r="I1043" s="524"/>
    </row>
    <row r="1044" spans="1:9">
      <c r="A1044" s="433"/>
      <c r="B1044" s="433"/>
      <c r="C1044" s="433"/>
      <c r="D1044" s="1350"/>
      <c r="E1044" s="1350"/>
      <c r="F1044" s="1350"/>
      <c r="I1044" s="524"/>
    </row>
    <row r="1045" spans="1:9">
      <c r="A1045" s="433"/>
      <c r="B1045" s="433"/>
      <c r="C1045" s="433"/>
      <c r="D1045" s="1350"/>
      <c r="E1045" s="1350"/>
      <c r="F1045" s="1350"/>
      <c r="I1045" s="524"/>
    </row>
    <row r="1046" spans="1:9">
      <c r="A1046" s="433"/>
      <c r="B1046" s="433"/>
      <c r="C1046" s="433"/>
      <c r="I1046" s="524"/>
    </row>
    <row r="1047" spans="1:9">
      <c r="A1047" s="433"/>
      <c r="B1047" s="433"/>
      <c r="C1047" s="433"/>
      <c r="D1047" s="435" t="s">
        <v>1424</v>
      </c>
      <c r="I1047" s="524"/>
    </row>
    <row r="1048" spans="1:9">
      <c r="A1048" s="433"/>
      <c r="B1048" s="433"/>
      <c r="C1048" s="433"/>
      <c r="D1048" s="433" t="s">
        <v>2008</v>
      </c>
      <c r="I1048" s="524"/>
    </row>
    <row r="1049" spans="1:9">
      <c r="A1049" s="433"/>
      <c r="B1049" s="433"/>
      <c r="C1049" s="433"/>
      <c r="I1049" s="524"/>
    </row>
    <row r="1050" spans="1:9">
      <c r="A1050" s="433"/>
      <c r="B1050" s="519" t="s">
        <v>2788</v>
      </c>
      <c r="C1050" s="433"/>
      <c r="D1050" s="433" t="s">
        <v>2003</v>
      </c>
      <c r="I1050" s="524" t="s">
        <v>2115</v>
      </c>
    </row>
    <row r="1051" spans="1:9">
      <c r="A1051" s="433"/>
      <c r="B1051" s="433"/>
      <c r="C1051" s="433"/>
      <c r="I1051" s="524"/>
    </row>
    <row r="1052" spans="1:9">
      <c r="A1052" s="433"/>
      <c r="B1052" s="519" t="s">
        <v>2788</v>
      </c>
      <c r="C1052" s="433"/>
      <c r="D1052" s="1350" t="s">
        <v>2009</v>
      </c>
      <c r="E1052" s="1350"/>
      <c r="F1052" s="1350"/>
      <c r="I1052" s="524" t="s">
        <v>2116</v>
      </c>
    </row>
    <row r="1053" spans="1:9">
      <c r="A1053" s="433"/>
      <c r="B1053" s="433"/>
      <c r="C1053" s="433"/>
      <c r="D1053" s="1350"/>
      <c r="E1053" s="1350"/>
      <c r="F1053" s="1350"/>
      <c r="I1053" s="524"/>
    </row>
    <row r="1054" spans="1:9">
      <c r="A1054" s="433"/>
      <c r="B1054" s="433"/>
      <c r="C1054" s="433"/>
      <c r="D1054" s="1350"/>
      <c r="E1054" s="1350"/>
      <c r="F1054" s="1350"/>
      <c r="I1054" s="524"/>
    </row>
    <row r="1055" spans="1:9">
      <c r="A1055" s="433"/>
      <c r="B1055" s="433"/>
      <c r="C1055" s="433"/>
      <c r="D1055" s="1350"/>
      <c r="E1055" s="1350"/>
      <c r="F1055" s="1350"/>
      <c r="I1055" s="524"/>
    </row>
    <row r="1056" spans="1:9">
      <c r="A1056" s="433"/>
      <c r="B1056" s="433"/>
      <c r="C1056" s="433"/>
      <c r="D1056" s="1350"/>
      <c r="E1056" s="1350"/>
      <c r="F1056" s="1350"/>
      <c r="I1056" s="524"/>
    </row>
    <row r="1057" spans="1:9">
      <c r="A1057" s="433"/>
      <c r="B1057" s="433"/>
      <c r="C1057" s="433"/>
      <c r="I1057" s="524"/>
    </row>
    <row r="1058" spans="1:9">
      <c r="A1058" s="1293" t="s">
        <v>2010</v>
      </c>
      <c r="B1058" s="1293"/>
      <c r="C1058" s="1293"/>
      <c r="D1058" s="1293"/>
      <c r="E1058" s="1293"/>
      <c r="F1058" s="1293"/>
      <c r="G1058" s="1293"/>
      <c r="H1058" s="1063"/>
      <c r="I1058" s="1256"/>
    </row>
    <row r="1059" spans="1:9">
      <c r="A1059" s="433"/>
      <c r="B1059" s="433"/>
      <c r="C1059" s="433"/>
      <c r="I1059" s="524"/>
    </row>
    <row r="1060" spans="1:9">
      <c r="A1060" s="433"/>
      <c r="B1060" s="433"/>
      <c r="C1060" s="433"/>
      <c r="I1060" s="524"/>
    </row>
    <row r="1061" spans="1:9">
      <c r="A1061" s="433"/>
      <c r="B1061" s="519" t="s">
        <v>2788</v>
      </c>
      <c r="C1061" s="433"/>
      <c r="D1061" s="561" t="s">
        <v>2013</v>
      </c>
      <c r="I1061" s="524" t="s">
        <v>2117</v>
      </c>
    </row>
    <row r="1062" spans="1:9">
      <c r="A1062" s="433"/>
      <c r="B1062" s="433"/>
      <c r="C1062" s="433"/>
      <c r="D1062" s="561" t="s">
        <v>2015</v>
      </c>
      <c r="I1062" s="524"/>
    </row>
    <row r="1063" spans="1:9">
      <c r="A1063" s="433"/>
      <c r="B1063" s="433"/>
      <c r="C1063" s="433"/>
      <c r="D1063" s="561"/>
      <c r="I1063" s="524"/>
    </row>
    <row r="1064" spans="1:9">
      <c r="A1064" s="433"/>
      <c r="B1064" s="519" t="s">
        <v>2789</v>
      </c>
      <c r="C1064" s="433"/>
      <c r="D1064" s="561" t="s">
        <v>2016</v>
      </c>
      <c r="I1064" s="524" t="s">
        <v>2118</v>
      </c>
    </row>
    <row r="1065" spans="1:9">
      <c r="A1065" s="433"/>
      <c r="B1065" s="433"/>
      <c r="C1065" s="433"/>
      <c r="D1065" s="561" t="s">
        <v>2014</v>
      </c>
      <c r="I1065" s="524"/>
    </row>
    <row r="1066" spans="1:9">
      <c r="A1066" s="433"/>
      <c r="B1066" s="433"/>
      <c r="C1066" s="433"/>
      <c r="D1066" s="561"/>
      <c r="I1066" s="524"/>
    </row>
    <row r="1067" spans="1:9">
      <c r="A1067" s="433"/>
      <c r="B1067" s="519" t="s">
        <v>2789</v>
      </c>
      <c r="C1067" s="433"/>
      <c r="D1067" s="119" t="s">
        <v>2019</v>
      </c>
      <c r="I1067" s="524" t="s">
        <v>2119</v>
      </c>
    </row>
    <row r="1068" spans="1:9">
      <c r="A1068" s="433"/>
      <c r="B1068" s="433"/>
      <c r="C1068" s="433"/>
      <c r="D1068" s="1265" t="s">
        <v>2020</v>
      </c>
      <c r="E1068" s="1265"/>
      <c r="F1068" s="1265"/>
      <c r="I1068" s="524"/>
    </row>
    <row r="1069" spans="1:9">
      <c r="A1069" s="433"/>
      <c r="B1069" s="433"/>
      <c r="C1069" s="433"/>
      <c r="D1069" s="1265"/>
      <c r="E1069" s="1265"/>
      <c r="F1069" s="1265"/>
      <c r="I1069" s="524"/>
    </row>
    <row r="1070" spans="1:9">
      <c r="A1070" s="433"/>
      <c r="B1070" s="433"/>
      <c r="C1070" s="433"/>
      <c r="D1070" s="1265"/>
      <c r="E1070" s="1265"/>
      <c r="F1070" s="1265"/>
      <c r="I1070" s="524"/>
    </row>
    <row r="1071" spans="1:9">
      <c r="A1071" s="433"/>
      <c r="B1071" s="433"/>
      <c r="C1071" s="433"/>
      <c r="D1071" s="1265"/>
      <c r="E1071" s="1265"/>
      <c r="F1071" s="1265"/>
      <c r="I1071" s="524"/>
    </row>
    <row r="1072" spans="1:9">
      <c r="A1072" s="433"/>
      <c r="B1072" s="433"/>
      <c r="C1072" s="433"/>
      <c r="D1072" s="119" t="s">
        <v>2018</v>
      </c>
      <c r="I1072" s="524"/>
    </row>
    <row r="1073" spans="1:9">
      <c r="A1073" s="433"/>
      <c r="B1073" s="433"/>
      <c r="C1073" s="433"/>
      <c r="D1073" s="119"/>
      <c r="I1073" s="524"/>
    </row>
    <row r="1074" spans="1:9">
      <c r="A1074" s="433"/>
      <c r="B1074" s="433"/>
      <c r="C1074" s="433"/>
      <c r="D1074" s="561" t="s">
        <v>2011</v>
      </c>
      <c r="I1074" s="524" t="s">
        <v>2120</v>
      </c>
    </row>
    <row r="1075" spans="1:9">
      <c r="A1075" s="433"/>
      <c r="B1075" s="519" t="s">
        <v>2789</v>
      </c>
      <c r="C1075" s="433"/>
      <c r="D1075" s="1349" t="s">
        <v>2012</v>
      </c>
      <c r="E1075" s="1349"/>
      <c r="F1075" s="1349"/>
      <c r="I1075" s="524"/>
    </row>
    <row r="1076" spans="1:9">
      <c r="A1076" s="433"/>
      <c r="B1076" s="433"/>
      <c r="C1076" s="433"/>
      <c r="D1076" s="1349"/>
      <c r="E1076" s="1349"/>
      <c r="F1076" s="1349"/>
      <c r="I1076" s="524"/>
    </row>
    <row r="1077" spans="1:9">
      <c r="A1077" s="433"/>
      <c r="B1077" s="433"/>
      <c r="C1077" s="433"/>
      <c r="D1077" s="1349"/>
      <c r="E1077" s="1349"/>
      <c r="F1077" s="1349"/>
      <c r="I1077" s="524"/>
    </row>
    <row r="1078" spans="1:9">
      <c r="A1078" s="433"/>
      <c r="B1078" s="433"/>
      <c r="C1078" s="433"/>
      <c r="D1078" s="1349"/>
      <c r="E1078" s="1349"/>
      <c r="F1078" s="1349"/>
      <c r="I1078" s="524"/>
    </row>
    <row r="1079" spans="1:9">
      <c r="A1079" s="433"/>
      <c r="B1079" s="433"/>
      <c r="C1079" s="433"/>
      <c r="D1079" s="1349"/>
      <c r="E1079" s="1349"/>
      <c r="F1079" s="1349"/>
      <c r="I1079" s="524"/>
    </row>
    <row r="1080" spans="1:9">
      <c r="A1080" s="433"/>
      <c r="B1080" s="433"/>
      <c r="C1080" s="433"/>
      <c r="D1080" s="561" t="s">
        <v>2017</v>
      </c>
      <c r="I1080" s="524"/>
    </row>
    <row r="1081" spans="1:9">
      <c r="A1081" s="433"/>
      <c r="B1081" s="433"/>
      <c r="C1081" s="433"/>
      <c r="I1081" s="524"/>
    </row>
    <row r="1082" spans="1:9">
      <c r="A1082" s="1293" t="s">
        <v>2022</v>
      </c>
      <c r="B1082" s="1293"/>
      <c r="C1082" s="1293"/>
      <c r="D1082" s="1293"/>
      <c r="E1082" s="1293"/>
      <c r="F1082" s="1293"/>
      <c r="G1082" s="1293"/>
      <c r="H1082" s="1063"/>
      <c r="I1082" s="1256"/>
    </row>
    <row r="1083" spans="1:9">
      <c r="A1083" s="433"/>
      <c r="B1083" s="433"/>
      <c r="C1083" s="433"/>
      <c r="I1083" s="524"/>
    </row>
    <row r="1084" spans="1:9">
      <c r="A1084" s="433"/>
      <c r="B1084" s="433"/>
      <c r="C1084" s="433"/>
      <c r="I1084" s="524"/>
    </row>
    <row r="1085" spans="1:9" ht="12.75" customHeight="1">
      <c r="A1085" s="433"/>
      <c r="B1085" s="519" t="s">
        <v>2788</v>
      </c>
      <c r="C1085" s="433"/>
      <c r="D1085" s="1351" t="s">
        <v>2230</v>
      </c>
      <c r="E1085" s="1351"/>
      <c r="F1085" s="1351"/>
      <c r="I1085" s="524" t="s">
        <v>2121</v>
      </c>
    </row>
    <row r="1086" spans="1:9">
      <c r="A1086" s="433"/>
      <c r="B1086" s="433"/>
      <c r="C1086" s="433"/>
      <c r="D1086" s="1351"/>
      <c r="E1086" s="1351"/>
      <c r="F1086" s="1351"/>
      <c r="I1086" s="524"/>
    </row>
    <row r="1087" spans="1:9">
      <c r="A1087" s="433"/>
      <c r="B1087" s="433"/>
      <c r="C1087" s="433"/>
      <c r="D1087" s="1352" t="s">
        <v>2503</v>
      </c>
      <c r="E1087" s="1265"/>
      <c r="F1087" s="1265"/>
      <c r="I1087" s="524"/>
    </row>
    <row r="1088" spans="1:9">
      <c r="A1088" s="433"/>
      <c r="B1088" s="433"/>
      <c r="C1088" s="433"/>
      <c r="D1088" s="561"/>
      <c r="I1088" s="524"/>
    </row>
    <row r="1089" spans="1:9">
      <c r="A1089" s="433"/>
      <c r="B1089" s="519" t="s">
        <v>2789</v>
      </c>
      <c r="C1089" s="433"/>
      <c r="D1089" s="1349" t="s">
        <v>2023</v>
      </c>
      <c r="E1089" s="1349"/>
      <c r="F1089" s="1349"/>
      <c r="I1089" s="524" t="s">
        <v>2122</v>
      </c>
    </row>
    <row r="1090" spans="1:9">
      <c r="A1090" s="433"/>
      <c r="B1090" s="433"/>
      <c r="C1090" s="433"/>
      <c r="D1090" s="1349"/>
      <c r="E1090" s="1349"/>
      <c r="F1090" s="1349"/>
      <c r="I1090" s="524"/>
    </row>
    <row r="1091" spans="1:9">
      <c r="A1091" s="433"/>
      <c r="B1091" s="433"/>
      <c r="C1091" s="433"/>
      <c r="D1091" s="561"/>
      <c r="I1091" s="524"/>
    </row>
    <row r="1092" spans="1:9">
      <c r="A1092" s="433"/>
      <c r="B1092" s="519" t="s">
        <v>2789</v>
      </c>
      <c r="C1092" s="433"/>
      <c r="D1092" s="1349" t="s">
        <v>2166</v>
      </c>
      <c r="E1092" s="1349"/>
      <c r="F1092" s="1349"/>
      <c r="I1092" s="524" t="s">
        <v>2164</v>
      </c>
    </row>
    <row r="1093" spans="1:9">
      <c r="A1093" s="433"/>
      <c r="B1093" s="433"/>
      <c r="C1093" s="433"/>
      <c r="D1093" s="1349"/>
      <c r="E1093" s="1349"/>
      <c r="F1093" s="1349"/>
      <c r="I1093" s="524"/>
    </row>
    <row r="1094" spans="1:9">
      <c r="A1094" s="433"/>
      <c r="B1094" s="433"/>
      <c r="C1094" s="433"/>
      <c r="D1094" s="1349"/>
      <c r="E1094" s="1349"/>
      <c r="F1094" s="1349"/>
      <c r="I1094" s="524"/>
    </row>
    <row r="1095" spans="1:9">
      <c r="A1095" s="433"/>
      <c r="B1095" s="433"/>
      <c r="C1095" s="433"/>
      <c r="D1095" s="1349"/>
      <c r="E1095" s="1349"/>
      <c r="F1095" s="1349"/>
      <c r="I1095" s="524"/>
    </row>
    <row r="1096" spans="1:9">
      <c r="A1096" s="433"/>
      <c r="B1096" s="433"/>
      <c r="C1096" s="433"/>
      <c r="D1096" s="1349"/>
      <c r="E1096" s="1349"/>
      <c r="F1096" s="1349"/>
      <c r="I1096" s="524"/>
    </row>
    <row r="1097" spans="1:9">
      <c r="A1097" s="433"/>
      <c r="B1097" s="433"/>
      <c r="C1097" s="433"/>
      <c r="D1097" s="1349"/>
      <c r="E1097" s="1349"/>
      <c r="F1097" s="1349"/>
      <c r="I1097" s="524"/>
    </row>
    <row r="1098" spans="1:9">
      <c r="A1098" s="433"/>
      <c r="B1098" s="433"/>
      <c r="C1098" s="433"/>
      <c r="D1098" s="561" t="s">
        <v>2165</v>
      </c>
      <c r="I1098" s="514"/>
    </row>
    <row r="1099" spans="1:9">
      <c r="A1099" s="433"/>
      <c r="B1099" s="519" t="s">
        <v>2789</v>
      </c>
      <c r="C1099" s="433"/>
      <c r="D1099" s="1349" t="s">
        <v>2024</v>
      </c>
      <c r="E1099" s="1349"/>
      <c r="F1099" s="1349"/>
      <c r="I1099" s="524" t="s">
        <v>2123</v>
      </c>
    </row>
    <row r="1100" spans="1:9">
      <c r="A1100" s="433"/>
      <c r="B1100" s="433"/>
      <c r="C1100" s="433"/>
      <c r="D1100" s="1349"/>
      <c r="E1100" s="1349"/>
      <c r="F1100" s="1349"/>
      <c r="I1100" s="524"/>
    </row>
    <row r="1101" spans="1:9">
      <c r="A1101" s="433"/>
      <c r="B1101" s="433"/>
      <c r="C1101" s="433"/>
      <c r="D1101" s="1349"/>
      <c r="E1101" s="1349"/>
      <c r="F1101" s="1349"/>
      <c r="I1101" s="524"/>
    </row>
    <row r="1102" spans="1:9">
      <c r="A1102" s="433"/>
      <c r="B1102" s="433"/>
      <c r="C1102" s="433"/>
      <c r="D1102" s="561"/>
      <c r="I1102" s="524"/>
    </row>
    <row r="1103" spans="1:9">
      <c r="A1103" s="433"/>
      <c r="B1103" s="519" t="s">
        <v>2788</v>
      </c>
      <c r="C1103" s="433"/>
      <c r="D1103" s="1271" t="s">
        <v>2167</v>
      </c>
      <c r="E1103" s="1271"/>
      <c r="F1103" s="1271"/>
      <c r="I1103" s="524" t="s">
        <v>2124</v>
      </c>
    </row>
    <row r="1104" spans="1:9">
      <c r="A1104" s="433"/>
      <c r="B1104" s="433"/>
      <c r="C1104" s="433"/>
      <c r="D1104" s="1271"/>
      <c r="E1104" s="1271"/>
      <c r="F1104" s="1271"/>
      <c r="I1104" s="524"/>
    </row>
    <row r="1105" spans="1:9">
      <c r="A1105" s="433"/>
      <c r="B1105" s="433"/>
      <c r="C1105" s="433"/>
      <c r="D1105" s="1271"/>
      <c r="E1105" s="1271"/>
      <c r="F1105" s="1271"/>
      <c r="I1105" s="524"/>
    </row>
    <row r="1106" spans="1:9">
      <c r="A1106" s="433"/>
      <c r="B1106" s="433"/>
      <c r="C1106" s="433"/>
      <c r="D1106" s="1015"/>
      <c r="E1106" s="1015"/>
      <c r="F1106" s="1015"/>
      <c r="I1106" s="524"/>
    </row>
    <row r="1107" spans="1:9" ht="15.75" customHeight="1">
      <c r="A1107" s="433"/>
      <c r="B1107" s="519" t="s">
        <v>2789</v>
      </c>
      <c r="C1107" s="433"/>
      <c r="D1107" s="1265" t="s">
        <v>2169</v>
      </c>
      <c r="E1107" s="1265"/>
      <c r="F1107" s="1265"/>
      <c r="I1107" s="524" t="s">
        <v>2168</v>
      </c>
    </row>
    <row r="1108" spans="1:9">
      <c r="A1108" s="433"/>
      <c r="B1108" s="433"/>
      <c r="C1108" s="433"/>
      <c r="D1108" s="1265"/>
      <c r="E1108" s="1265"/>
      <c r="F1108" s="1265"/>
      <c r="I1108" s="524"/>
    </row>
    <row r="1109" spans="1:9">
      <c r="A1109" s="433"/>
      <c r="B1109" s="433"/>
      <c r="C1109" s="433"/>
      <c r="D1109" s="1265"/>
      <c r="E1109" s="1265"/>
      <c r="F1109" s="1265"/>
      <c r="I1109" s="524"/>
    </row>
    <row r="1110" spans="1:9">
      <c r="A1110" s="433"/>
      <c r="B1110" s="433"/>
      <c r="C1110" s="433"/>
      <c r="D1110" s="1265"/>
      <c r="E1110" s="1265"/>
      <c r="F1110" s="1265"/>
      <c r="I1110" s="524"/>
    </row>
    <row r="1111" spans="1:9">
      <c r="A1111" s="433"/>
      <c r="B1111" s="433"/>
      <c r="C1111" s="433"/>
      <c r="D1111" s="1015"/>
      <c r="E1111" s="1015"/>
      <c r="F1111" s="1015"/>
      <c r="I1111" s="524"/>
    </row>
    <row r="1112" spans="1:9" ht="39.6">
      <c r="A1112" s="433"/>
      <c r="B1112" s="433"/>
      <c r="C1112" s="433"/>
      <c r="I1112" s="1262" t="s">
        <v>2387</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8"/>
      <c r="H1525" s="1278"/>
      <c r="I1525" s="1278"/>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672" zoomScaleNormal="100" workbookViewId="0">
      <selection activeCell="G114" sqref="G114"/>
    </sheetView>
  </sheetViews>
  <sheetFormatPr defaultColWidth="0" defaultRowHeight="0" customHeight="1" zeroHeight="1"/>
  <cols>
    <col min="1" max="36" width="2.44140625" customWidth="1"/>
    <col min="37" max="37" width="2.6640625" customWidth="1"/>
    <col min="38" max="45" width="2.4414062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3.35" customHeight="1">
      <c r="J1" s="100"/>
      <c r="AS1" s="1066">
        <v>4</v>
      </c>
    </row>
    <row r="2" spans="1:51" ht="13.35" customHeight="1"/>
    <row r="3" spans="1:51" ht="13.35" customHeight="1"/>
    <row r="4" spans="1:51" ht="13.35" customHeight="1"/>
    <row r="5" spans="1:51" ht="13.35" customHeight="1"/>
    <row r="6" spans="1:51" ht="13.35" customHeight="1"/>
    <row r="7" spans="1:51" ht="13.35" customHeight="1"/>
    <row r="8" spans="1:51" ht="26.25" customHeight="1">
      <c r="A8" s="1847" t="s">
        <v>100</v>
      </c>
      <c r="B8" s="1847"/>
      <c r="C8" s="1847"/>
      <c r="D8" s="1847"/>
      <c r="E8" s="1847"/>
      <c r="F8" s="1847"/>
      <c r="G8" s="1847"/>
      <c r="H8" s="1847"/>
      <c r="I8" s="1847"/>
      <c r="J8" s="1847"/>
      <c r="K8" s="1847"/>
      <c r="L8" s="1847"/>
      <c r="M8" s="1847"/>
      <c r="N8" s="1847"/>
      <c r="O8" s="1847"/>
      <c r="P8" s="1847"/>
      <c r="Q8" s="1847"/>
      <c r="R8" s="1847"/>
      <c r="S8" s="1847"/>
      <c r="T8" s="1847"/>
      <c r="U8" s="1847"/>
      <c r="V8" s="1847"/>
      <c r="W8" s="1847"/>
      <c r="X8" s="1847"/>
      <c r="Y8" s="1847"/>
      <c r="Z8" s="1847"/>
      <c r="AA8" s="1847"/>
      <c r="AB8" s="1847"/>
      <c r="AC8" s="1847"/>
      <c r="AD8" s="1847"/>
      <c r="AE8" s="1847"/>
      <c r="AF8" s="1847"/>
      <c r="AG8" s="1847"/>
      <c r="AH8" s="1847"/>
      <c r="AI8" s="1847"/>
      <c r="AJ8" s="1847"/>
      <c r="AK8" s="1847"/>
      <c r="AL8" s="1847"/>
      <c r="AM8" s="1847"/>
      <c r="AN8" s="1847"/>
      <c r="AO8" s="1847"/>
      <c r="AP8" s="1847"/>
      <c r="AQ8" s="1847"/>
      <c r="AR8" s="1847"/>
      <c r="AS8" s="1847"/>
      <c r="AT8" s="1847"/>
      <c r="AU8" s="933"/>
      <c r="AV8" s="933"/>
      <c r="AW8" s="933"/>
      <c r="AX8" s="933"/>
      <c r="AY8" s="933"/>
    </row>
    <row r="9" spans="1:51" ht="13.35" customHeight="1">
      <c r="A9" s="1305" t="s">
        <v>2393</v>
      </c>
      <c r="B9" s="1305"/>
      <c r="C9" s="1305"/>
      <c r="D9" s="1305"/>
      <c r="E9" s="1305"/>
      <c r="F9" s="1305"/>
      <c r="G9" s="1305"/>
      <c r="H9" s="1305"/>
      <c r="I9" s="1305"/>
      <c r="J9" s="1305"/>
      <c r="K9" s="1305"/>
      <c r="L9" s="1305"/>
      <c r="M9" s="1305"/>
      <c r="N9" s="1305"/>
      <c r="O9" s="1305"/>
      <c r="P9" s="1305"/>
      <c r="Q9" s="1305"/>
      <c r="R9" s="1305"/>
      <c r="S9" s="1305"/>
      <c r="T9" s="1305"/>
      <c r="U9" s="1305"/>
      <c r="V9" s="1305"/>
      <c r="W9" s="1305"/>
      <c r="X9" s="1305"/>
      <c r="Y9" s="1305"/>
      <c r="Z9" s="1305"/>
      <c r="AA9" s="1305"/>
      <c r="AB9" s="1305"/>
      <c r="AC9" s="1305"/>
      <c r="AD9" s="1305"/>
      <c r="AE9" s="1305"/>
      <c r="AF9" s="1305"/>
      <c r="AG9" s="1305"/>
      <c r="AH9" s="1305"/>
      <c r="AI9" s="1305"/>
      <c r="AJ9" s="1305"/>
      <c r="AK9" s="1305"/>
      <c r="AL9" s="1305"/>
      <c r="AM9" s="1305"/>
      <c r="AN9" s="1305"/>
      <c r="AO9" s="1305"/>
      <c r="AP9" s="1305"/>
      <c r="AQ9" s="1305"/>
      <c r="AR9" s="1305"/>
      <c r="AS9" s="1305"/>
      <c r="AT9" s="1305"/>
      <c r="AU9" s="13"/>
      <c r="AV9" s="13"/>
      <c r="AW9" s="13"/>
      <c r="AX9" s="13"/>
      <c r="AY9" s="13"/>
    </row>
    <row r="10" spans="1:51" ht="13.35" customHeight="1">
      <c r="A10" s="1305" t="s">
        <v>2582</v>
      </c>
      <c r="B10" s="1305"/>
      <c r="C10" s="1305"/>
      <c r="D10" s="1305"/>
      <c r="E10" s="1305"/>
      <c r="F10" s="1305"/>
      <c r="G10" s="1305"/>
      <c r="H10" s="1305"/>
      <c r="I10" s="1305"/>
      <c r="J10" s="1305"/>
      <c r="K10" s="1305"/>
      <c r="L10" s="1305"/>
      <c r="M10" s="1305"/>
      <c r="N10" s="1305"/>
      <c r="O10" s="1305"/>
      <c r="P10" s="1305"/>
      <c r="Q10" s="1305"/>
      <c r="R10" s="1305"/>
      <c r="S10" s="1305"/>
      <c r="T10" s="1305"/>
      <c r="U10" s="1305"/>
      <c r="V10" s="1305"/>
      <c r="W10" s="1305"/>
      <c r="X10" s="1305"/>
      <c r="Y10" s="1305"/>
      <c r="Z10" s="1305"/>
      <c r="AA10" s="1305"/>
      <c r="AB10" s="1305"/>
      <c r="AC10" s="1305"/>
      <c r="AD10" s="1305"/>
      <c r="AE10" s="1305"/>
      <c r="AF10" s="1305"/>
      <c r="AG10" s="1305"/>
      <c r="AH10" s="1305"/>
      <c r="AI10" s="1305"/>
      <c r="AJ10" s="1305"/>
      <c r="AK10" s="1305"/>
      <c r="AL10" s="1305"/>
      <c r="AM10" s="1305"/>
      <c r="AN10" s="1305"/>
      <c r="AO10" s="1305"/>
      <c r="AP10" s="1305"/>
      <c r="AQ10" s="1305"/>
      <c r="AR10" s="1305"/>
      <c r="AS10" s="1305"/>
      <c r="AT10" s="1305"/>
      <c r="AU10" s="13"/>
      <c r="AV10" s="13"/>
      <c r="AW10" s="13"/>
      <c r="AX10" s="13"/>
      <c r="AY10" s="13"/>
    </row>
    <row r="11" spans="1:51" ht="13.35" customHeight="1">
      <c r="A11" s="1305" t="s">
        <v>1771</v>
      </c>
      <c r="B11" s="1305"/>
      <c r="C11" s="1305"/>
      <c r="D11" s="1305"/>
      <c r="E11" s="1305"/>
      <c r="F11" s="1305"/>
      <c r="G11" s="1305"/>
      <c r="H11" s="1305"/>
      <c r="I11" s="1305"/>
      <c r="J11" s="1305"/>
      <c r="K11" s="1305"/>
      <c r="L11" s="1305"/>
      <c r="M11" s="1305"/>
      <c r="N11" s="1305"/>
      <c r="O11" s="1305"/>
      <c r="P11" s="1305"/>
      <c r="Q11" s="1305"/>
      <c r="R11" s="1305"/>
      <c r="S11" s="1305"/>
      <c r="T11" s="1305"/>
      <c r="U11" s="1305"/>
      <c r="V11" s="1305"/>
      <c r="W11" s="1305"/>
      <c r="X11" s="1305"/>
      <c r="Y11" s="1305"/>
      <c r="Z11" s="1305"/>
      <c r="AA11" s="1305"/>
      <c r="AB11" s="1305"/>
      <c r="AC11" s="1305"/>
      <c r="AD11" s="1305"/>
      <c r="AE11" s="1305"/>
      <c r="AF11" s="1305"/>
      <c r="AG11" s="1305"/>
      <c r="AH11" s="1305"/>
      <c r="AI11" s="1305"/>
      <c r="AJ11" s="1305"/>
      <c r="AK11" s="1305"/>
      <c r="AL11" s="1305"/>
      <c r="AM11" s="1305"/>
      <c r="AN11" s="1305"/>
      <c r="AO11" s="1305"/>
      <c r="AP11" s="1305"/>
      <c r="AQ11" s="1305"/>
      <c r="AR11" s="1305"/>
      <c r="AS11" s="1305"/>
      <c r="AT11" s="1305"/>
      <c r="AU11" s="13"/>
      <c r="AV11" s="13"/>
      <c r="AW11" s="13"/>
      <c r="AX11" s="13"/>
      <c r="AY11" s="13"/>
    </row>
    <row r="12" spans="1:51" ht="13.35" customHeight="1">
      <c r="A12" s="1848" t="s">
        <v>2639</v>
      </c>
      <c r="B12" s="1848"/>
      <c r="C12" s="1848"/>
      <c r="D12" s="1848"/>
      <c r="E12" s="1848"/>
      <c r="F12" s="1848"/>
      <c r="G12" s="1848"/>
      <c r="H12" s="1848"/>
      <c r="I12" s="1848"/>
      <c r="J12" s="1848"/>
      <c r="K12" s="1848"/>
      <c r="L12" s="1848"/>
      <c r="M12" s="1848"/>
      <c r="N12" s="1848"/>
      <c r="O12" s="1848"/>
      <c r="P12" s="1848"/>
      <c r="Q12" s="1848"/>
      <c r="R12" s="1848"/>
      <c r="S12" s="1848"/>
      <c r="T12" s="1848"/>
      <c r="U12" s="1848"/>
      <c r="V12" s="1848"/>
      <c r="W12" s="1848"/>
      <c r="X12" s="1848"/>
      <c r="Y12" s="1848"/>
      <c r="Z12" s="1848"/>
      <c r="AA12" s="1848"/>
      <c r="AB12" s="1848"/>
      <c r="AC12" s="1848"/>
      <c r="AD12" s="1848"/>
      <c r="AE12" s="1848"/>
      <c r="AF12" s="1848"/>
      <c r="AG12" s="1848"/>
      <c r="AH12" s="1848"/>
      <c r="AI12" s="1848"/>
      <c r="AJ12" s="1848"/>
      <c r="AK12" s="1848"/>
      <c r="AL12" s="1848"/>
      <c r="AM12" s="1848"/>
      <c r="AN12" s="1848"/>
      <c r="AO12" s="1848"/>
      <c r="AP12" s="1848"/>
      <c r="AQ12" s="1848"/>
      <c r="AR12" s="1848"/>
      <c r="AS12" s="1848"/>
      <c r="AT12" s="1848"/>
      <c r="AU12" s="6"/>
      <c r="AV12" s="6"/>
      <c r="AW12" s="6"/>
      <c r="AX12" s="6"/>
      <c r="AY12" s="6"/>
    </row>
    <row r="13" spans="1:51" ht="13.35" customHeight="1">
      <c r="A13" s="1275" t="s">
        <v>2394</v>
      </c>
      <c r="B13" s="1275"/>
      <c r="C13" s="1275"/>
      <c r="D13" s="1275"/>
      <c r="E13" s="1275"/>
      <c r="F13" s="1275"/>
      <c r="G13" s="1275"/>
      <c r="H13" s="1275"/>
      <c r="I13" s="1275"/>
      <c r="J13" s="1275"/>
      <c r="K13" s="1275"/>
      <c r="L13" s="1275"/>
      <c r="M13" s="1275"/>
      <c r="N13" s="1275"/>
      <c r="O13" s="1275"/>
      <c r="P13" s="1275"/>
      <c r="Q13" s="1275"/>
      <c r="R13" s="1275"/>
      <c r="S13" s="1275"/>
      <c r="T13" s="1275"/>
      <c r="U13" s="1275"/>
      <c r="V13" s="1275"/>
      <c r="W13" s="1275"/>
      <c r="X13" s="1275"/>
      <c r="Y13" s="1275"/>
      <c r="Z13" s="1275"/>
      <c r="AA13" s="1275"/>
      <c r="AB13" s="1275"/>
      <c r="AC13" s="1275"/>
      <c r="AD13" s="1275"/>
      <c r="AE13" s="1275"/>
      <c r="AF13" s="1275"/>
      <c r="AG13" s="1275"/>
      <c r="AH13" s="1275"/>
      <c r="AI13" s="1275"/>
      <c r="AJ13" s="1275"/>
      <c r="AK13" s="1275"/>
      <c r="AL13" s="1275"/>
      <c r="AM13" s="1275"/>
      <c r="AN13" s="1275"/>
      <c r="AO13" s="1275"/>
      <c r="AP13" s="1275"/>
      <c r="AQ13" s="1275"/>
      <c r="AR13" s="1275"/>
      <c r="AS13" s="1275"/>
      <c r="AT13" s="1275"/>
      <c r="AU13" s="934"/>
      <c r="AV13" s="934"/>
      <c r="AW13" s="934"/>
      <c r="AX13" s="934"/>
      <c r="AY13" s="934"/>
    </row>
    <row r="14" spans="1:51" ht="13.35" customHeight="1">
      <c r="A14" s="1275"/>
      <c r="B14" s="1275"/>
      <c r="C14" s="1275"/>
      <c r="D14" s="1275"/>
      <c r="E14" s="1275"/>
      <c r="F14" s="1275"/>
      <c r="G14" s="1275"/>
      <c r="H14" s="1275"/>
      <c r="I14" s="1275"/>
      <c r="J14" s="1275"/>
      <c r="K14" s="1275"/>
      <c r="L14" s="1275"/>
      <c r="M14" s="1275"/>
      <c r="N14" s="1275"/>
      <c r="O14" s="1275"/>
      <c r="P14" s="1275"/>
      <c r="Q14" s="1275"/>
      <c r="R14" s="1275"/>
      <c r="S14" s="1275"/>
      <c r="T14" s="1275"/>
      <c r="U14" s="1275"/>
      <c r="V14" s="1275"/>
      <c r="W14" s="1275"/>
      <c r="X14" s="1275"/>
      <c r="Y14" s="1275"/>
      <c r="Z14" s="1275"/>
      <c r="AA14" s="1275"/>
      <c r="AB14" s="1275"/>
      <c r="AC14" s="1275"/>
      <c r="AD14" s="1275"/>
      <c r="AE14" s="1275"/>
      <c r="AF14" s="1275"/>
      <c r="AG14" s="1275"/>
      <c r="AH14" s="1275"/>
      <c r="AI14" s="1275"/>
      <c r="AJ14" s="1275"/>
      <c r="AK14" s="1275"/>
      <c r="AL14" s="1275"/>
      <c r="AM14" s="1275"/>
      <c r="AN14" s="1275"/>
      <c r="AO14" s="1275"/>
      <c r="AP14" s="1275"/>
      <c r="AQ14" s="1275"/>
      <c r="AR14" s="1275"/>
      <c r="AS14" s="1275"/>
      <c r="AT14" s="1275"/>
      <c r="AU14" s="934"/>
      <c r="AV14" s="934"/>
      <c r="AW14" s="934"/>
      <c r="AX14" s="934"/>
      <c r="AY14" s="934"/>
    </row>
    <row r="15" spans="1:51" ht="13.3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35" customHeight="1">
      <c r="A16" s="57" t="s">
        <v>2395</v>
      </c>
      <c r="C16" s="4"/>
      <c r="D16" s="4"/>
      <c r="E16" s="4"/>
      <c r="F16" s="4"/>
      <c r="G16" s="4"/>
      <c r="H16" s="1852" t="s">
        <v>2640</v>
      </c>
      <c r="I16" s="1539"/>
      <c r="J16" s="1539"/>
      <c r="K16" s="1539"/>
      <c r="L16" s="1539"/>
      <c r="M16" s="1539"/>
      <c r="N16" s="1539"/>
      <c r="O16" s="1539"/>
      <c r="P16" s="1539"/>
      <c r="Q16" s="1539"/>
      <c r="R16" s="1539"/>
      <c r="S16" s="1539"/>
      <c r="T16" s="1539"/>
      <c r="U16" s="1539"/>
      <c r="V16" s="1539"/>
      <c r="W16" s="1539"/>
      <c r="X16" s="1539"/>
      <c r="Y16" s="1539"/>
      <c r="Z16" s="1539"/>
      <c r="AA16" s="1539"/>
      <c r="AB16" s="1539"/>
      <c r="AC16" s="1539"/>
      <c r="AD16" s="1539"/>
      <c r="AE16" s="1539"/>
      <c r="AF16" s="1539"/>
      <c r="AG16" s="1539"/>
      <c r="AH16" s="1539"/>
      <c r="AI16" s="1539"/>
      <c r="AJ16" s="1539"/>
    </row>
    <row r="17" spans="1:52" ht="13.35" customHeight="1"/>
    <row r="18" spans="1:52" ht="13.35" customHeight="1">
      <c r="A18" s="57" t="s">
        <v>101</v>
      </c>
      <c r="C18" s="4"/>
      <c r="D18" s="4"/>
      <c r="E18" s="4"/>
      <c r="F18" s="4"/>
      <c r="G18" s="4"/>
      <c r="H18" s="1518" t="s">
        <v>2641</v>
      </c>
      <c r="I18" s="1432"/>
      <c r="J18" s="1432"/>
      <c r="K18" s="1432"/>
      <c r="L18" s="1432"/>
      <c r="M18" s="1432"/>
      <c r="N18" s="1432"/>
      <c r="O18" s="1432"/>
      <c r="P18" s="1432"/>
      <c r="Q18" s="1432"/>
      <c r="R18" s="1432"/>
      <c r="S18" s="1432"/>
      <c r="T18" s="1432"/>
      <c r="U18" s="1432"/>
      <c r="V18" s="1432"/>
      <c r="W18" s="1432"/>
      <c r="X18" s="1432"/>
      <c r="Y18" s="1432"/>
      <c r="Z18" s="1432"/>
      <c r="AA18" s="1432"/>
      <c r="AB18" s="1432"/>
      <c r="AC18" s="1432"/>
      <c r="AD18" s="1432"/>
      <c r="AE18" s="1432"/>
      <c r="AF18" s="1432"/>
      <c r="AG18" s="1432"/>
      <c r="AH18" s="1432"/>
      <c r="AI18" s="1432"/>
      <c r="AJ18" s="1432"/>
    </row>
    <row r="19" spans="1:52" ht="13.35" customHeight="1"/>
    <row r="20" spans="1:52" ht="13.35" customHeight="1">
      <c r="A20" s="1849" t="s">
        <v>885</v>
      </c>
      <c r="B20" s="1849"/>
      <c r="C20" s="1849"/>
      <c r="D20" s="1849"/>
      <c r="E20" s="1849"/>
      <c r="F20" s="1849"/>
      <c r="G20" s="1849"/>
      <c r="H20" s="1849"/>
      <c r="I20" s="1849"/>
      <c r="J20" s="1849"/>
      <c r="K20" s="1849"/>
      <c r="L20" s="1849"/>
      <c r="M20" s="1849"/>
      <c r="N20" s="1849"/>
      <c r="O20" s="1849"/>
      <c r="P20" s="1849"/>
      <c r="Q20" s="1849"/>
      <c r="R20" s="1849"/>
      <c r="S20" s="1849"/>
      <c r="T20" s="1849"/>
      <c r="U20" s="1849"/>
      <c r="V20" s="1849"/>
      <c r="W20" s="1849"/>
      <c r="X20" s="1849"/>
      <c r="Y20" s="1849"/>
      <c r="Z20" s="1849"/>
      <c r="AA20" s="1849"/>
      <c r="AB20" s="1849"/>
      <c r="AC20" s="1849"/>
      <c r="AD20" s="1849"/>
      <c r="AE20" s="1849"/>
      <c r="AF20" s="1849"/>
      <c r="AG20" s="1849"/>
      <c r="AH20" s="1849"/>
      <c r="AI20" s="1849"/>
      <c r="AJ20" s="1849"/>
      <c r="AK20" s="1849"/>
      <c r="AL20" s="1849"/>
      <c r="AM20" s="1849"/>
      <c r="AN20" s="1849"/>
      <c r="AO20" s="1849"/>
      <c r="AP20" s="1849"/>
      <c r="AQ20" s="1849"/>
      <c r="AR20" s="1849"/>
      <c r="AS20" s="1849"/>
      <c r="AT20" s="1849"/>
      <c r="AU20" s="935"/>
      <c r="AV20" s="935"/>
      <c r="AW20" s="935"/>
      <c r="AX20" s="935"/>
      <c r="AY20" s="935"/>
    </row>
    <row r="21" spans="1:52" ht="13.35" customHeight="1">
      <c r="A21" s="1853" t="s">
        <v>1034</v>
      </c>
      <c r="B21" s="1853"/>
      <c r="C21" s="1853"/>
      <c r="D21" s="1853"/>
      <c r="E21" s="1853"/>
      <c r="F21" s="1853"/>
      <c r="G21" s="1853"/>
      <c r="H21" s="1853"/>
      <c r="I21" s="1853"/>
      <c r="J21" s="1853"/>
      <c r="K21" s="1853"/>
      <c r="L21" s="1853"/>
      <c r="M21" s="1853"/>
      <c r="N21" s="1853"/>
      <c r="O21" s="1853"/>
      <c r="P21" s="1853"/>
      <c r="Q21" s="1853"/>
      <c r="R21" s="1853"/>
      <c r="S21" s="1853"/>
      <c r="T21" s="1853"/>
      <c r="U21" s="1853"/>
      <c r="V21" s="1853"/>
      <c r="W21" s="1853"/>
      <c r="X21" s="1853"/>
      <c r="Y21" s="1853"/>
      <c r="Z21" s="1853"/>
      <c r="AA21" s="1853"/>
      <c r="AB21" s="1853"/>
      <c r="AC21" s="1853"/>
      <c r="AD21" s="1853"/>
      <c r="AE21" s="1853"/>
      <c r="AF21" s="1853"/>
      <c r="AG21" s="1853"/>
      <c r="AH21" s="1853"/>
      <c r="AI21" s="1853"/>
      <c r="AJ21" s="1853"/>
      <c r="AK21" s="1853"/>
      <c r="AL21" s="1853"/>
      <c r="AM21" s="936"/>
      <c r="AN21" s="936"/>
      <c r="AO21" s="936"/>
      <c r="AP21" s="936"/>
      <c r="AQ21" s="936"/>
      <c r="AR21" s="936"/>
      <c r="AS21" s="936"/>
      <c r="AT21" s="936"/>
      <c r="AU21" s="936"/>
      <c r="AV21" s="936"/>
      <c r="AW21" s="936"/>
      <c r="AX21" s="936"/>
      <c r="AY21" s="936"/>
    </row>
    <row r="22" spans="1:52" ht="13.3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35" customHeight="1">
      <c r="A23" s="1351" t="s">
        <v>2507</v>
      </c>
      <c r="B23" s="1351"/>
      <c r="C23" s="1351"/>
      <c r="D23" s="1351"/>
      <c r="E23" s="1351"/>
      <c r="F23" s="1351"/>
      <c r="G23" s="1351"/>
      <c r="H23" s="1351"/>
      <c r="I23" s="1351"/>
      <c r="J23" s="1351"/>
      <c r="K23" s="1351"/>
      <c r="L23" s="1351"/>
      <c r="M23" s="1351"/>
      <c r="N23" s="1351"/>
      <c r="O23" s="1351"/>
      <c r="P23" s="1351"/>
      <c r="Q23" s="1351"/>
      <c r="R23" s="1351"/>
      <c r="S23" s="1351"/>
      <c r="T23" s="1351"/>
      <c r="U23" s="1351"/>
      <c r="V23" s="1351"/>
      <c r="W23" s="1351"/>
      <c r="X23" s="1351"/>
      <c r="Y23" s="1351"/>
      <c r="Z23" s="1351"/>
      <c r="AA23" s="1351"/>
      <c r="AB23" s="1351"/>
      <c r="AC23" s="1351"/>
      <c r="AD23" s="1351"/>
      <c r="AE23" s="1351"/>
      <c r="AF23" s="1351"/>
      <c r="AG23" s="1351"/>
      <c r="AH23" s="1351"/>
      <c r="AI23" s="1351"/>
      <c r="AJ23" s="1351"/>
      <c r="AK23" s="1351"/>
      <c r="AL23" s="1351"/>
      <c r="AM23" s="1351"/>
      <c r="AN23" s="1351"/>
      <c r="AO23" s="1351"/>
      <c r="AP23" s="1351"/>
      <c r="AQ23" s="1351"/>
      <c r="AR23" s="1351"/>
      <c r="AS23" s="1351"/>
      <c r="AT23" s="1351"/>
      <c r="AU23" s="18"/>
      <c r="AV23" s="18"/>
      <c r="AW23" s="18"/>
      <c r="AX23" s="18"/>
      <c r="AY23" s="18"/>
      <c r="AZ23" s="18"/>
    </row>
    <row r="24" spans="1:52" ht="13.35" customHeight="1">
      <c r="A24" s="1351"/>
      <c r="B24" s="1351"/>
      <c r="C24" s="1351"/>
      <c r="D24" s="1351"/>
      <c r="E24" s="1351"/>
      <c r="F24" s="1351"/>
      <c r="G24" s="1351"/>
      <c r="H24" s="1351"/>
      <c r="I24" s="1351"/>
      <c r="J24" s="1351"/>
      <c r="K24" s="1351"/>
      <c r="L24" s="1351"/>
      <c r="M24" s="1351"/>
      <c r="N24" s="1351"/>
      <c r="O24" s="1351"/>
      <c r="P24" s="1351"/>
      <c r="Q24" s="1351"/>
      <c r="R24" s="1351"/>
      <c r="S24" s="1351"/>
      <c r="T24" s="1351"/>
      <c r="U24" s="1351"/>
      <c r="V24" s="1351"/>
      <c r="W24" s="1351"/>
      <c r="X24" s="1351"/>
      <c r="Y24" s="1351"/>
      <c r="Z24" s="1351"/>
      <c r="AA24" s="1351"/>
      <c r="AB24" s="1351"/>
      <c r="AC24" s="1351"/>
      <c r="AD24" s="1351"/>
      <c r="AE24" s="1351"/>
      <c r="AF24" s="1351"/>
      <c r="AG24" s="1351"/>
      <c r="AH24" s="1351"/>
      <c r="AI24" s="1351"/>
      <c r="AJ24" s="1351"/>
      <c r="AK24" s="1351"/>
      <c r="AL24" s="1351"/>
      <c r="AM24" s="1351"/>
      <c r="AN24" s="1351"/>
      <c r="AO24" s="1351"/>
      <c r="AP24" s="1351"/>
      <c r="AQ24" s="1351"/>
      <c r="AR24" s="1351"/>
      <c r="AS24" s="1351"/>
      <c r="AT24" s="1351"/>
      <c r="AU24" s="18"/>
      <c r="AV24" s="18"/>
      <c r="AW24" s="18"/>
      <c r="AX24" s="18"/>
      <c r="AY24" s="18"/>
      <c r="AZ24" s="18"/>
    </row>
    <row r="25" spans="1:52" ht="13.3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35" customHeight="1">
      <c r="A26" s="4"/>
      <c r="C26" s="4"/>
      <c r="D26" s="4"/>
      <c r="E26" s="4"/>
      <c r="F26" s="4"/>
      <c r="G26" s="4"/>
      <c r="H26" s="4"/>
      <c r="I26" s="4"/>
      <c r="J26" s="4"/>
      <c r="K26" s="4"/>
      <c r="L26" s="4"/>
      <c r="M26" s="1851">
        <f>'Basis &amp; Credits'!AB56</f>
        <v>2375592</v>
      </c>
      <c r="N26" s="1851"/>
      <c r="O26" s="1851"/>
      <c r="P26" s="1851"/>
      <c r="Q26" s="1851"/>
      <c r="R26" s="4" t="s">
        <v>769</v>
      </c>
      <c r="S26" s="4"/>
      <c r="T26" s="4"/>
      <c r="U26" s="4"/>
      <c r="V26" s="4"/>
      <c r="W26" s="4"/>
      <c r="X26" s="4"/>
      <c r="Y26" s="4"/>
      <c r="Z26" s="4"/>
      <c r="AF26" s="4"/>
      <c r="AG26" s="4"/>
      <c r="AH26" s="4"/>
      <c r="AI26" s="4"/>
      <c r="AJ26" s="4"/>
      <c r="AK26" s="4"/>
    </row>
    <row r="27" spans="1:52" ht="13.35" customHeight="1">
      <c r="A27" s="4"/>
      <c r="C27" s="4"/>
      <c r="D27" s="4"/>
      <c r="E27" s="4"/>
      <c r="F27" s="4"/>
      <c r="G27" s="4"/>
      <c r="H27" s="4"/>
      <c r="I27" s="4"/>
      <c r="J27" s="4"/>
      <c r="K27" s="4"/>
      <c r="L27" s="4"/>
      <c r="M27" s="1362">
        <f>'Basis &amp; Credits'!AB78</f>
        <v>0</v>
      </c>
      <c r="N27" s="1362"/>
      <c r="O27" s="1362"/>
      <c r="P27" s="1362"/>
      <c r="Q27" s="1362"/>
      <c r="R27" s="3" t="s">
        <v>1377</v>
      </c>
      <c r="S27" s="4"/>
      <c r="T27" s="4"/>
      <c r="U27" s="4"/>
      <c r="V27" s="4"/>
      <c r="W27" s="4"/>
      <c r="X27" s="4"/>
      <c r="Y27" s="4"/>
      <c r="Z27" s="4"/>
      <c r="AF27" s="4"/>
      <c r="AG27" s="4"/>
      <c r="AH27" s="4"/>
      <c r="AI27" s="4"/>
      <c r="AJ27" s="4"/>
      <c r="AK27" s="4"/>
    </row>
    <row r="28" spans="1:52" ht="13.3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35" customHeight="1">
      <c r="A29" s="1846" t="s">
        <v>2508</v>
      </c>
      <c r="B29" s="1846"/>
      <c r="C29" s="1846"/>
      <c r="D29" s="1846"/>
      <c r="E29" s="1846"/>
      <c r="F29" s="1846"/>
      <c r="G29" s="1846"/>
      <c r="H29" s="1846"/>
      <c r="I29" s="1846"/>
      <c r="J29" s="1846"/>
      <c r="K29" s="1846"/>
      <c r="L29" s="1846"/>
      <c r="M29" s="1846"/>
      <c r="N29" s="1846"/>
      <c r="O29" s="1846"/>
      <c r="P29" s="1846"/>
      <c r="Q29" s="1846"/>
      <c r="R29" s="1846"/>
      <c r="S29" s="1846"/>
      <c r="T29" s="1846"/>
      <c r="U29" s="1846"/>
      <c r="V29" s="1846"/>
      <c r="W29" s="1846"/>
      <c r="X29" s="1846"/>
      <c r="Y29" s="1846"/>
      <c r="Z29" s="1846"/>
      <c r="AA29" s="1846"/>
      <c r="AB29" s="1846"/>
      <c r="AC29" s="1846"/>
      <c r="AD29" s="1846"/>
      <c r="AE29" s="1846"/>
      <c r="AF29" s="1846"/>
      <c r="AG29" s="1846"/>
      <c r="AH29" s="1846"/>
      <c r="AI29" s="1846"/>
      <c r="AJ29" s="1846"/>
      <c r="AK29" s="1846"/>
      <c r="AL29" s="1846"/>
      <c r="AM29" s="1846"/>
      <c r="AN29" s="1846"/>
      <c r="AO29" s="1846"/>
      <c r="AP29" s="1846"/>
      <c r="AQ29" s="1846"/>
      <c r="AR29" s="1846"/>
      <c r="AS29" s="1846"/>
      <c r="AT29" s="1846"/>
    </row>
    <row r="30" spans="1:52" ht="13.35" customHeight="1">
      <c r="A30" s="1846"/>
      <c r="B30" s="1846"/>
      <c r="C30" s="1846"/>
      <c r="D30" s="1846"/>
      <c r="E30" s="1846"/>
      <c r="F30" s="1846"/>
      <c r="G30" s="1846"/>
      <c r="H30" s="1846"/>
      <c r="I30" s="1846"/>
      <c r="J30" s="1846"/>
      <c r="K30" s="1846"/>
      <c r="L30" s="1846"/>
      <c r="M30" s="1846"/>
      <c r="N30" s="1846"/>
      <c r="O30" s="1846"/>
      <c r="P30" s="1846"/>
      <c r="Q30" s="1846"/>
      <c r="R30" s="1846"/>
      <c r="S30" s="1846"/>
      <c r="T30" s="1846"/>
      <c r="U30" s="1846"/>
      <c r="V30" s="1846"/>
      <c r="W30" s="1846"/>
      <c r="X30" s="1846"/>
      <c r="Y30" s="1846"/>
      <c r="Z30" s="1846"/>
      <c r="AA30" s="1846"/>
      <c r="AB30" s="1846"/>
      <c r="AC30" s="1846"/>
      <c r="AD30" s="1846"/>
      <c r="AE30" s="1846"/>
      <c r="AF30" s="1846"/>
      <c r="AG30" s="1846"/>
      <c r="AH30" s="1846"/>
      <c r="AI30" s="1846"/>
      <c r="AJ30" s="1846"/>
      <c r="AK30" s="1846"/>
      <c r="AL30" s="1846"/>
      <c r="AM30" s="1846"/>
      <c r="AN30" s="1846"/>
      <c r="AO30" s="1846"/>
      <c r="AP30" s="1846"/>
      <c r="AQ30" s="1846"/>
      <c r="AR30" s="1846"/>
      <c r="AS30" s="1846"/>
      <c r="AT30" s="1846"/>
      <c r="AZ30" s="20"/>
    </row>
    <row r="31" spans="1:52" ht="13.35" customHeight="1">
      <c r="A31" s="1846"/>
      <c r="B31" s="1846"/>
      <c r="C31" s="1846"/>
      <c r="D31" s="1846"/>
      <c r="E31" s="1846"/>
      <c r="F31" s="1846"/>
      <c r="G31" s="1846"/>
      <c r="H31" s="1846"/>
      <c r="I31" s="1846"/>
      <c r="J31" s="1846"/>
      <c r="K31" s="1846"/>
      <c r="L31" s="1846"/>
      <c r="M31" s="1846"/>
      <c r="N31" s="1846"/>
      <c r="O31" s="1846"/>
      <c r="P31" s="1846"/>
      <c r="Q31" s="1846"/>
      <c r="R31" s="1846"/>
      <c r="S31" s="1846"/>
      <c r="T31" s="1846"/>
      <c r="U31" s="1846"/>
      <c r="V31" s="1846"/>
      <c r="W31" s="1846"/>
      <c r="X31" s="1846"/>
      <c r="Y31" s="1846"/>
      <c r="Z31" s="1846"/>
      <c r="AA31" s="1846"/>
      <c r="AB31" s="1846"/>
      <c r="AC31" s="1846"/>
      <c r="AD31" s="1846"/>
      <c r="AE31" s="1846"/>
      <c r="AF31" s="1846"/>
      <c r="AG31" s="1846"/>
      <c r="AH31" s="1846"/>
      <c r="AI31" s="1846"/>
      <c r="AJ31" s="1846"/>
      <c r="AK31" s="1846"/>
      <c r="AL31" s="1846"/>
      <c r="AM31" s="1846"/>
      <c r="AN31" s="1846"/>
      <c r="AO31" s="1846"/>
      <c r="AP31" s="1846"/>
      <c r="AQ31" s="1846"/>
      <c r="AR31" s="1846"/>
      <c r="AS31" s="1846"/>
      <c r="AT31" s="1846"/>
      <c r="AU31" s="20"/>
      <c r="AV31" s="20"/>
      <c r="AW31" s="20"/>
      <c r="AX31" s="20"/>
      <c r="AY31" s="20"/>
      <c r="AZ31" s="20"/>
    </row>
    <row r="32" spans="1:52" ht="13.3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35" customHeight="1">
      <c r="A33" s="553" t="s">
        <v>1388</v>
      </c>
      <c r="C33" s="553"/>
      <c r="D33" s="553"/>
      <c r="E33" s="553"/>
      <c r="F33" s="553"/>
      <c r="G33" s="553"/>
      <c r="H33" s="553"/>
      <c r="I33" s="553"/>
      <c r="J33" s="553"/>
      <c r="K33" s="553"/>
      <c r="L33" s="553"/>
      <c r="M33" s="553"/>
      <c r="N33" s="553"/>
      <c r="O33" s="1419" t="s">
        <v>678</v>
      </c>
      <c r="P33" s="1419"/>
      <c r="Q33" s="1850" t="s">
        <v>2509</v>
      </c>
      <c r="R33" s="1850"/>
      <c r="S33" s="1850"/>
      <c r="T33" s="1850"/>
      <c r="U33" s="1850"/>
      <c r="V33" s="1850"/>
      <c r="W33" s="1850"/>
      <c r="X33" s="1850"/>
      <c r="Y33" s="1850"/>
      <c r="Z33" s="1850"/>
      <c r="AA33" s="1850"/>
      <c r="AB33" s="1850"/>
      <c r="AC33" s="1850"/>
      <c r="AD33" s="1850"/>
      <c r="AE33" s="1850"/>
      <c r="AF33" s="1850"/>
      <c r="AG33" s="1850"/>
      <c r="AH33" s="1850"/>
      <c r="AI33" s="1850"/>
      <c r="AJ33" s="1850"/>
      <c r="AK33" s="1850"/>
      <c r="AL33" s="1850"/>
      <c r="AM33" s="1850"/>
      <c r="AN33" s="1850"/>
      <c r="AO33" s="1850"/>
      <c r="AP33" s="1850"/>
      <c r="AQ33" s="1850"/>
      <c r="AR33" s="1850"/>
      <c r="AS33" s="1850"/>
      <c r="AT33" s="1850"/>
      <c r="AU33" s="20"/>
      <c r="AV33" s="20"/>
      <c r="AW33" s="20"/>
      <c r="AX33" s="20"/>
      <c r="AY33" s="20"/>
    </row>
    <row r="34" spans="1:52" ht="13.35" customHeight="1">
      <c r="A34" s="1846" t="s">
        <v>2510</v>
      </c>
      <c r="B34" s="1846"/>
      <c r="C34" s="1846"/>
      <c r="D34" s="1846"/>
      <c r="E34" s="1846"/>
      <c r="F34" s="1846"/>
      <c r="G34" s="1846"/>
      <c r="H34" s="1846"/>
      <c r="I34" s="1846"/>
      <c r="J34" s="1846"/>
      <c r="K34" s="1846"/>
      <c r="L34" s="1846"/>
      <c r="M34" s="1846"/>
      <c r="N34" s="1846"/>
      <c r="O34" s="1846"/>
      <c r="P34" s="1846"/>
      <c r="Q34" s="1846"/>
      <c r="R34" s="1846"/>
      <c r="S34" s="1846"/>
      <c r="T34" s="1846"/>
      <c r="U34" s="1846"/>
      <c r="V34" s="1846"/>
      <c r="W34" s="1846"/>
      <c r="X34" s="1846"/>
      <c r="Y34" s="1846"/>
      <c r="Z34" s="1846"/>
      <c r="AA34" s="1846"/>
      <c r="AB34" s="1846"/>
      <c r="AC34" s="1846"/>
      <c r="AD34" s="1846"/>
      <c r="AE34" s="1846"/>
      <c r="AF34" s="1846"/>
      <c r="AG34" s="1846"/>
      <c r="AH34" s="1846"/>
      <c r="AI34" s="1846"/>
      <c r="AJ34" s="1846"/>
      <c r="AK34" s="1846"/>
      <c r="AL34" s="1846"/>
      <c r="AM34" s="1846"/>
      <c r="AN34" s="1846"/>
      <c r="AO34" s="1846"/>
      <c r="AP34" s="1846"/>
      <c r="AQ34" s="1846"/>
      <c r="AR34" s="1846"/>
      <c r="AS34" s="1846"/>
      <c r="AT34" s="1846"/>
      <c r="AU34" s="20"/>
      <c r="AV34" s="20"/>
      <c r="AW34" s="20"/>
      <c r="AX34" s="20"/>
      <c r="AY34" s="20"/>
      <c r="AZ34" s="20"/>
    </row>
    <row r="35" spans="1:52" ht="13.35" customHeight="1">
      <c r="A35" s="1846"/>
      <c r="B35" s="1846"/>
      <c r="C35" s="1846"/>
      <c r="D35" s="1846"/>
      <c r="E35" s="1846"/>
      <c r="F35" s="1846"/>
      <c r="G35" s="1846"/>
      <c r="H35" s="1846"/>
      <c r="I35" s="1846"/>
      <c r="J35" s="1846"/>
      <c r="K35" s="1846"/>
      <c r="L35" s="1846"/>
      <c r="M35" s="1846"/>
      <c r="N35" s="1846"/>
      <c r="O35" s="1846"/>
      <c r="P35" s="1846"/>
      <c r="Q35" s="1846"/>
      <c r="R35" s="1846"/>
      <c r="S35" s="1846"/>
      <c r="T35" s="1846"/>
      <c r="U35" s="1846"/>
      <c r="V35" s="1846"/>
      <c r="W35" s="1846"/>
      <c r="X35" s="1846"/>
      <c r="Y35" s="1846"/>
      <c r="Z35" s="1846"/>
      <c r="AA35" s="1846"/>
      <c r="AB35" s="1846"/>
      <c r="AC35" s="1846"/>
      <c r="AD35" s="1846"/>
      <c r="AE35" s="1846"/>
      <c r="AF35" s="1846"/>
      <c r="AG35" s="1846"/>
      <c r="AH35" s="1846"/>
      <c r="AI35" s="1846"/>
      <c r="AJ35" s="1846"/>
      <c r="AK35" s="1846"/>
      <c r="AL35" s="1846"/>
      <c r="AM35" s="1846"/>
      <c r="AN35" s="1846"/>
      <c r="AO35" s="1846"/>
      <c r="AP35" s="1846"/>
      <c r="AQ35" s="1846"/>
      <c r="AR35" s="1846"/>
      <c r="AS35" s="1846"/>
      <c r="AT35" s="1846"/>
      <c r="AU35" s="20"/>
      <c r="AV35" s="20"/>
      <c r="AW35" s="20"/>
      <c r="AX35" s="20"/>
      <c r="AY35" s="20"/>
      <c r="AZ35" s="20"/>
    </row>
    <row r="36" spans="1:52" ht="13.35" customHeight="1">
      <c r="A36" s="1846"/>
      <c r="B36" s="1846"/>
      <c r="C36" s="1846"/>
      <c r="D36" s="1846"/>
      <c r="E36" s="1846"/>
      <c r="F36" s="1846"/>
      <c r="G36" s="1846"/>
      <c r="H36" s="1846"/>
      <c r="I36" s="1846"/>
      <c r="J36" s="1846"/>
      <c r="K36" s="1846"/>
      <c r="L36" s="1846"/>
      <c r="M36" s="1846"/>
      <c r="N36" s="1846"/>
      <c r="O36" s="1846"/>
      <c r="P36" s="1846"/>
      <c r="Q36" s="1846"/>
      <c r="R36" s="1846"/>
      <c r="S36" s="1846"/>
      <c r="T36" s="1846"/>
      <c r="U36" s="1846"/>
      <c r="V36" s="1846"/>
      <c r="W36" s="1846"/>
      <c r="X36" s="1846"/>
      <c r="Y36" s="1846"/>
      <c r="Z36" s="1846"/>
      <c r="AA36" s="1846"/>
      <c r="AB36" s="1846"/>
      <c r="AC36" s="1846"/>
      <c r="AD36" s="1846"/>
      <c r="AE36" s="1846"/>
      <c r="AF36" s="1846"/>
      <c r="AG36" s="1846"/>
      <c r="AH36" s="1846"/>
      <c r="AI36" s="1846"/>
      <c r="AJ36" s="1846"/>
      <c r="AK36" s="1846"/>
      <c r="AL36" s="1846"/>
      <c r="AM36" s="1846"/>
      <c r="AN36" s="1846"/>
      <c r="AO36" s="1846"/>
      <c r="AP36" s="1846"/>
      <c r="AQ36" s="1846"/>
      <c r="AR36" s="1846"/>
      <c r="AS36" s="1846"/>
      <c r="AT36" s="1846"/>
      <c r="AU36" s="20"/>
      <c r="AV36" s="20"/>
      <c r="AW36" s="20"/>
      <c r="AX36" s="20"/>
      <c r="AY36" s="20"/>
      <c r="AZ36" s="20"/>
    </row>
    <row r="37" spans="1:52" ht="13.35" customHeight="1">
      <c r="A37" s="1846"/>
      <c r="B37" s="1846"/>
      <c r="C37" s="1846"/>
      <c r="D37" s="1846"/>
      <c r="E37" s="1846"/>
      <c r="F37" s="1846"/>
      <c r="G37" s="1846"/>
      <c r="H37" s="1846"/>
      <c r="I37" s="1846"/>
      <c r="J37" s="1846"/>
      <c r="K37" s="1846"/>
      <c r="L37" s="1846"/>
      <c r="M37" s="1846"/>
      <c r="N37" s="1846"/>
      <c r="O37" s="1846"/>
      <c r="P37" s="1846"/>
      <c r="Q37" s="1846"/>
      <c r="R37" s="1846"/>
      <c r="S37" s="1846"/>
      <c r="T37" s="1846"/>
      <c r="U37" s="1846"/>
      <c r="V37" s="1846"/>
      <c r="W37" s="1846"/>
      <c r="X37" s="1846"/>
      <c r="Y37" s="1846"/>
      <c r="Z37" s="1846"/>
      <c r="AA37" s="1846"/>
      <c r="AB37" s="1846"/>
      <c r="AC37" s="1846"/>
      <c r="AD37" s="1846"/>
      <c r="AE37" s="1846"/>
      <c r="AF37" s="1846"/>
      <c r="AG37" s="1846"/>
      <c r="AH37" s="1846"/>
      <c r="AI37" s="1846"/>
      <c r="AJ37" s="1846"/>
      <c r="AK37" s="1846"/>
      <c r="AL37" s="1846"/>
      <c r="AM37" s="1846"/>
      <c r="AN37" s="1846"/>
      <c r="AO37" s="1846"/>
      <c r="AP37" s="1846"/>
      <c r="AQ37" s="1846"/>
      <c r="AR37" s="1846"/>
      <c r="AS37" s="1846"/>
      <c r="AT37" s="1846"/>
      <c r="AZ37" s="20"/>
    </row>
    <row r="38" spans="1:52" ht="13.35" customHeight="1">
      <c r="A38" s="3"/>
      <c r="AZ38" s="20"/>
    </row>
    <row r="39" spans="1:52" ht="13.35" customHeight="1">
      <c r="A39" s="1265" t="s">
        <v>2511</v>
      </c>
      <c r="B39" s="1265"/>
      <c r="C39" s="1265"/>
      <c r="D39" s="1265"/>
      <c r="E39" s="1265"/>
      <c r="F39" s="1265"/>
      <c r="G39" s="1265"/>
      <c r="H39" s="1265"/>
      <c r="I39" s="1265"/>
      <c r="J39" s="1265"/>
      <c r="K39" s="1265"/>
      <c r="L39" s="1265"/>
      <c r="M39" s="1265"/>
      <c r="N39" s="1265"/>
      <c r="O39" s="1265"/>
      <c r="P39" s="1265"/>
      <c r="Q39" s="1265"/>
      <c r="R39" s="1265"/>
      <c r="S39" s="1265"/>
      <c r="T39" s="1265"/>
      <c r="U39" s="1265"/>
      <c r="V39" s="1265"/>
      <c r="W39" s="1265"/>
      <c r="X39" s="1265"/>
      <c r="Y39" s="1265"/>
      <c r="Z39" s="1265"/>
      <c r="AA39" s="1265"/>
      <c r="AB39" s="1265"/>
      <c r="AC39" s="1265"/>
      <c r="AD39" s="1265"/>
      <c r="AE39" s="1265"/>
      <c r="AF39" s="1265"/>
      <c r="AG39" s="1265"/>
      <c r="AH39" s="1265"/>
      <c r="AI39" s="1265"/>
      <c r="AJ39" s="1265"/>
      <c r="AK39" s="1265"/>
      <c r="AL39" s="1265"/>
      <c r="AM39" s="1265"/>
      <c r="AN39" s="1265"/>
      <c r="AO39" s="1265"/>
      <c r="AP39" s="1265"/>
      <c r="AQ39" s="1265"/>
      <c r="AR39" s="1265"/>
      <c r="AS39" s="1265"/>
      <c r="AT39" s="1265"/>
      <c r="AZ39" s="20"/>
    </row>
    <row r="40" spans="1:52" ht="13.35" customHeight="1">
      <c r="A40" s="1265"/>
      <c r="B40" s="1265"/>
      <c r="C40" s="1265"/>
      <c r="D40" s="1265"/>
      <c r="E40" s="1265"/>
      <c r="F40" s="1265"/>
      <c r="G40" s="1265"/>
      <c r="H40" s="1265"/>
      <c r="I40" s="1265"/>
      <c r="J40" s="1265"/>
      <c r="K40" s="1265"/>
      <c r="L40" s="1265"/>
      <c r="M40" s="1265"/>
      <c r="N40" s="1265"/>
      <c r="O40" s="1265"/>
      <c r="P40" s="1265"/>
      <c r="Q40" s="1265"/>
      <c r="R40" s="1265"/>
      <c r="S40" s="1265"/>
      <c r="T40" s="1265"/>
      <c r="U40" s="1265"/>
      <c r="V40" s="1265"/>
      <c r="W40" s="1265"/>
      <c r="X40" s="1265"/>
      <c r="Y40" s="1265"/>
      <c r="Z40" s="1265"/>
      <c r="AA40" s="1265"/>
      <c r="AB40" s="1265"/>
      <c r="AC40" s="1265"/>
      <c r="AD40" s="1265"/>
      <c r="AE40" s="1265"/>
      <c r="AF40" s="1265"/>
      <c r="AG40" s="1265"/>
      <c r="AH40" s="1265"/>
      <c r="AI40" s="1265"/>
      <c r="AJ40" s="1265"/>
      <c r="AK40" s="1265"/>
      <c r="AL40" s="1265"/>
      <c r="AM40" s="1265"/>
      <c r="AN40" s="1265"/>
      <c r="AO40" s="1265"/>
      <c r="AP40" s="1265"/>
      <c r="AQ40" s="1265"/>
      <c r="AR40" s="1265"/>
      <c r="AS40" s="1265"/>
      <c r="AT40" s="1265"/>
      <c r="AU40" s="20"/>
      <c r="AV40" s="20"/>
      <c r="AW40" s="20"/>
      <c r="AX40" s="20"/>
      <c r="AY40" s="20"/>
      <c r="AZ40" s="20"/>
    </row>
    <row r="41" spans="1:52" ht="13.35" customHeight="1">
      <c r="A41" s="1265"/>
      <c r="B41" s="1265"/>
      <c r="C41" s="1265"/>
      <c r="D41" s="1265"/>
      <c r="E41" s="1265"/>
      <c r="F41" s="1265"/>
      <c r="G41" s="1265"/>
      <c r="H41" s="1265"/>
      <c r="I41" s="1265"/>
      <c r="J41" s="1265"/>
      <c r="K41" s="1265"/>
      <c r="L41" s="1265"/>
      <c r="M41" s="1265"/>
      <c r="N41" s="1265"/>
      <c r="O41" s="1265"/>
      <c r="P41" s="1265"/>
      <c r="Q41" s="1265"/>
      <c r="R41" s="1265"/>
      <c r="S41" s="1265"/>
      <c r="T41" s="1265"/>
      <c r="U41" s="1265"/>
      <c r="V41" s="1265"/>
      <c r="W41" s="1265"/>
      <c r="X41" s="1265"/>
      <c r="Y41" s="1265"/>
      <c r="Z41" s="1265"/>
      <c r="AA41" s="1265"/>
      <c r="AB41" s="1265"/>
      <c r="AC41" s="1265"/>
      <c r="AD41" s="1265"/>
      <c r="AE41" s="1265"/>
      <c r="AF41" s="1265"/>
      <c r="AG41" s="1265"/>
      <c r="AH41" s="1265"/>
      <c r="AI41" s="1265"/>
      <c r="AJ41" s="1265"/>
      <c r="AK41" s="1265"/>
      <c r="AL41" s="1265"/>
      <c r="AM41" s="1265"/>
      <c r="AN41" s="1265"/>
      <c r="AO41" s="1265"/>
      <c r="AP41" s="1265"/>
      <c r="AQ41" s="1265"/>
      <c r="AR41" s="1265"/>
      <c r="AS41" s="1265"/>
      <c r="AT41" s="1265"/>
      <c r="AU41" s="20"/>
      <c r="AV41" s="20"/>
      <c r="AW41" s="20"/>
      <c r="AX41" s="20"/>
      <c r="AY41" s="20"/>
      <c r="AZ41" s="20"/>
    </row>
    <row r="42" spans="1:52" ht="13.35" customHeight="1">
      <c r="A42" s="1265"/>
      <c r="B42" s="1265"/>
      <c r="C42" s="1265"/>
      <c r="D42" s="1265"/>
      <c r="E42" s="1265"/>
      <c r="F42" s="1265"/>
      <c r="G42" s="1265"/>
      <c r="H42" s="1265"/>
      <c r="I42" s="1265"/>
      <c r="J42" s="1265"/>
      <c r="K42" s="1265"/>
      <c r="L42" s="1265"/>
      <c r="M42" s="1265"/>
      <c r="N42" s="1265"/>
      <c r="O42" s="1265"/>
      <c r="P42" s="1265"/>
      <c r="Q42" s="1265"/>
      <c r="R42" s="1265"/>
      <c r="S42" s="1265"/>
      <c r="T42" s="1265"/>
      <c r="U42" s="1265"/>
      <c r="V42" s="1265"/>
      <c r="W42" s="1265"/>
      <c r="X42" s="1265"/>
      <c r="Y42" s="1265"/>
      <c r="Z42" s="1265"/>
      <c r="AA42" s="1265"/>
      <c r="AB42" s="1265"/>
      <c r="AC42" s="1265"/>
      <c r="AD42" s="1265"/>
      <c r="AE42" s="1265"/>
      <c r="AF42" s="1265"/>
      <c r="AG42" s="1265"/>
      <c r="AH42" s="1265"/>
      <c r="AI42" s="1265"/>
      <c r="AJ42" s="1265"/>
      <c r="AK42" s="1265"/>
      <c r="AL42" s="1265"/>
      <c r="AM42" s="1265"/>
      <c r="AN42" s="1265"/>
      <c r="AO42" s="1265"/>
      <c r="AP42" s="1265"/>
      <c r="AQ42" s="1265"/>
      <c r="AR42" s="1265"/>
      <c r="AS42" s="1265"/>
      <c r="AT42" s="1265"/>
      <c r="AZ42" s="20"/>
    </row>
    <row r="43" spans="1:52" ht="13.35" customHeight="1">
      <c r="A43" s="1265"/>
      <c r="B43" s="1265"/>
      <c r="C43" s="1265"/>
      <c r="D43" s="1265"/>
      <c r="E43" s="1265"/>
      <c r="F43" s="1265"/>
      <c r="G43" s="1265"/>
      <c r="H43" s="1265"/>
      <c r="I43" s="1265"/>
      <c r="J43" s="1265"/>
      <c r="K43" s="1265"/>
      <c r="L43" s="1265"/>
      <c r="M43" s="1265"/>
      <c r="N43" s="1265"/>
      <c r="O43" s="1265"/>
      <c r="P43" s="1265"/>
      <c r="Q43" s="1265"/>
      <c r="R43" s="1265"/>
      <c r="S43" s="1265"/>
      <c r="T43" s="1265"/>
      <c r="U43" s="1265"/>
      <c r="V43" s="1265"/>
      <c r="W43" s="1265"/>
      <c r="X43" s="1265"/>
      <c r="Y43" s="1265"/>
      <c r="Z43" s="1265"/>
      <c r="AA43" s="1265"/>
      <c r="AB43" s="1265"/>
      <c r="AC43" s="1265"/>
      <c r="AD43" s="1265"/>
      <c r="AE43" s="1265"/>
      <c r="AF43" s="1265"/>
      <c r="AG43" s="1265"/>
      <c r="AH43" s="1265"/>
      <c r="AI43" s="1265"/>
      <c r="AJ43" s="1265"/>
      <c r="AK43" s="1265"/>
      <c r="AL43" s="1265"/>
      <c r="AM43" s="1265"/>
      <c r="AN43" s="1265"/>
      <c r="AO43" s="1265"/>
      <c r="AP43" s="1265"/>
      <c r="AQ43" s="1265"/>
      <c r="AR43" s="1265"/>
      <c r="AS43" s="1265"/>
      <c r="AT43" s="1265"/>
      <c r="AU43" s="20"/>
      <c r="AV43" s="20"/>
      <c r="AW43" s="20"/>
      <c r="AX43" s="20"/>
      <c r="AY43" s="20"/>
      <c r="AZ43" s="20"/>
    </row>
    <row r="44" spans="1:52" ht="13.35" customHeight="1">
      <c r="A44" s="1265"/>
      <c r="B44" s="1265"/>
      <c r="C44" s="1265"/>
      <c r="D44" s="1265"/>
      <c r="E44" s="1265"/>
      <c r="F44" s="1265"/>
      <c r="G44" s="1265"/>
      <c r="H44" s="1265"/>
      <c r="I44" s="1265"/>
      <c r="J44" s="1265"/>
      <c r="K44" s="1265"/>
      <c r="L44" s="1265"/>
      <c r="M44" s="1265"/>
      <c r="N44" s="1265"/>
      <c r="O44" s="1265"/>
      <c r="P44" s="1265"/>
      <c r="Q44" s="1265"/>
      <c r="R44" s="1265"/>
      <c r="S44" s="1265"/>
      <c r="T44" s="1265"/>
      <c r="U44" s="1265"/>
      <c r="V44" s="1265"/>
      <c r="W44" s="1265"/>
      <c r="X44" s="1265"/>
      <c r="Y44" s="1265"/>
      <c r="Z44" s="1265"/>
      <c r="AA44" s="1265"/>
      <c r="AB44" s="1265"/>
      <c r="AC44" s="1265"/>
      <c r="AD44" s="1265"/>
      <c r="AE44" s="1265"/>
      <c r="AF44" s="1265"/>
      <c r="AG44" s="1265"/>
      <c r="AH44" s="1265"/>
      <c r="AI44" s="1265"/>
      <c r="AJ44" s="1265"/>
      <c r="AK44" s="1265"/>
      <c r="AL44" s="1265"/>
      <c r="AM44" s="1265"/>
      <c r="AN44" s="1265"/>
      <c r="AO44" s="1265"/>
      <c r="AP44" s="1265"/>
      <c r="AQ44" s="1265"/>
      <c r="AR44" s="1265"/>
      <c r="AS44" s="1265"/>
      <c r="AT44" s="1265"/>
      <c r="AU44" s="20"/>
      <c r="AV44" s="20"/>
      <c r="AW44" s="20"/>
      <c r="AX44" s="20"/>
      <c r="AY44" s="20"/>
      <c r="AZ44" s="20"/>
    </row>
    <row r="45" spans="1:52" ht="13.3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35" customHeight="1">
      <c r="A46" s="1351" t="s">
        <v>2512</v>
      </c>
      <c r="B46" s="1351"/>
      <c r="C46" s="1351"/>
      <c r="D46" s="1351"/>
      <c r="E46" s="1351"/>
      <c r="F46" s="1351"/>
      <c r="G46" s="1351"/>
      <c r="H46" s="1351"/>
      <c r="I46" s="1351"/>
      <c r="J46" s="1351"/>
      <c r="K46" s="1351"/>
      <c r="L46" s="1351"/>
      <c r="M46" s="1351"/>
      <c r="N46" s="1351"/>
      <c r="O46" s="1351"/>
      <c r="P46" s="1351"/>
      <c r="Q46" s="1351"/>
      <c r="R46" s="1351"/>
      <c r="S46" s="1351"/>
      <c r="T46" s="1351"/>
      <c r="U46" s="1351"/>
      <c r="V46" s="1351"/>
      <c r="W46" s="1351"/>
      <c r="X46" s="1351"/>
      <c r="Y46" s="1351"/>
      <c r="Z46" s="1351"/>
      <c r="AA46" s="1351"/>
      <c r="AB46" s="1351"/>
      <c r="AC46" s="1351"/>
      <c r="AD46" s="1351"/>
      <c r="AE46" s="1351"/>
      <c r="AF46" s="1351"/>
      <c r="AG46" s="1351"/>
      <c r="AH46" s="1351"/>
      <c r="AI46" s="1351"/>
      <c r="AJ46" s="1351"/>
      <c r="AK46" s="1351"/>
      <c r="AL46" s="1351"/>
      <c r="AM46" s="1351"/>
      <c r="AN46" s="1351"/>
      <c r="AO46" s="1351"/>
      <c r="AP46" s="1351"/>
      <c r="AQ46" s="1351"/>
      <c r="AR46" s="1351"/>
      <c r="AS46" s="1351"/>
      <c r="AT46" s="1351"/>
      <c r="AU46" s="20"/>
      <c r="AV46" s="20"/>
      <c r="AW46" s="20"/>
      <c r="AX46" s="20"/>
      <c r="AY46" s="20"/>
      <c r="AZ46" s="20"/>
    </row>
    <row r="47" spans="1:52" ht="13.35" customHeight="1">
      <c r="A47" s="1351"/>
      <c r="B47" s="1351"/>
      <c r="C47" s="1351"/>
      <c r="D47" s="1351"/>
      <c r="E47" s="1351"/>
      <c r="F47" s="1351"/>
      <c r="G47" s="1351"/>
      <c r="H47" s="1351"/>
      <c r="I47" s="1351"/>
      <c r="J47" s="1351"/>
      <c r="K47" s="1351"/>
      <c r="L47" s="1351"/>
      <c r="M47" s="1351"/>
      <c r="N47" s="1351"/>
      <c r="O47" s="1351"/>
      <c r="P47" s="1351"/>
      <c r="Q47" s="1351"/>
      <c r="R47" s="1351"/>
      <c r="S47" s="1351"/>
      <c r="T47" s="1351"/>
      <c r="U47" s="1351"/>
      <c r="V47" s="1351"/>
      <c r="W47" s="1351"/>
      <c r="X47" s="1351"/>
      <c r="Y47" s="1351"/>
      <c r="Z47" s="1351"/>
      <c r="AA47" s="1351"/>
      <c r="AB47" s="1351"/>
      <c r="AC47" s="1351"/>
      <c r="AD47" s="1351"/>
      <c r="AE47" s="1351"/>
      <c r="AF47" s="1351"/>
      <c r="AG47" s="1351"/>
      <c r="AH47" s="1351"/>
      <c r="AI47" s="1351"/>
      <c r="AJ47" s="1351"/>
      <c r="AK47" s="1351"/>
      <c r="AL47" s="1351"/>
      <c r="AM47" s="1351"/>
      <c r="AN47" s="1351"/>
      <c r="AO47" s="1351"/>
      <c r="AP47" s="1351"/>
      <c r="AQ47" s="1351"/>
      <c r="AR47" s="1351"/>
      <c r="AS47" s="1351"/>
      <c r="AT47" s="1351"/>
      <c r="AU47" s="20"/>
      <c r="AV47" s="20"/>
      <c r="AW47" s="20"/>
      <c r="AX47" s="20"/>
      <c r="AY47" s="20"/>
      <c r="AZ47" s="20"/>
    </row>
    <row r="48" spans="1:52" ht="13.35" customHeight="1">
      <c r="A48" s="1351"/>
      <c r="B48" s="1351"/>
      <c r="C48" s="1351"/>
      <c r="D48" s="1351"/>
      <c r="E48" s="1351"/>
      <c r="F48" s="1351"/>
      <c r="G48" s="1351"/>
      <c r="H48" s="1351"/>
      <c r="I48" s="1351"/>
      <c r="J48" s="1351"/>
      <c r="K48" s="1351"/>
      <c r="L48" s="1351"/>
      <c r="M48" s="1351"/>
      <c r="N48" s="1351"/>
      <c r="O48" s="1351"/>
      <c r="P48" s="1351"/>
      <c r="Q48" s="1351"/>
      <c r="R48" s="1351"/>
      <c r="S48" s="1351"/>
      <c r="T48" s="1351"/>
      <c r="U48" s="1351"/>
      <c r="V48" s="1351"/>
      <c r="W48" s="1351"/>
      <c r="X48" s="1351"/>
      <c r="Y48" s="1351"/>
      <c r="Z48" s="1351"/>
      <c r="AA48" s="1351"/>
      <c r="AB48" s="1351"/>
      <c r="AC48" s="1351"/>
      <c r="AD48" s="1351"/>
      <c r="AE48" s="1351"/>
      <c r="AF48" s="1351"/>
      <c r="AG48" s="1351"/>
      <c r="AH48" s="1351"/>
      <c r="AI48" s="1351"/>
      <c r="AJ48" s="1351"/>
      <c r="AK48" s="1351"/>
      <c r="AL48" s="1351"/>
      <c r="AM48" s="1351"/>
      <c r="AN48" s="1351"/>
      <c r="AO48" s="1351"/>
      <c r="AP48" s="1351"/>
      <c r="AQ48" s="1351"/>
      <c r="AR48" s="1351"/>
      <c r="AS48" s="1351"/>
      <c r="AT48" s="1351"/>
      <c r="AU48" s="20"/>
      <c r="AV48" s="20"/>
      <c r="AW48" s="20"/>
      <c r="AX48" s="20"/>
      <c r="AY48" s="20"/>
      <c r="AZ48" s="20"/>
    </row>
    <row r="49" spans="1:52" ht="13.35" customHeight="1">
      <c r="A49" s="1351"/>
      <c r="B49" s="1351"/>
      <c r="C49" s="1351"/>
      <c r="D49" s="1351"/>
      <c r="E49" s="1351"/>
      <c r="F49" s="1351"/>
      <c r="G49" s="1351"/>
      <c r="H49" s="1351"/>
      <c r="I49" s="1351"/>
      <c r="J49" s="1351"/>
      <c r="K49" s="1351"/>
      <c r="L49" s="1351"/>
      <c r="M49" s="1351"/>
      <c r="N49" s="1351"/>
      <c r="O49" s="1351"/>
      <c r="P49" s="1351"/>
      <c r="Q49" s="1351"/>
      <c r="R49" s="1351"/>
      <c r="S49" s="1351"/>
      <c r="T49" s="1351"/>
      <c r="U49" s="1351"/>
      <c r="V49" s="1351"/>
      <c r="W49" s="1351"/>
      <c r="X49" s="1351"/>
      <c r="Y49" s="1351"/>
      <c r="Z49" s="1351"/>
      <c r="AA49" s="1351"/>
      <c r="AB49" s="1351"/>
      <c r="AC49" s="1351"/>
      <c r="AD49" s="1351"/>
      <c r="AE49" s="1351"/>
      <c r="AF49" s="1351"/>
      <c r="AG49" s="1351"/>
      <c r="AH49" s="1351"/>
      <c r="AI49" s="1351"/>
      <c r="AJ49" s="1351"/>
      <c r="AK49" s="1351"/>
      <c r="AL49" s="1351"/>
      <c r="AM49" s="1351"/>
      <c r="AN49" s="1351"/>
      <c r="AO49" s="1351"/>
      <c r="AP49" s="1351"/>
      <c r="AQ49" s="1351"/>
      <c r="AR49" s="1351"/>
      <c r="AS49" s="1351"/>
      <c r="AT49" s="1351"/>
      <c r="AU49" s="20"/>
      <c r="AV49" s="20"/>
      <c r="AW49" s="20"/>
      <c r="AX49" s="20"/>
      <c r="AY49" s="20"/>
      <c r="AZ49" s="20"/>
    </row>
    <row r="50" spans="1:52" ht="13.3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35" customHeight="1">
      <c r="A51" s="1265" t="s">
        <v>2513</v>
      </c>
      <c r="B51" s="1265"/>
      <c r="C51" s="1265"/>
      <c r="D51" s="1265"/>
      <c r="E51" s="1265"/>
      <c r="F51" s="1265"/>
      <c r="G51" s="1265"/>
      <c r="H51" s="1265"/>
      <c r="I51" s="1265"/>
      <c r="J51" s="1265"/>
      <c r="K51" s="1265"/>
      <c r="L51" s="1265"/>
      <c r="M51" s="1265"/>
      <c r="N51" s="1265"/>
      <c r="O51" s="1265"/>
      <c r="P51" s="1265"/>
      <c r="Q51" s="1265"/>
      <c r="R51" s="1265"/>
      <c r="S51" s="1265"/>
      <c r="T51" s="1265"/>
      <c r="U51" s="1265"/>
      <c r="V51" s="1265"/>
      <c r="W51" s="1265"/>
      <c r="X51" s="1265"/>
      <c r="Y51" s="1265"/>
      <c r="Z51" s="1265"/>
      <c r="AA51" s="1265"/>
      <c r="AB51" s="1265"/>
      <c r="AC51" s="1265"/>
      <c r="AD51" s="1265"/>
      <c r="AE51" s="1265"/>
      <c r="AF51" s="1265"/>
      <c r="AG51" s="1265"/>
      <c r="AH51" s="1265"/>
      <c r="AI51" s="1265"/>
      <c r="AJ51" s="1265"/>
      <c r="AK51" s="1265"/>
      <c r="AL51" s="1265"/>
      <c r="AM51" s="1265"/>
      <c r="AN51" s="1265"/>
      <c r="AO51" s="1265"/>
      <c r="AP51" s="1265"/>
      <c r="AQ51" s="1265"/>
      <c r="AR51" s="1265"/>
      <c r="AS51" s="1265"/>
      <c r="AT51" s="1265"/>
      <c r="AU51" s="20"/>
      <c r="AV51" s="20"/>
      <c r="AW51" s="20"/>
      <c r="AX51" s="20"/>
      <c r="AY51" s="20"/>
      <c r="AZ51" s="20"/>
    </row>
    <row r="52" spans="1:52" ht="13.35" customHeight="1">
      <c r="A52" s="1265"/>
      <c r="B52" s="1265"/>
      <c r="C52" s="1265"/>
      <c r="D52" s="1265"/>
      <c r="E52" s="1265"/>
      <c r="F52" s="1265"/>
      <c r="G52" s="1265"/>
      <c r="H52" s="1265"/>
      <c r="I52" s="1265"/>
      <c r="J52" s="1265"/>
      <c r="K52" s="1265"/>
      <c r="L52" s="1265"/>
      <c r="M52" s="1265"/>
      <c r="N52" s="1265"/>
      <c r="O52" s="1265"/>
      <c r="P52" s="1265"/>
      <c r="Q52" s="1265"/>
      <c r="R52" s="1265"/>
      <c r="S52" s="1265"/>
      <c r="T52" s="1265"/>
      <c r="U52" s="1265"/>
      <c r="V52" s="1265"/>
      <c r="W52" s="1265"/>
      <c r="X52" s="1265"/>
      <c r="Y52" s="1265"/>
      <c r="Z52" s="1265"/>
      <c r="AA52" s="1265"/>
      <c r="AB52" s="1265"/>
      <c r="AC52" s="1265"/>
      <c r="AD52" s="1265"/>
      <c r="AE52" s="1265"/>
      <c r="AF52" s="1265"/>
      <c r="AG52" s="1265"/>
      <c r="AH52" s="1265"/>
      <c r="AI52" s="1265"/>
      <c r="AJ52" s="1265"/>
      <c r="AK52" s="1265"/>
      <c r="AL52" s="1265"/>
      <c r="AM52" s="1265"/>
      <c r="AN52" s="1265"/>
      <c r="AO52" s="1265"/>
      <c r="AP52" s="1265"/>
      <c r="AQ52" s="1265"/>
      <c r="AR52" s="1265"/>
      <c r="AS52" s="1265"/>
      <c r="AT52" s="1265"/>
      <c r="AU52" s="20"/>
      <c r="AV52" s="20"/>
      <c r="AW52" s="20"/>
      <c r="AX52" s="20"/>
      <c r="AY52" s="20"/>
      <c r="AZ52" s="20"/>
    </row>
    <row r="53" spans="1:52" ht="13.3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35" customHeight="1">
      <c r="A54" s="1265" t="s">
        <v>2514</v>
      </c>
      <c r="B54" s="1265"/>
      <c r="C54" s="1265"/>
      <c r="D54" s="1265"/>
      <c r="E54" s="1265"/>
      <c r="F54" s="1265"/>
      <c r="G54" s="1265"/>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1265"/>
      <c r="AM54" s="1265"/>
      <c r="AN54" s="1265"/>
      <c r="AO54" s="1265"/>
      <c r="AP54" s="1265"/>
      <c r="AQ54" s="1265"/>
      <c r="AR54" s="1265"/>
      <c r="AS54" s="1265"/>
      <c r="AT54" s="1265"/>
      <c r="AU54" s="20"/>
      <c r="AV54" s="20"/>
      <c r="AW54" s="20"/>
      <c r="AX54" s="20"/>
      <c r="AY54" s="20"/>
      <c r="AZ54" s="21"/>
    </row>
    <row r="55" spans="1:52" ht="13.35" customHeight="1">
      <c r="A55" s="1265"/>
      <c r="B55" s="1265"/>
      <c r="C55" s="1265"/>
      <c r="D55" s="1265"/>
      <c r="E55" s="1265"/>
      <c r="F55" s="1265"/>
      <c r="G55" s="1265"/>
      <c r="H55" s="1265"/>
      <c r="I55" s="1265"/>
      <c r="J55" s="1265"/>
      <c r="K55" s="1265"/>
      <c r="L55" s="1265"/>
      <c r="M55" s="1265"/>
      <c r="N55" s="1265"/>
      <c r="O55" s="1265"/>
      <c r="P55" s="1265"/>
      <c r="Q55" s="1265"/>
      <c r="R55" s="1265"/>
      <c r="S55" s="1265"/>
      <c r="T55" s="1265"/>
      <c r="U55" s="1265"/>
      <c r="V55" s="1265"/>
      <c r="W55" s="1265"/>
      <c r="X55" s="1265"/>
      <c r="Y55" s="1265"/>
      <c r="Z55" s="1265"/>
      <c r="AA55" s="1265"/>
      <c r="AB55" s="1265"/>
      <c r="AC55" s="1265"/>
      <c r="AD55" s="1265"/>
      <c r="AE55" s="1265"/>
      <c r="AF55" s="1265"/>
      <c r="AG55" s="1265"/>
      <c r="AH55" s="1265"/>
      <c r="AI55" s="1265"/>
      <c r="AJ55" s="1265"/>
      <c r="AK55" s="1265"/>
      <c r="AL55" s="1265"/>
      <c r="AM55" s="1265"/>
      <c r="AN55" s="1265"/>
      <c r="AO55" s="1265"/>
      <c r="AP55" s="1265"/>
      <c r="AQ55" s="1265"/>
      <c r="AR55" s="1265"/>
      <c r="AS55" s="1265"/>
      <c r="AT55" s="1265"/>
      <c r="AZ55" s="21"/>
    </row>
    <row r="56" spans="1:52" ht="13.35" customHeight="1">
      <c r="A56" s="1265"/>
      <c r="B56" s="1265"/>
      <c r="C56" s="1265"/>
      <c r="D56" s="1265"/>
      <c r="E56" s="1265"/>
      <c r="F56" s="1265"/>
      <c r="G56" s="1265"/>
      <c r="H56" s="1265"/>
      <c r="I56" s="1265"/>
      <c r="J56" s="1265"/>
      <c r="K56" s="1265"/>
      <c r="L56" s="1265"/>
      <c r="M56" s="1265"/>
      <c r="N56" s="1265"/>
      <c r="O56" s="1265"/>
      <c r="P56" s="1265"/>
      <c r="Q56" s="1265"/>
      <c r="R56" s="1265"/>
      <c r="S56" s="1265"/>
      <c r="T56" s="1265"/>
      <c r="U56" s="1265"/>
      <c r="V56" s="1265"/>
      <c r="W56" s="1265"/>
      <c r="X56" s="1265"/>
      <c r="Y56" s="1265"/>
      <c r="Z56" s="1265"/>
      <c r="AA56" s="1265"/>
      <c r="AB56" s="1265"/>
      <c r="AC56" s="1265"/>
      <c r="AD56" s="1265"/>
      <c r="AE56" s="1265"/>
      <c r="AF56" s="1265"/>
      <c r="AG56" s="1265"/>
      <c r="AH56" s="1265"/>
      <c r="AI56" s="1265"/>
      <c r="AJ56" s="1265"/>
      <c r="AK56" s="1265"/>
      <c r="AL56" s="1265"/>
      <c r="AM56" s="1265"/>
      <c r="AN56" s="1265"/>
      <c r="AO56" s="1265"/>
      <c r="AP56" s="1265"/>
      <c r="AQ56" s="1265"/>
      <c r="AR56" s="1265"/>
      <c r="AS56" s="1265"/>
      <c r="AT56" s="1265"/>
    </row>
    <row r="57" spans="1:52" ht="13.35" customHeight="1">
      <c r="A57" s="1265"/>
      <c r="B57" s="1265"/>
      <c r="C57" s="1265"/>
      <c r="D57" s="1265"/>
      <c r="E57" s="1265"/>
      <c r="F57" s="1265"/>
      <c r="G57" s="1265"/>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c r="AM57" s="1265"/>
      <c r="AN57" s="1265"/>
      <c r="AO57" s="1265"/>
      <c r="AP57" s="1265"/>
      <c r="AQ57" s="1265"/>
      <c r="AR57" s="1265"/>
      <c r="AS57" s="1265"/>
      <c r="AT57" s="1265"/>
    </row>
    <row r="58" spans="1:52" ht="13.35" customHeight="1">
      <c r="A58" s="1265"/>
      <c r="B58" s="1265"/>
      <c r="C58" s="1265"/>
      <c r="D58" s="1265"/>
      <c r="E58" s="1265"/>
      <c r="F58" s="1265"/>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c r="AM58" s="1265"/>
      <c r="AN58" s="1265"/>
      <c r="AO58" s="1265"/>
      <c r="AP58" s="1265"/>
      <c r="AQ58" s="1265"/>
      <c r="AR58" s="1265"/>
      <c r="AS58" s="1265"/>
      <c r="AT58" s="1265"/>
    </row>
    <row r="59" spans="1:52" ht="13.3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35" customHeight="1">
      <c r="A60" s="1265" t="s">
        <v>2515</v>
      </c>
      <c r="B60" s="1265"/>
      <c r="C60" s="1265"/>
      <c r="D60" s="1265"/>
      <c r="E60" s="1265"/>
      <c r="F60" s="1265"/>
      <c r="G60" s="1265"/>
      <c r="H60" s="1265"/>
      <c r="I60" s="1265"/>
      <c r="J60" s="1265"/>
      <c r="K60" s="1265"/>
      <c r="L60" s="1265"/>
      <c r="M60" s="1265"/>
      <c r="N60" s="1265"/>
      <c r="O60" s="1265"/>
      <c r="P60" s="1265"/>
      <c r="Q60" s="1265"/>
      <c r="R60" s="1265"/>
      <c r="S60" s="1265"/>
      <c r="T60" s="1265"/>
      <c r="U60" s="1265"/>
      <c r="V60" s="1265"/>
      <c r="W60" s="1265"/>
      <c r="X60" s="1265"/>
      <c r="Y60" s="1265"/>
      <c r="Z60" s="1265"/>
      <c r="AA60" s="1265"/>
      <c r="AB60" s="1265"/>
      <c r="AC60" s="1265"/>
      <c r="AD60" s="1265"/>
      <c r="AE60" s="1265"/>
      <c r="AF60" s="1265"/>
      <c r="AG60" s="1265"/>
      <c r="AH60" s="1265"/>
      <c r="AI60" s="1265"/>
      <c r="AJ60" s="1265"/>
      <c r="AK60" s="1265"/>
      <c r="AL60" s="1265"/>
      <c r="AM60" s="1265"/>
      <c r="AN60" s="1265"/>
      <c r="AO60" s="1265"/>
      <c r="AP60" s="1265"/>
      <c r="AQ60" s="1265"/>
      <c r="AR60" s="1265"/>
      <c r="AS60" s="1265"/>
      <c r="AT60" s="1265"/>
      <c r="AU60" s="20"/>
      <c r="AV60" s="20"/>
      <c r="AW60" s="20"/>
      <c r="AX60" s="20"/>
      <c r="AY60" s="20"/>
      <c r="AZ60" s="20"/>
    </row>
    <row r="61" spans="1:52" ht="13.35" customHeight="1">
      <c r="A61" s="1265"/>
      <c r="B61" s="1265"/>
      <c r="C61" s="1265"/>
      <c r="D61" s="1265"/>
      <c r="E61" s="1265"/>
      <c r="F61" s="1265"/>
      <c r="G61" s="1265"/>
      <c r="H61" s="1265"/>
      <c r="I61" s="1265"/>
      <c r="J61" s="1265"/>
      <c r="K61" s="1265"/>
      <c r="L61" s="1265"/>
      <c r="M61" s="1265"/>
      <c r="N61" s="1265"/>
      <c r="O61" s="1265"/>
      <c r="P61" s="1265"/>
      <c r="Q61" s="1265"/>
      <c r="R61" s="1265"/>
      <c r="S61" s="1265"/>
      <c r="T61" s="1265"/>
      <c r="U61" s="1265"/>
      <c r="V61" s="1265"/>
      <c r="W61" s="1265"/>
      <c r="X61" s="1265"/>
      <c r="Y61" s="1265"/>
      <c r="Z61" s="1265"/>
      <c r="AA61" s="1265"/>
      <c r="AB61" s="1265"/>
      <c r="AC61" s="1265"/>
      <c r="AD61" s="1265"/>
      <c r="AE61" s="1265"/>
      <c r="AF61" s="1265"/>
      <c r="AG61" s="1265"/>
      <c r="AH61" s="1265"/>
      <c r="AI61" s="1265"/>
      <c r="AJ61" s="1265"/>
      <c r="AK61" s="1265"/>
      <c r="AL61" s="1265"/>
      <c r="AM61" s="1265"/>
      <c r="AN61" s="1265"/>
      <c r="AO61" s="1265"/>
      <c r="AP61" s="1265"/>
      <c r="AQ61" s="1265"/>
      <c r="AR61" s="1265"/>
      <c r="AS61" s="1265"/>
      <c r="AT61" s="1265"/>
      <c r="AU61" s="20"/>
      <c r="AV61" s="20"/>
      <c r="AW61" s="20"/>
      <c r="AX61" s="20"/>
      <c r="AY61" s="20"/>
      <c r="AZ61" s="20"/>
    </row>
    <row r="62" spans="1:52" ht="13.3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35" customHeight="1">
      <c r="A63" s="91" t="s">
        <v>2516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3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35" customHeight="1">
      <c r="A65" s="1546" t="s">
        <v>2517</v>
      </c>
      <c r="B65" s="1546"/>
      <c r="C65" s="1546"/>
      <c r="D65" s="1546"/>
      <c r="E65" s="1546"/>
      <c r="F65" s="1546"/>
      <c r="G65" s="1546"/>
      <c r="H65" s="1546"/>
      <c r="I65" s="1546"/>
      <c r="J65" s="1546"/>
      <c r="K65" s="1546"/>
      <c r="L65" s="1546"/>
      <c r="M65" s="1546"/>
      <c r="N65" s="1546"/>
      <c r="O65" s="1546"/>
      <c r="P65" s="1546"/>
      <c r="Q65" s="1546"/>
      <c r="R65" s="1546"/>
      <c r="S65" s="1546"/>
      <c r="T65" s="1546"/>
      <c r="U65" s="1546"/>
      <c r="V65" s="1546"/>
      <c r="W65" s="1546"/>
      <c r="X65" s="1546"/>
      <c r="Y65" s="1546"/>
      <c r="Z65" s="1546"/>
      <c r="AA65" s="1546"/>
      <c r="AB65" s="1546"/>
      <c r="AC65" s="1546"/>
      <c r="AD65" s="1546"/>
      <c r="AE65" s="1546"/>
      <c r="AF65" s="1546"/>
      <c r="AG65" s="1546"/>
      <c r="AH65" s="1546"/>
      <c r="AI65" s="1546"/>
      <c r="AJ65" s="1546"/>
      <c r="AK65" s="1546"/>
      <c r="AL65" s="1546"/>
      <c r="AM65" s="1546"/>
      <c r="AN65" s="1546"/>
      <c r="AO65" s="1546"/>
      <c r="AP65" s="1546"/>
      <c r="AQ65" s="1546"/>
      <c r="AR65" s="1546"/>
      <c r="AS65" s="1546"/>
      <c r="AT65" s="1546"/>
      <c r="AU65" s="21"/>
      <c r="AV65" s="21"/>
      <c r="AW65" s="21"/>
      <c r="AX65" s="21"/>
      <c r="AY65" s="21"/>
      <c r="AZ65" s="20"/>
    </row>
    <row r="66" spans="1:52" ht="13.35" customHeight="1">
      <c r="A66" s="1546"/>
      <c r="B66" s="1546"/>
      <c r="C66" s="1546"/>
      <c r="D66" s="1546"/>
      <c r="E66" s="1546"/>
      <c r="F66" s="1546"/>
      <c r="G66" s="1546"/>
      <c r="H66" s="1546"/>
      <c r="I66" s="1546"/>
      <c r="J66" s="1546"/>
      <c r="K66" s="1546"/>
      <c r="L66" s="1546"/>
      <c r="M66" s="1546"/>
      <c r="N66" s="1546"/>
      <c r="O66" s="1546"/>
      <c r="P66" s="1546"/>
      <c r="Q66" s="1546"/>
      <c r="R66" s="1546"/>
      <c r="S66" s="1546"/>
      <c r="T66" s="1546"/>
      <c r="U66" s="1546"/>
      <c r="V66" s="1546"/>
      <c r="W66" s="1546"/>
      <c r="X66" s="1546"/>
      <c r="Y66" s="1546"/>
      <c r="Z66" s="1546"/>
      <c r="AA66" s="1546"/>
      <c r="AB66" s="1546"/>
      <c r="AC66" s="1546"/>
      <c r="AD66" s="1546"/>
      <c r="AE66" s="1546"/>
      <c r="AF66" s="1546"/>
      <c r="AG66" s="1546"/>
      <c r="AH66" s="1546"/>
      <c r="AI66" s="1546"/>
      <c r="AJ66" s="1546"/>
      <c r="AK66" s="1546"/>
      <c r="AL66" s="1546"/>
      <c r="AM66" s="1546"/>
      <c r="AN66" s="1546"/>
      <c r="AO66" s="1546"/>
      <c r="AP66" s="1546"/>
      <c r="AQ66" s="1546"/>
      <c r="AR66" s="1546"/>
      <c r="AS66" s="1546"/>
      <c r="AT66" s="1546"/>
      <c r="AU66" s="21"/>
      <c r="AV66" s="21"/>
      <c r="AW66" s="21"/>
      <c r="AX66" s="21"/>
      <c r="AY66" s="21"/>
      <c r="AZ66" s="20"/>
    </row>
    <row r="67" spans="1:52" ht="13.35" customHeight="1">
      <c r="A67" s="1546"/>
      <c r="B67" s="1546"/>
      <c r="C67" s="1546"/>
      <c r="D67" s="1546"/>
      <c r="E67" s="1546"/>
      <c r="F67" s="1546"/>
      <c r="G67" s="1546"/>
      <c r="H67" s="1546"/>
      <c r="I67" s="1546"/>
      <c r="J67" s="1546"/>
      <c r="K67" s="1546"/>
      <c r="L67" s="1546"/>
      <c r="M67" s="1546"/>
      <c r="N67" s="1546"/>
      <c r="O67" s="1546"/>
      <c r="P67" s="1546"/>
      <c r="Q67" s="1546"/>
      <c r="R67" s="1546"/>
      <c r="S67" s="1546"/>
      <c r="T67" s="1546"/>
      <c r="U67" s="1546"/>
      <c r="V67" s="1546"/>
      <c r="W67" s="1546"/>
      <c r="X67" s="1546"/>
      <c r="Y67" s="1546"/>
      <c r="Z67" s="1546"/>
      <c r="AA67" s="1546"/>
      <c r="AB67" s="1546"/>
      <c r="AC67" s="1546"/>
      <c r="AD67" s="1546"/>
      <c r="AE67" s="1546"/>
      <c r="AF67" s="1546"/>
      <c r="AG67" s="1546"/>
      <c r="AH67" s="1546"/>
      <c r="AI67" s="1546"/>
      <c r="AJ67" s="1546"/>
      <c r="AK67" s="1546"/>
      <c r="AL67" s="1546"/>
      <c r="AM67" s="1546"/>
      <c r="AN67" s="1546"/>
      <c r="AO67" s="1546"/>
      <c r="AP67" s="1546"/>
      <c r="AQ67" s="1546"/>
      <c r="AR67" s="1546"/>
      <c r="AS67" s="1546"/>
      <c r="AT67" s="1546"/>
      <c r="AZ67" s="20"/>
    </row>
    <row r="68" spans="1:52" ht="13.3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35" customHeight="1">
      <c r="A69" s="1546" t="s">
        <v>2518</v>
      </c>
      <c r="B69" s="1546"/>
      <c r="C69" s="1546"/>
      <c r="D69" s="1546"/>
      <c r="E69" s="1546"/>
      <c r="F69" s="1546"/>
      <c r="G69" s="1546"/>
      <c r="H69" s="1546"/>
      <c r="I69" s="1546"/>
      <c r="J69" s="1546"/>
      <c r="K69" s="1546"/>
      <c r="L69" s="1546"/>
      <c r="M69" s="1546"/>
      <c r="N69" s="1546"/>
      <c r="O69" s="1546"/>
      <c r="P69" s="1546"/>
      <c r="Q69" s="1546"/>
      <c r="R69" s="1546"/>
      <c r="S69" s="1546"/>
      <c r="T69" s="1546"/>
      <c r="U69" s="1546"/>
      <c r="V69" s="1546"/>
      <c r="W69" s="1546"/>
      <c r="X69" s="1546"/>
      <c r="Y69" s="1546"/>
      <c r="Z69" s="1546"/>
      <c r="AA69" s="1546"/>
      <c r="AB69" s="1546"/>
      <c r="AC69" s="1546"/>
      <c r="AD69" s="1546"/>
      <c r="AE69" s="1546"/>
      <c r="AF69" s="1546"/>
      <c r="AG69" s="1546"/>
      <c r="AH69" s="1546"/>
      <c r="AI69" s="1546"/>
      <c r="AJ69" s="1546"/>
      <c r="AK69" s="1546"/>
      <c r="AL69" s="1546"/>
      <c r="AM69" s="1546"/>
      <c r="AN69" s="1546"/>
      <c r="AO69" s="1546"/>
      <c r="AP69" s="1546"/>
      <c r="AQ69" s="1546"/>
      <c r="AR69" s="1546"/>
      <c r="AS69" s="1546"/>
      <c r="AT69" s="1546"/>
      <c r="AZ69" s="20"/>
    </row>
    <row r="70" spans="1:52" ht="13.35" customHeight="1">
      <c r="A70" s="1546"/>
      <c r="B70" s="1546"/>
      <c r="C70" s="1546"/>
      <c r="D70" s="1546"/>
      <c r="E70" s="1546"/>
      <c r="F70" s="1546"/>
      <c r="G70" s="1546"/>
      <c r="H70" s="1546"/>
      <c r="I70" s="1546"/>
      <c r="J70" s="1546"/>
      <c r="K70" s="1546"/>
      <c r="L70" s="1546"/>
      <c r="M70" s="1546"/>
      <c r="N70" s="1546"/>
      <c r="O70" s="1546"/>
      <c r="P70" s="1546"/>
      <c r="Q70" s="1546"/>
      <c r="R70" s="1546"/>
      <c r="S70" s="1546"/>
      <c r="T70" s="1546"/>
      <c r="U70" s="1546"/>
      <c r="V70" s="1546"/>
      <c r="W70" s="1546"/>
      <c r="X70" s="1546"/>
      <c r="Y70" s="1546"/>
      <c r="Z70" s="1546"/>
      <c r="AA70" s="1546"/>
      <c r="AB70" s="1546"/>
      <c r="AC70" s="1546"/>
      <c r="AD70" s="1546"/>
      <c r="AE70" s="1546"/>
      <c r="AF70" s="1546"/>
      <c r="AG70" s="1546"/>
      <c r="AH70" s="1546"/>
      <c r="AI70" s="1546"/>
      <c r="AJ70" s="1546"/>
      <c r="AK70" s="1546"/>
      <c r="AL70" s="1546"/>
      <c r="AM70" s="1546"/>
      <c r="AN70" s="1546"/>
      <c r="AO70" s="1546"/>
      <c r="AP70" s="1546"/>
      <c r="AQ70" s="1546"/>
      <c r="AR70" s="1546"/>
      <c r="AS70" s="1546"/>
      <c r="AT70" s="1546"/>
      <c r="AU70" s="20"/>
      <c r="AV70" s="20"/>
      <c r="AW70" s="20"/>
      <c r="AX70" s="20"/>
      <c r="AY70" s="20"/>
      <c r="AZ70" s="20"/>
    </row>
    <row r="71" spans="1:52" ht="13.3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35" customHeight="1">
      <c r="A72" s="1846" t="s">
        <v>2519</v>
      </c>
      <c r="B72" s="1846"/>
      <c r="C72" s="1846"/>
      <c r="D72" s="1846"/>
      <c r="E72" s="1846"/>
      <c r="F72" s="1846"/>
      <c r="G72" s="1846"/>
      <c r="H72" s="1846"/>
      <c r="I72" s="1846"/>
      <c r="J72" s="1846"/>
      <c r="K72" s="1846"/>
      <c r="L72" s="1846"/>
      <c r="M72" s="1846"/>
      <c r="N72" s="1846"/>
      <c r="O72" s="1846"/>
      <c r="P72" s="1846"/>
      <c r="Q72" s="1846"/>
      <c r="R72" s="1846"/>
      <c r="S72" s="1846"/>
      <c r="T72" s="1846"/>
      <c r="U72" s="1846"/>
      <c r="V72" s="1846"/>
      <c r="W72" s="1846"/>
      <c r="X72" s="1846"/>
      <c r="Y72" s="1846"/>
      <c r="Z72" s="1846"/>
      <c r="AA72" s="1846"/>
      <c r="AB72" s="1846"/>
      <c r="AC72" s="1846"/>
      <c r="AD72" s="1846"/>
      <c r="AE72" s="1846"/>
      <c r="AF72" s="1846"/>
      <c r="AG72" s="1846"/>
      <c r="AH72" s="1846"/>
      <c r="AI72" s="1846"/>
      <c r="AJ72" s="1846"/>
      <c r="AK72" s="1846"/>
      <c r="AL72" s="1846"/>
      <c r="AM72" s="1846"/>
      <c r="AN72" s="1846"/>
      <c r="AO72" s="1846"/>
      <c r="AP72" s="1846"/>
      <c r="AQ72" s="1846"/>
      <c r="AR72" s="1846"/>
      <c r="AS72" s="1846"/>
      <c r="AT72" s="1846"/>
      <c r="AU72" s="20"/>
      <c r="AV72" s="20"/>
      <c r="AW72" s="20"/>
      <c r="AX72" s="20"/>
      <c r="AY72" s="20"/>
      <c r="AZ72" s="20"/>
    </row>
    <row r="73" spans="1:52" ht="13.35" customHeight="1">
      <c r="A73" s="1846"/>
      <c r="B73" s="1846"/>
      <c r="C73" s="1846"/>
      <c r="D73" s="1846"/>
      <c r="E73" s="1846"/>
      <c r="F73" s="1846"/>
      <c r="G73" s="1846"/>
      <c r="H73" s="1846"/>
      <c r="I73" s="1846"/>
      <c r="J73" s="1846"/>
      <c r="K73" s="1846"/>
      <c r="L73" s="1846"/>
      <c r="M73" s="1846"/>
      <c r="N73" s="1846"/>
      <c r="O73" s="1846"/>
      <c r="P73" s="1846"/>
      <c r="Q73" s="1846"/>
      <c r="R73" s="1846"/>
      <c r="S73" s="1846"/>
      <c r="T73" s="1846"/>
      <c r="U73" s="1846"/>
      <c r="V73" s="1846"/>
      <c r="W73" s="1846"/>
      <c r="X73" s="1846"/>
      <c r="Y73" s="1846"/>
      <c r="Z73" s="1846"/>
      <c r="AA73" s="1846"/>
      <c r="AB73" s="1846"/>
      <c r="AC73" s="1846"/>
      <c r="AD73" s="1846"/>
      <c r="AE73" s="1846"/>
      <c r="AF73" s="1846"/>
      <c r="AG73" s="1846"/>
      <c r="AH73" s="1846"/>
      <c r="AI73" s="1846"/>
      <c r="AJ73" s="1846"/>
      <c r="AK73" s="1846"/>
      <c r="AL73" s="1846"/>
      <c r="AM73" s="1846"/>
      <c r="AN73" s="1846"/>
      <c r="AO73" s="1846"/>
      <c r="AP73" s="1846"/>
      <c r="AQ73" s="1846"/>
      <c r="AR73" s="1846"/>
      <c r="AS73" s="1846"/>
      <c r="AT73" s="1846"/>
      <c r="AU73" s="20"/>
      <c r="AV73" s="20"/>
      <c r="AW73" s="20"/>
      <c r="AX73" s="20"/>
      <c r="AY73" s="20"/>
      <c r="AZ73" s="20"/>
    </row>
    <row r="74" spans="1:52" ht="13.3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35" customHeight="1">
      <c r="A75" s="1545" t="s">
        <v>2520</v>
      </c>
      <c r="B75" s="1545"/>
      <c r="C75" s="1545"/>
      <c r="D75" s="1545"/>
      <c r="E75" s="1545"/>
      <c r="F75" s="1545"/>
      <c r="G75" s="1545"/>
      <c r="H75" s="1545"/>
      <c r="I75" s="1545"/>
      <c r="J75" s="1545"/>
      <c r="K75" s="1545"/>
      <c r="L75" s="1545"/>
      <c r="M75" s="1545"/>
      <c r="N75" s="1545"/>
      <c r="O75" s="1545"/>
      <c r="P75" s="1545"/>
      <c r="Q75" s="1545"/>
      <c r="R75" s="1545"/>
      <c r="S75" s="1545"/>
      <c r="T75" s="1545"/>
      <c r="U75" s="1545"/>
      <c r="V75" s="1545"/>
      <c r="W75" s="1545"/>
      <c r="X75" s="1545"/>
      <c r="Y75" s="1545"/>
      <c r="Z75" s="1545"/>
      <c r="AA75" s="1545"/>
      <c r="AB75" s="1545"/>
      <c r="AC75" s="1545"/>
      <c r="AD75" s="1545"/>
      <c r="AE75" s="1545"/>
      <c r="AF75" s="1545"/>
      <c r="AG75" s="1545"/>
      <c r="AH75" s="1545"/>
      <c r="AI75" s="1545"/>
      <c r="AJ75" s="1545"/>
      <c r="AK75" s="1545"/>
      <c r="AL75" s="1545"/>
      <c r="AM75" s="1545"/>
      <c r="AN75" s="1545"/>
      <c r="AO75" s="1545"/>
      <c r="AP75" s="1545"/>
      <c r="AQ75" s="1545"/>
      <c r="AR75" s="1545"/>
      <c r="AS75" s="1545"/>
      <c r="AT75" s="1545"/>
      <c r="AU75" s="20"/>
      <c r="AV75" s="20"/>
      <c r="AW75" s="20"/>
      <c r="AX75" s="20"/>
      <c r="AY75" s="20"/>
      <c r="AZ75" s="20"/>
    </row>
    <row r="76" spans="1:52" ht="13.35" customHeight="1">
      <c r="A76" s="1545"/>
      <c r="B76" s="1545"/>
      <c r="C76" s="1545"/>
      <c r="D76" s="1545"/>
      <c r="E76" s="1545"/>
      <c r="F76" s="1545"/>
      <c r="G76" s="1545"/>
      <c r="H76" s="1545"/>
      <c r="I76" s="1545"/>
      <c r="J76" s="1545"/>
      <c r="K76" s="1545"/>
      <c r="L76" s="1545"/>
      <c r="M76" s="1545"/>
      <c r="N76" s="1545"/>
      <c r="O76" s="1545"/>
      <c r="P76" s="1545"/>
      <c r="Q76" s="1545"/>
      <c r="R76" s="1545"/>
      <c r="S76" s="1545"/>
      <c r="T76" s="1545"/>
      <c r="U76" s="1545"/>
      <c r="V76" s="1545"/>
      <c r="W76" s="1545"/>
      <c r="X76" s="1545"/>
      <c r="Y76" s="1545"/>
      <c r="Z76" s="1545"/>
      <c r="AA76" s="1545"/>
      <c r="AB76" s="1545"/>
      <c r="AC76" s="1545"/>
      <c r="AD76" s="1545"/>
      <c r="AE76" s="1545"/>
      <c r="AF76" s="1545"/>
      <c r="AG76" s="1545"/>
      <c r="AH76" s="1545"/>
      <c r="AI76" s="1545"/>
      <c r="AJ76" s="1545"/>
      <c r="AK76" s="1545"/>
      <c r="AL76" s="1545"/>
      <c r="AM76" s="1545"/>
      <c r="AN76" s="1545"/>
      <c r="AO76" s="1545"/>
      <c r="AP76" s="1545"/>
      <c r="AQ76" s="1545"/>
      <c r="AR76" s="1545"/>
      <c r="AS76" s="1545"/>
      <c r="AT76" s="1545"/>
      <c r="AU76" s="20"/>
      <c r="AV76" s="20"/>
      <c r="AW76" s="20"/>
      <c r="AX76" s="20"/>
      <c r="AY76" s="20"/>
      <c r="AZ76" s="17"/>
    </row>
    <row r="77" spans="1:52" ht="13.35" customHeight="1">
      <c r="A77" s="1545"/>
      <c r="B77" s="1545"/>
      <c r="C77" s="1545"/>
      <c r="D77" s="1545"/>
      <c r="E77" s="1545"/>
      <c r="F77" s="1545"/>
      <c r="G77" s="1545"/>
      <c r="H77" s="1545"/>
      <c r="I77" s="1545"/>
      <c r="J77" s="1545"/>
      <c r="K77" s="1545"/>
      <c r="L77" s="1545"/>
      <c r="M77" s="1545"/>
      <c r="N77" s="1545"/>
      <c r="O77" s="1545"/>
      <c r="P77" s="1545"/>
      <c r="Q77" s="1545"/>
      <c r="R77" s="1545"/>
      <c r="S77" s="1545"/>
      <c r="T77" s="1545"/>
      <c r="U77" s="1545"/>
      <c r="V77" s="1545"/>
      <c r="W77" s="1545"/>
      <c r="X77" s="1545"/>
      <c r="Y77" s="1545"/>
      <c r="Z77" s="1545"/>
      <c r="AA77" s="1545"/>
      <c r="AB77" s="1545"/>
      <c r="AC77" s="1545"/>
      <c r="AD77" s="1545"/>
      <c r="AE77" s="1545"/>
      <c r="AF77" s="1545"/>
      <c r="AG77" s="1545"/>
      <c r="AH77" s="1545"/>
      <c r="AI77" s="1545"/>
      <c r="AJ77" s="1545"/>
      <c r="AK77" s="1545"/>
      <c r="AL77" s="1545"/>
      <c r="AM77" s="1545"/>
      <c r="AN77" s="1545"/>
      <c r="AO77" s="1545"/>
      <c r="AP77" s="1545"/>
      <c r="AQ77" s="1545"/>
      <c r="AR77" s="1545"/>
      <c r="AS77" s="1545"/>
      <c r="AT77" s="1545"/>
      <c r="AU77" s="20"/>
      <c r="AV77" s="20"/>
      <c r="AW77" s="20"/>
      <c r="AX77" s="20"/>
      <c r="AY77" s="20"/>
      <c r="AZ77" s="17"/>
    </row>
    <row r="78" spans="1:52" ht="13.3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35" customHeight="1">
      <c r="A79" s="1546" t="s">
        <v>2521</v>
      </c>
      <c r="B79" s="1546"/>
      <c r="C79" s="1546"/>
      <c r="D79" s="1546"/>
      <c r="E79" s="1546"/>
      <c r="F79" s="1546"/>
      <c r="G79" s="1546"/>
      <c r="H79" s="1546"/>
      <c r="I79" s="1546"/>
      <c r="J79" s="1546"/>
      <c r="K79" s="1546"/>
      <c r="L79" s="1546"/>
      <c r="M79" s="1546"/>
      <c r="N79" s="1546"/>
      <c r="O79" s="1546"/>
      <c r="P79" s="1546"/>
      <c r="Q79" s="1546"/>
      <c r="R79" s="1546"/>
      <c r="S79" s="1546"/>
      <c r="T79" s="1546"/>
      <c r="U79" s="1546"/>
      <c r="V79" s="1546"/>
      <c r="W79" s="1546"/>
      <c r="X79" s="1546"/>
      <c r="Y79" s="1546"/>
      <c r="Z79" s="1546"/>
      <c r="AA79" s="1546"/>
      <c r="AB79" s="1546"/>
      <c r="AC79" s="1546"/>
      <c r="AD79" s="1546"/>
      <c r="AE79" s="1546"/>
      <c r="AF79" s="1546"/>
      <c r="AG79" s="1546"/>
      <c r="AH79" s="1546"/>
      <c r="AI79" s="1546"/>
      <c r="AJ79" s="1546"/>
      <c r="AK79" s="1546"/>
      <c r="AL79" s="1546"/>
      <c r="AM79" s="1546"/>
      <c r="AN79" s="1546"/>
      <c r="AO79" s="1546"/>
      <c r="AP79" s="1546"/>
      <c r="AQ79" s="1546"/>
      <c r="AR79" s="1546"/>
      <c r="AS79" s="1546"/>
      <c r="AT79" s="1546"/>
      <c r="AU79" s="20"/>
      <c r="AV79" s="20"/>
      <c r="AW79" s="20"/>
      <c r="AX79" s="20"/>
      <c r="AY79" s="20"/>
      <c r="AZ79" s="20"/>
    </row>
    <row r="80" spans="1:52" ht="13.35" customHeight="1">
      <c r="A80" s="1546"/>
      <c r="B80" s="1546"/>
      <c r="C80" s="1546"/>
      <c r="D80" s="1546"/>
      <c r="E80" s="1546"/>
      <c r="F80" s="1546"/>
      <c r="G80" s="1546"/>
      <c r="H80" s="1546"/>
      <c r="I80" s="1546"/>
      <c r="J80" s="1546"/>
      <c r="K80" s="1546"/>
      <c r="L80" s="1546"/>
      <c r="M80" s="1546"/>
      <c r="N80" s="1546"/>
      <c r="O80" s="1546"/>
      <c r="P80" s="1546"/>
      <c r="Q80" s="1546"/>
      <c r="R80" s="1546"/>
      <c r="S80" s="1546"/>
      <c r="T80" s="1546"/>
      <c r="U80" s="1546"/>
      <c r="V80" s="1546"/>
      <c r="W80" s="1546"/>
      <c r="X80" s="1546"/>
      <c r="Y80" s="1546"/>
      <c r="Z80" s="1546"/>
      <c r="AA80" s="1546"/>
      <c r="AB80" s="1546"/>
      <c r="AC80" s="1546"/>
      <c r="AD80" s="1546"/>
      <c r="AE80" s="1546"/>
      <c r="AF80" s="1546"/>
      <c r="AG80" s="1546"/>
      <c r="AH80" s="1546"/>
      <c r="AI80" s="1546"/>
      <c r="AJ80" s="1546"/>
      <c r="AK80" s="1546"/>
      <c r="AL80" s="1546"/>
      <c r="AM80" s="1546"/>
      <c r="AN80" s="1546"/>
      <c r="AO80" s="1546"/>
      <c r="AP80" s="1546"/>
      <c r="AQ80" s="1546"/>
      <c r="AR80" s="1546"/>
      <c r="AS80" s="1546"/>
      <c r="AT80" s="1546"/>
      <c r="AU80" s="20"/>
      <c r="AV80" s="20"/>
      <c r="AW80" s="20"/>
      <c r="AX80" s="20"/>
      <c r="AY80" s="20"/>
      <c r="AZ80" s="20"/>
    </row>
    <row r="81" spans="1:52" ht="13.35" customHeight="1">
      <c r="A81" s="1546"/>
      <c r="B81" s="1546"/>
      <c r="C81" s="1546"/>
      <c r="D81" s="1546"/>
      <c r="E81" s="1546"/>
      <c r="F81" s="1546"/>
      <c r="G81" s="1546"/>
      <c r="H81" s="1546"/>
      <c r="I81" s="1546"/>
      <c r="J81" s="1546"/>
      <c r="K81" s="1546"/>
      <c r="L81" s="1546"/>
      <c r="M81" s="1546"/>
      <c r="N81" s="1546"/>
      <c r="O81" s="1546"/>
      <c r="P81" s="1546"/>
      <c r="Q81" s="1546"/>
      <c r="R81" s="1546"/>
      <c r="S81" s="1546"/>
      <c r="T81" s="1546"/>
      <c r="U81" s="1546"/>
      <c r="V81" s="1546"/>
      <c r="W81" s="1546"/>
      <c r="X81" s="1546"/>
      <c r="Y81" s="1546"/>
      <c r="Z81" s="1546"/>
      <c r="AA81" s="1546"/>
      <c r="AB81" s="1546"/>
      <c r="AC81" s="1546"/>
      <c r="AD81" s="1546"/>
      <c r="AE81" s="1546"/>
      <c r="AF81" s="1546"/>
      <c r="AG81" s="1546"/>
      <c r="AH81" s="1546"/>
      <c r="AI81" s="1546"/>
      <c r="AJ81" s="1546"/>
      <c r="AK81" s="1546"/>
      <c r="AL81" s="1546"/>
      <c r="AM81" s="1546"/>
      <c r="AN81" s="1546"/>
      <c r="AO81" s="1546"/>
      <c r="AP81" s="1546"/>
      <c r="AQ81" s="1546"/>
      <c r="AR81" s="1546"/>
      <c r="AS81" s="1546"/>
      <c r="AT81" s="1546"/>
      <c r="AU81" s="20"/>
      <c r="AV81" s="20"/>
      <c r="AW81" s="20"/>
      <c r="AX81" s="20"/>
      <c r="AY81" s="20"/>
      <c r="AZ81" s="20"/>
    </row>
    <row r="82" spans="1:52" ht="13.3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35" customHeight="1">
      <c r="A83" s="1265" t="s">
        <v>2522</v>
      </c>
      <c r="B83" s="1265"/>
      <c r="C83" s="1265"/>
      <c r="D83" s="1265"/>
      <c r="E83" s="1265"/>
      <c r="F83" s="1265"/>
      <c r="G83" s="1265"/>
      <c r="H83" s="1265"/>
      <c r="I83" s="1265"/>
      <c r="J83" s="1265"/>
      <c r="K83" s="1265"/>
      <c r="L83" s="1265"/>
      <c r="M83" s="1265"/>
      <c r="N83" s="1265"/>
      <c r="O83" s="1265"/>
      <c r="P83" s="1265"/>
      <c r="Q83" s="1265"/>
      <c r="R83" s="1265"/>
      <c r="S83" s="1265"/>
      <c r="T83" s="1265"/>
      <c r="U83" s="1265"/>
      <c r="V83" s="1265"/>
      <c r="W83" s="1265"/>
      <c r="X83" s="1265"/>
      <c r="Y83" s="1265"/>
      <c r="Z83" s="1265"/>
      <c r="AA83" s="1265"/>
      <c r="AB83" s="1265"/>
      <c r="AC83" s="1265"/>
      <c r="AD83" s="1265"/>
      <c r="AE83" s="1265"/>
      <c r="AF83" s="1265"/>
      <c r="AG83" s="1265"/>
      <c r="AH83" s="1265"/>
      <c r="AI83" s="1265"/>
      <c r="AJ83" s="1265"/>
      <c r="AK83" s="1265"/>
      <c r="AL83" s="1265"/>
      <c r="AM83" s="1265"/>
      <c r="AN83" s="1265"/>
      <c r="AO83" s="1265"/>
      <c r="AP83" s="1265"/>
      <c r="AQ83" s="1265"/>
      <c r="AR83" s="1265"/>
      <c r="AS83" s="1265"/>
      <c r="AT83" s="1265"/>
      <c r="AU83" s="20"/>
      <c r="AV83" s="20"/>
      <c r="AW83" s="20"/>
      <c r="AX83" s="20"/>
      <c r="AY83" s="20"/>
      <c r="AZ83" s="20"/>
    </row>
    <row r="84" spans="1:52" ht="13.35" customHeight="1">
      <c r="A84" s="1265"/>
      <c r="B84" s="1265"/>
      <c r="C84" s="1265"/>
      <c r="D84" s="1265"/>
      <c r="E84" s="1265"/>
      <c r="F84" s="1265"/>
      <c r="G84" s="1265"/>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1265"/>
      <c r="AE84" s="1265"/>
      <c r="AF84" s="1265"/>
      <c r="AG84" s="1265"/>
      <c r="AH84" s="1265"/>
      <c r="AI84" s="1265"/>
      <c r="AJ84" s="1265"/>
      <c r="AK84" s="1265"/>
      <c r="AL84" s="1265"/>
      <c r="AM84" s="1265"/>
      <c r="AN84" s="1265"/>
      <c r="AO84" s="1265"/>
      <c r="AP84" s="1265"/>
      <c r="AQ84" s="1265"/>
      <c r="AR84" s="1265"/>
      <c r="AS84" s="1265"/>
      <c r="AT84" s="1265"/>
      <c r="AU84" s="20"/>
      <c r="AV84" s="20"/>
      <c r="AW84" s="20"/>
      <c r="AX84" s="20"/>
      <c r="AY84" s="20"/>
      <c r="AZ84" s="20"/>
    </row>
    <row r="85" spans="1:52" ht="13.3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35" customHeight="1">
      <c r="A86" s="1265" t="s">
        <v>2523</v>
      </c>
      <c r="B86" s="1265"/>
      <c r="C86" s="1265"/>
      <c r="D86" s="1265"/>
      <c r="E86" s="1265"/>
      <c r="F86" s="1265"/>
      <c r="G86" s="1265"/>
      <c r="H86" s="1265"/>
      <c r="I86" s="1265"/>
      <c r="J86" s="1265"/>
      <c r="K86" s="1265"/>
      <c r="L86" s="1265"/>
      <c r="M86" s="1265"/>
      <c r="N86" s="1265"/>
      <c r="O86" s="1265"/>
      <c r="P86" s="1265"/>
      <c r="Q86" s="1265"/>
      <c r="R86" s="1265"/>
      <c r="S86" s="1265"/>
      <c r="T86" s="1265"/>
      <c r="U86" s="1265"/>
      <c r="V86" s="1265"/>
      <c r="W86" s="1265"/>
      <c r="X86" s="1265"/>
      <c r="Y86" s="1265"/>
      <c r="Z86" s="1265"/>
      <c r="AA86" s="1265"/>
      <c r="AB86" s="1265"/>
      <c r="AC86" s="1265"/>
      <c r="AD86" s="1265"/>
      <c r="AE86" s="1265"/>
      <c r="AF86" s="1265"/>
      <c r="AG86" s="1265"/>
      <c r="AH86" s="1265"/>
      <c r="AI86" s="1265"/>
      <c r="AJ86" s="1265"/>
      <c r="AK86" s="1265"/>
      <c r="AL86" s="1265"/>
      <c r="AM86" s="1265"/>
      <c r="AN86" s="1265"/>
      <c r="AO86" s="1265"/>
      <c r="AP86" s="1265"/>
      <c r="AQ86" s="1265"/>
      <c r="AR86" s="1265"/>
      <c r="AS86" s="1265"/>
      <c r="AT86" s="1265"/>
      <c r="AU86" s="20"/>
      <c r="AV86" s="20"/>
      <c r="AW86" s="20"/>
      <c r="AX86" s="20"/>
      <c r="AY86" s="20"/>
      <c r="AZ86" s="20"/>
    </row>
    <row r="87" spans="1:52" ht="13.35" customHeight="1">
      <c r="A87" s="1265"/>
      <c r="B87" s="1265"/>
      <c r="C87" s="1265"/>
      <c r="D87" s="1265"/>
      <c r="E87" s="1265"/>
      <c r="F87" s="1265"/>
      <c r="G87" s="1265"/>
      <c r="H87" s="1265"/>
      <c r="I87" s="1265"/>
      <c r="J87" s="1265"/>
      <c r="K87" s="1265"/>
      <c r="L87" s="1265"/>
      <c r="M87" s="1265"/>
      <c r="N87" s="1265"/>
      <c r="O87" s="1265"/>
      <c r="P87" s="1265"/>
      <c r="Q87" s="1265"/>
      <c r="R87" s="1265"/>
      <c r="S87" s="1265"/>
      <c r="T87" s="1265"/>
      <c r="U87" s="1265"/>
      <c r="V87" s="1265"/>
      <c r="W87" s="1265"/>
      <c r="X87" s="1265"/>
      <c r="Y87" s="1265"/>
      <c r="Z87" s="1265"/>
      <c r="AA87" s="1265"/>
      <c r="AB87" s="1265"/>
      <c r="AC87" s="1265"/>
      <c r="AD87" s="1265"/>
      <c r="AE87" s="1265"/>
      <c r="AF87" s="1265"/>
      <c r="AG87" s="1265"/>
      <c r="AH87" s="1265"/>
      <c r="AI87" s="1265"/>
      <c r="AJ87" s="1265"/>
      <c r="AK87" s="1265"/>
      <c r="AL87" s="1265"/>
      <c r="AM87" s="1265"/>
      <c r="AN87" s="1265"/>
      <c r="AO87" s="1265"/>
      <c r="AP87" s="1265"/>
      <c r="AQ87" s="1265"/>
      <c r="AR87" s="1265"/>
      <c r="AS87" s="1265"/>
      <c r="AT87" s="1265"/>
      <c r="AU87" s="20"/>
      <c r="AV87" s="20"/>
      <c r="AW87" s="20"/>
      <c r="AX87" s="20"/>
      <c r="AY87" s="20"/>
      <c r="AZ87" s="20"/>
    </row>
    <row r="88" spans="1:52" ht="13.3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35" customHeight="1">
      <c r="A89" s="1559" t="s">
        <v>2524</v>
      </c>
      <c r="B89" s="1559"/>
      <c r="C89" s="1559"/>
      <c r="D89" s="1559"/>
      <c r="E89" s="1559"/>
      <c r="F89" s="1559"/>
      <c r="G89" s="1559"/>
      <c r="H89" s="1559"/>
      <c r="I89" s="1559"/>
      <c r="J89" s="1559"/>
      <c r="K89" s="1559"/>
      <c r="L89" s="1559"/>
      <c r="M89" s="1559"/>
      <c r="N89" s="1559"/>
      <c r="O89" s="1559"/>
      <c r="P89" s="1559"/>
      <c r="Q89" s="1559"/>
      <c r="R89" s="1559"/>
      <c r="S89" s="1559"/>
      <c r="T89" s="1559"/>
      <c r="U89" s="1559"/>
      <c r="V89" s="1559"/>
      <c r="W89" s="1559"/>
      <c r="X89" s="1559"/>
      <c r="Y89" s="1559"/>
      <c r="Z89" s="1559"/>
      <c r="AA89" s="1559"/>
      <c r="AB89" s="1559"/>
      <c r="AC89" s="1559"/>
      <c r="AD89" s="1559"/>
      <c r="AE89" s="1559"/>
      <c r="AF89" s="1559"/>
      <c r="AG89" s="1559"/>
      <c r="AH89" s="1559"/>
      <c r="AI89" s="1559"/>
      <c r="AJ89" s="1559"/>
      <c r="AK89" s="1559"/>
      <c r="AL89" s="1559"/>
      <c r="AM89" s="1559"/>
      <c r="AN89" s="1559"/>
      <c r="AO89" s="1559"/>
      <c r="AP89" s="1559"/>
      <c r="AQ89" s="1559"/>
      <c r="AR89" s="1559"/>
      <c r="AS89" s="1559"/>
      <c r="AT89" s="1559"/>
      <c r="AU89" s="17"/>
      <c r="AV89" s="17"/>
      <c r="AW89" s="17"/>
      <c r="AX89" s="17"/>
      <c r="AY89" s="17"/>
      <c r="AZ89" s="20"/>
    </row>
    <row r="90" spans="1:52" ht="13.35" customHeight="1">
      <c r="A90" s="1559"/>
      <c r="B90" s="1559"/>
      <c r="C90" s="1559"/>
      <c r="D90" s="1559"/>
      <c r="E90" s="1559"/>
      <c r="F90" s="1559"/>
      <c r="G90" s="1559"/>
      <c r="H90" s="1559"/>
      <c r="I90" s="1559"/>
      <c r="J90" s="1559"/>
      <c r="K90" s="1559"/>
      <c r="L90" s="1559"/>
      <c r="M90" s="1559"/>
      <c r="N90" s="1559"/>
      <c r="O90" s="1559"/>
      <c r="P90" s="1559"/>
      <c r="Q90" s="1559"/>
      <c r="R90" s="1559"/>
      <c r="S90" s="1559"/>
      <c r="T90" s="1559"/>
      <c r="U90" s="1559"/>
      <c r="V90" s="1559"/>
      <c r="W90" s="1559"/>
      <c r="X90" s="1559"/>
      <c r="Y90" s="1559"/>
      <c r="Z90" s="1559"/>
      <c r="AA90" s="1559"/>
      <c r="AB90" s="1559"/>
      <c r="AC90" s="1559"/>
      <c r="AD90" s="1559"/>
      <c r="AE90" s="1559"/>
      <c r="AF90" s="1559"/>
      <c r="AG90" s="1559"/>
      <c r="AH90" s="1559"/>
      <c r="AI90" s="1559"/>
      <c r="AJ90" s="1559"/>
      <c r="AK90" s="1559"/>
      <c r="AL90" s="1559"/>
      <c r="AM90" s="1559"/>
      <c r="AN90" s="1559"/>
      <c r="AO90" s="1559"/>
      <c r="AP90" s="1559"/>
      <c r="AQ90" s="1559"/>
      <c r="AR90" s="1559"/>
      <c r="AS90" s="1559"/>
      <c r="AT90" s="1559"/>
      <c r="AU90" s="17"/>
      <c r="AV90" s="17"/>
      <c r="AW90" s="17"/>
      <c r="AX90" s="17"/>
      <c r="AY90" s="17"/>
      <c r="AZ90" s="20"/>
    </row>
    <row r="91" spans="1:52" ht="13.3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35" customHeight="1">
      <c r="A92" s="1545" t="s">
        <v>2525</v>
      </c>
      <c r="B92" s="1545"/>
      <c r="C92" s="1545"/>
      <c r="D92" s="1545"/>
      <c r="E92" s="1545"/>
      <c r="F92" s="1545"/>
      <c r="G92" s="1545"/>
      <c r="H92" s="1545"/>
      <c r="I92" s="1545"/>
      <c r="J92" s="1545"/>
      <c r="K92" s="1545"/>
      <c r="L92" s="1545"/>
      <c r="M92" s="1545"/>
      <c r="N92" s="1545"/>
      <c r="O92" s="1545"/>
      <c r="P92" s="1545"/>
      <c r="Q92" s="1545"/>
      <c r="R92" s="1545"/>
      <c r="S92" s="1545"/>
      <c r="T92" s="1545"/>
      <c r="U92" s="1545"/>
      <c r="V92" s="1545"/>
      <c r="W92" s="1545"/>
      <c r="X92" s="1545"/>
      <c r="Y92" s="1545"/>
      <c r="Z92" s="1545"/>
      <c r="AA92" s="1545"/>
      <c r="AB92" s="1545"/>
      <c r="AC92" s="1545"/>
      <c r="AD92" s="1545"/>
      <c r="AE92" s="1545"/>
      <c r="AF92" s="1545"/>
      <c r="AG92" s="1545"/>
      <c r="AH92" s="1545"/>
      <c r="AI92" s="1545"/>
      <c r="AJ92" s="1545"/>
      <c r="AK92" s="1545"/>
      <c r="AL92" s="1545"/>
      <c r="AM92" s="1545"/>
      <c r="AN92" s="1545"/>
      <c r="AO92" s="1545"/>
      <c r="AP92" s="1545"/>
      <c r="AQ92" s="1545"/>
      <c r="AR92" s="1545"/>
      <c r="AS92" s="1545"/>
      <c r="AT92" s="1545"/>
      <c r="AU92" s="20"/>
      <c r="AV92" s="20"/>
      <c r="AW92" s="20"/>
      <c r="AX92" s="20"/>
      <c r="AY92" s="20"/>
      <c r="AZ92" s="20"/>
    </row>
    <row r="93" spans="1:52" ht="13.35" customHeight="1">
      <c r="A93" s="1545"/>
      <c r="B93" s="1545"/>
      <c r="C93" s="1545"/>
      <c r="D93" s="1545"/>
      <c r="E93" s="1545"/>
      <c r="F93" s="1545"/>
      <c r="G93" s="1545"/>
      <c r="H93" s="1545"/>
      <c r="I93" s="1545"/>
      <c r="J93" s="1545"/>
      <c r="K93" s="1545"/>
      <c r="L93" s="1545"/>
      <c r="M93" s="1545"/>
      <c r="N93" s="1545"/>
      <c r="O93" s="1545"/>
      <c r="P93" s="1545"/>
      <c r="Q93" s="1545"/>
      <c r="R93" s="1545"/>
      <c r="S93" s="1545"/>
      <c r="T93" s="1545"/>
      <c r="U93" s="1545"/>
      <c r="V93" s="1545"/>
      <c r="W93" s="1545"/>
      <c r="X93" s="1545"/>
      <c r="Y93" s="1545"/>
      <c r="Z93" s="1545"/>
      <c r="AA93" s="1545"/>
      <c r="AB93" s="1545"/>
      <c r="AC93" s="1545"/>
      <c r="AD93" s="1545"/>
      <c r="AE93" s="1545"/>
      <c r="AF93" s="1545"/>
      <c r="AG93" s="1545"/>
      <c r="AH93" s="1545"/>
      <c r="AI93" s="1545"/>
      <c r="AJ93" s="1545"/>
      <c r="AK93" s="1545"/>
      <c r="AL93" s="1545"/>
      <c r="AM93" s="1545"/>
      <c r="AN93" s="1545"/>
      <c r="AO93" s="1545"/>
      <c r="AP93" s="1545"/>
      <c r="AQ93" s="1545"/>
      <c r="AR93" s="1545"/>
      <c r="AS93" s="1545"/>
      <c r="AT93" s="1545"/>
      <c r="AU93" s="20"/>
      <c r="AV93" s="20"/>
      <c r="AW93" s="20"/>
      <c r="AX93" s="20"/>
      <c r="AY93" s="20"/>
      <c r="AZ93" s="20"/>
    </row>
    <row r="94" spans="1:52" ht="13.35" customHeight="1">
      <c r="A94" s="1545"/>
      <c r="B94" s="1545"/>
      <c r="C94" s="1545"/>
      <c r="D94" s="1545"/>
      <c r="E94" s="1545"/>
      <c r="F94" s="1545"/>
      <c r="G94" s="1545"/>
      <c r="H94" s="1545"/>
      <c r="I94" s="1545"/>
      <c r="J94" s="1545"/>
      <c r="K94" s="1545"/>
      <c r="L94" s="1545"/>
      <c r="M94" s="1545"/>
      <c r="N94" s="1545"/>
      <c r="O94" s="1545"/>
      <c r="P94" s="1545"/>
      <c r="Q94" s="1545"/>
      <c r="R94" s="1545"/>
      <c r="S94" s="1545"/>
      <c r="T94" s="1545"/>
      <c r="U94" s="1545"/>
      <c r="V94" s="1545"/>
      <c r="W94" s="1545"/>
      <c r="X94" s="1545"/>
      <c r="Y94" s="1545"/>
      <c r="Z94" s="1545"/>
      <c r="AA94" s="1545"/>
      <c r="AB94" s="1545"/>
      <c r="AC94" s="1545"/>
      <c r="AD94" s="1545"/>
      <c r="AE94" s="1545"/>
      <c r="AF94" s="1545"/>
      <c r="AG94" s="1545"/>
      <c r="AH94" s="1545"/>
      <c r="AI94" s="1545"/>
      <c r="AJ94" s="1545"/>
      <c r="AK94" s="1545"/>
      <c r="AL94" s="1545"/>
      <c r="AM94" s="1545"/>
      <c r="AN94" s="1545"/>
      <c r="AO94" s="1545"/>
      <c r="AP94" s="1545"/>
      <c r="AQ94" s="1545"/>
      <c r="AR94" s="1545"/>
      <c r="AS94" s="1545"/>
      <c r="AT94" s="1545"/>
      <c r="AU94" s="20"/>
      <c r="AV94" s="20"/>
      <c r="AW94" s="20"/>
      <c r="AX94" s="20"/>
      <c r="AY94" s="20"/>
      <c r="AZ94" s="20"/>
    </row>
    <row r="95" spans="1:52" ht="13.35" customHeight="1">
      <c r="A95" s="1545"/>
      <c r="B95" s="1545"/>
      <c r="C95" s="1545"/>
      <c r="D95" s="1545"/>
      <c r="E95" s="1545"/>
      <c r="F95" s="1545"/>
      <c r="G95" s="1545"/>
      <c r="H95" s="1545"/>
      <c r="I95" s="1545"/>
      <c r="J95" s="1545"/>
      <c r="K95" s="1545"/>
      <c r="L95" s="1545"/>
      <c r="M95" s="1545"/>
      <c r="N95" s="1545"/>
      <c r="O95" s="1545"/>
      <c r="P95" s="1545"/>
      <c r="Q95" s="1545"/>
      <c r="R95" s="1545"/>
      <c r="S95" s="1545"/>
      <c r="T95" s="1545"/>
      <c r="U95" s="1545"/>
      <c r="V95" s="1545"/>
      <c r="W95" s="1545"/>
      <c r="X95" s="1545"/>
      <c r="Y95" s="1545"/>
      <c r="Z95" s="1545"/>
      <c r="AA95" s="1545"/>
      <c r="AB95" s="1545"/>
      <c r="AC95" s="1545"/>
      <c r="AD95" s="1545"/>
      <c r="AE95" s="1545"/>
      <c r="AF95" s="1545"/>
      <c r="AG95" s="1545"/>
      <c r="AH95" s="1545"/>
      <c r="AI95" s="1545"/>
      <c r="AJ95" s="1545"/>
      <c r="AK95" s="1545"/>
      <c r="AL95" s="1545"/>
      <c r="AM95" s="1545"/>
      <c r="AN95" s="1545"/>
      <c r="AO95" s="1545"/>
      <c r="AP95" s="1545"/>
      <c r="AQ95" s="1545"/>
      <c r="AR95" s="1545"/>
      <c r="AS95" s="1545"/>
      <c r="AT95" s="1545"/>
      <c r="AU95" s="20"/>
      <c r="AV95" s="20"/>
      <c r="AW95" s="20"/>
      <c r="AX95" s="20"/>
      <c r="AY95" s="20"/>
      <c r="AZ95" s="20"/>
    </row>
    <row r="96" spans="1:52" ht="13.35" customHeight="1">
      <c r="A96" s="1545"/>
      <c r="B96" s="1545"/>
      <c r="C96" s="1545"/>
      <c r="D96" s="1545"/>
      <c r="E96" s="1545"/>
      <c r="F96" s="1545"/>
      <c r="G96" s="1545"/>
      <c r="H96" s="1545"/>
      <c r="I96" s="1545"/>
      <c r="J96" s="1545"/>
      <c r="K96" s="1545"/>
      <c r="L96" s="1545"/>
      <c r="M96" s="1545"/>
      <c r="N96" s="1545"/>
      <c r="O96" s="1545"/>
      <c r="P96" s="1545"/>
      <c r="Q96" s="1545"/>
      <c r="R96" s="1545"/>
      <c r="S96" s="1545"/>
      <c r="T96" s="1545"/>
      <c r="U96" s="1545"/>
      <c r="V96" s="1545"/>
      <c r="W96" s="1545"/>
      <c r="X96" s="1545"/>
      <c r="Y96" s="1545"/>
      <c r="Z96" s="1545"/>
      <c r="AA96" s="1545"/>
      <c r="AB96" s="1545"/>
      <c r="AC96" s="1545"/>
      <c r="AD96" s="1545"/>
      <c r="AE96" s="1545"/>
      <c r="AF96" s="1545"/>
      <c r="AG96" s="1545"/>
      <c r="AH96" s="1545"/>
      <c r="AI96" s="1545"/>
      <c r="AJ96" s="1545"/>
      <c r="AK96" s="1545"/>
      <c r="AL96" s="1545"/>
      <c r="AM96" s="1545"/>
      <c r="AN96" s="1545"/>
      <c r="AO96" s="1545"/>
      <c r="AP96" s="1545"/>
      <c r="AQ96" s="1545"/>
      <c r="AR96" s="1545"/>
      <c r="AS96" s="1545"/>
      <c r="AT96" s="1545"/>
      <c r="AU96" s="20"/>
      <c r="AV96" s="20"/>
      <c r="AW96" s="20"/>
      <c r="AX96" s="20"/>
      <c r="AY96" s="20"/>
      <c r="AZ96" s="20"/>
    </row>
    <row r="97" spans="1:52" ht="13.35" customHeight="1">
      <c r="A97" s="1545"/>
      <c r="B97" s="1545"/>
      <c r="C97" s="1545"/>
      <c r="D97" s="1545"/>
      <c r="E97" s="1545"/>
      <c r="F97" s="1545"/>
      <c r="G97" s="1545"/>
      <c r="H97" s="1545"/>
      <c r="I97" s="1545"/>
      <c r="J97" s="1545"/>
      <c r="K97" s="1545"/>
      <c r="L97" s="1545"/>
      <c r="M97" s="1545"/>
      <c r="N97" s="1545"/>
      <c r="O97" s="1545"/>
      <c r="P97" s="1545"/>
      <c r="Q97" s="1545"/>
      <c r="R97" s="1545"/>
      <c r="S97" s="1545"/>
      <c r="T97" s="1545"/>
      <c r="U97" s="1545"/>
      <c r="V97" s="1545"/>
      <c r="W97" s="1545"/>
      <c r="X97" s="1545"/>
      <c r="Y97" s="1545"/>
      <c r="Z97" s="1545"/>
      <c r="AA97" s="1545"/>
      <c r="AB97" s="1545"/>
      <c r="AC97" s="1545"/>
      <c r="AD97" s="1545"/>
      <c r="AE97" s="1545"/>
      <c r="AF97" s="1545"/>
      <c r="AG97" s="1545"/>
      <c r="AH97" s="1545"/>
      <c r="AI97" s="1545"/>
      <c r="AJ97" s="1545"/>
      <c r="AK97" s="1545"/>
      <c r="AL97" s="1545"/>
      <c r="AM97" s="1545"/>
      <c r="AN97" s="1545"/>
      <c r="AO97" s="1545"/>
      <c r="AP97" s="1545"/>
      <c r="AQ97" s="1545"/>
      <c r="AR97" s="1545"/>
      <c r="AS97" s="1545"/>
      <c r="AT97" s="1545"/>
      <c r="AU97" s="20"/>
      <c r="AV97" s="20"/>
      <c r="AW97" s="20"/>
      <c r="AX97" s="20"/>
      <c r="AY97" s="20"/>
      <c r="AZ97" s="20"/>
    </row>
    <row r="98" spans="1:52" ht="13.35" customHeight="1">
      <c r="A98" s="1545"/>
      <c r="B98" s="1545"/>
      <c r="C98" s="1545"/>
      <c r="D98" s="1545"/>
      <c r="E98" s="1545"/>
      <c r="F98" s="1545"/>
      <c r="G98" s="1545"/>
      <c r="H98" s="1545"/>
      <c r="I98" s="1545"/>
      <c r="J98" s="1545"/>
      <c r="K98" s="1545"/>
      <c r="L98" s="1545"/>
      <c r="M98" s="1545"/>
      <c r="N98" s="1545"/>
      <c r="O98" s="1545"/>
      <c r="P98" s="1545"/>
      <c r="Q98" s="1545"/>
      <c r="R98" s="1545"/>
      <c r="S98" s="1545"/>
      <c r="T98" s="1545"/>
      <c r="U98" s="1545"/>
      <c r="V98" s="1545"/>
      <c r="W98" s="1545"/>
      <c r="X98" s="1545"/>
      <c r="Y98" s="1545"/>
      <c r="Z98" s="1545"/>
      <c r="AA98" s="1545"/>
      <c r="AB98" s="1545"/>
      <c r="AC98" s="1545"/>
      <c r="AD98" s="1545"/>
      <c r="AE98" s="1545"/>
      <c r="AF98" s="1545"/>
      <c r="AG98" s="1545"/>
      <c r="AH98" s="1545"/>
      <c r="AI98" s="1545"/>
      <c r="AJ98" s="1545"/>
      <c r="AK98" s="1545"/>
      <c r="AL98" s="1545"/>
      <c r="AM98" s="1545"/>
      <c r="AN98" s="1545"/>
      <c r="AO98" s="1545"/>
      <c r="AP98" s="1545"/>
      <c r="AQ98" s="1545"/>
      <c r="AR98" s="1545"/>
      <c r="AS98" s="1545"/>
      <c r="AT98" s="1545"/>
      <c r="AU98" s="20"/>
      <c r="AV98" s="20"/>
      <c r="AW98" s="20"/>
      <c r="AX98" s="20"/>
      <c r="AY98" s="20"/>
      <c r="AZ98" s="20"/>
    </row>
    <row r="99" spans="1:52" ht="13.3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35" customHeight="1">
      <c r="A100" s="1301" t="s">
        <v>2526</v>
      </c>
      <c r="B100" s="1301"/>
      <c r="C100" s="1301"/>
      <c r="D100" s="1301"/>
      <c r="E100" s="1301"/>
      <c r="F100" s="1301"/>
      <c r="G100" s="1301"/>
      <c r="H100" s="1301"/>
      <c r="I100" s="1301"/>
      <c r="J100" s="1301"/>
      <c r="K100" s="1301"/>
      <c r="L100" s="1301"/>
      <c r="M100" s="1301"/>
      <c r="N100" s="1301"/>
      <c r="O100" s="1301"/>
      <c r="P100" s="1301"/>
      <c r="Q100" s="1301"/>
      <c r="R100" s="1301"/>
      <c r="S100" s="1301"/>
      <c r="T100" s="1301"/>
      <c r="U100" s="1301"/>
      <c r="V100" s="1301"/>
      <c r="W100" s="1301"/>
      <c r="X100" s="1301"/>
      <c r="Y100" s="1301"/>
      <c r="Z100" s="1301"/>
      <c r="AA100" s="1301"/>
      <c r="AB100" s="1301"/>
      <c r="AC100" s="1301"/>
      <c r="AD100" s="1301"/>
      <c r="AE100" s="1301"/>
      <c r="AF100" s="1301"/>
      <c r="AG100" s="1301"/>
      <c r="AH100" s="1301"/>
      <c r="AI100" s="1301"/>
      <c r="AJ100" s="1301"/>
      <c r="AK100" s="1301"/>
      <c r="AL100" s="1301"/>
      <c r="AM100" s="1301"/>
      <c r="AN100" s="1301"/>
      <c r="AO100" s="1301"/>
      <c r="AP100" s="1301"/>
      <c r="AQ100" s="1301"/>
      <c r="AR100" s="1301"/>
      <c r="AS100" s="1301"/>
      <c r="AT100" s="1301"/>
      <c r="AU100" s="20"/>
      <c r="AV100" s="20"/>
      <c r="AW100" s="20"/>
      <c r="AX100" s="20"/>
      <c r="AY100" s="20"/>
      <c r="AZ100" s="20"/>
    </row>
    <row r="101" spans="1:52" ht="13.35" customHeight="1">
      <c r="A101" s="1301"/>
      <c r="B101" s="1301"/>
      <c r="C101" s="1301"/>
      <c r="D101" s="1301"/>
      <c r="E101" s="1301"/>
      <c r="F101" s="1301"/>
      <c r="G101" s="1301"/>
      <c r="H101" s="1301"/>
      <c r="I101" s="1301"/>
      <c r="J101" s="1301"/>
      <c r="K101" s="1301"/>
      <c r="L101" s="1301"/>
      <c r="M101" s="1301"/>
      <c r="N101" s="1301"/>
      <c r="O101" s="1301"/>
      <c r="P101" s="1301"/>
      <c r="Q101" s="1301"/>
      <c r="R101" s="1301"/>
      <c r="S101" s="1301"/>
      <c r="T101" s="1301"/>
      <c r="U101" s="1301"/>
      <c r="V101" s="1301"/>
      <c r="W101" s="1301"/>
      <c r="X101" s="1301"/>
      <c r="Y101" s="1301"/>
      <c r="Z101" s="1301"/>
      <c r="AA101" s="1301"/>
      <c r="AB101" s="1301"/>
      <c r="AC101" s="1301"/>
      <c r="AD101" s="1301"/>
      <c r="AE101" s="1301"/>
      <c r="AF101" s="1301"/>
      <c r="AG101" s="1301"/>
      <c r="AH101" s="1301"/>
      <c r="AI101" s="1301"/>
      <c r="AJ101" s="1301"/>
      <c r="AK101" s="1301"/>
      <c r="AL101" s="1301"/>
      <c r="AM101" s="1301"/>
      <c r="AN101" s="1301"/>
      <c r="AO101" s="1301"/>
      <c r="AP101" s="1301"/>
      <c r="AQ101" s="1301"/>
      <c r="AR101" s="1301"/>
      <c r="AS101" s="1301"/>
      <c r="AT101" s="1301"/>
      <c r="AU101" s="20"/>
      <c r="AV101" s="20"/>
      <c r="AW101" s="20"/>
      <c r="AX101" s="20"/>
      <c r="AY101" s="20"/>
      <c r="AZ101" s="20"/>
    </row>
    <row r="102" spans="1:52" ht="13.35" customHeight="1">
      <c r="A102" s="1301"/>
      <c r="B102" s="1301"/>
      <c r="C102" s="1301"/>
      <c r="D102" s="1301"/>
      <c r="E102" s="1301"/>
      <c r="F102" s="1301"/>
      <c r="G102" s="1301"/>
      <c r="H102" s="1301"/>
      <c r="I102" s="1301"/>
      <c r="J102" s="1301"/>
      <c r="K102" s="1301"/>
      <c r="L102" s="1301"/>
      <c r="M102" s="1301"/>
      <c r="N102" s="1301"/>
      <c r="O102" s="1301"/>
      <c r="P102" s="1301"/>
      <c r="Q102" s="1301"/>
      <c r="R102" s="1301"/>
      <c r="S102" s="1301"/>
      <c r="T102" s="1301"/>
      <c r="U102" s="1301"/>
      <c r="V102" s="1301"/>
      <c r="W102" s="1301"/>
      <c r="X102" s="1301"/>
      <c r="Y102" s="1301"/>
      <c r="Z102" s="1301"/>
      <c r="AA102" s="1301"/>
      <c r="AB102" s="1301"/>
      <c r="AC102" s="1301"/>
      <c r="AD102" s="1301"/>
      <c r="AE102" s="1301"/>
      <c r="AF102" s="1301"/>
      <c r="AG102" s="1301"/>
      <c r="AH102" s="1301"/>
      <c r="AI102" s="1301"/>
      <c r="AJ102" s="1301"/>
      <c r="AK102" s="1301"/>
      <c r="AL102" s="1301"/>
      <c r="AM102" s="1301"/>
      <c r="AN102" s="1301"/>
      <c r="AO102" s="1301"/>
      <c r="AP102" s="1301"/>
      <c r="AQ102" s="1301"/>
      <c r="AR102" s="1301"/>
      <c r="AS102" s="1301"/>
      <c r="AT102" s="1301"/>
      <c r="AU102" s="20"/>
      <c r="AV102" s="20"/>
      <c r="AW102" s="20"/>
      <c r="AX102" s="20"/>
      <c r="AY102" s="20"/>
      <c r="AZ102" s="20"/>
    </row>
    <row r="103" spans="1:52" ht="13.35" customHeight="1">
      <c r="A103" s="1301"/>
      <c r="B103" s="1301"/>
      <c r="C103" s="1301"/>
      <c r="D103" s="1301"/>
      <c r="E103" s="1301"/>
      <c r="F103" s="1301"/>
      <c r="G103" s="1301"/>
      <c r="H103" s="1301"/>
      <c r="I103" s="1301"/>
      <c r="J103" s="1301"/>
      <c r="K103" s="1301"/>
      <c r="L103" s="1301"/>
      <c r="M103" s="1301"/>
      <c r="N103" s="1301"/>
      <c r="O103" s="1301"/>
      <c r="P103" s="1301"/>
      <c r="Q103" s="1301"/>
      <c r="R103" s="1301"/>
      <c r="S103" s="1301"/>
      <c r="T103" s="1301"/>
      <c r="U103" s="1301"/>
      <c r="V103" s="1301"/>
      <c r="W103" s="1301"/>
      <c r="X103" s="1301"/>
      <c r="Y103" s="1301"/>
      <c r="Z103" s="1301"/>
      <c r="AA103" s="1301"/>
      <c r="AB103" s="1301"/>
      <c r="AC103" s="1301"/>
      <c r="AD103" s="1301"/>
      <c r="AE103" s="1301"/>
      <c r="AF103" s="1301"/>
      <c r="AG103" s="1301"/>
      <c r="AH103" s="1301"/>
      <c r="AI103" s="1301"/>
      <c r="AJ103" s="1301"/>
      <c r="AK103" s="1301"/>
      <c r="AL103" s="1301"/>
      <c r="AM103" s="1301"/>
      <c r="AN103" s="1301"/>
      <c r="AO103" s="1301"/>
      <c r="AP103" s="1301"/>
      <c r="AQ103" s="1301"/>
      <c r="AR103" s="1301"/>
      <c r="AS103" s="1301"/>
      <c r="AT103" s="1301"/>
      <c r="AU103" s="20"/>
      <c r="AV103" s="20"/>
      <c r="AW103" s="20"/>
      <c r="AX103" s="20"/>
      <c r="AY103" s="20"/>
    </row>
    <row r="104" spans="1:52" ht="13.3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35" customHeight="1">
      <c r="A105" s="1301" t="s">
        <v>2527</v>
      </c>
      <c r="B105" s="1301"/>
      <c r="C105" s="1301"/>
      <c r="D105" s="1301"/>
      <c r="E105" s="1301"/>
      <c r="F105" s="1301"/>
      <c r="G105" s="1301"/>
      <c r="H105" s="1301"/>
      <c r="I105" s="1301"/>
      <c r="J105" s="1301"/>
      <c r="K105" s="1301"/>
      <c r="L105" s="1301"/>
      <c r="M105" s="1301"/>
      <c r="N105" s="1301"/>
      <c r="O105" s="1301"/>
      <c r="P105" s="1301"/>
      <c r="Q105" s="1301"/>
      <c r="R105" s="1301"/>
      <c r="S105" s="1301"/>
      <c r="T105" s="1301"/>
      <c r="U105" s="1301"/>
      <c r="V105" s="1301"/>
      <c r="W105" s="1301"/>
      <c r="X105" s="1301"/>
      <c r="Y105" s="1301"/>
      <c r="Z105" s="1301"/>
      <c r="AA105" s="1301"/>
      <c r="AB105" s="1301"/>
      <c r="AC105" s="1301"/>
      <c r="AD105" s="1301"/>
      <c r="AE105" s="1301"/>
      <c r="AF105" s="1301"/>
      <c r="AG105" s="1301"/>
      <c r="AH105" s="1301"/>
      <c r="AI105" s="1301"/>
      <c r="AJ105" s="1301"/>
      <c r="AK105" s="1301"/>
      <c r="AL105" s="1301"/>
      <c r="AM105" s="1301"/>
      <c r="AN105" s="1301"/>
      <c r="AO105" s="1301"/>
      <c r="AP105" s="1301"/>
      <c r="AQ105" s="1301"/>
      <c r="AR105" s="1301"/>
      <c r="AS105" s="1301"/>
      <c r="AT105" s="1301"/>
      <c r="AU105" s="20"/>
      <c r="AV105" s="20"/>
      <c r="AW105" s="20"/>
      <c r="AX105" s="20"/>
      <c r="AY105" s="20"/>
    </row>
    <row r="106" spans="1:52" ht="13.35" customHeight="1">
      <c r="A106" s="1301"/>
      <c r="B106" s="1301"/>
      <c r="C106" s="1301"/>
      <c r="D106" s="1301"/>
      <c r="E106" s="1301"/>
      <c r="F106" s="1301"/>
      <c r="G106" s="1301"/>
      <c r="H106" s="1301"/>
      <c r="I106" s="1301"/>
      <c r="J106" s="1301"/>
      <c r="K106" s="1301"/>
      <c r="L106" s="1301"/>
      <c r="M106" s="1301"/>
      <c r="N106" s="1301"/>
      <c r="O106" s="1301"/>
      <c r="P106" s="1301"/>
      <c r="Q106" s="1301"/>
      <c r="R106" s="1301"/>
      <c r="S106" s="1301"/>
      <c r="T106" s="1301"/>
      <c r="U106" s="1301"/>
      <c r="V106" s="1301"/>
      <c r="W106" s="1301"/>
      <c r="X106" s="1301"/>
      <c r="Y106" s="1301"/>
      <c r="Z106" s="1301"/>
      <c r="AA106" s="1301"/>
      <c r="AB106" s="1301"/>
      <c r="AC106" s="1301"/>
      <c r="AD106" s="1301"/>
      <c r="AE106" s="1301"/>
      <c r="AF106" s="1301"/>
      <c r="AG106" s="1301"/>
      <c r="AH106" s="1301"/>
      <c r="AI106" s="1301"/>
      <c r="AJ106" s="1301"/>
      <c r="AK106" s="1301"/>
      <c r="AL106" s="1301"/>
      <c r="AM106" s="1301"/>
      <c r="AN106" s="1301"/>
      <c r="AO106" s="1301"/>
      <c r="AP106" s="1301"/>
      <c r="AQ106" s="1301"/>
      <c r="AR106" s="1301"/>
      <c r="AS106" s="1301"/>
      <c r="AT106" s="1301"/>
      <c r="AU106" s="20"/>
      <c r="AV106" s="20"/>
      <c r="AW106" s="20"/>
      <c r="AX106" s="20"/>
      <c r="AY106" s="20"/>
    </row>
    <row r="107" spans="1:52" ht="13.3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35" customHeight="1">
      <c r="A108" s="551" t="s">
        <v>2528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3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3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3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3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35" customHeight="1">
      <c r="A113" s="311"/>
      <c r="C113" s="3" t="s">
        <v>181</v>
      </c>
      <c r="G113" s="1548">
        <v>22</v>
      </c>
      <c r="H113" s="1548"/>
      <c r="I113" s="3" t="s">
        <v>182</v>
      </c>
      <c r="L113" s="1548" t="s">
        <v>2642</v>
      </c>
      <c r="M113" s="1548"/>
      <c r="N113" s="1548"/>
      <c r="O113" s="1548"/>
      <c r="P113" s="1561" t="s">
        <v>2529</v>
      </c>
      <c r="Q113" s="1561"/>
      <c r="R113" s="1561"/>
      <c r="S113" s="1561"/>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3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35" customHeight="1">
      <c r="A115" s="91"/>
      <c r="C115" s="1549" t="s">
        <v>2643</v>
      </c>
      <c r="D115" s="1549"/>
      <c r="E115" s="1549"/>
      <c r="F115" s="1549"/>
      <c r="G115" s="1549"/>
      <c r="H115" s="1549"/>
      <c r="I115" s="1549"/>
      <c r="J115" s="1549"/>
      <c r="K115" s="1549"/>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3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35" customHeight="1">
      <c r="A117" s="91"/>
      <c r="B117" s="22"/>
      <c r="C117" s="22"/>
      <c r="X117" s="3" t="s">
        <v>637</v>
      </c>
      <c r="Y117" s="1548"/>
      <c r="Z117" s="1548"/>
      <c r="AA117" s="1548"/>
      <c r="AB117" s="1548"/>
      <c r="AC117" s="1548"/>
      <c r="AD117" s="1548"/>
      <c r="AE117" s="1548"/>
      <c r="AF117" s="1548"/>
      <c r="AG117" s="1548"/>
      <c r="AH117" s="1548"/>
      <c r="AI117" s="1548"/>
      <c r="AJ117" s="1548"/>
      <c r="AK117" s="1548"/>
    </row>
    <row r="118" spans="1:51" ht="13.35" customHeight="1">
      <c r="X118" s="3"/>
      <c r="Y118" s="3"/>
      <c r="Z118" s="3" t="s">
        <v>638</v>
      </c>
      <c r="AA118" s="3"/>
      <c r="AB118" s="3"/>
      <c r="AC118" s="3"/>
      <c r="AD118" s="3"/>
      <c r="AE118" s="3"/>
      <c r="AF118" s="3"/>
      <c r="AG118" s="3"/>
      <c r="AH118" s="3"/>
      <c r="AI118" s="3"/>
      <c r="AJ118" s="3"/>
      <c r="AK118" s="3"/>
    </row>
    <row r="119" spans="1:51" ht="13.3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35" customHeight="1">
      <c r="A120" s="91"/>
      <c r="B120" s="3"/>
      <c r="P120" s="3"/>
      <c r="Q120" s="3"/>
      <c r="R120" s="3"/>
      <c r="S120" s="3"/>
      <c r="T120" s="3"/>
      <c r="U120" s="3"/>
      <c r="V120" s="3"/>
      <c r="W120" s="3"/>
      <c r="X120" s="3"/>
      <c r="Y120" s="1548" t="s">
        <v>2644</v>
      </c>
      <c r="Z120" s="1548"/>
      <c r="AA120" s="1548"/>
      <c r="AB120" s="1548"/>
      <c r="AC120" s="1548"/>
      <c r="AD120" s="1548"/>
      <c r="AE120" s="1548"/>
      <c r="AF120" s="1548"/>
      <c r="AG120" s="1548"/>
      <c r="AH120" s="1548"/>
      <c r="AI120" s="1548"/>
      <c r="AJ120" s="1548"/>
      <c r="AK120" s="1548"/>
      <c r="AL120" s="3"/>
      <c r="AM120" s="3"/>
      <c r="AN120" s="3"/>
      <c r="AO120" s="3"/>
      <c r="AP120" s="3"/>
      <c r="AQ120" s="3"/>
      <c r="AR120" s="3"/>
      <c r="AS120" s="3"/>
      <c r="AT120" s="3"/>
      <c r="AU120" s="3"/>
      <c r="AV120" s="3"/>
      <c r="AW120" s="3"/>
      <c r="AX120" s="3"/>
      <c r="AY120" s="3"/>
    </row>
    <row r="121" spans="1:51" ht="13.3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35" customHeight="1">
      <c r="A122" s="3"/>
      <c r="B122" s="3"/>
      <c r="T122" s="3"/>
      <c r="U122" s="3"/>
      <c r="V122" s="3"/>
      <c r="W122" s="3"/>
      <c r="AL122" s="3"/>
      <c r="AM122" s="3"/>
      <c r="AN122" s="3"/>
      <c r="AO122" s="3"/>
      <c r="AP122" s="3"/>
      <c r="AQ122" s="3"/>
      <c r="AR122" s="3"/>
      <c r="AS122" s="3"/>
      <c r="AT122" s="3"/>
      <c r="AU122" s="3"/>
      <c r="AV122" s="3"/>
      <c r="AW122" s="3"/>
      <c r="AX122" s="3"/>
      <c r="AY122" s="3"/>
    </row>
    <row r="123" spans="1:51" ht="13.35" customHeight="1">
      <c r="A123" s="3"/>
      <c r="B123" s="3"/>
      <c r="T123" s="3"/>
      <c r="U123" s="3"/>
      <c r="V123" s="3"/>
      <c r="W123" s="3"/>
      <c r="X123" s="3"/>
      <c r="Y123" s="1548" t="s">
        <v>2645</v>
      </c>
      <c r="Z123" s="1548"/>
      <c r="AA123" s="1548"/>
      <c r="AB123" s="1548"/>
      <c r="AC123" s="1548"/>
      <c r="AD123" s="1548"/>
      <c r="AE123" s="1548"/>
      <c r="AF123" s="1548"/>
      <c r="AG123" s="1548"/>
      <c r="AH123" s="1548"/>
      <c r="AI123" s="1548"/>
      <c r="AJ123" s="1548"/>
      <c r="AK123" s="1548"/>
      <c r="AL123" s="3"/>
      <c r="AM123" s="3"/>
      <c r="AN123" s="3"/>
      <c r="AO123" s="3"/>
      <c r="AP123" s="3"/>
      <c r="AQ123" s="3"/>
      <c r="AR123" s="3"/>
      <c r="AS123" s="3"/>
      <c r="AT123" s="3"/>
      <c r="AU123" s="3"/>
      <c r="AV123" s="3"/>
      <c r="AW123" s="3"/>
      <c r="AX123" s="3"/>
      <c r="AY123" s="3"/>
    </row>
    <row r="124" spans="1:51" ht="13.3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3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35" customHeight="1"/>
    <row r="127" spans="1:51" ht="13.3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35" hidden="1" customHeight="1">
      <c r="A128" s="385"/>
      <c r="AL128" s="385"/>
      <c r="AM128" s="385"/>
      <c r="AN128" s="385"/>
      <c r="AO128" s="385"/>
      <c r="AP128" s="385"/>
      <c r="AQ128" s="385"/>
      <c r="AR128" s="385"/>
      <c r="AS128" s="385"/>
      <c r="AT128" s="385"/>
      <c r="AU128" s="385"/>
      <c r="AV128" s="385"/>
      <c r="AW128" s="385"/>
      <c r="AX128" s="385"/>
      <c r="AY128" s="385"/>
    </row>
    <row r="129" spans="1:51" ht="13.3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3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35" hidden="1" customHeight="1">
      <c r="A131" s="3"/>
      <c r="AL131" s="3"/>
      <c r="AM131" s="3"/>
      <c r="AN131" s="3"/>
      <c r="AO131" s="3"/>
      <c r="AP131" s="3"/>
      <c r="AQ131" s="3"/>
      <c r="AR131" s="3"/>
      <c r="AS131" s="3"/>
      <c r="AT131" s="3"/>
      <c r="AU131" s="3"/>
      <c r="AV131" s="3"/>
      <c r="AW131" s="3"/>
      <c r="AX131" s="3"/>
      <c r="AY131" s="3"/>
    </row>
    <row r="132" spans="1:51" ht="13.3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35" hidden="1" customHeight="1">
      <c r="A133" s="3"/>
      <c r="W133" s="3"/>
      <c r="AL133" s="3"/>
      <c r="AM133" s="3"/>
      <c r="AN133" s="3"/>
      <c r="AO133" s="3"/>
      <c r="AP133" s="3"/>
      <c r="AQ133" s="3"/>
      <c r="AR133" s="3"/>
      <c r="AS133" s="3"/>
      <c r="AT133" s="3"/>
      <c r="AU133" s="3"/>
      <c r="AV133" s="3"/>
      <c r="AW133" s="3"/>
      <c r="AX133" s="3"/>
      <c r="AY133" s="3"/>
    </row>
    <row r="134" spans="1:51" ht="13.3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35" hidden="1" customHeight="1">
      <c r="A135" s="3"/>
      <c r="M135" s="3"/>
      <c r="N135" s="3"/>
      <c r="O135" s="3"/>
      <c r="AK135" s="3"/>
      <c r="AL135" s="3"/>
      <c r="AM135" s="3"/>
      <c r="AN135" s="3"/>
      <c r="AO135" s="3"/>
      <c r="AP135" s="3"/>
      <c r="AQ135" s="3"/>
      <c r="AR135" s="3"/>
      <c r="AS135" s="3"/>
      <c r="AT135" s="3"/>
      <c r="AU135" s="3"/>
      <c r="AV135" s="3"/>
      <c r="AW135" s="3"/>
      <c r="AX135" s="3"/>
      <c r="AY135" s="3"/>
    </row>
    <row r="136" spans="1:51" ht="13.3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3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3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3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3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3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3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3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3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3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3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3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3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3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35" customHeight="1">
      <c r="A150" s="3"/>
      <c r="B150" s="3"/>
      <c r="D150" s="3"/>
      <c r="E150" s="3"/>
      <c r="F150" s="1304"/>
      <c r="G150" s="1304"/>
      <c r="H150" s="1304"/>
      <c r="I150" s="1304"/>
      <c r="J150" s="1304"/>
      <c r="K150" s="1304"/>
      <c r="L150" s="1304"/>
      <c r="M150" s="1304"/>
      <c r="N150" s="1304"/>
      <c r="O150" s="1304"/>
      <c r="P150" s="1304"/>
      <c r="Q150" s="1304"/>
      <c r="R150" s="1304"/>
      <c r="S150" s="1304"/>
      <c r="T150" s="1304"/>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3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35" customHeight="1"/>
    <row r="153" spans="1:72" ht="13.35" customHeight="1">
      <c r="D153" t="s">
        <v>654</v>
      </c>
      <c r="O153" s="1518" t="s">
        <v>2646</v>
      </c>
      <c r="P153" s="1432"/>
      <c r="Q153" s="1432"/>
      <c r="R153" s="1432"/>
      <c r="S153" s="1432"/>
      <c r="T153" s="1432"/>
      <c r="U153" s="1432"/>
      <c r="V153" s="1432"/>
      <c r="W153" s="1432"/>
      <c r="X153" s="1432"/>
      <c r="Y153" s="1432"/>
      <c r="Z153" s="1432"/>
      <c r="AA153" s="1432"/>
      <c r="AB153" s="1432"/>
      <c r="AC153" s="1432"/>
      <c r="AD153" s="1432"/>
      <c r="AE153" s="1432"/>
      <c r="AF153" s="1432"/>
      <c r="AG153" s="1432"/>
      <c r="AH153" s="1432"/>
    </row>
    <row r="154" spans="1:72" ht="13.35" customHeight="1">
      <c r="D154" s="325" t="s">
        <v>442</v>
      </c>
      <c r="O154" s="1420" t="s">
        <v>2647</v>
      </c>
      <c r="P154" s="1421"/>
      <c r="Q154" s="1421"/>
      <c r="R154" s="1421"/>
      <c r="S154" s="1421"/>
      <c r="T154" s="1421"/>
      <c r="U154" s="1421"/>
      <c r="V154" s="1421"/>
      <c r="W154" s="1421"/>
      <c r="X154" s="1421"/>
      <c r="Y154" s="1421"/>
      <c r="Z154" s="1421"/>
      <c r="AA154" s="1421"/>
      <c r="AB154" s="1421"/>
      <c r="AC154" s="1421"/>
      <c r="AD154" s="1421"/>
      <c r="AE154" s="1421"/>
      <c r="AF154" s="1421"/>
      <c r="AG154" s="1421"/>
      <c r="AH154" s="1421"/>
    </row>
    <row r="155" spans="1:72" ht="13.35" customHeight="1">
      <c r="D155" s="8" t="s">
        <v>444</v>
      </c>
      <c r="F155" s="8"/>
      <c r="G155" s="8"/>
      <c r="H155" s="8"/>
      <c r="I155" s="8"/>
      <c r="J155" s="8"/>
      <c r="K155" s="8"/>
      <c r="L155" s="8"/>
      <c r="M155" s="8"/>
      <c r="N155" s="8"/>
      <c r="O155" s="1558" t="s">
        <v>443</v>
      </c>
      <c r="P155" s="1558"/>
      <c r="Q155" s="1558"/>
      <c r="R155" s="1558"/>
      <c r="S155" s="1558"/>
      <c r="T155" s="1558"/>
      <c r="U155" s="1558"/>
      <c r="V155" s="1558"/>
      <c r="W155" s="1558"/>
      <c r="X155" s="1558"/>
      <c r="Y155" s="1558"/>
      <c r="Z155" s="1558"/>
      <c r="AA155" s="1558"/>
      <c r="AB155" s="1558"/>
      <c r="AC155" s="1558"/>
      <c r="AD155" s="1558"/>
      <c r="AE155" s="1558"/>
      <c r="AF155" s="1558"/>
      <c r="AG155" s="1558"/>
      <c r="AH155" s="1558"/>
    </row>
    <row r="156" spans="1:72" ht="13.35" customHeight="1">
      <c r="D156" t="s">
        <v>314</v>
      </c>
      <c r="O156" s="1434" t="s">
        <v>2648</v>
      </c>
      <c r="P156" s="1434"/>
      <c r="Q156" s="1434"/>
      <c r="R156" s="1434"/>
      <c r="S156" s="1434"/>
      <c r="T156" s="1434"/>
      <c r="U156" s="1434"/>
      <c r="V156" s="1434"/>
      <c r="W156" s="1434"/>
      <c r="X156" s="1434"/>
      <c r="Y156" s="1434"/>
      <c r="Z156" s="1434"/>
      <c r="AA156" s="1434"/>
      <c r="AB156" s="1434"/>
      <c r="AC156" s="1434"/>
      <c r="AD156" s="1434"/>
      <c r="AE156" s="1434"/>
      <c r="AF156" s="1434"/>
      <c r="AG156" s="1434"/>
      <c r="AH156" s="1434"/>
      <c r="BT156" t="s">
        <v>308</v>
      </c>
    </row>
    <row r="157" spans="1:72" ht="13.35" customHeight="1">
      <c r="D157" t="s">
        <v>315</v>
      </c>
      <c r="O157" s="1432" t="s">
        <v>2649</v>
      </c>
      <c r="P157" s="1432"/>
      <c r="Q157" s="1432"/>
      <c r="R157" s="1432"/>
      <c r="S157" s="1432"/>
      <c r="T157" s="1432"/>
      <c r="U157" s="1432"/>
      <c r="V157" s="1432"/>
      <c r="W157" s="1432"/>
      <c r="X157" s="1432"/>
      <c r="Y157" s="8"/>
      <c r="Z157" s="8"/>
      <c r="AA157" s="8"/>
      <c r="AB157" s="8"/>
      <c r="AC157" s="8"/>
      <c r="AD157" s="8"/>
      <c r="AE157" s="8"/>
      <c r="AF157" s="8"/>
      <c r="BN157" s="23" t="s">
        <v>645</v>
      </c>
      <c r="BT157" t="s">
        <v>485</v>
      </c>
    </row>
    <row r="158" spans="1:72" ht="13.35" customHeight="1">
      <c r="D158" t="s">
        <v>316</v>
      </c>
      <c r="O158" s="1568">
        <v>95448</v>
      </c>
      <c r="P158" s="1568"/>
      <c r="Q158" s="1568"/>
      <c r="R158" s="1568"/>
      <c r="S158" s="9"/>
      <c r="T158" s="9"/>
      <c r="U158" s="9"/>
      <c r="V158" s="9"/>
      <c r="W158" s="9"/>
      <c r="X158" s="9"/>
      <c r="Y158" s="9"/>
      <c r="Z158" s="9"/>
      <c r="AA158" s="9"/>
      <c r="AB158" s="9"/>
      <c r="AC158" s="9"/>
      <c r="AD158" s="9"/>
      <c r="AE158" s="9"/>
      <c r="AF158" s="9"/>
      <c r="BN158" s="23" t="s">
        <v>646</v>
      </c>
      <c r="BT158" t="s">
        <v>486</v>
      </c>
    </row>
    <row r="159" spans="1:72" ht="13.35" customHeight="1">
      <c r="D159" t="s">
        <v>317</v>
      </c>
      <c r="O159" s="1554" t="s">
        <v>2650</v>
      </c>
      <c r="P159" s="1554"/>
      <c r="Q159" s="1554"/>
      <c r="R159" s="1554"/>
      <c r="S159" s="1554"/>
      <c r="T159" s="1554"/>
      <c r="V159" s="97" t="s">
        <v>272</v>
      </c>
      <c r="W159" s="1569"/>
      <c r="X159" s="1569"/>
      <c r="Y159" s="10"/>
      <c r="Z159" s="10"/>
      <c r="AA159" s="10"/>
      <c r="AB159" s="10"/>
      <c r="AC159" s="10"/>
      <c r="AD159" s="10"/>
      <c r="AE159" s="10"/>
      <c r="AF159" s="10"/>
      <c r="BN159" s="23" t="s">
        <v>340</v>
      </c>
      <c r="BT159" t="s">
        <v>487</v>
      </c>
    </row>
    <row r="160" spans="1:72" ht="13.35" customHeight="1">
      <c r="D160" t="s">
        <v>318</v>
      </c>
      <c r="O160" s="1554" t="s">
        <v>2651</v>
      </c>
      <c r="P160" s="1554"/>
      <c r="Q160" s="1554"/>
      <c r="R160" s="1554"/>
      <c r="S160" s="1554"/>
      <c r="T160" s="1554"/>
      <c r="U160" s="10"/>
      <c r="V160" s="10"/>
      <c r="W160" s="10"/>
      <c r="X160" s="10"/>
      <c r="Y160" s="10"/>
      <c r="Z160" s="10"/>
      <c r="AA160" s="10"/>
      <c r="AB160" s="10"/>
      <c r="AC160" s="10"/>
      <c r="AD160" s="10"/>
      <c r="AE160" s="10"/>
      <c r="AF160" s="10"/>
      <c r="BN160" s="23" t="s">
        <v>669</v>
      </c>
      <c r="BT160" t="s">
        <v>488</v>
      </c>
    </row>
    <row r="161" spans="1:72" ht="13.35" customHeight="1">
      <c r="D161" t="s">
        <v>319</v>
      </c>
      <c r="O161" s="1537" t="s">
        <v>2652</v>
      </c>
      <c r="P161" s="1537"/>
      <c r="Q161" s="1537"/>
      <c r="R161" s="1537"/>
      <c r="S161" s="1537"/>
      <c r="T161" s="1537"/>
      <c r="U161" s="1537"/>
      <c r="V161" s="1537"/>
      <c r="W161" s="1537"/>
      <c r="X161" s="1537"/>
      <c r="Y161" s="1537"/>
      <c r="Z161" s="1537"/>
      <c r="AA161" s="1537"/>
      <c r="AB161" s="1537"/>
      <c r="AC161" s="1537"/>
      <c r="AD161" s="1537"/>
      <c r="AE161" s="1537"/>
      <c r="AF161" s="1537"/>
      <c r="AG161" s="1537"/>
      <c r="AH161" s="1537"/>
      <c r="BJ161" t="s">
        <v>678</v>
      </c>
      <c r="BN161" s="23" t="s">
        <v>670</v>
      </c>
      <c r="BT161" t="s">
        <v>489</v>
      </c>
    </row>
    <row r="162" spans="1:72" ht="13.3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3.35" customHeight="1">
      <c r="C163" s="27" t="s">
        <v>82</v>
      </c>
      <c r="D163" s="3" t="s">
        <v>2415</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3.35" customHeight="1">
      <c r="C164" s="27"/>
      <c r="D164" s="1550" t="s">
        <v>2624</v>
      </c>
      <c r="E164" s="1550"/>
      <c r="F164" s="1550"/>
      <c r="G164" s="1550"/>
      <c r="H164" s="1550"/>
      <c r="I164" s="1550"/>
      <c r="J164" s="1550"/>
      <c r="K164" s="1550"/>
      <c r="L164" s="1550"/>
      <c r="M164" s="1550"/>
      <c r="N164" s="1550"/>
      <c r="O164" s="1550"/>
      <c r="P164" s="1550"/>
      <c r="Q164" s="1550"/>
      <c r="R164" s="1550"/>
      <c r="S164" s="1550"/>
      <c r="T164" s="1550"/>
      <c r="U164" s="1550"/>
      <c r="V164" s="1550"/>
      <c r="W164" s="1550"/>
      <c r="X164" s="1550"/>
      <c r="Y164" s="1550"/>
      <c r="Z164" s="1550"/>
      <c r="AA164" s="1550"/>
      <c r="AB164" s="1550"/>
      <c r="AC164" s="1550"/>
      <c r="AD164" s="1550"/>
      <c r="AE164" s="1550"/>
      <c r="AF164" s="1550"/>
      <c r="AG164" s="1550"/>
      <c r="AH164" s="1550"/>
      <c r="BN164" s="23" t="s">
        <v>673</v>
      </c>
      <c r="BT164" t="s">
        <v>492</v>
      </c>
    </row>
    <row r="165" spans="1:72" ht="13.3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3.3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3.3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3.3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3.35" customHeight="1">
      <c r="A169" s="1544" t="s">
        <v>548</v>
      </c>
      <c r="B169" s="1544"/>
      <c r="C169" s="1544"/>
      <c r="D169" s="1544"/>
      <c r="E169" s="1544"/>
      <c r="F169" s="1544"/>
      <c r="G169" s="1544"/>
      <c r="H169" s="1544"/>
      <c r="I169" s="1544"/>
      <c r="J169" s="1544"/>
      <c r="K169" s="1544"/>
      <c r="L169" s="1544"/>
      <c r="M169" s="1544"/>
      <c r="N169" s="1544"/>
      <c r="O169" s="1544"/>
      <c r="P169" s="1544"/>
      <c r="Q169" s="1544"/>
      <c r="R169" s="1544"/>
      <c r="S169" s="1544"/>
      <c r="T169" s="1544"/>
      <c r="U169" s="1544"/>
      <c r="V169" s="1544"/>
      <c r="W169" s="1544"/>
      <c r="X169" s="1544"/>
      <c r="Y169" s="1544"/>
      <c r="Z169" s="1544"/>
      <c r="AA169" s="1544"/>
      <c r="AB169" s="1544"/>
      <c r="AC169" s="1544"/>
      <c r="AD169" s="1544"/>
      <c r="AE169" s="1544"/>
      <c r="AF169" s="1544"/>
      <c r="AG169" s="1544"/>
      <c r="AH169" s="1544"/>
      <c r="AI169" s="1544"/>
      <c r="AJ169" s="1544"/>
      <c r="AK169" s="1544"/>
      <c r="AL169" s="1544"/>
      <c r="AM169" s="1544"/>
      <c r="AN169" s="1544"/>
      <c r="AO169" s="1544"/>
      <c r="AP169" s="1544"/>
      <c r="AQ169" s="1544"/>
      <c r="AR169" s="1544"/>
      <c r="AS169" s="1544"/>
      <c r="AT169" s="1544"/>
      <c r="AU169" s="95"/>
      <c r="AV169" s="95"/>
      <c r="AW169" s="95"/>
      <c r="AX169" s="95"/>
      <c r="AY169" s="95"/>
      <c r="BN169" s="23" t="s">
        <v>682</v>
      </c>
      <c r="BT169" t="s">
        <v>497</v>
      </c>
    </row>
    <row r="170" spans="1:72" ht="13.35" customHeight="1">
      <c r="A170" s="1544"/>
      <c r="B170" s="1544"/>
      <c r="C170" s="1544"/>
      <c r="D170" s="1544"/>
      <c r="E170" s="1544"/>
      <c r="F170" s="1544"/>
      <c r="G170" s="1544"/>
      <c r="H170" s="1544"/>
      <c r="I170" s="1544"/>
      <c r="J170" s="1544"/>
      <c r="K170" s="1544"/>
      <c r="L170" s="1544"/>
      <c r="M170" s="1544"/>
      <c r="N170" s="1544"/>
      <c r="O170" s="1544"/>
      <c r="P170" s="1544"/>
      <c r="Q170" s="1544"/>
      <c r="R170" s="1544"/>
      <c r="S170" s="1544"/>
      <c r="T170" s="1544"/>
      <c r="U170" s="1544"/>
      <c r="V170" s="1544"/>
      <c r="W170" s="1544"/>
      <c r="X170" s="1544"/>
      <c r="Y170" s="1544"/>
      <c r="Z170" s="1544"/>
      <c r="AA170" s="1544"/>
      <c r="AB170" s="1544"/>
      <c r="AC170" s="1544"/>
      <c r="AD170" s="1544"/>
      <c r="AE170" s="1544"/>
      <c r="AF170" s="1544"/>
      <c r="AG170" s="1544"/>
      <c r="AH170" s="1544"/>
      <c r="AI170" s="1544"/>
      <c r="AJ170" s="1544"/>
      <c r="AK170" s="1544"/>
      <c r="AL170" s="1544"/>
      <c r="AM170" s="1544"/>
      <c r="AN170" s="1544"/>
      <c r="AO170" s="1544"/>
      <c r="AP170" s="1544"/>
      <c r="AQ170" s="1544"/>
      <c r="AR170" s="1544"/>
      <c r="AS170" s="1544"/>
      <c r="AT170" s="1544"/>
      <c r="AU170" s="95"/>
      <c r="AV170" s="95"/>
      <c r="AW170" s="95"/>
      <c r="AX170" s="95"/>
      <c r="AY170" s="95"/>
      <c r="BN170" s="23" t="s">
        <v>683</v>
      </c>
      <c r="BT170" t="s">
        <v>498</v>
      </c>
    </row>
    <row r="171" spans="1:72" ht="13.35" customHeight="1">
      <c r="BN171" s="23" t="s">
        <v>212</v>
      </c>
      <c r="BT171" t="s">
        <v>499</v>
      </c>
    </row>
    <row r="172" spans="1:72" ht="13.35" customHeight="1">
      <c r="A172" s="2" t="s">
        <v>320</v>
      </c>
      <c r="C172" s="2" t="s">
        <v>321</v>
      </c>
      <c r="BN172" s="23" t="s">
        <v>214</v>
      </c>
      <c r="BT172" t="s">
        <v>500</v>
      </c>
    </row>
    <row r="173" spans="1:72" ht="13.35" customHeight="1">
      <c r="C173" s="24"/>
      <c r="D173" t="s">
        <v>322</v>
      </c>
      <c r="J173" s="1557" t="s">
        <v>372</v>
      </c>
      <c r="K173" s="1557"/>
      <c r="L173" s="1557"/>
      <c r="M173" s="1557"/>
      <c r="N173" s="1557"/>
      <c r="O173" s="1557"/>
      <c r="P173" s="1557"/>
      <c r="Q173" s="1557"/>
      <c r="R173" s="1557"/>
      <c r="S173" s="1557"/>
      <c r="U173" s="25"/>
      <c r="X173" s="25"/>
      <c r="BB173" s="3" t="s">
        <v>308</v>
      </c>
      <c r="BN173" s="23" t="s">
        <v>215</v>
      </c>
      <c r="BT173" t="s">
        <v>501</v>
      </c>
    </row>
    <row r="174" spans="1:72" ht="13.35" customHeight="1">
      <c r="C174" s="24"/>
      <c r="D174" s="3" t="s">
        <v>1309</v>
      </c>
      <c r="J174" s="1434" t="s">
        <v>2421</v>
      </c>
      <c r="K174" s="1434"/>
      <c r="L174" s="1434"/>
      <c r="M174" s="1434"/>
      <c r="N174" s="1434"/>
      <c r="O174" s="1434"/>
      <c r="P174" s="1434"/>
      <c r="Q174" s="1434"/>
      <c r="R174" s="1434"/>
      <c r="S174" s="1434"/>
      <c r="T174" s="1434"/>
      <c r="U174" s="1434"/>
      <c r="V174" s="1434"/>
      <c r="W174" s="1434"/>
      <c r="X174" s="1434"/>
      <c r="Y174" s="1434"/>
      <c r="Z174" s="1434"/>
      <c r="AA174" s="1434"/>
      <c r="AB174" s="1434"/>
      <c r="BB174" t="s">
        <v>2274</v>
      </c>
      <c r="BN174" s="23" t="s">
        <v>217</v>
      </c>
      <c r="BT174" t="s">
        <v>502</v>
      </c>
    </row>
    <row r="175" spans="1:72" ht="13.35" customHeight="1">
      <c r="C175" s="8"/>
      <c r="D175" s="3" t="s">
        <v>323</v>
      </c>
      <c r="O175" s="27"/>
      <c r="U175" s="1419" t="s">
        <v>554</v>
      </c>
      <c r="V175" s="1419"/>
      <c r="BB175" t="s">
        <v>2238</v>
      </c>
      <c r="BN175" s="23" t="s">
        <v>218</v>
      </c>
      <c r="BT175" t="s">
        <v>503</v>
      </c>
    </row>
    <row r="176" spans="1:72" ht="13.35" customHeight="1">
      <c r="C176" s="8"/>
      <c r="D176" s="26"/>
      <c r="E176" t="s">
        <v>305</v>
      </c>
      <c r="O176" s="27"/>
      <c r="P176" t="s">
        <v>2396</v>
      </c>
      <c r="T176" s="27" t="s">
        <v>306</v>
      </c>
      <c r="U176" s="1553">
        <v>24</v>
      </c>
      <c r="V176" s="1553"/>
      <c r="W176" s="1" t="s">
        <v>307</v>
      </c>
      <c r="X176" s="1560">
        <v>56</v>
      </c>
      <c r="Y176" s="1560"/>
      <c r="BB176" t="s">
        <v>2275</v>
      </c>
      <c r="BN176" s="23" t="s">
        <v>220</v>
      </c>
      <c r="BT176" t="s">
        <v>504</v>
      </c>
    </row>
    <row r="177" spans="1:72" ht="13.35" customHeight="1">
      <c r="C177" s="24"/>
      <c r="D177" t="s">
        <v>250</v>
      </c>
      <c r="R177" s="1419" t="s">
        <v>678</v>
      </c>
      <c r="S177" s="1419"/>
      <c r="BB177" t="s">
        <v>2578</v>
      </c>
      <c r="BN177" s="23" t="s">
        <v>221</v>
      </c>
      <c r="BT177" t="s">
        <v>505</v>
      </c>
    </row>
    <row r="178" spans="1:72" ht="13.35" customHeight="1">
      <c r="C178" s="24"/>
      <c r="D178" s="3" t="s">
        <v>1310</v>
      </c>
      <c r="AA178" t="s">
        <v>2396</v>
      </c>
      <c r="AE178" s="27" t="s">
        <v>306</v>
      </c>
      <c r="AF178" s="1563"/>
      <c r="AG178" s="1563"/>
      <c r="AH178" s="1" t="s">
        <v>307</v>
      </c>
      <c r="AI178" s="1532"/>
      <c r="AJ178" s="1532"/>
      <c r="AK178" s="1532"/>
      <c r="BB178" t="s">
        <v>2579</v>
      </c>
      <c r="BN178" s="23" t="s">
        <v>222</v>
      </c>
      <c r="BT178" t="s">
        <v>53</v>
      </c>
    </row>
    <row r="179" spans="1:72" ht="13.35" customHeight="1">
      <c r="C179" s="24"/>
      <c r="BN179" s="23" t="s">
        <v>223</v>
      </c>
      <c r="BT179" t="s">
        <v>54</v>
      </c>
    </row>
    <row r="180" spans="1:72" ht="13.35" customHeight="1">
      <c r="C180" s="24"/>
      <c r="D180" t="s">
        <v>2397</v>
      </c>
      <c r="X180" s="1419" t="s">
        <v>678</v>
      </c>
      <c r="Y180" s="1419"/>
      <c r="BN180" s="23" t="s">
        <v>225</v>
      </c>
      <c r="BT180" t="s">
        <v>55</v>
      </c>
    </row>
    <row r="181" spans="1:72" ht="13.35" customHeight="1">
      <c r="C181" s="8"/>
      <c r="E181" s="4" t="s">
        <v>996</v>
      </c>
      <c r="BN181" s="23" t="s">
        <v>226</v>
      </c>
      <c r="BT181" t="s">
        <v>56</v>
      </c>
    </row>
    <row r="182" spans="1:72" ht="13.35" customHeight="1">
      <c r="C182" s="564"/>
      <c r="BN182" s="23" t="s">
        <v>227</v>
      </c>
      <c r="BT182" t="s">
        <v>60</v>
      </c>
    </row>
    <row r="183" spans="1:72" ht="13.35" customHeight="1">
      <c r="A183" s="2" t="s">
        <v>585</v>
      </c>
      <c r="C183" s="2" t="s">
        <v>586</v>
      </c>
      <c r="BN183" s="23" t="s">
        <v>229</v>
      </c>
      <c r="BT183" t="s">
        <v>61</v>
      </c>
    </row>
    <row r="184" spans="1:72" ht="13.35" customHeight="1">
      <c r="C184" s="21"/>
      <c r="D184" t="s">
        <v>587</v>
      </c>
      <c r="I184" s="1512" t="str">
        <f>H18</f>
        <v>Dry Creek Commons</v>
      </c>
      <c r="J184" s="1512"/>
      <c r="K184" s="1512"/>
      <c r="L184" s="1512"/>
      <c r="M184" s="1512"/>
      <c r="N184" s="1512"/>
      <c r="O184" s="1512"/>
      <c r="P184" s="1512"/>
      <c r="Q184" s="1512"/>
      <c r="R184" s="1512"/>
      <c r="S184" s="1512"/>
      <c r="T184" s="1512"/>
      <c r="U184" s="1512"/>
      <c r="V184" s="1512"/>
      <c r="W184" s="1512"/>
      <c r="X184" s="1512"/>
      <c r="Y184" s="1512"/>
      <c r="Z184" s="1512"/>
      <c r="AA184" s="1512"/>
      <c r="AB184" s="1512"/>
      <c r="AC184" s="1512"/>
      <c r="AD184" s="1512"/>
      <c r="AE184" s="1512"/>
      <c r="BC184" t="s">
        <v>596</v>
      </c>
      <c r="BN184" s="23" t="s">
        <v>231</v>
      </c>
      <c r="BT184" t="s">
        <v>62</v>
      </c>
    </row>
    <row r="185" spans="1:72" ht="13.35" customHeight="1">
      <c r="C185" s="21"/>
      <c r="D185" t="s">
        <v>588</v>
      </c>
      <c r="I185" s="1433" t="s">
        <v>2653</v>
      </c>
      <c r="J185" s="1433"/>
      <c r="K185" s="1433"/>
      <c r="L185" s="1433"/>
      <c r="M185" s="1433"/>
      <c r="N185" s="1433"/>
      <c r="O185" s="1433"/>
      <c r="P185" s="1433"/>
      <c r="Q185" s="1433"/>
      <c r="R185" s="1433"/>
      <c r="S185" s="1433"/>
      <c r="T185" s="1433"/>
      <c r="U185" s="1433"/>
      <c r="V185" s="1433"/>
      <c r="W185" s="1433"/>
      <c r="X185" s="1433"/>
      <c r="Y185" s="1433"/>
      <c r="Z185" s="1433"/>
      <c r="AA185" s="1433"/>
      <c r="AB185" s="1433"/>
      <c r="AC185" s="1433"/>
      <c r="AD185" s="1433"/>
      <c r="AE185" s="1433"/>
      <c r="BC185" t="s">
        <v>597</v>
      </c>
      <c r="BN185" s="23" t="s">
        <v>232</v>
      </c>
      <c r="BT185" t="s">
        <v>63</v>
      </c>
    </row>
    <row r="186" spans="1:72" ht="13.35" customHeight="1">
      <c r="C186" s="21"/>
      <c r="E186" t="s">
        <v>168</v>
      </c>
      <c r="BN186" s="23" t="s">
        <v>233</v>
      </c>
      <c r="BT186" t="s">
        <v>64</v>
      </c>
    </row>
    <row r="187" spans="1:72" ht="13.35" customHeight="1">
      <c r="C187" s="21"/>
      <c r="E187" s="1461"/>
      <c r="F187" s="1461"/>
      <c r="G187" s="1461"/>
      <c r="H187" s="1461"/>
      <c r="I187" s="1461"/>
      <c r="J187" s="1461"/>
      <c r="K187" s="1461"/>
      <c r="L187" s="1461"/>
      <c r="M187" s="1461"/>
      <c r="N187" s="1461"/>
      <c r="O187" s="1461"/>
      <c r="P187" s="1461"/>
      <c r="Q187" s="1461"/>
      <c r="R187" s="1461"/>
      <c r="S187" s="1461"/>
      <c r="T187" s="1461"/>
      <c r="U187" s="1461"/>
      <c r="V187" s="1461"/>
      <c r="W187" s="1461"/>
      <c r="X187" s="1461"/>
      <c r="Y187" s="1461"/>
      <c r="Z187" s="1461"/>
      <c r="AA187" s="1461"/>
      <c r="AB187" s="1461"/>
      <c r="AC187" s="1461"/>
      <c r="AD187" s="1461"/>
      <c r="AE187" s="1461"/>
      <c r="BN187" s="23" t="s">
        <v>234</v>
      </c>
      <c r="BT187" t="s">
        <v>65</v>
      </c>
    </row>
    <row r="188" spans="1:72" ht="13.35" customHeight="1">
      <c r="C188" s="21"/>
      <c r="E188" s="1462"/>
      <c r="F188" s="1462"/>
      <c r="G188" s="1462"/>
      <c r="H188" s="1462"/>
      <c r="I188" s="1462"/>
      <c r="J188" s="1462"/>
      <c r="K188" s="1462"/>
      <c r="L188" s="1462"/>
      <c r="M188" s="1462"/>
      <c r="N188" s="1462"/>
      <c r="O188" s="1462"/>
      <c r="P188" s="1462"/>
      <c r="Q188" s="1462"/>
      <c r="R188" s="1462"/>
      <c r="S188" s="1462"/>
      <c r="T188" s="1462"/>
      <c r="U188" s="1462"/>
      <c r="V188" s="1462"/>
      <c r="W188" s="1462"/>
      <c r="X188" s="1462"/>
      <c r="Y188" s="1462"/>
      <c r="Z188" s="1462"/>
      <c r="AA188" s="1462"/>
      <c r="AB188" s="1462"/>
      <c r="AC188" s="1462"/>
      <c r="AD188" s="1462"/>
      <c r="AE188" s="1462"/>
      <c r="BN188" s="23" t="s">
        <v>236</v>
      </c>
      <c r="BT188" t="s">
        <v>66</v>
      </c>
    </row>
    <row r="189" spans="1:72" ht="13.35" customHeight="1">
      <c r="C189" s="21"/>
      <c r="D189" t="s">
        <v>589</v>
      </c>
      <c r="I189" s="1434" t="s">
        <v>2649</v>
      </c>
      <c r="J189" s="1434"/>
      <c r="K189" s="1434"/>
      <c r="L189" s="1434"/>
      <c r="M189" s="1434"/>
      <c r="N189" s="1434"/>
      <c r="O189" s="1434"/>
      <c r="P189" s="1434"/>
      <c r="Q189" t="s">
        <v>591</v>
      </c>
      <c r="T189" s="1434" t="s">
        <v>174</v>
      </c>
      <c r="U189" s="1434"/>
      <c r="V189" s="1434"/>
      <c r="W189" s="1434"/>
      <c r="X189" s="1434"/>
      <c r="Y189" s="1434"/>
      <c r="Z189" s="1434"/>
      <c r="AA189" s="1434"/>
      <c r="AB189" s="1434"/>
      <c r="AC189" s="1434"/>
      <c r="AD189" s="1434"/>
      <c r="AE189" s="1434"/>
      <c r="BC189" t="s">
        <v>308</v>
      </c>
      <c r="BH189" s="3" t="s">
        <v>600</v>
      </c>
      <c r="BN189" s="23" t="s">
        <v>237</v>
      </c>
      <c r="BT189" t="s">
        <v>67</v>
      </c>
    </row>
    <row r="190" spans="1:72" ht="13.35" customHeight="1">
      <c r="C190" s="21"/>
      <c r="D190" t="s">
        <v>592</v>
      </c>
      <c r="I190" s="1433">
        <v>95448</v>
      </c>
      <c r="J190" s="1433"/>
      <c r="K190" s="1433"/>
      <c r="L190" s="1433"/>
      <c r="M190" s="1433"/>
      <c r="N190" s="1433"/>
      <c r="O190" t="s">
        <v>594</v>
      </c>
      <c r="T190" s="1564">
        <v>6097153905</v>
      </c>
      <c r="U190" s="1564"/>
      <c r="V190" s="1564"/>
      <c r="W190" s="1564"/>
      <c r="X190" s="1564"/>
      <c r="Y190" s="1564"/>
      <c r="Z190" s="1564"/>
      <c r="AA190" s="1564"/>
      <c r="AB190" s="1564"/>
      <c r="AC190" s="1564"/>
      <c r="AD190" s="1564"/>
      <c r="AE190" s="1564"/>
      <c r="BC190" t="s">
        <v>1066</v>
      </c>
      <c r="BH190" t="s">
        <v>1066</v>
      </c>
      <c r="BN190" s="23" t="s">
        <v>644</v>
      </c>
      <c r="BT190" t="s">
        <v>68</v>
      </c>
    </row>
    <row r="191" spans="1:72" ht="13.35" customHeight="1">
      <c r="C191" s="21"/>
      <c r="D191" t="s">
        <v>471</v>
      </c>
      <c r="N191" s="1461" t="s">
        <v>2654</v>
      </c>
      <c r="O191" s="1461"/>
      <c r="P191" s="1461"/>
      <c r="Q191" s="1461"/>
      <c r="R191" s="1461"/>
      <c r="S191" s="1461"/>
      <c r="T191" s="1461"/>
      <c r="U191" s="1461"/>
      <c r="V191" s="1461"/>
      <c r="W191" s="1461"/>
      <c r="X191" s="1461"/>
      <c r="Y191" s="1461"/>
      <c r="Z191" s="1461"/>
      <c r="AA191" s="1461"/>
      <c r="AB191" s="1461"/>
      <c r="AC191" s="1461"/>
      <c r="AD191" s="1461"/>
      <c r="AE191" s="1461"/>
      <c r="BC191" t="s">
        <v>1065</v>
      </c>
      <c r="BH191" t="s">
        <v>1065</v>
      </c>
      <c r="BN191" s="23" t="s">
        <v>698</v>
      </c>
      <c r="BT191" t="s">
        <v>737</v>
      </c>
    </row>
    <row r="192" spans="1:72" ht="13.35" customHeight="1">
      <c r="C192" s="21"/>
      <c r="M192" s="40"/>
      <c r="N192" s="1462"/>
      <c r="O192" s="1462"/>
      <c r="P192" s="1462"/>
      <c r="Q192" s="1462"/>
      <c r="R192" s="1462"/>
      <c r="S192" s="1462"/>
      <c r="T192" s="1462"/>
      <c r="U192" s="1462"/>
      <c r="V192" s="1462"/>
      <c r="W192" s="1462"/>
      <c r="X192" s="1462"/>
      <c r="Y192" s="1462"/>
      <c r="Z192" s="1462"/>
      <c r="AA192" s="1462"/>
      <c r="AB192" s="1462"/>
      <c r="AC192" s="1462"/>
      <c r="AD192" s="1462"/>
      <c r="AE192" s="1462"/>
      <c r="BC192" t="s">
        <v>1068</v>
      </c>
      <c r="BH192" s="3" t="s">
        <v>1475</v>
      </c>
      <c r="BN192" s="23" t="s">
        <v>699</v>
      </c>
      <c r="BT192" t="s">
        <v>738</v>
      </c>
    </row>
    <row r="193" spans="1:74" ht="13.35" customHeight="1">
      <c r="C193" s="21"/>
      <c r="D193" t="s">
        <v>2398</v>
      </c>
      <c r="M193" s="40"/>
      <c r="N193" s="928"/>
      <c r="O193" s="928"/>
      <c r="P193" s="928"/>
      <c r="Q193" s="928"/>
      <c r="R193" s="928"/>
      <c r="S193" s="928"/>
      <c r="T193" s="1566" t="s">
        <v>2238</v>
      </c>
      <c r="U193" s="1566"/>
      <c r="V193" s="1566"/>
      <c r="W193" s="1566"/>
      <c r="X193" s="1566"/>
      <c r="Y193" s="1566"/>
      <c r="Z193" s="1566"/>
      <c r="AA193" s="1566"/>
      <c r="AB193" s="1566"/>
      <c r="AC193" s="1566"/>
      <c r="AD193" s="1566"/>
      <c r="AE193" s="1566"/>
      <c r="AF193" s="1566"/>
      <c r="AG193" s="1566"/>
      <c r="AH193" s="1566"/>
      <c r="AI193" s="1566"/>
      <c r="BC193" t="s">
        <v>1067</v>
      </c>
      <c r="BH193" s="3" t="s">
        <v>1742</v>
      </c>
      <c r="BN193" s="23" t="s">
        <v>700</v>
      </c>
      <c r="BT193" t="s">
        <v>739</v>
      </c>
    </row>
    <row r="194" spans="1:74" ht="13.35" customHeight="1">
      <c r="C194" s="21"/>
      <c r="D194" s="3" t="s">
        <v>2580</v>
      </c>
      <c r="M194" s="40"/>
      <c r="N194" s="928"/>
      <c r="O194" s="928"/>
      <c r="P194" s="928"/>
      <c r="Q194" s="928"/>
      <c r="R194" s="928"/>
      <c r="S194" s="928"/>
      <c r="AH194" s="1419" t="s">
        <v>678</v>
      </c>
      <c r="AI194" s="1419"/>
      <c r="BC194" t="s">
        <v>1475</v>
      </c>
      <c r="BN194" s="23" t="s">
        <v>701</v>
      </c>
      <c r="BT194" t="s">
        <v>740</v>
      </c>
    </row>
    <row r="195" spans="1:74" ht="13.35" customHeight="1">
      <c r="C195" s="21"/>
      <c r="D195" t="s">
        <v>332</v>
      </c>
      <c r="T195" s="1419" t="s">
        <v>554</v>
      </c>
      <c r="U195" s="1419"/>
      <c r="W195" t="s">
        <v>694</v>
      </c>
      <c r="AH195" s="1419">
        <v>2</v>
      </c>
      <c r="AI195" s="1419"/>
      <c r="BC195" t="s">
        <v>2048</v>
      </c>
      <c r="BN195" s="23" t="s">
        <v>243</v>
      </c>
      <c r="BT195" t="s">
        <v>741</v>
      </c>
    </row>
    <row r="196" spans="1:74" ht="13.35" customHeight="1">
      <c r="C196" s="21"/>
      <c r="D196" t="s">
        <v>387</v>
      </c>
      <c r="T196" s="1423" t="s">
        <v>678</v>
      </c>
      <c r="U196" s="1423"/>
      <c r="W196" t="s">
        <v>695</v>
      </c>
      <c r="AH196" s="1419">
        <v>2</v>
      </c>
      <c r="AI196" s="1419"/>
      <c r="BN196" s="23" t="s">
        <v>244</v>
      </c>
      <c r="BT196" t="s">
        <v>69</v>
      </c>
    </row>
    <row r="197" spans="1:74" ht="13.35" customHeight="1">
      <c r="C197" s="21"/>
      <c r="D197" s="3" t="s">
        <v>169</v>
      </c>
      <c r="T197" s="1423" t="s">
        <v>678</v>
      </c>
      <c r="U197" s="1423"/>
      <c r="W197" t="s">
        <v>696</v>
      </c>
      <c r="AH197" s="1419">
        <v>2</v>
      </c>
      <c r="AI197" s="1419"/>
      <c r="BC197" t="s">
        <v>308</v>
      </c>
      <c r="BN197" s="23" t="s">
        <v>245</v>
      </c>
      <c r="BT197" t="s">
        <v>70</v>
      </c>
    </row>
    <row r="198" spans="1:74" s="14" customFormat="1" ht="13.35" customHeight="1">
      <c r="A198"/>
      <c r="B198"/>
      <c r="C198" s="21"/>
      <c r="D198" s="3" t="s">
        <v>1765</v>
      </c>
      <c r="E198"/>
      <c r="F198"/>
      <c r="G198"/>
      <c r="H198"/>
      <c r="I198"/>
      <c r="J198"/>
      <c r="K198"/>
      <c r="L198"/>
      <c r="M198"/>
      <c r="N198"/>
      <c r="O198"/>
      <c r="P198"/>
      <c r="Q198"/>
      <c r="R198"/>
      <c r="S198"/>
      <c r="T198" s="1423"/>
      <c r="U198" s="1423"/>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3.35" customHeight="1">
      <c r="A199"/>
      <c r="B199"/>
      <c r="C199" s="21"/>
      <c r="D199" s="118" t="s">
        <v>2530</v>
      </c>
      <c r="E199"/>
      <c r="F199"/>
      <c r="G199"/>
      <c r="H199"/>
      <c r="I199"/>
      <c r="J199"/>
      <c r="K199"/>
      <c r="L199"/>
      <c r="M199"/>
      <c r="N199"/>
      <c r="O199"/>
      <c r="P199"/>
      <c r="Q199"/>
      <c r="R199"/>
      <c r="S199"/>
      <c r="T199"/>
      <c r="U199"/>
      <c r="V199"/>
      <c r="W199"/>
      <c r="Z199" s="1419" t="s">
        <v>554</v>
      </c>
      <c r="AA199" s="1419"/>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3.3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3.3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3.35" customHeight="1">
      <c r="C202" s="21"/>
      <c r="D202" s="546"/>
      <c r="BC202" t="s">
        <v>1092</v>
      </c>
      <c r="BD202" s="469"/>
      <c r="BN202" s="23" t="s">
        <v>711</v>
      </c>
      <c r="BO202" s="14"/>
      <c r="BP202" s="32"/>
      <c r="BQ202" s="32"/>
      <c r="BR202" s="32"/>
      <c r="BS202" s="32"/>
      <c r="BT202" s="32" t="s">
        <v>196</v>
      </c>
    </row>
    <row r="203" spans="1:74" ht="13.35" customHeight="1">
      <c r="A203" s="2" t="s">
        <v>595</v>
      </c>
      <c r="C203" s="2" t="s">
        <v>136</v>
      </c>
      <c r="BC203" t="s">
        <v>1093</v>
      </c>
      <c r="BN203" s="23" t="s">
        <v>712</v>
      </c>
      <c r="BO203" s="14"/>
      <c r="BP203" s="32"/>
      <c r="BQ203" s="32"/>
      <c r="BR203" s="32"/>
      <c r="BS203" s="32"/>
      <c r="BT203" s="32" t="s">
        <v>197</v>
      </c>
    </row>
    <row r="204" spans="1:74" ht="13.35" customHeight="1">
      <c r="D204" s="1512" t="s">
        <v>386</v>
      </c>
      <c r="E204" s="1512"/>
      <c r="F204" s="1512"/>
      <c r="G204" s="1512"/>
      <c r="H204" s="1512"/>
      <c r="I204" s="1512"/>
      <c r="J204" s="1512"/>
      <c r="K204" s="1512"/>
      <c r="L204" s="1512"/>
      <c r="M204" s="1512"/>
      <c r="P204" s="1551">
        <f>M26</f>
        <v>2375592</v>
      </c>
      <c r="Q204" s="1552"/>
      <c r="R204" s="1552"/>
      <c r="S204" s="1552"/>
      <c r="T204" s="1552"/>
      <c r="U204" s="1552"/>
      <c r="Z204" s="1571" t="s">
        <v>1291</v>
      </c>
      <c r="AA204" s="1571"/>
      <c r="AB204" s="1571"/>
      <c r="AC204" s="1571"/>
      <c r="AD204" s="1571"/>
      <c r="AE204" s="1571"/>
      <c r="AF204" s="1571"/>
      <c r="BC204" t="s">
        <v>619</v>
      </c>
      <c r="BN204" s="23" t="s">
        <v>713</v>
      </c>
      <c r="BT204" s="32" t="s">
        <v>198</v>
      </c>
      <c r="BU204" s="14"/>
    </row>
    <row r="205" spans="1:74" ht="13.35" customHeight="1">
      <c r="C205" s="21"/>
      <c r="D205" s="1570" t="s">
        <v>1356</v>
      </c>
      <c r="E205" s="1512"/>
      <c r="F205" s="1512"/>
      <c r="G205" s="1512"/>
      <c r="H205" s="1512"/>
      <c r="I205" s="1512"/>
      <c r="J205" s="1512"/>
      <c r="K205" s="1512"/>
      <c r="L205" s="1512"/>
      <c r="M205" s="1512"/>
      <c r="P205" s="1552">
        <f>M27</f>
        <v>0</v>
      </c>
      <c r="Q205" s="1552"/>
      <c r="R205" s="1552"/>
      <c r="S205" s="1552"/>
      <c r="T205" s="1552"/>
      <c r="U205" s="1552"/>
      <c r="V205" s="28"/>
      <c r="W205" s="3" t="s">
        <v>1910</v>
      </c>
      <c r="Z205" s="1571"/>
      <c r="AA205" s="1571"/>
      <c r="AB205" s="1571"/>
      <c r="AC205" s="1571"/>
      <c r="AD205" s="1571"/>
      <c r="AE205" s="1571"/>
      <c r="AF205" s="1571"/>
      <c r="AG205" t="s">
        <v>1357</v>
      </c>
      <c r="AP205" s="1419" t="s">
        <v>678</v>
      </c>
      <c r="AQ205" s="1419"/>
      <c r="BC205" t="s">
        <v>1051</v>
      </c>
      <c r="BN205" s="23" t="s">
        <v>109</v>
      </c>
      <c r="BT205" s="32" t="s">
        <v>174</v>
      </c>
      <c r="BU205" s="14"/>
    </row>
    <row r="206" spans="1:74" ht="13.35" customHeight="1">
      <c r="D206" s="29"/>
      <c r="E206" s="29"/>
      <c r="F206" s="29"/>
      <c r="G206" s="29"/>
      <c r="H206" s="29"/>
      <c r="I206" s="29"/>
      <c r="J206" s="29"/>
      <c r="K206" s="29"/>
      <c r="L206" s="29"/>
      <c r="M206" s="29"/>
      <c r="N206" s="29"/>
      <c r="O206" s="29"/>
      <c r="P206" s="29"/>
      <c r="Z206" s="1572"/>
      <c r="AA206" s="1572"/>
      <c r="AB206" s="1572"/>
      <c r="AC206" s="1572"/>
      <c r="AD206" s="1572"/>
      <c r="AE206" s="1572"/>
      <c r="AF206" s="1572"/>
      <c r="BC206" s="470" t="s">
        <v>1094</v>
      </c>
      <c r="BN206" s="23" t="s">
        <v>110</v>
      </c>
      <c r="BT206" s="32" t="s">
        <v>199</v>
      </c>
      <c r="BU206" s="14"/>
    </row>
    <row r="207" spans="1:74" ht="13.35" customHeight="1">
      <c r="A207" s="2" t="s">
        <v>598</v>
      </c>
      <c r="C207" s="2" t="s">
        <v>560</v>
      </c>
      <c r="BC207" s="3" t="s">
        <v>2570</v>
      </c>
      <c r="BN207" s="23" t="s">
        <v>45</v>
      </c>
      <c r="BT207" s="32" t="s">
        <v>200</v>
      </c>
    </row>
    <row r="208" spans="1:74" ht="13.35" customHeight="1">
      <c r="C208" s="21"/>
      <c r="D208" s="1432" t="s">
        <v>2655</v>
      </c>
      <c r="E208" s="1432"/>
      <c r="F208" s="1432"/>
      <c r="G208" s="1432"/>
      <c r="H208" s="1432"/>
      <c r="I208" s="1432"/>
      <c r="J208" s="1432"/>
      <c r="K208" s="1432"/>
      <c r="L208" s="1432"/>
      <c r="M208" s="1432"/>
      <c r="BC208" t="s">
        <v>1095</v>
      </c>
      <c r="BN208" s="23" t="s">
        <v>46</v>
      </c>
      <c r="BT208" s="32" t="s">
        <v>201</v>
      </c>
    </row>
    <row r="209" spans="1:72" ht="13.35" customHeight="1">
      <c r="BC209" t="s">
        <v>668</v>
      </c>
      <c r="BN209" s="23" t="s">
        <v>47</v>
      </c>
      <c r="BT209" s="32" t="s">
        <v>202</v>
      </c>
    </row>
    <row r="210" spans="1:72" ht="13.35" customHeight="1">
      <c r="A210" s="2" t="s">
        <v>599</v>
      </c>
      <c r="C210" s="2" t="s">
        <v>389</v>
      </c>
      <c r="BN210" s="23" t="s">
        <v>48</v>
      </c>
      <c r="BT210" s="32" t="s">
        <v>203</v>
      </c>
    </row>
    <row r="211" spans="1:72" ht="13.35" customHeight="1">
      <c r="C211" s="21"/>
      <c r="D211" s="1432" t="s">
        <v>1066</v>
      </c>
      <c r="E211" s="1432"/>
      <c r="F211" s="1432"/>
      <c r="G211" s="1432"/>
      <c r="H211" s="1432"/>
      <c r="I211" s="1432"/>
      <c r="J211" s="1432"/>
      <c r="K211" s="1432"/>
      <c r="L211" s="1432"/>
      <c r="M211" s="1432"/>
      <c r="BN211" s="23" t="s">
        <v>129</v>
      </c>
      <c r="BT211" s="32" t="s">
        <v>130</v>
      </c>
    </row>
    <row r="212" spans="1:72" ht="13.35" customHeight="1">
      <c r="C212" s="21"/>
      <c r="D212" t="s">
        <v>1353</v>
      </c>
      <c r="Y212" s="1419"/>
      <c r="Z212" s="1419"/>
      <c r="AB212" s="1555">
        <f>IFERROR(Y212/AG440,"")</f>
        <v>0</v>
      </c>
      <c r="AC212" s="1556"/>
      <c r="BC212" t="s">
        <v>308</v>
      </c>
      <c r="BI212" t="s">
        <v>1291</v>
      </c>
      <c r="BN212" s="23" t="s">
        <v>49</v>
      </c>
      <c r="BT212" s="32" t="s">
        <v>204</v>
      </c>
    </row>
    <row r="213" spans="1:72" ht="13.35" customHeight="1">
      <c r="D213" s="1189" t="s">
        <v>1741</v>
      </c>
      <c r="BC213" t="s">
        <v>535</v>
      </c>
      <c r="BI213" t="s">
        <v>2628</v>
      </c>
      <c r="BN213" s="23" t="s">
        <v>50</v>
      </c>
      <c r="BT213" s="32" t="s">
        <v>205</v>
      </c>
    </row>
    <row r="214" spans="1:72" ht="13.35" customHeight="1">
      <c r="D214" s="1547" t="s">
        <v>600</v>
      </c>
      <c r="E214" s="1547"/>
      <c r="F214" s="1547"/>
      <c r="G214" s="1547"/>
      <c r="H214" s="1547"/>
      <c r="I214" s="1547"/>
      <c r="J214" s="1547"/>
      <c r="K214" s="1547"/>
      <c r="L214" s="1547"/>
      <c r="M214" s="1547"/>
      <c r="N214" s="1547"/>
      <c r="O214" s="1547"/>
      <c r="P214" s="1547"/>
      <c r="Q214" s="1547"/>
      <c r="R214" s="1547"/>
      <c r="S214" s="1547"/>
      <c r="T214" s="1547"/>
      <c r="U214" s="1547"/>
      <c r="V214" s="1547"/>
      <c r="W214" s="1547"/>
      <c r="X214" s="1547"/>
      <c r="Y214" s="1547"/>
      <c r="Z214" s="1547"/>
      <c r="AU214" s="21"/>
      <c r="AV214" s="21"/>
      <c r="AW214" s="21"/>
      <c r="AX214" s="21"/>
      <c r="AY214" s="21"/>
      <c r="BC214" t="s">
        <v>539</v>
      </c>
      <c r="BI214" t="s">
        <v>2634</v>
      </c>
      <c r="BN214" s="23" t="s">
        <v>327</v>
      </c>
      <c r="BT214" s="32" t="s">
        <v>206</v>
      </c>
    </row>
    <row r="215" spans="1:72" ht="13.35" customHeight="1">
      <c r="D215" s="3" t="s">
        <v>1766</v>
      </c>
      <c r="Z215" s="40"/>
      <c r="AB215" s="1466"/>
      <c r="AC215" s="1466"/>
      <c r="AD215" s="1466"/>
      <c r="AE215" s="1466"/>
      <c r="AF215" s="1466"/>
      <c r="AG215" s="1466"/>
      <c r="AH215" s="1466"/>
      <c r="AI215" s="1466"/>
      <c r="AJ215" s="1466"/>
      <c r="AK215" s="1466"/>
      <c r="AL215" s="1466"/>
      <c r="AM215" s="21"/>
      <c r="AN215" s="21"/>
      <c r="AO215" s="21"/>
      <c r="AP215" s="21"/>
      <c r="AQ215" s="21"/>
      <c r="AR215" s="21"/>
      <c r="AS215" s="21"/>
      <c r="AT215" s="21"/>
      <c r="AU215" s="21"/>
      <c r="AV215" s="21"/>
      <c r="AW215" s="21"/>
      <c r="AX215" s="21"/>
      <c r="AY215" s="21"/>
      <c r="BC215" t="s">
        <v>536</v>
      </c>
      <c r="BI215" t="s">
        <v>2629</v>
      </c>
    </row>
    <row r="216" spans="1:72" ht="13.35" customHeight="1">
      <c r="D216" s="3" t="s">
        <v>1764</v>
      </c>
      <c r="Z216" s="40"/>
      <c r="AB216" s="1466"/>
      <c r="AC216" s="1466"/>
      <c r="AD216" s="1466"/>
      <c r="AE216" s="1466"/>
      <c r="AF216" s="1466"/>
      <c r="AG216" s="1466"/>
      <c r="AH216" s="1466"/>
      <c r="AI216" s="1466"/>
      <c r="AJ216" s="1466"/>
      <c r="AK216" s="1466"/>
      <c r="AL216" s="1466"/>
      <c r="AM216" s="21"/>
      <c r="AN216" s="21"/>
      <c r="AO216" s="21"/>
      <c r="AP216" s="21"/>
      <c r="AQ216" s="21"/>
      <c r="AR216" s="21"/>
      <c r="AS216" s="21"/>
      <c r="AT216" s="21"/>
      <c r="AU216" s="21"/>
      <c r="AV216" s="21"/>
      <c r="AW216" s="21"/>
      <c r="AX216" s="21"/>
      <c r="AY216" s="21"/>
      <c r="BC216" t="s">
        <v>575</v>
      </c>
      <c r="BI216" t="s">
        <v>2630</v>
      </c>
    </row>
    <row r="217" spans="1:72" ht="13.3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row>
    <row r="218" spans="1:72" ht="13.35" customHeight="1">
      <c r="A218" s="2" t="s">
        <v>601</v>
      </c>
      <c r="C218" s="2" t="s">
        <v>1329</v>
      </c>
      <c r="D218" s="28"/>
      <c r="BC218" t="s">
        <v>538</v>
      </c>
    </row>
    <row r="219" spans="1:72" ht="13.35" customHeight="1">
      <c r="A219" s="2"/>
      <c r="C219" s="2"/>
      <c r="D219" s="4" t="s">
        <v>1009</v>
      </c>
      <c r="AZ219" s="3"/>
      <c r="BA219" s="3"/>
      <c r="BC219" t="s">
        <v>378</v>
      </c>
    </row>
    <row r="220" spans="1:72" ht="13.35" customHeight="1">
      <c r="A220" s="2"/>
      <c r="C220" s="2"/>
      <c r="D220" s="1432" t="s">
        <v>1095</v>
      </c>
      <c r="E220" s="1432"/>
      <c r="F220" s="1432"/>
      <c r="G220" s="1432"/>
      <c r="H220" s="1432"/>
      <c r="I220" s="1432"/>
      <c r="J220" s="1432"/>
      <c r="K220" s="1432"/>
      <c r="L220" s="1432"/>
      <c r="M220" s="1432"/>
      <c r="N220" s="1432"/>
      <c r="O220" s="1432"/>
      <c r="P220" s="1432"/>
      <c r="Q220" s="1432"/>
      <c r="R220" s="1432"/>
      <c r="S220" s="1432"/>
      <c r="T220" s="1432"/>
      <c r="U220" s="1432"/>
      <c r="V220" s="1432"/>
      <c r="W220" s="1432"/>
      <c r="X220" s="1432"/>
      <c r="Y220" s="1432"/>
      <c r="Z220" s="1432"/>
      <c r="BA220" s="3"/>
      <c r="BC220" t="s">
        <v>301</v>
      </c>
    </row>
    <row r="221" spans="1:72" ht="13.35" customHeight="1">
      <c r="A221" s="2"/>
      <c r="B221" s="14"/>
      <c r="C221" s="2"/>
      <c r="AU221" s="95"/>
      <c r="AV221" s="95"/>
      <c r="AW221" s="95"/>
      <c r="AX221" s="95"/>
      <c r="AY221" s="95"/>
      <c r="BA221" s="3"/>
    </row>
    <row r="222" spans="1:72" ht="13.35" customHeight="1">
      <c r="A222" s="1544" t="s">
        <v>549</v>
      </c>
      <c r="B222" s="1544"/>
      <c r="C222" s="1544"/>
      <c r="D222" s="1544"/>
      <c r="E222" s="1544"/>
      <c r="F222" s="1544"/>
      <c r="G222" s="1544"/>
      <c r="H222" s="1544"/>
      <c r="I222" s="1544"/>
      <c r="J222" s="1544"/>
      <c r="K222" s="1544"/>
      <c r="L222" s="1544"/>
      <c r="M222" s="1544"/>
      <c r="N222" s="1544"/>
      <c r="O222" s="1544"/>
      <c r="P222" s="1544"/>
      <c r="Q222" s="1544"/>
      <c r="R222" s="1544"/>
      <c r="S222" s="1544"/>
      <c r="T222" s="1544"/>
      <c r="U222" s="1544"/>
      <c r="V222" s="1544"/>
      <c r="W222" s="1544"/>
      <c r="X222" s="1544"/>
      <c r="Y222" s="1544"/>
      <c r="Z222" s="1544"/>
      <c r="AA222" s="1544"/>
      <c r="AB222" s="1544"/>
      <c r="AC222" s="1544"/>
      <c r="AD222" s="1544"/>
      <c r="AE222" s="1544"/>
      <c r="AF222" s="1544"/>
      <c r="AG222" s="1544"/>
      <c r="AH222" s="1544"/>
      <c r="AI222" s="1544"/>
      <c r="AJ222" s="1544"/>
      <c r="AK222" s="1544"/>
      <c r="AL222" s="1544"/>
      <c r="AM222" s="1544"/>
      <c r="AN222" s="1544"/>
      <c r="AO222" s="1544"/>
      <c r="AP222" s="1544"/>
      <c r="AQ222" s="1544"/>
      <c r="AR222" s="1544"/>
      <c r="AS222" s="1544"/>
      <c r="AT222" s="1544"/>
      <c r="AU222" s="95"/>
      <c r="AV222" s="95"/>
      <c r="AW222" s="95"/>
      <c r="AX222" s="95"/>
      <c r="AY222" s="95"/>
      <c r="AZ222" s="3"/>
      <c r="BA222" s="3"/>
      <c r="BP222" s="34"/>
    </row>
    <row r="223" spans="1:72" ht="13.35" customHeight="1">
      <c r="A223" s="1544"/>
      <c r="B223" s="1544"/>
      <c r="C223" s="1544"/>
      <c r="D223" s="1544"/>
      <c r="E223" s="1544"/>
      <c r="F223" s="1544"/>
      <c r="G223" s="1544"/>
      <c r="H223" s="1544"/>
      <c r="I223" s="1544"/>
      <c r="J223" s="1544"/>
      <c r="K223" s="1544"/>
      <c r="L223" s="1544"/>
      <c r="M223" s="1544"/>
      <c r="N223" s="1544"/>
      <c r="O223" s="1544"/>
      <c r="P223" s="1544"/>
      <c r="Q223" s="1544"/>
      <c r="R223" s="1544"/>
      <c r="S223" s="1544"/>
      <c r="T223" s="1544"/>
      <c r="U223" s="1544"/>
      <c r="V223" s="1544"/>
      <c r="W223" s="1544"/>
      <c r="X223" s="1544"/>
      <c r="Y223" s="1544"/>
      <c r="Z223" s="1544"/>
      <c r="AA223" s="1544"/>
      <c r="AB223" s="1544"/>
      <c r="AC223" s="1544"/>
      <c r="AD223" s="1544"/>
      <c r="AE223" s="1544"/>
      <c r="AF223" s="1544"/>
      <c r="AG223" s="1544"/>
      <c r="AH223" s="1544"/>
      <c r="AI223" s="1544"/>
      <c r="AJ223" s="1544"/>
      <c r="AK223" s="1544"/>
      <c r="AL223" s="1544"/>
      <c r="AM223" s="1544"/>
      <c r="AN223" s="1544"/>
      <c r="AO223" s="1544"/>
      <c r="AP223" s="1544"/>
      <c r="AQ223" s="1544"/>
      <c r="AR223" s="1544"/>
      <c r="AS223" s="1544"/>
      <c r="AT223" s="1544"/>
      <c r="BA223" s="3"/>
      <c r="BB223" s="3"/>
      <c r="BQ223" s="34"/>
    </row>
    <row r="224" spans="1:72" ht="13.35" customHeight="1">
      <c r="AZ224" s="4"/>
      <c r="BA224" s="3"/>
      <c r="BB224" s="3"/>
      <c r="BQ224" s="34"/>
    </row>
    <row r="225" spans="1:69" ht="13.35" customHeight="1">
      <c r="A225" s="2" t="s">
        <v>320</v>
      </c>
      <c r="B225" s="2"/>
      <c r="C225" s="2" t="s">
        <v>2399</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3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9" t="s">
        <v>600</v>
      </c>
      <c r="AJ226" s="1419"/>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3.3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9" t="s">
        <v>554</v>
      </c>
      <c r="AJ227" s="1419"/>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3.3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9" t="s">
        <v>554</v>
      </c>
      <c r="AJ228" s="1419"/>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3.3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9" t="s">
        <v>600</v>
      </c>
      <c r="AJ229" s="1419"/>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3.3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3.35" customHeight="1">
      <c r="A231" s="2" t="s">
        <v>585</v>
      </c>
      <c r="B231" s="4"/>
      <c r="C231" s="2" t="s">
        <v>2400</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35" customHeight="1">
      <c r="D232" s="4" t="s">
        <v>479</v>
      </c>
      <c r="E232" s="4"/>
      <c r="F232" s="4"/>
      <c r="G232" s="4"/>
      <c r="H232" s="4"/>
      <c r="I232" s="4"/>
      <c r="J232" s="4"/>
      <c r="K232" s="4"/>
      <c r="M232" s="1565" t="str">
        <f>H16</f>
        <v>Burbank Housing Development Corporation</v>
      </c>
      <c r="N232" s="1565"/>
      <c r="O232" s="1565"/>
      <c r="P232" s="1565"/>
      <c r="Q232" s="1565"/>
      <c r="R232" s="1565"/>
      <c r="S232" s="1565"/>
      <c r="T232" s="1565"/>
      <c r="U232" s="1565"/>
      <c r="V232" s="1565"/>
      <c r="W232" s="1565"/>
      <c r="X232" s="1565"/>
      <c r="Y232" s="1565"/>
      <c r="Z232" s="1565"/>
      <c r="AA232" s="1565"/>
      <c r="AB232" s="1565"/>
      <c r="AC232" s="1565"/>
      <c r="AD232" s="1565"/>
      <c r="AE232" s="1565"/>
      <c r="AF232" s="1565"/>
      <c r="AG232" s="1565"/>
      <c r="AH232" s="1565"/>
      <c r="AI232" s="1565"/>
      <c r="AJ232" s="1565"/>
      <c r="AK232" s="1565"/>
      <c r="AZ232" s="4"/>
      <c r="BA232" s="3"/>
      <c r="BB232" s="219" t="s">
        <v>547</v>
      </c>
      <c r="BG232" s="259">
        <f>IF(AND(AND($M$249="nonprofit",$M$257="nonprofit",$M$265="for profit")),2,0)</f>
        <v>0</v>
      </c>
      <c r="BQ232" s="34"/>
    </row>
    <row r="233" spans="1:69" ht="13.35" customHeight="1">
      <c r="D233" s="4" t="s">
        <v>85</v>
      </c>
      <c r="E233" s="4"/>
      <c r="F233" s="4"/>
      <c r="G233" s="4"/>
      <c r="H233" s="4"/>
      <c r="I233" s="4"/>
      <c r="J233" s="4"/>
      <c r="K233" s="4"/>
      <c r="M233" s="1432" t="s">
        <v>2656</v>
      </c>
      <c r="N233" s="1432"/>
      <c r="O233" s="1432"/>
      <c r="P233" s="1432"/>
      <c r="Q233" s="1432"/>
      <c r="R233" s="1432"/>
      <c r="S233" s="1432"/>
      <c r="T233" s="1432"/>
      <c r="U233" s="1432"/>
      <c r="V233" s="1432"/>
      <c r="W233" s="1432"/>
      <c r="X233" s="1432"/>
      <c r="Y233" s="1432"/>
      <c r="Z233" s="1432"/>
      <c r="AA233" s="1432"/>
      <c r="AB233" s="1432"/>
      <c r="AC233" s="1432"/>
      <c r="AD233" s="1432"/>
      <c r="AE233" s="1432"/>
      <c r="BB233" s="219" t="s">
        <v>547</v>
      </c>
      <c r="BG233" s="259">
        <f>IF(AND(AND($M$249="nonprofit",$M$257="for profit",$M$265="nonprofit")),2,0)</f>
        <v>0</v>
      </c>
    </row>
    <row r="234" spans="1:69" ht="13.35" customHeight="1">
      <c r="D234" s="4" t="s">
        <v>589</v>
      </c>
      <c r="E234" s="4"/>
      <c r="M234" s="1432" t="s">
        <v>2643</v>
      </c>
      <c r="N234" s="1432"/>
      <c r="O234" s="1432"/>
      <c r="P234" s="1432"/>
      <c r="Q234" s="1432"/>
      <c r="R234" s="1432"/>
      <c r="S234" s="1432"/>
      <c r="T234" s="1432"/>
      <c r="V234" s="33" t="s">
        <v>86</v>
      </c>
      <c r="W234" s="1420" t="s">
        <v>2657</v>
      </c>
      <c r="X234" s="1421"/>
      <c r="Y234" s="4" t="s">
        <v>592</v>
      </c>
      <c r="AC234" s="1432">
        <v>95407</v>
      </c>
      <c r="AD234" s="1432"/>
      <c r="AE234" s="1432"/>
      <c r="AU234" s="4"/>
      <c r="AV234" s="4"/>
      <c r="AW234" s="4"/>
      <c r="AX234" s="4"/>
      <c r="AY234" s="4"/>
      <c r="AZ234" s="4"/>
      <c r="BB234" s="219" t="s">
        <v>547</v>
      </c>
      <c r="BG234" s="258">
        <f>IF(AND(AND($M$249="for profit",$M$257="nonprofit",$M$265="nonprofit")),2,0)</f>
        <v>0</v>
      </c>
      <c r="BO234" s="34"/>
    </row>
    <row r="235" spans="1:69" ht="13.35" customHeight="1">
      <c r="D235" s="4" t="s">
        <v>87</v>
      </c>
      <c r="E235" s="4"/>
      <c r="F235" s="4"/>
      <c r="G235" s="4"/>
      <c r="H235" s="4"/>
      <c r="I235" s="4"/>
      <c r="J235" s="4"/>
      <c r="K235" s="19"/>
      <c r="M235" s="1432" t="s">
        <v>2658</v>
      </c>
      <c r="N235" s="1432"/>
      <c r="O235" s="1432"/>
      <c r="P235" s="1432"/>
      <c r="Q235" s="1432"/>
      <c r="R235" s="1432"/>
      <c r="S235" s="1432"/>
      <c r="T235" s="1432"/>
      <c r="U235" s="1432"/>
      <c r="V235" s="1432"/>
      <c r="W235" s="1432"/>
      <c r="X235" s="1432"/>
      <c r="Y235" s="1432"/>
      <c r="Z235" s="1432"/>
      <c r="AA235" s="1432"/>
      <c r="AB235" s="1432"/>
      <c r="AC235" s="1432"/>
      <c r="AD235" s="1432"/>
      <c r="AE235" s="1432"/>
      <c r="AI235" s="4"/>
      <c r="AJ235" s="4"/>
      <c r="AK235" s="4"/>
      <c r="AL235" s="4"/>
      <c r="AM235" s="4"/>
      <c r="AN235" s="4"/>
      <c r="AO235" s="4"/>
      <c r="AP235" s="4"/>
      <c r="AQ235" s="4"/>
      <c r="AR235" s="4"/>
      <c r="AS235" s="4"/>
      <c r="AT235" s="4"/>
      <c r="BB235" s="219"/>
      <c r="BG235" s="218"/>
    </row>
    <row r="236" spans="1:69" ht="13.35" customHeight="1">
      <c r="D236" s="4" t="s">
        <v>88</v>
      </c>
      <c r="E236" s="4"/>
      <c r="F236" s="4"/>
      <c r="M236" s="1437" t="s">
        <v>2659</v>
      </c>
      <c r="N236" s="1437"/>
      <c r="O236" s="1437"/>
      <c r="P236" s="1437"/>
      <c r="Q236" s="1437"/>
      <c r="R236" s="1437"/>
      <c r="S236" s="4" t="s">
        <v>207</v>
      </c>
      <c r="T236" s="4"/>
      <c r="U236" s="1421"/>
      <c r="V236" s="1421"/>
      <c r="W236" s="1421"/>
      <c r="X236" s="4" t="s">
        <v>89</v>
      </c>
      <c r="Z236" s="1437"/>
      <c r="AA236" s="1437"/>
      <c r="AB236" s="1437"/>
      <c r="AC236" s="1437"/>
      <c r="AD236" s="1437"/>
      <c r="AE236" s="1437"/>
      <c r="AU236" s="4"/>
      <c r="AV236" s="4"/>
      <c r="AW236" s="4"/>
      <c r="AX236" s="4"/>
      <c r="AY236" s="4"/>
      <c r="AZ236" s="4"/>
      <c r="BB236" s="218" t="s">
        <v>546</v>
      </c>
      <c r="BG236" s="259">
        <f>IF(AND(AND($M$249="nonprofit",$M$257="nonprofit",$M$265="(select one)")),1,0)</f>
        <v>0</v>
      </c>
    </row>
    <row r="237" spans="1:69" ht="13.35" customHeight="1">
      <c r="D237" s="4" t="s">
        <v>90</v>
      </c>
      <c r="E237" s="4"/>
      <c r="F237" s="4"/>
      <c r="M237" s="1537" t="s">
        <v>2660</v>
      </c>
      <c r="N237" s="1537"/>
      <c r="O237" s="1537"/>
      <c r="P237" s="1537"/>
      <c r="Q237" s="1537"/>
      <c r="R237" s="1537"/>
      <c r="S237" s="1537"/>
      <c r="T237" s="1537"/>
      <c r="U237" s="1537"/>
      <c r="V237" s="1537"/>
      <c r="W237" s="1537"/>
      <c r="X237" s="1537"/>
      <c r="Y237" s="1537"/>
      <c r="Z237" s="1537"/>
      <c r="AA237" s="1537"/>
      <c r="AB237" s="1537"/>
      <c r="AC237" s="1537"/>
      <c r="AD237" s="1537"/>
      <c r="AE237" s="1537"/>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3.35" customHeight="1">
      <c r="A238" s="2" t="s">
        <v>595</v>
      </c>
      <c r="C238" s="2" t="s">
        <v>534</v>
      </c>
      <c r="M238" s="1433" t="s">
        <v>378</v>
      </c>
      <c r="N238" s="1433"/>
      <c r="O238" s="1433"/>
      <c r="P238" s="1433"/>
      <c r="Q238" s="1433"/>
      <c r="R238" s="1433"/>
      <c r="S238" s="1433"/>
      <c r="T238" s="1433"/>
      <c r="U238" s="218" t="s">
        <v>922</v>
      </c>
      <c r="V238" s="218"/>
      <c r="W238" s="218"/>
      <c r="X238" s="218"/>
      <c r="Y238" s="218"/>
      <c r="Z238" s="218"/>
      <c r="AA238" s="1541"/>
      <c r="AB238" s="1541"/>
      <c r="AC238" s="1541"/>
      <c r="AD238" s="1541"/>
      <c r="AE238" s="1541"/>
      <c r="AF238" s="1541"/>
      <c r="AG238" s="1541"/>
      <c r="AH238" s="1541"/>
      <c r="AI238" s="1541"/>
      <c r="AJ238" s="1541"/>
      <c r="AK238" s="1541"/>
      <c r="AL238" s="3"/>
      <c r="AM238" s="3"/>
      <c r="AN238" s="3"/>
      <c r="AO238" s="3"/>
      <c r="AP238" s="3"/>
      <c r="AQ238" s="3"/>
      <c r="AR238" s="3"/>
      <c r="AS238" s="3"/>
      <c r="AT238" s="3"/>
      <c r="AU238" s="3"/>
      <c r="AV238" s="3"/>
      <c r="AW238" s="3"/>
      <c r="AX238" s="3"/>
      <c r="AY238" s="3"/>
      <c r="BB238" s="218" t="s">
        <v>546</v>
      </c>
      <c r="BG238" s="259">
        <f>IF(AND(AND($M$249="nonprofit",$M$257="(select one)",$M$265="(select one)")),1,0)</f>
        <v>1</v>
      </c>
      <c r="BN238" s="34"/>
    </row>
    <row r="239" spans="1:69" ht="13.35" customHeight="1">
      <c r="D239" t="s">
        <v>540</v>
      </c>
      <c r="M239" s="1434"/>
      <c r="N239" s="1434"/>
      <c r="O239" s="1434"/>
      <c r="P239" s="1434"/>
      <c r="Q239" s="1434"/>
      <c r="R239" s="1434"/>
      <c r="S239" s="1434"/>
      <c r="T239" s="1434"/>
      <c r="U239" s="1434"/>
      <c r="V239" s="1434"/>
      <c r="W239" s="1434"/>
      <c r="X239" s="1434"/>
      <c r="Y239" s="1434"/>
      <c r="Z239" s="1434"/>
      <c r="AA239" s="1434"/>
      <c r="AB239" s="1434"/>
      <c r="AC239" s="1434"/>
      <c r="AD239" s="1434"/>
      <c r="AE239" s="1434"/>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3.35" customHeight="1">
      <c r="D240" s="4"/>
      <c r="BB240" s="218" t="s">
        <v>890</v>
      </c>
      <c r="BG240" s="259">
        <f>IF(AND(AND($M$249="for profit",$M$257="for profit",$M$265="for profit")),3,0)</f>
        <v>0</v>
      </c>
    </row>
    <row r="241" spans="1:71" ht="13.3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3.3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35" customHeight="1">
      <c r="A243" s="19"/>
      <c r="B243" s="4"/>
      <c r="C243" s="56" t="s">
        <v>482</v>
      </c>
      <c r="D243" s="4" t="s">
        <v>541</v>
      </c>
      <c r="E243" s="4"/>
      <c r="F243" s="4"/>
      <c r="G243" s="4"/>
      <c r="H243" s="4"/>
      <c r="I243" s="4"/>
      <c r="J243" s="4"/>
      <c r="K243" s="4"/>
      <c r="L243" s="4"/>
      <c r="M243" s="1539" t="s">
        <v>2661</v>
      </c>
      <c r="N243" s="1539"/>
      <c r="O243" s="1539"/>
      <c r="P243" s="1539"/>
      <c r="Q243" s="1539"/>
      <c r="R243" s="1539"/>
      <c r="S243" s="1539"/>
      <c r="T243" s="1539"/>
      <c r="U243" s="1539"/>
      <c r="V243" s="1539"/>
      <c r="W243" s="1539"/>
      <c r="X243" s="1539"/>
      <c r="Y243" s="1539"/>
      <c r="Z243" s="1539"/>
      <c r="AA243" s="1539"/>
      <c r="AB243" s="1539"/>
      <c r="AC243" s="1539"/>
      <c r="AD243" s="1539"/>
      <c r="AE243" s="1539"/>
      <c r="AF243" s="1539" t="s">
        <v>2662</v>
      </c>
      <c r="AG243" s="1539"/>
      <c r="AH243" s="1539"/>
      <c r="AI243" s="1539"/>
      <c r="AJ243" s="1539"/>
      <c r="AK243" s="1539"/>
      <c r="AU243" s="4"/>
      <c r="AV243" s="4"/>
      <c r="AW243" s="4"/>
      <c r="AX243" s="4"/>
      <c r="AY243" s="4"/>
      <c r="BG243">
        <f>SUM(BG226:BG241)</f>
        <v>1</v>
      </c>
    </row>
    <row r="244" spans="1:71" ht="13.35" customHeight="1">
      <c r="A244" s="19"/>
      <c r="B244" s="4"/>
      <c r="C244" s="4"/>
      <c r="D244" s="4" t="s">
        <v>85</v>
      </c>
      <c r="E244" s="4"/>
      <c r="F244" s="4"/>
      <c r="G244" s="4"/>
      <c r="H244" s="4"/>
      <c r="I244" s="4"/>
      <c r="J244" s="4"/>
      <c r="K244" s="4"/>
      <c r="L244" s="4"/>
      <c r="M244" s="1432" t="s">
        <v>2656</v>
      </c>
      <c r="N244" s="1432"/>
      <c r="O244" s="1432"/>
      <c r="P244" s="1432"/>
      <c r="Q244" s="1432"/>
      <c r="R244" s="1432"/>
      <c r="S244" s="1432"/>
      <c r="T244" s="1432"/>
      <c r="U244" s="1432"/>
      <c r="V244" s="1432"/>
      <c r="W244" s="1432"/>
      <c r="X244" s="1432"/>
      <c r="Y244" s="1432"/>
      <c r="Z244" s="1432"/>
      <c r="AA244" s="1432"/>
      <c r="AB244" s="1432"/>
      <c r="AC244" s="1432"/>
      <c r="AD244" s="1432"/>
      <c r="AE244" s="1432"/>
      <c r="AF244" s="3" t="s">
        <v>1286</v>
      </c>
      <c r="AL244" s="4"/>
      <c r="AM244" s="4"/>
      <c r="AN244" s="4"/>
      <c r="AO244" s="4"/>
      <c r="AP244" s="4"/>
      <c r="AQ244" s="4"/>
      <c r="AR244" s="4"/>
      <c r="AS244" s="4"/>
      <c r="AT244" s="4"/>
      <c r="BB244" t="s">
        <v>308</v>
      </c>
      <c r="BG244">
        <v>1</v>
      </c>
      <c r="BH244" t="s">
        <v>543</v>
      </c>
    </row>
    <row r="245" spans="1:71" ht="13.35" customHeight="1">
      <c r="A245" s="19"/>
      <c r="B245" s="4"/>
      <c r="C245" s="4"/>
      <c r="D245" s="4" t="s">
        <v>589</v>
      </c>
      <c r="E245" s="4"/>
      <c r="M245" s="1432" t="s">
        <v>2643</v>
      </c>
      <c r="N245" s="1432"/>
      <c r="O245" s="1432"/>
      <c r="P245" s="1432"/>
      <c r="Q245" s="1432"/>
      <c r="R245" s="1432"/>
      <c r="S245" s="1432"/>
      <c r="T245" s="1432"/>
      <c r="V245" s="33" t="s">
        <v>86</v>
      </c>
      <c r="W245" s="1420" t="s">
        <v>2657</v>
      </c>
      <c r="X245" s="1421"/>
      <c r="Y245" s="4" t="s">
        <v>592</v>
      </c>
      <c r="AC245" s="1432">
        <v>95407</v>
      </c>
      <c r="AD245" s="1432"/>
      <c r="AE245" s="1432"/>
      <c r="AF245" s="3" t="s">
        <v>1287</v>
      </c>
      <c r="AU245" s="4"/>
      <c r="AV245" s="4"/>
      <c r="AW245" s="4"/>
      <c r="AX245" s="4"/>
      <c r="AY245" s="4"/>
      <c r="BB245" s="4" t="s">
        <v>281</v>
      </c>
      <c r="BG245">
        <v>2</v>
      </c>
      <c r="BH245" t="s">
        <v>575</v>
      </c>
      <c r="BO245" s="257" t="str">
        <f>VLOOKUP(BG243,BG244:BH247,2,FALSE)</f>
        <v>Nonprofit</v>
      </c>
    </row>
    <row r="246" spans="1:71" ht="13.35" customHeight="1">
      <c r="A246" s="19"/>
      <c r="B246" s="4"/>
      <c r="C246" s="4"/>
      <c r="D246" s="4" t="s">
        <v>87</v>
      </c>
      <c r="E246" s="4"/>
      <c r="F246" s="4"/>
      <c r="G246" s="4"/>
      <c r="H246" s="4"/>
      <c r="I246" s="4"/>
      <c r="J246" s="4"/>
      <c r="K246" s="4"/>
      <c r="L246" s="19"/>
      <c r="M246" s="1432" t="s">
        <v>2644</v>
      </c>
      <c r="N246" s="1432"/>
      <c r="O246" s="1432"/>
      <c r="P246" s="1432"/>
      <c r="Q246" s="1432"/>
      <c r="R246" s="1432"/>
      <c r="S246" s="1432"/>
      <c r="T246" s="1432"/>
      <c r="U246" s="1432"/>
      <c r="V246" s="1432"/>
      <c r="W246" s="1432"/>
      <c r="X246" s="1432"/>
      <c r="Y246" s="1432"/>
      <c r="Z246" s="1432"/>
      <c r="AA246" s="1432"/>
      <c r="AB246" s="1432"/>
      <c r="AC246" s="1432"/>
      <c r="AD246" s="1432"/>
      <c r="AE246" s="1432"/>
      <c r="AH246" s="1567">
        <v>0.01</v>
      </c>
      <c r="AI246" s="1543"/>
      <c r="AJ246" s="1543"/>
      <c r="AK246" s="1543"/>
      <c r="AL246" s="4"/>
      <c r="AM246" s="4"/>
      <c r="AN246" s="4"/>
      <c r="AO246" s="4"/>
      <c r="AP246" s="4"/>
      <c r="AQ246" s="4"/>
      <c r="AR246" s="4"/>
      <c r="AS246" s="4"/>
      <c r="AT246" s="4"/>
      <c r="BB246" s="4" t="s">
        <v>173</v>
      </c>
      <c r="BG246">
        <v>3</v>
      </c>
      <c r="BH246" t="s">
        <v>545</v>
      </c>
      <c r="BN246" s="34"/>
    </row>
    <row r="247" spans="1:71" ht="13.35" customHeight="1">
      <c r="A247" s="19"/>
      <c r="B247" s="4"/>
      <c r="C247" s="4"/>
      <c r="D247" s="4" t="s">
        <v>88</v>
      </c>
      <c r="E247" s="4"/>
      <c r="F247" s="4"/>
      <c r="M247" s="1437" t="s">
        <v>2663</v>
      </c>
      <c r="N247" s="1437"/>
      <c r="O247" s="1437"/>
      <c r="P247" s="1437"/>
      <c r="Q247" s="1437"/>
      <c r="R247" s="1437"/>
      <c r="S247" s="4" t="s">
        <v>207</v>
      </c>
      <c r="T247" s="4"/>
      <c r="U247" s="1421"/>
      <c r="V247" s="1421"/>
      <c r="W247" s="1421"/>
      <c r="X247" s="4" t="s">
        <v>89</v>
      </c>
      <c r="Z247" s="1437"/>
      <c r="AA247" s="1437"/>
      <c r="AB247" s="1437"/>
      <c r="AC247" s="1437"/>
      <c r="AD247" s="1437"/>
      <c r="AE247" s="1437"/>
      <c r="AU247" s="4"/>
      <c r="AV247" s="4"/>
      <c r="AW247" s="4"/>
      <c r="AX247" s="4"/>
      <c r="AY247" s="4"/>
      <c r="BG247">
        <v>0</v>
      </c>
      <c r="BH247" s="3"/>
      <c r="BN247" s="34"/>
    </row>
    <row r="248" spans="1:71" ht="13.35" customHeight="1">
      <c r="A248" s="19"/>
      <c r="B248" s="4"/>
      <c r="C248" s="4"/>
      <c r="D248" s="4" t="s">
        <v>90</v>
      </c>
      <c r="E248" s="4"/>
      <c r="F248" s="4"/>
      <c r="M248" s="1537" t="s">
        <v>2664</v>
      </c>
      <c r="N248" s="1537"/>
      <c r="O248" s="1537"/>
      <c r="P248" s="1537"/>
      <c r="Q248" s="1537"/>
      <c r="R248" s="1537"/>
      <c r="S248" s="1537"/>
      <c r="T248" s="1537"/>
      <c r="U248" s="1537"/>
      <c r="V248" s="1537"/>
      <c r="W248" s="1537"/>
      <c r="X248" s="1537"/>
      <c r="Y248" s="1537"/>
      <c r="Z248" s="1537"/>
      <c r="AA248" s="1537"/>
      <c r="AB248" s="1537"/>
      <c r="AC248" s="1537"/>
      <c r="AD248" s="1537"/>
      <c r="AE248" s="1537"/>
      <c r="AG248" s="4"/>
      <c r="AH248" s="4"/>
      <c r="AI248" s="4"/>
      <c r="AJ248" s="4"/>
      <c r="AK248" s="4"/>
      <c r="AL248" s="4"/>
      <c r="AM248" s="4"/>
      <c r="AN248" s="4"/>
      <c r="AO248" s="4"/>
      <c r="AP248" s="4"/>
      <c r="AQ248" s="4"/>
      <c r="AR248" s="4"/>
      <c r="AS248" s="4"/>
      <c r="AT248" s="4"/>
      <c r="BN248" s="34"/>
    </row>
    <row r="249" spans="1:71" ht="13.35" customHeight="1">
      <c r="A249" s="13"/>
      <c r="B249" s="4"/>
      <c r="C249" s="56"/>
      <c r="D249" s="4" t="s">
        <v>544</v>
      </c>
      <c r="E249" s="4"/>
      <c r="F249" s="4"/>
      <c r="G249" s="4"/>
      <c r="H249" s="4"/>
      <c r="I249" s="4"/>
      <c r="J249" s="4"/>
      <c r="K249" s="4"/>
      <c r="L249" s="4"/>
      <c r="M249" s="1433" t="s">
        <v>543</v>
      </c>
      <c r="N249" s="1433"/>
      <c r="O249" s="1433"/>
      <c r="P249" s="1433"/>
      <c r="Q249" s="1433"/>
      <c r="R249" s="1433"/>
      <c r="S249" s="1433"/>
      <c r="T249" s="1433"/>
      <c r="U249" s="218" t="s">
        <v>922</v>
      </c>
      <c r="V249" s="218"/>
      <c r="W249" s="218"/>
      <c r="X249" s="218"/>
      <c r="Y249" s="218"/>
      <c r="Z249" s="218"/>
      <c r="AA249" s="1562" t="s">
        <v>2640</v>
      </c>
      <c r="AB249" s="1541"/>
      <c r="AC249" s="1541"/>
      <c r="AD249" s="1541"/>
      <c r="AE249" s="1541"/>
      <c r="AF249" s="1541"/>
      <c r="AG249" s="1541"/>
      <c r="AH249" s="1541"/>
      <c r="AI249" s="1541"/>
      <c r="AJ249" s="1541"/>
      <c r="AK249" s="1541"/>
      <c r="BN249" s="34"/>
    </row>
    <row r="250" spans="1:71" ht="13.35" customHeight="1">
      <c r="A250" s="19"/>
      <c r="B250" s="4"/>
      <c r="C250" s="4"/>
      <c r="D250" s="4"/>
      <c r="E250" s="4"/>
      <c r="F250" s="4"/>
      <c r="G250" s="4"/>
      <c r="H250" s="4"/>
      <c r="I250" s="4"/>
      <c r="J250" s="4"/>
      <c r="K250" s="4"/>
      <c r="L250" s="4"/>
      <c r="AG250" s="4"/>
      <c r="AH250" s="4"/>
      <c r="AI250" s="4"/>
      <c r="AJ250" s="4"/>
      <c r="BN250" s="34"/>
    </row>
    <row r="251" spans="1:71" ht="13.35" customHeight="1">
      <c r="A251" s="2"/>
      <c r="B251" s="4"/>
      <c r="C251" s="56" t="s">
        <v>98</v>
      </c>
      <c r="D251" s="4" t="s">
        <v>975</v>
      </c>
      <c r="E251" s="4"/>
      <c r="F251" s="4"/>
      <c r="G251" s="4"/>
      <c r="H251" s="4"/>
      <c r="I251" s="4"/>
      <c r="J251" s="4"/>
      <c r="K251" s="4"/>
      <c r="L251" s="4"/>
      <c r="M251" s="1539"/>
      <c r="N251" s="1539"/>
      <c r="O251" s="1539"/>
      <c r="P251" s="1539"/>
      <c r="Q251" s="1539"/>
      <c r="R251" s="1539"/>
      <c r="S251" s="1539"/>
      <c r="T251" s="1539"/>
      <c r="U251" s="1539"/>
      <c r="V251" s="1539"/>
      <c r="W251" s="1539"/>
      <c r="X251" s="1539"/>
      <c r="Y251" s="1539"/>
      <c r="Z251" s="1539"/>
      <c r="AA251" s="1539"/>
      <c r="AB251" s="1539"/>
      <c r="AC251" s="1539"/>
      <c r="AD251" s="1539"/>
      <c r="AE251" s="1539"/>
      <c r="AF251" s="1539" t="s">
        <v>308</v>
      </c>
      <c r="AG251" s="1539"/>
      <c r="AH251" s="1539"/>
      <c r="AI251" s="1539"/>
      <c r="AJ251" s="1539"/>
      <c r="AK251" s="1539"/>
      <c r="AU251" s="4"/>
      <c r="AV251" s="4"/>
      <c r="AW251" s="4"/>
      <c r="AX251" s="4"/>
      <c r="AY251" s="4"/>
      <c r="BN251" s="34"/>
    </row>
    <row r="252" spans="1:71" ht="13.35" customHeight="1">
      <c r="A252" s="19"/>
      <c r="B252" s="4"/>
      <c r="C252" s="4"/>
      <c r="D252" s="4" t="s">
        <v>85</v>
      </c>
      <c r="E252" s="4"/>
      <c r="F252" s="4"/>
      <c r="G252" s="4"/>
      <c r="H252" s="4"/>
      <c r="I252" s="4"/>
      <c r="J252" s="4"/>
      <c r="K252" s="4"/>
      <c r="L252" s="4"/>
      <c r="M252" s="1432"/>
      <c r="N252" s="1432"/>
      <c r="O252" s="1432"/>
      <c r="P252" s="1432"/>
      <c r="Q252" s="1432"/>
      <c r="R252" s="1432"/>
      <c r="S252" s="1432"/>
      <c r="T252" s="1432"/>
      <c r="U252" s="1432"/>
      <c r="V252" s="1432"/>
      <c r="W252" s="1432"/>
      <c r="X252" s="1432"/>
      <c r="Y252" s="1432"/>
      <c r="Z252" s="1432"/>
      <c r="AA252" s="1432"/>
      <c r="AB252" s="1432"/>
      <c r="AC252" s="1432"/>
      <c r="AD252" s="1432"/>
      <c r="AE252" s="1432"/>
      <c r="AF252" s="3" t="s">
        <v>1286</v>
      </c>
      <c r="AL252" s="4"/>
      <c r="AM252" s="4"/>
      <c r="AN252" s="4"/>
      <c r="AO252" s="4"/>
      <c r="AP252" s="4"/>
      <c r="AQ252" s="4"/>
      <c r="AR252" s="4"/>
      <c r="AS252" s="4"/>
      <c r="AT252" s="4"/>
      <c r="BN252" s="34"/>
    </row>
    <row r="253" spans="1:71" ht="13.35" customHeight="1">
      <c r="A253" s="19"/>
      <c r="B253" s="4"/>
      <c r="C253" s="4"/>
      <c r="D253" s="4" t="s">
        <v>589</v>
      </c>
      <c r="E253" s="4"/>
      <c r="M253" s="1432"/>
      <c r="N253" s="1432"/>
      <c r="O253" s="1432"/>
      <c r="P253" s="1432"/>
      <c r="Q253" s="1432"/>
      <c r="R253" s="1432"/>
      <c r="S253" s="1432"/>
      <c r="T253" s="1432"/>
      <c r="V253" s="33" t="s">
        <v>86</v>
      </c>
      <c r="W253" s="1421"/>
      <c r="X253" s="1421"/>
      <c r="Y253" s="4" t="s">
        <v>592</v>
      </c>
      <c r="AC253" s="1432"/>
      <c r="AD253" s="1432"/>
      <c r="AE253" s="1432"/>
      <c r="AF253" s="3" t="s">
        <v>1287</v>
      </c>
      <c r="AU253" s="4"/>
      <c r="AV253" s="4"/>
      <c r="AW253" s="4"/>
      <c r="AX253" s="4"/>
      <c r="AY253" s="4"/>
      <c r="BN253" s="34"/>
    </row>
    <row r="254" spans="1:71" ht="13.35" customHeight="1">
      <c r="A254" s="19"/>
      <c r="B254" s="4"/>
      <c r="C254" s="4"/>
      <c r="D254" s="4" t="s">
        <v>87</v>
      </c>
      <c r="E254" s="4"/>
      <c r="F254" s="4"/>
      <c r="G254" s="4"/>
      <c r="H254" s="4"/>
      <c r="I254" s="4"/>
      <c r="J254" s="4"/>
      <c r="K254" s="4"/>
      <c r="L254" s="19"/>
      <c r="M254" s="1432"/>
      <c r="N254" s="1432"/>
      <c r="O254" s="1432"/>
      <c r="P254" s="1432"/>
      <c r="Q254" s="1432"/>
      <c r="R254" s="1432"/>
      <c r="S254" s="1432"/>
      <c r="T254" s="1432"/>
      <c r="U254" s="1432"/>
      <c r="V254" s="1432"/>
      <c r="W254" s="1432"/>
      <c r="X254" s="1432"/>
      <c r="Y254" s="1432"/>
      <c r="Z254" s="1432"/>
      <c r="AA254" s="1432"/>
      <c r="AB254" s="1432"/>
      <c r="AC254" s="1432"/>
      <c r="AD254" s="1432"/>
      <c r="AE254" s="1432"/>
      <c r="AH254" s="1543"/>
      <c r="AI254" s="1543"/>
      <c r="AJ254" s="1543"/>
      <c r="AK254" s="1543"/>
      <c r="AL254" s="4"/>
      <c r="AM254" s="4"/>
      <c r="AN254" s="4"/>
      <c r="AO254" s="4"/>
      <c r="AP254" s="4"/>
      <c r="AQ254" s="4"/>
      <c r="AR254" s="4"/>
      <c r="AS254" s="4"/>
      <c r="AT254" s="4"/>
    </row>
    <row r="255" spans="1:71" ht="13.35" customHeight="1">
      <c r="A255" s="19"/>
      <c r="B255" s="4"/>
      <c r="C255" s="4"/>
      <c r="D255" s="4" t="s">
        <v>88</v>
      </c>
      <c r="E255" s="4"/>
      <c r="F255" s="4"/>
      <c r="M255" s="1437"/>
      <c r="N255" s="1437"/>
      <c r="O255" s="1437"/>
      <c r="P255" s="1437"/>
      <c r="Q255" s="1437"/>
      <c r="R255" s="1437"/>
      <c r="S255" s="4" t="s">
        <v>207</v>
      </c>
      <c r="T255" s="4"/>
      <c r="U255" s="1421"/>
      <c r="V255" s="1421"/>
      <c r="W255" s="1421"/>
      <c r="X255" s="4" t="s">
        <v>89</v>
      </c>
      <c r="Z255" s="1437"/>
      <c r="AA255" s="1437"/>
      <c r="AB255" s="1437"/>
      <c r="AC255" s="1437"/>
      <c r="AD255" s="1437"/>
      <c r="AE255" s="1437"/>
      <c r="AU255" s="4"/>
      <c r="AV255" s="4"/>
      <c r="AW255" s="4"/>
      <c r="AX255" s="4"/>
      <c r="AY255" s="4"/>
      <c r="BN255" s="34"/>
    </row>
    <row r="256" spans="1:71" ht="13.35" customHeight="1">
      <c r="A256" s="19"/>
      <c r="B256" s="4"/>
      <c r="C256" s="4"/>
      <c r="D256" s="4" t="s">
        <v>90</v>
      </c>
      <c r="E256" s="4"/>
      <c r="F256" s="4"/>
      <c r="M256" s="1537"/>
      <c r="N256" s="1537"/>
      <c r="O256" s="1537"/>
      <c r="P256" s="1537"/>
      <c r="Q256" s="1537"/>
      <c r="R256" s="1537"/>
      <c r="S256" s="1537"/>
      <c r="T256" s="1537"/>
      <c r="U256" s="1537"/>
      <c r="V256" s="1537"/>
      <c r="W256" s="1537"/>
      <c r="X256" s="1537"/>
      <c r="Y256" s="1537"/>
      <c r="Z256" s="1537"/>
      <c r="AA256" s="1537"/>
      <c r="AB256" s="1537"/>
      <c r="AC256" s="1537"/>
      <c r="AD256" s="1537"/>
      <c r="AE256" s="1537"/>
      <c r="AG256" s="4"/>
      <c r="AH256" s="4"/>
      <c r="AI256" s="4"/>
      <c r="AJ256" s="4"/>
      <c r="AK256" s="4"/>
      <c r="AL256" s="4"/>
      <c r="AM256" s="4"/>
      <c r="AN256" s="4"/>
      <c r="AO256" s="4"/>
      <c r="AP256" s="4"/>
      <c r="AQ256" s="4"/>
      <c r="AR256" s="4"/>
      <c r="AS256" s="4"/>
      <c r="AT256" s="4"/>
      <c r="AU256" s="3"/>
      <c r="AV256" s="3"/>
      <c r="AW256" s="3"/>
      <c r="AX256" s="3"/>
      <c r="AY256" s="3"/>
      <c r="BN256" s="34"/>
    </row>
    <row r="257" spans="1:66" ht="13.35" customHeight="1">
      <c r="A257" s="13"/>
      <c r="B257" s="4"/>
      <c r="C257" s="56"/>
      <c r="D257" s="4" t="s">
        <v>544</v>
      </c>
      <c r="E257" s="4"/>
      <c r="F257" s="4"/>
      <c r="G257" s="4"/>
      <c r="H257" s="4"/>
      <c r="I257" s="4"/>
      <c r="J257" s="4"/>
      <c r="K257" s="4"/>
      <c r="L257" s="4"/>
      <c r="M257" s="1433" t="s">
        <v>308</v>
      </c>
      <c r="N257" s="1433"/>
      <c r="O257" s="1433"/>
      <c r="P257" s="1433"/>
      <c r="Q257" s="1433"/>
      <c r="R257" s="1433"/>
      <c r="S257" s="1433"/>
      <c r="T257" s="1433"/>
      <c r="U257" s="218" t="s">
        <v>922</v>
      </c>
      <c r="V257" s="218"/>
      <c r="W257" s="218"/>
      <c r="X257" s="218"/>
      <c r="Y257" s="218"/>
      <c r="Z257" s="218"/>
      <c r="AA257" s="1541"/>
      <c r="AB257" s="1541"/>
      <c r="AC257" s="1541"/>
      <c r="AD257" s="1541"/>
      <c r="AE257" s="1541"/>
      <c r="AF257" s="1541"/>
      <c r="AG257" s="1541"/>
      <c r="AH257" s="1541"/>
      <c r="AI257" s="1541"/>
      <c r="AJ257" s="1541"/>
      <c r="AK257" s="1541"/>
      <c r="AL257" s="3"/>
      <c r="AM257" s="3"/>
      <c r="AN257" s="3"/>
      <c r="AO257" s="3"/>
      <c r="AP257" s="3"/>
      <c r="AQ257" s="3"/>
      <c r="AR257" s="3"/>
      <c r="AS257" s="3"/>
      <c r="AT257" s="3"/>
      <c r="AU257" s="3"/>
      <c r="AV257" s="3"/>
      <c r="AW257" s="3"/>
      <c r="AX257" s="3"/>
      <c r="AY257" s="3"/>
      <c r="BN257" s="34"/>
    </row>
    <row r="258" spans="1:66" ht="13.3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35" customHeight="1">
      <c r="A259" s="13"/>
      <c r="B259" s="4"/>
      <c r="C259" s="56" t="s">
        <v>889</v>
      </c>
      <c r="D259" s="4" t="s">
        <v>541</v>
      </c>
      <c r="E259" s="4"/>
      <c r="F259" s="4"/>
      <c r="G259" s="4"/>
      <c r="H259" s="4"/>
      <c r="I259" s="4"/>
      <c r="J259" s="4"/>
      <c r="K259" s="4"/>
      <c r="L259" s="4"/>
      <c r="M259" s="1539"/>
      <c r="N259" s="1539"/>
      <c r="O259" s="1539"/>
      <c r="P259" s="1539"/>
      <c r="Q259" s="1539"/>
      <c r="R259" s="1539"/>
      <c r="S259" s="1539"/>
      <c r="T259" s="1539"/>
      <c r="U259" s="1539"/>
      <c r="V259" s="1539"/>
      <c r="W259" s="1539"/>
      <c r="X259" s="1539"/>
      <c r="Y259" s="1539"/>
      <c r="Z259" s="1539"/>
      <c r="AA259" s="1539"/>
      <c r="AB259" s="1539"/>
      <c r="AC259" s="1539"/>
      <c r="AD259" s="1539"/>
      <c r="AE259" s="1539"/>
      <c r="AF259" s="1539" t="s">
        <v>308</v>
      </c>
      <c r="AG259" s="1539"/>
      <c r="AH259" s="1539"/>
      <c r="AI259" s="1539"/>
      <c r="AJ259" s="1539"/>
      <c r="AK259" s="1539"/>
      <c r="AL259" s="3"/>
      <c r="AM259" s="3"/>
      <c r="AN259" s="3"/>
      <c r="AO259" s="3"/>
      <c r="AP259" s="3"/>
      <c r="AQ259" s="3"/>
      <c r="AR259" s="3"/>
      <c r="AS259" s="3"/>
      <c r="AT259" s="3"/>
      <c r="AU259" s="3"/>
      <c r="AV259" s="3"/>
      <c r="AW259" s="3"/>
      <c r="AX259" s="3"/>
      <c r="AY259" s="3"/>
      <c r="BN259" s="34"/>
    </row>
    <row r="260" spans="1:66" ht="13.35" customHeight="1">
      <c r="A260" s="13"/>
      <c r="B260" s="4"/>
      <c r="C260" s="4"/>
      <c r="D260" s="4" t="s">
        <v>85</v>
      </c>
      <c r="E260" s="4"/>
      <c r="F260" s="4"/>
      <c r="G260" s="4"/>
      <c r="H260" s="4"/>
      <c r="I260" s="4"/>
      <c r="J260" s="4"/>
      <c r="K260" s="4"/>
      <c r="L260" s="4"/>
      <c r="M260" s="1432"/>
      <c r="N260" s="1432"/>
      <c r="O260" s="1432"/>
      <c r="P260" s="1432"/>
      <c r="Q260" s="1432"/>
      <c r="R260" s="1432"/>
      <c r="S260" s="1432"/>
      <c r="T260" s="1432"/>
      <c r="U260" s="1432"/>
      <c r="V260" s="1432"/>
      <c r="W260" s="1432"/>
      <c r="X260" s="1432"/>
      <c r="Y260" s="1432"/>
      <c r="Z260" s="1432"/>
      <c r="AA260" s="1432"/>
      <c r="AB260" s="1432"/>
      <c r="AC260" s="1432"/>
      <c r="AD260" s="1432"/>
      <c r="AE260" s="1432"/>
      <c r="AF260" s="3" t="s">
        <v>1286</v>
      </c>
      <c r="AL260" s="3"/>
      <c r="AM260" s="3"/>
      <c r="AN260" s="3"/>
      <c r="AO260" s="3"/>
      <c r="AP260" s="3"/>
      <c r="AQ260" s="3"/>
      <c r="AR260" s="3"/>
      <c r="AS260" s="3"/>
      <c r="AT260" s="3"/>
      <c r="AU260" s="3"/>
      <c r="AV260" s="3"/>
      <c r="AW260" s="3"/>
      <c r="AX260" s="3"/>
      <c r="AY260" s="3"/>
      <c r="BN260" s="34"/>
    </row>
    <row r="261" spans="1:66" ht="13.35" customHeight="1">
      <c r="A261" s="13"/>
      <c r="B261" s="4"/>
      <c r="C261" s="4"/>
      <c r="D261" s="4" t="s">
        <v>589</v>
      </c>
      <c r="E261" s="4"/>
      <c r="M261" s="1432"/>
      <c r="N261" s="1432"/>
      <c r="O261" s="1432"/>
      <c r="P261" s="1432"/>
      <c r="Q261" s="1432"/>
      <c r="R261" s="1432"/>
      <c r="S261" s="1432"/>
      <c r="T261" s="1432"/>
      <c r="V261" s="33" t="s">
        <v>86</v>
      </c>
      <c r="W261" s="1421"/>
      <c r="X261" s="1421"/>
      <c r="Y261" s="4" t="s">
        <v>592</v>
      </c>
      <c r="AC261" s="1432"/>
      <c r="AD261" s="1432"/>
      <c r="AE261" s="1432"/>
      <c r="AF261" s="3" t="s">
        <v>1287</v>
      </c>
      <c r="AL261" s="3"/>
      <c r="AM261" s="3"/>
      <c r="AN261" s="3"/>
      <c r="AO261" s="3"/>
      <c r="AP261" s="3"/>
      <c r="AQ261" s="3"/>
      <c r="AR261" s="3"/>
      <c r="AS261" s="3"/>
      <c r="AT261" s="3"/>
      <c r="AU261" s="3"/>
      <c r="AV261" s="3"/>
      <c r="AW261" s="3"/>
      <c r="AX261" s="3"/>
      <c r="AY261" s="3"/>
      <c r="BN261" s="34"/>
    </row>
    <row r="262" spans="1:66" ht="13.35" customHeight="1">
      <c r="A262" s="13"/>
      <c r="B262" s="4"/>
      <c r="C262" s="4"/>
      <c r="D262" s="4" t="s">
        <v>87</v>
      </c>
      <c r="E262" s="4"/>
      <c r="F262" s="4"/>
      <c r="G262" s="4"/>
      <c r="H262" s="4"/>
      <c r="I262" s="4"/>
      <c r="J262" s="4"/>
      <c r="K262" s="4"/>
      <c r="L262" s="19"/>
      <c r="M262" s="1432"/>
      <c r="N262" s="1432"/>
      <c r="O262" s="1432"/>
      <c r="P262" s="1432"/>
      <c r="Q262" s="1432"/>
      <c r="R262" s="1432"/>
      <c r="S262" s="1432"/>
      <c r="T262" s="1432"/>
      <c r="U262" s="1432"/>
      <c r="V262" s="1432"/>
      <c r="W262" s="1432"/>
      <c r="X262" s="1432"/>
      <c r="Y262" s="1432"/>
      <c r="Z262" s="1432"/>
      <c r="AA262" s="1432"/>
      <c r="AB262" s="1432"/>
      <c r="AC262" s="1432"/>
      <c r="AD262" s="1432"/>
      <c r="AE262" s="1432"/>
      <c r="AH262" s="1543"/>
      <c r="AI262" s="1543"/>
      <c r="AJ262" s="1543"/>
      <c r="AK262" s="1543"/>
      <c r="AL262" s="3"/>
      <c r="AM262" s="3"/>
      <c r="AN262" s="3"/>
      <c r="AO262" s="3"/>
      <c r="AP262" s="3"/>
      <c r="AQ262" s="3"/>
      <c r="AR262" s="3"/>
      <c r="AS262" s="3"/>
      <c r="AT262" s="3"/>
      <c r="AU262" s="3"/>
      <c r="AV262" s="3"/>
      <c r="AW262" s="3"/>
      <c r="AX262" s="3"/>
      <c r="AY262" s="3"/>
      <c r="BN262" s="34"/>
    </row>
    <row r="263" spans="1:66" ht="13.35" customHeight="1">
      <c r="A263" s="13"/>
      <c r="B263" s="4"/>
      <c r="C263" s="4"/>
      <c r="D263" s="4" t="s">
        <v>88</v>
      </c>
      <c r="E263" s="4"/>
      <c r="F263" s="4"/>
      <c r="M263" s="1437"/>
      <c r="N263" s="1437"/>
      <c r="O263" s="1437"/>
      <c r="P263" s="1437"/>
      <c r="Q263" s="1437"/>
      <c r="R263" s="1437"/>
      <c r="S263" s="4" t="s">
        <v>207</v>
      </c>
      <c r="T263" s="4"/>
      <c r="U263" s="1421"/>
      <c r="V263" s="1421"/>
      <c r="W263" s="1421"/>
      <c r="X263" s="4" t="s">
        <v>89</v>
      </c>
      <c r="Z263" s="1437"/>
      <c r="AA263" s="1437"/>
      <c r="AB263" s="1437"/>
      <c r="AC263" s="1437"/>
      <c r="AD263" s="1437"/>
      <c r="AE263" s="1437"/>
      <c r="AL263" s="3"/>
      <c r="AM263" s="3"/>
      <c r="AN263" s="3"/>
      <c r="AO263" s="3"/>
      <c r="AP263" s="3"/>
      <c r="AQ263" s="3"/>
      <c r="AR263" s="3"/>
      <c r="AS263" s="3"/>
      <c r="AT263" s="3"/>
      <c r="AU263" s="3"/>
      <c r="AV263" s="3"/>
      <c r="AW263" s="3"/>
      <c r="AX263" s="3"/>
      <c r="AY263" s="3"/>
      <c r="BN263" s="34"/>
    </row>
    <row r="264" spans="1:66" ht="13.35" customHeight="1">
      <c r="A264" s="13"/>
      <c r="B264" s="4"/>
      <c r="C264" s="4"/>
      <c r="D264" s="4" t="s">
        <v>90</v>
      </c>
      <c r="E264" s="4"/>
      <c r="F264" s="4"/>
      <c r="M264" s="1537"/>
      <c r="N264" s="1537"/>
      <c r="O264" s="1537"/>
      <c r="P264" s="1537"/>
      <c r="Q264" s="1537"/>
      <c r="R264" s="1537"/>
      <c r="S264" s="1537"/>
      <c r="T264" s="1537"/>
      <c r="U264" s="1537"/>
      <c r="V264" s="1537"/>
      <c r="W264" s="1537"/>
      <c r="X264" s="1537"/>
      <c r="Y264" s="1537"/>
      <c r="Z264" s="1537"/>
      <c r="AA264" s="1538"/>
      <c r="AB264" s="1538"/>
      <c r="AC264" s="1538"/>
      <c r="AD264" s="1538"/>
      <c r="AE264" s="1538"/>
      <c r="AG264" s="4"/>
      <c r="AH264" s="4"/>
      <c r="AI264" s="4"/>
      <c r="AJ264" s="4"/>
      <c r="AK264" s="4"/>
      <c r="AL264" s="3"/>
      <c r="AM264" s="3"/>
      <c r="AN264" s="3"/>
      <c r="AO264" s="3"/>
      <c r="AP264" s="3"/>
      <c r="AQ264" s="3"/>
      <c r="AR264" s="3"/>
      <c r="AS264" s="3"/>
      <c r="AT264" s="3"/>
      <c r="AU264" s="3"/>
      <c r="AV264" s="3"/>
      <c r="AW264" s="3"/>
      <c r="AX264" s="3"/>
      <c r="AY264" s="3"/>
      <c r="BN264" s="34"/>
    </row>
    <row r="265" spans="1:66" ht="13.35" customHeight="1">
      <c r="A265" s="13"/>
      <c r="B265" s="4"/>
      <c r="C265" s="56"/>
      <c r="D265" s="4" t="s">
        <v>544</v>
      </c>
      <c r="E265" s="4"/>
      <c r="F265" s="4"/>
      <c r="G265" s="4"/>
      <c r="H265" s="4"/>
      <c r="I265" s="4"/>
      <c r="J265" s="4"/>
      <c r="K265" s="4"/>
      <c r="L265" s="4"/>
      <c r="M265" s="1433" t="s">
        <v>308</v>
      </c>
      <c r="N265" s="1433"/>
      <c r="O265" s="1433"/>
      <c r="P265" s="1433"/>
      <c r="Q265" s="1433"/>
      <c r="R265" s="1433"/>
      <c r="S265" s="1433"/>
      <c r="T265" s="1433"/>
      <c r="U265" s="218" t="s">
        <v>922</v>
      </c>
      <c r="V265" s="218"/>
      <c r="W265" s="218"/>
      <c r="X265" s="218"/>
      <c r="Y265" s="218"/>
      <c r="Z265" s="218"/>
      <c r="AA265" s="1542"/>
      <c r="AB265" s="1542"/>
      <c r="AC265" s="1542"/>
      <c r="AD265" s="1542"/>
      <c r="AE265" s="1542"/>
      <c r="AF265" s="1542"/>
      <c r="AG265" s="1542"/>
      <c r="AH265" s="1542"/>
      <c r="AI265" s="1542"/>
      <c r="AJ265" s="1542"/>
      <c r="AK265" s="1542"/>
      <c r="AL265" s="3"/>
      <c r="AM265" s="3"/>
      <c r="AN265" s="3"/>
      <c r="AO265" s="3"/>
      <c r="AP265" s="3"/>
      <c r="AQ265" s="3"/>
      <c r="AR265" s="3"/>
      <c r="AS265" s="3"/>
      <c r="AT265" s="3"/>
      <c r="BN265" s="34"/>
    </row>
    <row r="266" spans="1:66" ht="13.3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35" customHeight="1">
      <c r="A267" s="57" t="s">
        <v>599</v>
      </c>
      <c r="B267" s="4"/>
      <c r="C267" s="2" t="s">
        <v>296</v>
      </c>
      <c r="D267" s="4"/>
      <c r="E267" s="4"/>
      <c r="F267" s="4"/>
      <c r="G267" s="4"/>
      <c r="H267" s="4"/>
      <c r="I267" s="4"/>
      <c r="J267" s="4"/>
      <c r="K267" s="4"/>
      <c r="L267" s="4"/>
      <c r="M267" s="35"/>
      <c r="N267" s="35"/>
      <c r="O267" s="35"/>
      <c r="P267" s="35"/>
      <c r="Q267" s="35"/>
      <c r="T267" s="1540" t="str">
        <f>IFERROR(BO245,"")</f>
        <v>Nonprofit</v>
      </c>
      <c r="U267" s="1540"/>
      <c r="V267" s="1540"/>
      <c r="W267" s="1540"/>
      <c r="X267" s="1540"/>
      <c r="Z267" s="331" t="s">
        <v>974</v>
      </c>
      <c r="AA267" s="332"/>
      <c r="AB267" s="332"/>
      <c r="AC267" s="332"/>
      <c r="AD267" s="105"/>
      <c r="AE267" s="105"/>
      <c r="AF267" s="105"/>
      <c r="AG267" s="105"/>
      <c r="AH267" s="105"/>
      <c r="AI267" s="105"/>
      <c r="AJ267" s="105"/>
      <c r="AK267" s="333"/>
      <c r="AL267" s="58"/>
      <c r="BN267" s="34"/>
    </row>
    <row r="268" spans="1:66" ht="13.3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3.3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3.35" customHeight="1">
      <c r="A270" s="4"/>
      <c r="B270" s="36">
        <v>0</v>
      </c>
      <c r="D270" s="1432" t="s">
        <v>281</v>
      </c>
      <c r="E270" s="1432"/>
      <c r="F270" s="1432"/>
      <c r="G270" s="1432"/>
      <c r="H270" s="1432"/>
      <c r="J270" t="s">
        <v>280</v>
      </c>
      <c r="X270" s="1536"/>
      <c r="Y270" s="1536"/>
      <c r="Z270" s="1536"/>
      <c r="AA270" s="1536"/>
      <c r="AB270" s="1536"/>
      <c r="AC270" s="1536"/>
      <c r="AU270" s="3"/>
      <c r="AV270" s="3"/>
      <c r="AW270" s="3"/>
      <c r="AX270" s="3"/>
      <c r="AY270" s="3"/>
      <c r="BN270" s="34"/>
    </row>
    <row r="271" spans="1:66" ht="13.3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3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3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35" customHeight="1">
      <c r="D274" s="4" t="s">
        <v>297</v>
      </c>
      <c r="E274" s="4"/>
      <c r="F274" s="4"/>
      <c r="G274" s="4"/>
      <c r="H274" s="4"/>
      <c r="I274" s="4"/>
      <c r="J274" s="4"/>
      <c r="K274" s="4"/>
      <c r="L274" s="1539" t="s">
        <v>2640</v>
      </c>
      <c r="M274" s="1539"/>
      <c r="N274" s="1539"/>
      <c r="O274" s="1539"/>
      <c r="P274" s="1539"/>
      <c r="Q274" s="1539"/>
      <c r="R274" s="1539"/>
      <c r="S274" s="1539"/>
      <c r="T274" s="1539"/>
      <c r="U274" s="1539"/>
      <c r="V274" s="1539"/>
      <c r="W274" s="1539"/>
      <c r="X274" s="1539"/>
      <c r="Y274" s="1539"/>
      <c r="Z274" s="1539"/>
      <c r="AA274" s="1539"/>
      <c r="AB274" s="1539"/>
      <c r="AC274" s="1539"/>
      <c r="AD274" s="1539"/>
      <c r="AE274" s="1539"/>
      <c r="AF274" s="1539"/>
      <c r="AG274" s="1539"/>
      <c r="AH274" s="1539"/>
      <c r="AI274" s="1539"/>
      <c r="AJ274" s="1539"/>
      <c r="AK274" s="3"/>
      <c r="AL274" s="3"/>
      <c r="AM274" s="3"/>
      <c r="AN274" s="3"/>
      <c r="AO274" s="3"/>
      <c r="AP274" s="3"/>
      <c r="AQ274" s="3"/>
      <c r="AR274" s="3"/>
      <c r="AS274" s="3"/>
      <c r="AT274" s="3"/>
      <c r="AU274" s="3"/>
      <c r="AV274" s="3"/>
      <c r="AW274" s="3"/>
      <c r="AX274" s="3"/>
      <c r="AY274" s="3"/>
      <c r="BN274" s="34"/>
    </row>
    <row r="275" spans="1:66" ht="13.35" customHeight="1">
      <c r="D275" s="4" t="s">
        <v>85</v>
      </c>
      <c r="E275" s="4"/>
      <c r="F275" s="4"/>
      <c r="G275" s="4"/>
      <c r="H275" s="4"/>
      <c r="I275" s="4"/>
      <c r="J275" s="4"/>
      <c r="K275" s="4"/>
      <c r="L275" s="1432" t="s">
        <v>2656</v>
      </c>
      <c r="M275" s="1432"/>
      <c r="N275" s="1432"/>
      <c r="O275" s="1432"/>
      <c r="P275" s="1432"/>
      <c r="Q275" s="1432"/>
      <c r="R275" s="1432"/>
      <c r="S275" s="1432"/>
      <c r="T275" s="1432"/>
      <c r="U275" s="1432"/>
      <c r="V275" s="1432"/>
      <c r="W275" s="1432"/>
      <c r="X275" s="1432"/>
      <c r="Y275" s="1432"/>
      <c r="Z275" s="1432"/>
      <c r="AA275" s="1432"/>
      <c r="AB275" s="1432"/>
      <c r="AC275" s="1432"/>
      <c r="AD275" s="1432"/>
      <c r="AK275" s="3"/>
      <c r="AL275" s="3"/>
      <c r="AM275" s="3"/>
      <c r="AN275" s="3"/>
      <c r="AO275" s="3"/>
      <c r="AP275" s="3"/>
      <c r="AQ275" s="3"/>
      <c r="AR275" s="3"/>
      <c r="AS275" s="3"/>
      <c r="AT275" s="3"/>
      <c r="AU275" s="3"/>
      <c r="AV275" s="3"/>
      <c r="AW275" s="3"/>
      <c r="AX275" s="3"/>
      <c r="AY275" s="3"/>
      <c r="BN275" s="34"/>
    </row>
    <row r="276" spans="1:66" ht="13.35" customHeight="1">
      <c r="D276" s="4" t="s">
        <v>589</v>
      </c>
      <c r="E276" s="4"/>
      <c r="L276" s="1432" t="s">
        <v>2643</v>
      </c>
      <c r="M276" s="1432"/>
      <c r="N276" s="1432"/>
      <c r="O276" s="1432"/>
      <c r="P276" s="1432"/>
      <c r="Q276" s="1432"/>
      <c r="R276" s="1432"/>
      <c r="S276" s="1432"/>
      <c r="U276" s="33" t="s">
        <v>86</v>
      </c>
      <c r="V276" s="1420" t="s">
        <v>2657</v>
      </c>
      <c r="W276" s="1421"/>
      <c r="X276" s="4" t="s">
        <v>592</v>
      </c>
      <c r="AB276" s="1432">
        <v>95407</v>
      </c>
      <c r="AC276" s="1432"/>
      <c r="AD276" s="1432"/>
      <c r="AK276" s="3"/>
      <c r="AL276" s="3"/>
      <c r="AM276" s="3"/>
      <c r="AN276" s="3"/>
      <c r="AO276" s="3"/>
      <c r="AP276" s="3"/>
      <c r="AQ276" s="3"/>
      <c r="AR276" s="3"/>
      <c r="AS276" s="3"/>
      <c r="AT276" s="3"/>
      <c r="AU276" s="3"/>
      <c r="AV276" s="3"/>
      <c r="AW276" s="3"/>
      <c r="AX276" s="3"/>
      <c r="AY276" s="3"/>
      <c r="BN276" s="34"/>
    </row>
    <row r="277" spans="1:66" ht="13.35" customHeight="1">
      <c r="D277" s="4" t="s">
        <v>87</v>
      </c>
      <c r="E277" s="4"/>
      <c r="F277" s="4"/>
      <c r="G277" s="4"/>
      <c r="H277" s="4"/>
      <c r="I277" s="4"/>
      <c r="J277" s="4"/>
      <c r="K277" s="19"/>
      <c r="L277" s="1432" t="s">
        <v>2658</v>
      </c>
      <c r="M277" s="1432"/>
      <c r="N277" s="1432"/>
      <c r="O277" s="1432"/>
      <c r="P277" s="1432"/>
      <c r="Q277" s="1432"/>
      <c r="R277" s="1432"/>
      <c r="S277" s="1432"/>
      <c r="T277" s="1432"/>
      <c r="U277" s="1432"/>
      <c r="V277" s="1432"/>
      <c r="W277" s="1432"/>
      <c r="X277" s="1432"/>
      <c r="Y277" s="1432"/>
      <c r="Z277" s="1432"/>
      <c r="AA277" s="1432"/>
      <c r="AB277" s="1432"/>
      <c r="AC277" s="1432"/>
      <c r="AD277" s="1432"/>
      <c r="AI277" s="4"/>
      <c r="AJ277" s="4"/>
      <c r="AK277" s="3"/>
      <c r="AL277" s="3"/>
      <c r="AM277" s="3"/>
      <c r="AN277" s="3"/>
      <c r="AO277" s="3"/>
      <c r="AP277" s="3"/>
      <c r="AQ277" s="3"/>
      <c r="AR277" s="3"/>
      <c r="AS277" s="3"/>
      <c r="AT277" s="3"/>
      <c r="BN277" s="34"/>
    </row>
    <row r="278" spans="1:66" ht="13.35" customHeight="1">
      <c r="D278" s="4" t="s">
        <v>88</v>
      </c>
      <c r="E278" s="4"/>
      <c r="F278" s="4"/>
      <c r="L278" s="1437" t="s">
        <v>2659</v>
      </c>
      <c r="M278" s="1437"/>
      <c r="N278" s="1437"/>
      <c r="O278" s="1437"/>
      <c r="P278" s="1437"/>
      <c r="Q278" s="1437"/>
      <c r="R278" s="4" t="s">
        <v>207</v>
      </c>
      <c r="S278" s="4"/>
      <c r="T278" s="1421"/>
      <c r="U278" s="1421"/>
      <c r="V278" s="1421"/>
      <c r="W278" s="4" t="s">
        <v>89</v>
      </c>
      <c r="Y278" s="1437"/>
      <c r="Z278" s="1437"/>
      <c r="AA278" s="1437"/>
      <c r="AB278" s="1437"/>
      <c r="AC278" s="1437"/>
      <c r="AD278" s="1437"/>
      <c r="BN278" s="34"/>
    </row>
    <row r="279" spans="1:66" ht="13.35" customHeight="1">
      <c r="D279" s="4" t="s">
        <v>90</v>
      </c>
      <c r="E279" s="4"/>
      <c r="F279" s="4"/>
      <c r="L279" s="1537" t="s">
        <v>2660</v>
      </c>
      <c r="M279" s="1537"/>
      <c r="N279" s="1537"/>
      <c r="O279" s="1537"/>
      <c r="P279" s="1537"/>
      <c r="Q279" s="1537"/>
      <c r="R279" s="1537"/>
      <c r="S279" s="1537"/>
      <c r="T279" s="1537"/>
      <c r="U279" s="1537"/>
      <c r="V279" s="1537"/>
      <c r="W279" s="1537"/>
      <c r="X279" s="1537"/>
      <c r="Y279" s="1537"/>
      <c r="Z279" s="1537"/>
      <c r="AA279" s="1537"/>
      <c r="AB279" s="1537"/>
      <c r="AC279" s="1537"/>
      <c r="AD279" s="1537"/>
      <c r="AF279" s="4"/>
      <c r="AG279" s="4"/>
      <c r="AH279" s="4"/>
      <c r="AI279" s="4"/>
      <c r="AJ279" s="4"/>
      <c r="AU279" s="3"/>
      <c r="AV279" s="3"/>
      <c r="AW279" s="3"/>
      <c r="AX279" s="3"/>
      <c r="AY279" s="3"/>
      <c r="BN279" s="34"/>
    </row>
    <row r="280" spans="1:66" ht="13.35" customHeight="1">
      <c r="D280" s="3" t="s">
        <v>632</v>
      </c>
      <c r="E280" s="3"/>
      <c r="F280" s="3"/>
      <c r="G280" s="3"/>
      <c r="H280" s="3"/>
      <c r="I280" s="3"/>
      <c r="L280" s="1420" t="s">
        <v>2665</v>
      </c>
      <c r="M280" s="1420"/>
      <c r="N280" s="1420"/>
      <c r="O280" s="1420"/>
      <c r="P280" s="1420"/>
      <c r="Q280" s="1420"/>
      <c r="R280" s="1420"/>
      <c r="S280" s="1420"/>
      <c r="T280" s="1420"/>
      <c r="U280" s="1420"/>
      <c r="V280" s="1420"/>
      <c r="W280" s="1420"/>
      <c r="X280" s="1420"/>
      <c r="Y280" s="1420"/>
      <c r="Z280" s="1420"/>
      <c r="AA280" s="1420"/>
      <c r="AB280" s="1420"/>
      <c r="AC280" s="1420"/>
      <c r="AD280" s="1420"/>
      <c r="AK280" s="3"/>
      <c r="AL280" s="3"/>
      <c r="AM280" s="3"/>
      <c r="AN280" s="3"/>
      <c r="AO280" s="3"/>
      <c r="AP280" s="3"/>
      <c r="AQ280" s="3"/>
      <c r="AR280" s="3"/>
      <c r="AS280" s="3"/>
      <c r="AT280" s="3"/>
      <c r="BN280" s="34"/>
    </row>
    <row r="281" spans="1:66" ht="13.35" customHeight="1">
      <c r="L281" s="22" t="s">
        <v>633</v>
      </c>
      <c r="AU281" s="95"/>
      <c r="AV281" s="95"/>
      <c r="AW281" s="95"/>
      <c r="AX281" s="95"/>
      <c r="AY281" s="95"/>
      <c r="BN281" s="34"/>
    </row>
    <row r="282" spans="1:66" ht="13.35" customHeight="1">
      <c r="A282" s="1544" t="s">
        <v>550</v>
      </c>
      <c r="B282" s="1544"/>
      <c r="C282" s="1544"/>
      <c r="D282" s="1544"/>
      <c r="E282" s="1544"/>
      <c r="F282" s="1544"/>
      <c r="G282" s="1544"/>
      <c r="H282" s="1544"/>
      <c r="I282" s="1544"/>
      <c r="J282" s="1544"/>
      <c r="K282" s="1544"/>
      <c r="L282" s="1544"/>
      <c r="M282" s="1544"/>
      <c r="N282" s="1544"/>
      <c r="O282" s="1544"/>
      <c r="P282" s="1544"/>
      <c r="Q282" s="1544"/>
      <c r="R282" s="1544"/>
      <c r="S282" s="1544"/>
      <c r="T282" s="1544"/>
      <c r="U282" s="1544"/>
      <c r="V282" s="1544"/>
      <c r="W282" s="1544"/>
      <c r="X282" s="1544"/>
      <c r="Y282" s="1544"/>
      <c r="Z282" s="1544"/>
      <c r="AA282" s="1544"/>
      <c r="AB282" s="1544"/>
      <c r="AC282" s="1544"/>
      <c r="AD282" s="1544"/>
      <c r="AE282" s="1544"/>
      <c r="AF282" s="1544"/>
      <c r="AG282" s="1544"/>
      <c r="AH282" s="1544"/>
      <c r="AI282" s="1544"/>
      <c r="AJ282" s="1544"/>
      <c r="AK282" s="1544"/>
      <c r="AL282" s="1544"/>
      <c r="AM282" s="1544"/>
      <c r="AN282" s="1544"/>
      <c r="AO282" s="1544"/>
      <c r="AP282" s="1544"/>
      <c r="AQ282" s="1544"/>
      <c r="AR282" s="1544"/>
      <c r="AS282" s="1544"/>
      <c r="AT282" s="1544"/>
      <c r="AU282" s="95"/>
      <c r="AV282" s="95"/>
      <c r="AW282" s="95"/>
      <c r="AX282" s="95"/>
      <c r="AY282" s="95"/>
      <c r="BN282" s="34"/>
    </row>
    <row r="283" spans="1:66" ht="13.35" customHeight="1">
      <c r="A283" s="1544"/>
      <c r="B283" s="1544"/>
      <c r="C283" s="1544"/>
      <c r="D283" s="1544"/>
      <c r="E283" s="1544"/>
      <c r="F283" s="1544"/>
      <c r="G283" s="1544"/>
      <c r="H283" s="1544"/>
      <c r="I283" s="1544"/>
      <c r="J283" s="1544"/>
      <c r="K283" s="1544"/>
      <c r="L283" s="1544"/>
      <c r="M283" s="1544"/>
      <c r="N283" s="1544"/>
      <c r="O283" s="1544"/>
      <c r="P283" s="1544"/>
      <c r="Q283" s="1544"/>
      <c r="R283" s="1544"/>
      <c r="S283" s="1544"/>
      <c r="T283" s="1544"/>
      <c r="U283" s="1544"/>
      <c r="V283" s="1544"/>
      <c r="W283" s="1544"/>
      <c r="X283" s="1544"/>
      <c r="Y283" s="1544"/>
      <c r="Z283" s="1544"/>
      <c r="AA283" s="1544"/>
      <c r="AB283" s="1544"/>
      <c r="AC283" s="1544"/>
      <c r="AD283" s="1544"/>
      <c r="AE283" s="1544"/>
      <c r="AF283" s="1544"/>
      <c r="AG283" s="1544"/>
      <c r="AH283" s="1544"/>
      <c r="AI283" s="1544"/>
      <c r="AJ283" s="1544"/>
      <c r="AK283" s="1544"/>
      <c r="AL283" s="1544"/>
      <c r="AM283" s="1544"/>
      <c r="AN283" s="1544"/>
      <c r="AO283" s="1544"/>
      <c r="AP283" s="1544"/>
      <c r="AQ283" s="1544"/>
      <c r="AR283" s="1544"/>
      <c r="AS283" s="1544"/>
      <c r="AT283" s="1544"/>
      <c r="AU283" s="25"/>
      <c r="AV283" s="25"/>
      <c r="AW283" s="25"/>
      <c r="AX283" s="25"/>
      <c r="AY283" s="25"/>
      <c r="BN283" s="34"/>
    </row>
    <row r="284" spans="1:66" ht="13.3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3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3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35" customHeight="1">
      <c r="B287" s="3" t="s">
        <v>635</v>
      </c>
      <c r="C287" s="3"/>
      <c r="D287" s="3"/>
      <c r="E287" s="3"/>
      <c r="F287" s="3"/>
      <c r="H287" s="1434" t="s">
        <v>2640</v>
      </c>
      <c r="I287" s="1434"/>
      <c r="J287" s="1434"/>
      <c r="K287" s="1434"/>
      <c r="L287" s="1434"/>
      <c r="M287" s="1434"/>
      <c r="N287" s="1434"/>
      <c r="O287" s="1434"/>
      <c r="P287" s="1434"/>
      <c r="Q287" s="1434"/>
      <c r="R287" s="1434"/>
      <c r="T287" s="3" t="s">
        <v>576</v>
      </c>
      <c r="V287" s="3"/>
      <c r="W287" s="3"/>
      <c r="X287" s="3"/>
      <c r="Y287" s="3"/>
      <c r="AA287" s="1434" t="s">
        <v>2667</v>
      </c>
      <c r="AB287" s="1434"/>
      <c r="AC287" s="1434"/>
      <c r="AD287" s="1434"/>
      <c r="AE287" s="1434"/>
      <c r="AF287" s="1434"/>
      <c r="AG287" s="1434"/>
      <c r="AH287" s="1434"/>
      <c r="AI287" s="1434"/>
      <c r="AJ287" s="1434"/>
      <c r="AK287" s="1434"/>
      <c r="BN287" s="34"/>
    </row>
    <row r="288" spans="1:66" ht="13.35" customHeight="1">
      <c r="B288" s="3" t="s">
        <v>480</v>
      </c>
      <c r="C288" s="3"/>
      <c r="D288" s="3"/>
      <c r="E288" s="3"/>
      <c r="F288" s="3"/>
      <c r="H288" s="1433" t="s">
        <v>2656</v>
      </c>
      <c r="I288" s="1433"/>
      <c r="J288" s="1433"/>
      <c r="K288" s="1433"/>
      <c r="L288" s="1433"/>
      <c r="M288" s="1433"/>
      <c r="N288" s="1433"/>
      <c r="O288" s="1433"/>
      <c r="P288" s="1433"/>
      <c r="Q288" s="1433"/>
      <c r="R288" s="1433"/>
      <c r="T288" s="3" t="s">
        <v>480</v>
      </c>
      <c r="V288" s="3"/>
      <c r="W288" s="3"/>
      <c r="X288" s="3"/>
      <c r="Y288" s="3"/>
      <c r="AA288" s="1433" t="s">
        <v>2668</v>
      </c>
      <c r="AB288" s="1433"/>
      <c r="AC288" s="1433"/>
      <c r="AD288" s="1433"/>
      <c r="AE288" s="1433"/>
      <c r="AF288" s="1433"/>
      <c r="AG288" s="1433"/>
      <c r="AH288" s="1433"/>
      <c r="AI288" s="1433"/>
      <c r="AJ288" s="1433"/>
      <c r="AK288" s="1433"/>
      <c r="BN288" s="34"/>
    </row>
    <row r="289" spans="2:66" ht="13.35" customHeight="1">
      <c r="B289" s="3" t="s">
        <v>481</v>
      </c>
      <c r="C289" s="3"/>
      <c r="D289" s="3"/>
      <c r="E289" s="3"/>
      <c r="F289" s="3"/>
      <c r="H289" s="1433" t="s">
        <v>2666</v>
      </c>
      <c r="I289" s="1433"/>
      <c r="J289" s="1433"/>
      <c r="K289" s="1433"/>
      <c r="L289" s="1433"/>
      <c r="M289" s="1433"/>
      <c r="N289" s="1433"/>
      <c r="O289" s="1433"/>
      <c r="P289" s="1433"/>
      <c r="Q289" s="1433"/>
      <c r="R289" s="1433"/>
      <c r="T289" s="3" t="s">
        <v>75</v>
      </c>
      <c r="V289" s="3"/>
      <c r="W289" s="3"/>
      <c r="X289" s="3"/>
      <c r="Y289" s="3"/>
      <c r="AA289" s="1433" t="s">
        <v>2669</v>
      </c>
      <c r="AB289" s="1433"/>
      <c r="AC289" s="1433"/>
      <c r="AD289" s="1433"/>
      <c r="AE289" s="1433"/>
      <c r="AF289" s="1433"/>
      <c r="AG289" s="1433"/>
      <c r="AH289" s="1433"/>
      <c r="AI289" s="1433"/>
      <c r="AJ289" s="1433"/>
      <c r="AK289" s="1433"/>
      <c r="BN289" s="34"/>
    </row>
    <row r="290" spans="2:66" ht="13.35" customHeight="1">
      <c r="B290" s="3" t="s">
        <v>87</v>
      </c>
      <c r="C290" s="3"/>
      <c r="D290" s="3"/>
      <c r="E290" s="3"/>
      <c r="F290" s="3"/>
      <c r="H290" s="1433" t="s">
        <v>2658</v>
      </c>
      <c r="I290" s="1433"/>
      <c r="J290" s="1433"/>
      <c r="K290" s="1433"/>
      <c r="L290" s="1433"/>
      <c r="M290" s="1433"/>
      <c r="N290" s="1433"/>
      <c r="O290" s="1433"/>
      <c r="P290" s="1433"/>
      <c r="Q290" s="1433"/>
      <c r="R290" s="1433"/>
      <c r="T290" s="3" t="s">
        <v>87</v>
      </c>
      <c r="V290" s="3"/>
      <c r="W290" s="3"/>
      <c r="X290" s="3"/>
      <c r="Y290" s="3"/>
      <c r="AA290" s="1433" t="s">
        <v>2670</v>
      </c>
      <c r="AB290" s="1433"/>
      <c r="AC290" s="1433"/>
      <c r="AD290" s="1433"/>
      <c r="AE290" s="1433"/>
      <c r="AF290" s="1433"/>
      <c r="AG290" s="1433"/>
      <c r="AH290" s="1433"/>
      <c r="AI290" s="1433"/>
      <c r="AJ290" s="1433"/>
      <c r="AK290" s="1433"/>
      <c r="BN290" s="34"/>
    </row>
    <row r="291" spans="2:66" ht="13.35" customHeight="1">
      <c r="B291" s="3" t="s">
        <v>88</v>
      </c>
      <c r="C291" s="3"/>
      <c r="D291" s="3"/>
      <c r="E291" s="3"/>
      <c r="F291" s="3"/>
      <c r="G291" s="3"/>
      <c r="H291" s="1524" t="s">
        <v>2659</v>
      </c>
      <c r="I291" s="1524"/>
      <c r="J291" s="1524"/>
      <c r="K291" s="1524"/>
      <c r="L291" s="1524"/>
      <c r="M291" s="1524"/>
      <c r="N291" s="4" t="s">
        <v>207</v>
      </c>
      <c r="O291" s="4"/>
      <c r="P291" s="1432"/>
      <c r="Q291" s="1432"/>
      <c r="R291" s="1432"/>
      <c r="S291" s="3"/>
      <c r="T291" s="3" t="s">
        <v>88</v>
      </c>
      <c r="V291" s="3"/>
      <c r="W291" s="3"/>
      <c r="X291" s="3"/>
      <c r="Y291" s="3"/>
      <c r="AA291" s="1524" t="s">
        <v>2671</v>
      </c>
      <c r="AB291" s="1524"/>
      <c r="AC291" s="1524"/>
      <c r="AD291" s="1524"/>
      <c r="AE291" s="1524"/>
      <c r="AF291" s="1524"/>
      <c r="AG291" s="4" t="s">
        <v>207</v>
      </c>
      <c r="AH291" s="4"/>
      <c r="AI291" s="1432"/>
      <c r="AJ291" s="1432"/>
      <c r="AK291" s="1432"/>
      <c r="BN291" s="34"/>
    </row>
    <row r="292" spans="2:66" ht="13.35" customHeight="1">
      <c r="B292" s="3" t="s">
        <v>89</v>
      </c>
      <c r="C292" s="3"/>
      <c r="D292" s="3"/>
      <c r="E292" s="3"/>
      <c r="F292" s="3"/>
      <c r="G292" s="3"/>
      <c r="H292" s="1437"/>
      <c r="I292" s="1437"/>
      <c r="J292" s="1437"/>
      <c r="K292" s="1437"/>
      <c r="L292" s="1437"/>
      <c r="M292" s="1437"/>
      <c r="N292" s="4"/>
      <c r="O292" s="4"/>
      <c r="P292" s="35"/>
      <c r="Q292" s="35"/>
      <c r="R292" s="35"/>
      <c r="S292" s="3"/>
      <c r="T292" s="3" t="s">
        <v>89</v>
      </c>
      <c r="V292" s="3"/>
      <c r="W292" s="3"/>
      <c r="X292" s="3"/>
      <c r="Y292" s="3"/>
      <c r="AA292" s="1437"/>
      <c r="AB292" s="1437"/>
      <c r="AC292" s="1437"/>
      <c r="AD292" s="1437"/>
      <c r="AE292" s="1437"/>
      <c r="AF292" s="1437"/>
      <c r="AG292" s="4"/>
      <c r="AH292" s="4"/>
      <c r="AI292" s="35"/>
      <c r="AJ292" s="35"/>
      <c r="AK292" s="35"/>
      <c r="BN292" s="34"/>
    </row>
    <row r="293" spans="2:66" ht="13.35" customHeight="1">
      <c r="B293" s="3" t="s">
        <v>76</v>
      </c>
      <c r="C293" s="3"/>
      <c r="D293" s="3"/>
      <c r="E293" s="3"/>
      <c r="F293" s="3"/>
      <c r="G293" s="3"/>
      <c r="H293" s="1433" t="s">
        <v>2660</v>
      </c>
      <c r="I293" s="1433"/>
      <c r="J293" s="1433"/>
      <c r="K293" s="1433"/>
      <c r="L293" s="1433"/>
      <c r="M293" s="1433"/>
      <c r="N293" s="1434"/>
      <c r="O293" s="1434"/>
      <c r="P293" s="1434"/>
      <c r="Q293" s="1434"/>
      <c r="R293" s="1434"/>
      <c r="S293" s="3"/>
      <c r="T293" s="3" t="s">
        <v>76</v>
      </c>
      <c r="V293" s="3"/>
      <c r="W293" s="3"/>
      <c r="X293" s="3"/>
      <c r="Y293" s="3"/>
      <c r="AA293" s="1433" t="s">
        <v>2672</v>
      </c>
      <c r="AB293" s="1433"/>
      <c r="AC293" s="1433"/>
      <c r="AD293" s="1433"/>
      <c r="AE293" s="1433"/>
      <c r="AF293" s="1433"/>
      <c r="AG293" s="1434"/>
      <c r="AH293" s="1434"/>
      <c r="AI293" s="1434"/>
      <c r="AJ293" s="1434"/>
      <c r="AK293" s="1434"/>
      <c r="BN293" s="34"/>
    </row>
    <row r="294" spans="2:66" ht="13.3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35" customHeight="1">
      <c r="B295" s="3" t="s">
        <v>324</v>
      </c>
      <c r="C295" s="3"/>
      <c r="D295" s="3"/>
      <c r="E295" s="3"/>
      <c r="F295" s="3"/>
      <c r="H295" s="1434" t="s">
        <v>2673</v>
      </c>
      <c r="I295" s="1434"/>
      <c r="J295" s="1434"/>
      <c r="K295" s="1434"/>
      <c r="L295" s="1434"/>
      <c r="M295" s="1434"/>
      <c r="N295" s="1434"/>
      <c r="O295" s="1434"/>
      <c r="P295" s="1434"/>
      <c r="Q295" s="1434"/>
      <c r="R295" s="1434"/>
      <c r="T295" s="3" t="s">
        <v>365</v>
      </c>
      <c r="V295" s="3"/>
      <c r="W295" s="3"/>
      <c r="X295" s="3"/>
      <c r="Y295" s="3"/>
      <c r="AA295" s="1434" t="s">
        <v>2679</v>
      </c>
      <c r="AB295" s="1434"/>
      <c r="AC295" s="1434"/>
      <c r="AD295" s="1434"/>
      <c r="AE295" s="1434"/>
      <c r="AF295" s="1434"/>
      <c r="AG295" s="1434"/>
      <c r="AH295" s="1434"/>
      <c r="AI295" s="1434"/>
      <c r="AJ295" s="1434"/>
      <c r="AK295" s="1434"/>
      <c r="BN295" s="34"/>
    </row>
    <row r="296" spans="2:66" ht="13.35" customHeight="1">
      <c r="B296" s="3" t="s">
        <v>480</v>
      </c>
      <c r="C296" s="3"/>
      <c r="D296" s="3"/>
      <c r="E296" s="3"/>
      <c r="F296" s="3"/>
      <c r="H296" s="1433" t="s">
        <v>2674</v>
      </c>
      <c r="I296" s="1433"/>
      <c r="J296" s="1433"/>
      <c r="K296" s="1433"/>
      <c r="L296" s="1433"/>
      <c r="M296" s="1433"/>
      <c r="N296" s="1433"/>
      <c r="O296" s="1433"/>
      <c r="P296" s="1433"/>
      <c r="Q296" s="1433"/>
      <c r="R296" s="1433"/>
      <c r="T296" s="3" t="s">
        <v>480</v>
      </c>
      <c r="V296" s="3"/>
      <c r="W296" s="3"/>
      <c r="X296" s="3"/>
      <c r="Y296" s="3"/>
      <c r="AA296" s="1433" t="s">
        <v>2680</v>
      </c>
      <c r="AB296" s="1433"/>
      <c r="AC296" s="1433"/>
      <c r="AD296" s="1433"/>
      <c r="AE296" s="1433"/>
      <c r="AF296" s="1433"/>
      <c r="AG296" s="1433"/>
      <c r="AH296" s="1433"/>
      <c r="AI296" s="1433"/>
      <c r="AJ296" s="1433"/>
      <c r="AK296" s="1433"/>
      <c r="BN296" s="34"/>
    </row>
    <row r="297" spans="2:66" ht="13.35" customHeight="1">
      <c r="B297" s="3" t="s">
        <v>481</v>
      </c>
      <c r="C297" s="3"/>
      <c r="D297" s="3"/>
      <c r="E297" s="3"/>
      <c r="F297" s="3"/>
      <c r="H297" s="1433" t="s">
        <v>2675</v>
      </c>
      <c r="I297" s="1433"/>
      <c r="J297" s="1433"/>
      <c r="K297" s="1433"/>
      <c r="L297" s="1433"/>
      <c r="M297" s="1433"/>
      <c r="N297" s="1433"/>
      <c r="O297" s="1433"/>
      <c r="P297" s="1433"/>
      <c r="Q297" s="1433"/>
      <c r="R297" s="1433"/>
      <c r="T297" s="3" t="s">
        <v>75</v>
      </c>
      <c r="V297" s="3"/>
      <c r="W297" s="3"/>
      <c r="X297" s="3"/>
      <c r="Y297" s="3"/>
      <c r="AA297" s="1433" t="s">
        <v>2681</v>
      </c>
      <c r="AB297" s="1433"/>
      <c r="AC297" s="1433"/>
      <c r="AD297" s="1433"/>
      <c r="AE297" s="1433"/>
      <c r="AF297" s="1433"/>
      <c r="AG297" s="1433"/>
      <c r="AH297" s="1433"/>
      <c r="AI297" s="1433"/>
      <c r="AJ297" s="1433"/>
      <c r="AK297" s="1433"/>
      <c r="BN297" s="34"/>
    </row>
    <row r="298" spans="2:66" ht="13.35" customHeight="1">
      <c r="B298" s="3" t="s">
        <v>87</v>
      </c>
      <c r="C298" s="3"/>
      <c r="D298" s="3"/>
      <c r="E298" s="3"/>
      <c r="F298" s="3"/>
      <c r="H298" s="1433" t="s">
        <v>2676</v>
      </c>
      <c r="I298" s="1433"/>
      <c r="J298" s="1433"/>
      <c r="K298" s="1433"/>
      <c r="L298" s="1433"/>
      <c r="M298" s="1433"/>
      <c r="N298" s="1433"/>
      <c r="O298" s="1433"/>
      <c r="P298" s="1433"/>
      <c r="Q298" s="1433"/>
      <c r="R298" s="1433"/>
      <c r="T298" s="3" t="s">
        <v>87</v>
      </c>
      <c r="V298" s="3"/>
      <c r="W298" s="3"/>
      <c r="X298" s="3"/>
      <c r="Y298" s="3"/>
      <c r="AA298" s="1433" t="s">
        <v>2682</v>
      </c>
      <c r="AB298" s="1433"/>
      <c r="AC298" s="1433"/>
      <c r="AD298" s="1433"/>
      <c r="AE298" s="1433"/>
      <c r="AF298" s="1433"/>
      <c r="AG298" s="1433"/>
      <c r="AH298" s="1433"/>
      <c r="AI298" s="1433"/>
      <c r="AJ298" s="1433"/>
      <c r="AK298" s="1433"/>
      <c r="BN298" s="34"/>
    </row>
    <row r="299" spans="2:66" ht="13.35" customHeight="1">
      <c r="B299" s="3" t="s">
        <v>88</v>
      </c>
      <c r="C299" s="3"/>
      <c r="D299" s="3"/>
      <c r="E299" s="3"/>
      <c r="F299" s="3"/>
      <c r="G299" s="3"/>
      <c r="H299" s="1524" t="s">
        <v>2677</v>
      </c>
      <c r="I299" s="1524"/>
      <c r="J299" s="1524"/>
      <c r="K299" s="1524"/>
      <c r="L299" s="1524"/>
      <c r="M299" s="1524"/>
      <c r="N299" s="4" t="s">
        <v>207</v>
      </c>
      <c r="O299" s="4"/>
      <c r="P299" s="1432">
        <v>8</v>
      </c>
      <c r="Q299" s="1432"/>
      <c r="R299" s="1432"/>
      <c r="S299" s="3"/>
      <c r="T299" s="3" t="s">
        <v>88</v>
      </c>
      <c r="V299" s="3"/>
      <c r="W299" s="3"/>
      <c r="X299" s="3"/>
      <c r="Y299" s="3"/>
      <c r="AA299" s="1524" t="s">
        <v>2683</v>
      </c>
      <c r="AB299" s="1524"/>
      <c r="AC299" s="1524"/>
      <c r="AD299" s="1524"/>
      <c r="AE299" s="1524"/>
      <c r="AF299" s="1524"/>
      <c r="AG299" s="4" t="s">
        <v>207</v>
      </c>
      <c r="AH299" s="4"/>
      <c r="AI299" s="1432"/>
      <c r="AJ299" s="1432"/>
      <c r="AK299" s="1432"/>
      <c r="BN299" s="34"/>
    </row>
    <row r="300" spans="2:66" ht="13.35" customHeight="1">
      <c r="B300" s="3" t="s">
        <v>89</v>
      </c>
      <c r="C300" s="3"/>
      <c r="D300" s="3"/>
      <c r="E300" s="3"/>
      <c r="F300" s="3"/>
      <c r="G300" s="3"/>
      <c r="H300" s="1437"/>
      <c r="I300" s="1437"/>
      <c r="J300" s="1437"/>
      <c r="K300" s="1437"/>
      <c r="L300" s="1437"/>
      <c r="M300" s="1437"/>
      <c r="N300" s="4"/>
      <c r="O300" s="4"/>
      <c r="P300" s="35"/>
      <c r="Q300" s="35"/>
      <c r="R300" s="35"/>
      <c r="S300" s="3"/>
      <c r="T300" s="3" t="s">
        <v>89</v>
      </c>
      <c r="V300" s="3"/>
      <c r="W300" s="3"/>
      <c r="X300" s="3"/>
      <c r="Y300" s="3"/>
      <c r="AA300" s="1437"/>
      <c r="AB300" s="1437"/>
      <c r="AC300" s="1437"/>
      <c r="AD300" s="1437"/>
      <c r="AE300" s="1437"/>
      <c r="AF300" s="1437"/>
      <c r="AG300" s="4"/>
      <c r="AH300" s="4"/>
      <c r="AI300" s="35"/>
      <c r="AJ300" s="35"/>
      <c r="AK300" s="35"/>
      <c r="BN300" s="34"/>
    </row>
    <row r="301" spans="2:66" ht="13.35" customHeight="1">
      <c r="B301" s="3" t="s">
        <v>76</v>
      </c>
      <c r="C301" s="3"/>
      <c r="D301" s="3"/>
      <c r="E301" s="3"/>
      <c r="F301" s="3"/>
      <c r="G301" s="3"/>
      <c r="H301" s="1433" t="s">
        <v>2678</v>
      </c>
      <c r="I301" s="1433"/>
      <c r="J301" s="1433"/>
      <c r="K301" s="1433"/>
      <c r="L301" s="1433"/>
      <c r="M301" s="1433"/>
      <c r="N301" s="1434"/>
      <c r="O301" s="1434"/>
      <c r="P301" s="1434"/>
      <c r="Q301" s="1434"/>
      <c r="R301" s="1434"/>
      <c r="S301" s="3"/>
      <c r="T301" s="3" t="s">
        <v>76</v>
      </c>
      <c r="V301" s="3"/>
      <c r="W301" s="3"/>
      <c r="X301" s="3"/>
      <c r="Y301" s="3"/>
      <c r="AA301" s="1433" t="s">
        <v>2684</v>
      </c>
      <c r="AB301" s="1433"/>
      <c r="AC301" s="1433"/>
      <c r="AD301" s="1433"/>
      <c r="AE301" s="1433"/>
      <c r="AF301" s="1433"/>
      <c r="AG301" s="1434"/>
      <c r="AH301" s="1434"/>
      <c r="AI301" s="1434"/>
      <c r="AJ301" s="1434"/>
      <c r="AK301" s="1434"/>
      <c r="BN301" s="34"/>
    </row>
    <row r="302" spans="2:66" ht="13.35" customHeight="1">
      <c r="BN302" s="34"/>
    </row>
    <row r="303" spans="2:66" ht="13.35" customHeight="1">
      <c r="B303" s="3" t="s">
        <v>77</v>
      </c>
      <c r="C303" s="3"/>
      <c r="D303" s="3"/>
      <c r="E303" s="3"/>
      <c r="F303" s="3"/>
      <c r="H303" s="1434" t="s">
        <v>2685</v>
      </c>
      <c r="I303" s="1434"/>
      <c r="J303" s="1434"/>
      <c r="K303" s="1434"/>
      <c r="L303" s="1434"/>
      <c r="M303" s="1434"/>
      <c r="N303" s="1434"/>
      <c r="O303" s="1434"/>
      <c r="P303" s="1434"/>
      <c r="Q303" s="1434"/>
      <c r="R303" s="1434"/>
      <c r="T303" s="4" t="s">
        <v>891</v>
      </c>
      <c r="V303" s="3"/>
      <c r="W303" s="3"/>
      <c r="X303" s="3"/>
      <c r="Y303" s="3"/>
      <c r="AA303" s="1434" t="s">
        <v>2691</v>
      </c>
      <c r="AB303" s="1434"/>
      <c r="AC303" s="1434"/>
      <c r="AD303" s="1434"/>
      <c r="AE303" s="1434"/>
      <c r="AF303" s="1434"/>
      <c r="AG303" s="1434"/>
      <c r="AH303" s="1434"/>
      <c r="AI303" s="1434"/>
      <c r="AJ303" s="1434"/>
      <c r="AK303" s="1434"/>
      <c r="BN303" s="34"/>
    </row>
    <row r="304" spans="2:66" ht="13.35" customHeight="1">
      <c r="B304" s="3" t="s">
        <v>480</v>
      </c>
      <c r="C304" s="3"/>
      <c r="D304" s="3"/>
      <c r="E304" s="3"/>
      <c r="F304" s="3"/>
      <c r="H304" s="1433" t="s">
        <v>2686</v>
      </c>
      <c r="I304" s="1433"/>
      <c r="J304" s="1433"/>
      <c r="K304" s="1433"/>
      <c r="L304" s="1433"/>
      <c r="M304" s="1433"/>
      <c r="N304" s="1433"/>
      <c r="O304" s="1433"/>
      <c r="P304" s="1433"/>
      <c r="Q304" s="1433"/>
      <c r="R304" s="1433"/>
      <c r="T304" s="3" t="s">
        <v>480</v>
      </c>
      <c r="V304" s="3"/>
      <c r="W304" s="3"/>
      <c r="X304" s="3"/>
      <c r="Y304" s="3"/>
      <c r="AA304" s="1433" t="s">
        <v>2692</v>
      </c>
      <c r="AB304" s="1433"/>
      <c r="AC304" s="1433"/>
      <c r="AD304" s="1433"/>
      <c r="AE304" s="1433"/>
      <c r="AF304" s="1433"/>
      <c r="AG304" s="1433"/>
      <c r="AH304" s="1433"/>
      <c r="AI304" s="1433"/>
      <c r="AJ304" s="1433"/>
      <c r="AK304" s="1433"/>
      <c r="BN304" s="34"/>
    </row>
    <row r="305" spans="2:66" ht="13.35" customHeight="1">
      <c r="B305" s="3" t="s">
        <v>481</v>
      </c>
      <c r="C305" s="3"/>
      <c r="D305" s="3"/>
      <c r="E305" s="3"/>
      <c r="F305" s="3"/>
      <c r="H305" s="1433" t="s">
        <v>2687</v>
      </c>
      <c r="I305" s="1433"/>
      <c r="J305" s="1433"/>
      <c r="K305" s="1433"/>
      <c r="L305" s="1433"/>
      <c r="M305" s="1433"/>
      <c r="N305" s="1433"/>
      <c r="O305" s="1433"/>
      <c r="P305" s="1433"/>
      <c r="Q305" s="1433"/>
      <c r="R305" s="1433"/>
      <c r="T305" s="3" t="s">
        <v>75</v>
      </c>
      <c r="V305" s="3"/>
      <c r="W305" s="3"/>
      <c r="X305" s="3"/>
      <c r="Y305" s="3"/>
      <c r="AA305" s="1433" t="s">
        <v>2693</v>
      </c>
      <c r="AB305" s="1433"/>
      <c r="AC305" s="1433"/>
      <c r="AD305" s="1433"/>
      <c r="AE305" s="1433"/>
      <c r="AF305" s="1433"/>
      <c r="AG305" s="1433"/>
      <c r="AH305" s="1433"/>
      <c r="AI305" s="1433"/>
      <c r="AJ305" s="1433"/>
      <c r="AK305" s="1433"/>
      <c r="BN305" s="34"/>
    </row>
    <row r="306" spans="2:66" ht="13.35" customHeight="1">
      <c r="B306" s="3" t="s">
        <v>87</v>
      </c>
      <c r="C306" s="3"/>
      <c r="D306" s="3"/>
      <c r="E306" s="3"/>
      <c r="F306" s="3"/>
      <c r="H306" s="1433" t="s">
        <v>2688</v>
      </c>
      <c r="I306" s="1433"/>
      <c r="J306" s="1433"/>
      <c r="K306" s="1433"/>
      <c r="L306" s="1433"/>
      <c r="M306" s="1433"/>
      <c r="N306" s="1433"/>
      <c r="O306" s="1433"/>
      <c r="P306" s="1433"/>
      <c r="Q306" s="1433"/>
      <c r="R306" s="1433"/>
      <c r="T306" s="3" t="s">
        <v>87</v>
      </c>
      <c r="V306" s="3"/>
      <c r="W306" s="3"/>
      <c r="X306" s="3"/>
      <c r="Y306" s="3"/>
      <c r="AA306" s="1433" t="s">
        <v>2694</v>
      </c>
      <c r="AB306" s="1433"/>
      <c r="AC306" s="1433"/>
      <c r="AD306" s="1433"/>
      <c r="AE306" s="1433"/>
      <c r="AF306" s="1433"/>
      <c r="AG306" s="1433"/>
      <c r="AH306" s="1433"/>
      <c r="AI306" s="1433"/>
      <c r="AJ306" s="1433"/>
      <c r="AK306" s="1433"/>
      <c r="BN306" s="34"/>
    </row>
    <row r="307" spans="2:66" ht="13.35" customHeight="1">
      <c r="B307" s="3" t="s">
        <v>88</v>
      </c>
      <c r="C307" s="3"/>
      <c r="D307" s="3"/>
      <c r="E307" s="3"/>
      <c r="F307" s="3"/>
      <c r="G307" s="3"/>
      <c r="H307" s="1524" t="s">
        <v>2689</v>
      </c>
      <c r="I307" s="1524"/>
      <c r="J307" s="1524"/>
      <c r="K307" s="1524"/>
      <c r="L307" s="1524"/>
      <c r="M307" s="1524"/>
      <c r="N307" s="4" t="s">
        <v>207</v>
      </c>
      <c r="O307" s="4"/>
      <c r="P307" s="1432"/>
      <c r="Q307" s="1432"/>
      <c r="R307" s="1432"/>
      <c r="S307" s="3"/>
      <c r="T307" s="3" t="s">
        <v>88</v>
      </c>
      <c r="V307" s="3"/>
      <c r="W307" s="3"/>
      <c r="X307" s="3"/>
      <c r="Y307" s="3"/>
      <c r="AA307" s="1524" t="s">
        <v>2695</v>
      </c>
      <c r="AB307" s="1524"/>
      <c r="AC307" s="1524"/>
      <c r="AD307" s="1524"/>
      <c r="AE307" s="1524"/>
      <c r="AF307" s="1524"/>
      <c r="AG307" s="4" t="s">
        <v>207</v>
      </c>
      <c r="AH307" s="4"/>
      <c r="AI307" s="1432"/>
      <c r="AJ307" s="1432"/>
      <c r="AK307" s="1432"/>
      <c r="BN307" s="34"/>
    </row>
    <row r="308" spans="2:66" ht="13.35" customHeight="1">
      <c r="B308" s="3" t="s">
        <v>89</v>
      </c>
      <c r="C308" s="3"/>
      <c r="D308" s="3"/>
      <c r="E308" s="3"/>
      <c r="F308" s="3"/>
      <c r="G308" s="3"/>
      <c r="H308" s="1437"/>
      <c r="I308" s="1437"/>
      <c r="J308" s="1437"/>
      <c r="K308" s="1437"/>
      <c r="L308" s="1437"/>
      <c r="M308" s="1437"/>
      <c r="N308" s="4"/>
      <c r="O308" s="4"/>
      <c r="P308" s="35"/>
      <c r="Q308" s="35"/>
      <c r="R308" s="35"/>
      <c r="S308" s="3"/>
      <c r="T308" s="3" t="s">
        <v>89</v>
      </c>
      <c r="V308" s="3"/>
      <c r="W308" s="3"/>
      <c r="X308" s="3"/>
      <c r="Y308" s="3"/>
      <c r="AA308" s="1437"/>
      <c r="AB308" s="1437"/>
      <c r="AC308" s="1437"/>
      <c r="AD308" s="1437"/>
      <c r="AE308" s="1437"/>
      <c r="AF308" s="1437"/>
      <c r="AG308" s="4"/>
      <c r="AH308" s="4"/>
      <c r="AI308" s="35"/>
      <c r="AJ308" s="35"/>
      <c r="AK308" s="35"/>
      <c r="BN308" s="34"/>
    </row>
    <row r="309" spans="2:66" ht="13.35" customHeight="1">
      <c r="B309" s="3" t="s">
        <v>76</v>
      </c>
      <c r="C309" s="3"/>
      <c r="D309" s="3"/>
      <c r="E309" s="3"/>
      <c r="F309" s="3"/>
      <c r="G309" s="3"/>
      <c r="H309" s="1433" t="s">
        <v>2690</v>
      </c>
      <c r="I309" s="1433"/>
      <c r="J309" s="1433"/>
      <c r="K309" s="1433"/>
      <c r="L309" s="1433"/>
      <c r="M309" s="1433"/>
      <c r="N309" s="1434"/>
      <c r="O309" s="1434"/>
      <c r="P309" s="1434"/>
      <c r="Q309" s="1434"/>
      <c r="R309" s="1434"/>
      <c r="S309" s="3"/>
      <c r="T309" s="3" t="s">
        <v>76</v>
      </c>
      <c r="V309" s="3"/>
      <c r="W309" s="3"/>
      <c r="X309" s="3"/>
      <c r="Y309" s="3"/>
      <c r="AA309" s="1433" t="s">
        <v>2696</v>
      </c>
      <c r="AB309" s="1433"/>
      <c r="AC309" s="1433"/>
      <c r="AD309" s="1433"/>
      <c r="AE309" s="1433"/>
      <c r="AF309" s="1433"/>
      <c r="AG309" s="1434"/>
      <c r="AH309" s="1434"/>
      <c r="AI309" s="1434"/>
      <c r="AJ309" s="1434"/>
      <c r="AK309" s="1434"/>
      <c r="BN309" s="34"/>
    </row>
    <row r="310" spans="2:66" ht="13.3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35" customHeight="1">
      <c r="B311" s="4" t="s">
        <v>923</v>
      </c>
      <c r="C311" s="3"/>
      <c r="D311" s="3"/>
      <c r="E311" s="3"/>
      <c r="F311" s="3"/>
      <c r="H311" s="1434" t="s">
        <v>2685</v>
      </c>
      <c r="I311" s="1434"/>
      <c r="J311" s="1434"/>
      <c r="K311" s="1434"/>
      <c r="L311" s="1434"/>
      <c r="M311" s="1434"/>
      <c r="N311" s="1434"/>
      <c r="O311" s="1434"/>
      <c r="P311" s="1434"/>
      <c r="Q311" s="1434"/>
      <c r="R311" s="1434"/>
      <c r="S311" s="3"/>
      <c r="T311" s="3" t="s">
        <v>366</v>
      </c>
      <c r="V311" s="3"/>
      <c r="W311" s="3"/>
      <c r="X311" s="3"/>
      <c r="Y311" s="3"/>
      <c r="AA311" s="1434" t="s">
        <v>2697</v>
      </c>
      <c r="AB311" s="1434"/>
      <c r="AC311" s="1434"/>
      <c r="AD311" s="1434"/>
      <c r="AE311" s="1434"/>
      <c r="AF311" s="1434"/>
      <c r="AG311" s="1434"/>
      <c r="AH311" s="1434"/>
      <c r="AI311" s="1434"/>
      <c r="AJ311" s="1434"/>
      <c r="AK311" s="1434"/>
      <c r="BN311" s="34"/>
    </row>
    <row r="312" spans="2:66" ht="13.35" customHeight="1">
      <c r="B312" s="3" t="s">
        <v>480</v>
      </c>
      <c r="C312" s="3"/>
      <c r="D312" s="3"/>
      <c r="E312" s="3"/>
      <c r="F312" s="3"/>
      <c r="H312" s="1433" t="s">
        <v>2686</v>
      </c>
      <c r="I312" s="1433"/>
      <c r="J312" s="1433"/>
      <c r="K312" s="1433"/>
      <c r="L312" s="1433"/>
      <c r="M312" s="1433"/>
      <c r="N312" s="1433"/>
      <c r="O312" s="1433"/>
      <c r="P312" s="1433"/>
      <c r="Q312" s="1433"/>
      <c r="R312" s="1433"/>
      <c r="S312" s="3"/>
      <c r="T312" s="3" t="s">
        <v>480</v>
      </c>
      <c r="V312" s="3"/>
      <c r="W312" s="3"/>
      <c r="X312" s="3"/>
      <c r="Y312" s="3"/>
      <c r="AA312" s="1433"/>
      <c r="AB312" s="1433"/>
      <c r="AC312" s="1433"/>
      <c r="AD312" s="1433"/>
      <c r="AE312" s="1433"/>
      <c r="AF312" s="1433"/>
      <c r="AG312" s="1433"/>
      <c r="AH312" s="1433"/>
      <c r="AI312" s="1433"/>
      <c r="AJ312" s="1433"/>
      <c r="AK312" s="1433"/>
      <c r="BN312" s="34"/>
    </row>
    <row r="313" spans="2:66" ht="13.35" customHeight="1">
      <c r="B313" s="3" t="s">
        <v>481</v>
      </c>
      <c r="C313" s="3"/>
      <c r="D313" s="3"/>
      <c r="E313" s="3"/>
      <c r="F313" s="3"/>
      <c r="H313" s="1433" t="s">
        <v>2687</v>
      </c>
      <c r="I313" s="1433"/>
      <c r="J313" s="1433"/>
      <c r="K313" s="1433"/>
      <c r="L313" s="1433"/>
      <c r="M313" s="1433"/>
      <c r="N313" s="1433"/>
      <c r="O313" s="1433"/>
      <c r="P313" s="1433"/>
      <c r="Q313" s="1433"/>
      <c r="R313" s="1433"/>
      <c r="S313" s="3"/>
      <c r="T313" s="3" t="s">
        <v>75</v>
      </c>
      <c r="V313" s="3"/>
      <c r="W313" s="3"/>
      <c r="X313" s="3"/>
      <c r="Y313" s="3"/>
      <c r="AA313" s="1433"/>
      <c r="AB313" s="1433"/>
      <c r="AC313" s="1433"/>
      <c r="AD313" s="1433"/>
      <c r="AE313" s="1433"/>
      <c r="AF313" s="1433"/>
      <c r="AG313" s="1433"/>
      <c r="AH313" s="1433"/>
      <c r="AI313" s="1433"/>
      <c r="AJ313" s="1433"/>
      <c r="AK313" s="1433"/>
      <c r="BN313" s="34"/>
    </row>
    <row r="314" spans="2:66" ht="13.35" customHeight="1">
      <c r="B314" s="3" t="s">
        <v>87</v>
      </c>
      <c r="C314" s="3"/>
      <c r="D314" s="3"/>
      <c r="E314" s="3"/>
      <c r="F314" s="3"/>
      <c r="H314" s="1433" t="s">
        <v>2688</v>
      </c>
      <c r="I314" s="1433"/>
      <c r="J314" s="1433"/>
      <c r="K314" s="1433"/>
      <c r="L314" s="1433"/>
      <c r="M314" s="1433"/>
      <c r="N314" s="1433"/>
      <c r="O314" s="1433"/>
      <c r="P314" s="1433"/>
      <c r="Q314" s="1433"/>
      <c r="R314" s="1433"/>
      <c r="S314" s="3"/>
      <c r="T314" s="3" t="s">
        <v>87</v>
      </c>
      <c r="V314" s="3"/>
      <c r="W314" s="3"/>
      <c r="X314" s="3"/>
      <c r="Y314" s="3"/>
      <c r="AA314" s="1433"/>
      <c r="AB314" s="1433"/>
      <c r="AC314" s="1433"/>
      <c r="AD314" s="1433"/>
      <c r="AE314" s="1433"/>
      <c r="AF314" s="1433"/>
      <c r="AG314" s="1433"/>
      <c r="AH314" s="1433"/>
      <c r="AI314" s="1433"/>
      <c r="AJ314" s="1433"/>
      <c r="AK314" s="1433"/>
      <c r="BN314" s="34"/>
    </row>
    <row r="315" spans="2:66" ht="13.35" customHeight="1">
      <c r="B315" s="3" t="s">
        <v>88</v>
      </c>
      <c r="C315" s="3"/>
      <c r="D315" s="3"/>
      <c r="E315" s="3"/>
      <c r="F315" s="3"/>
      <c r="G315" s="3"/>
      <c r="H315" s="1524" t="s">
        <v>2689</v>
      </c>
      <c r="I315" s="1524"/>
      <c r="J315" s="1524"/>
      <c r="K315" s="1524"/>
      <c r="L315" s="1524"/>
      <c r="M315" s="1524"/>
      <c r="N315" s="4" t="s">
        <v>207</v>
      </c>
      <c r="O315" s="4"/>
      <c r="P315" s="1432"/>
      <c r="Q315" s="1432"/>
      <c r="R315" s="1432"/>
      <c r="S315" s="3"/>
      <c r="T315" s="3" t="s">
        <v>88</v>
      </c>
      <c r="V315" s="3"/>
      <c r="W315" s="3"/>
      <c r="X315" s="3"/>
      <c r="Y315" s="3"/>
      <c r="AA315" s="1524"/>
      <c r="AB315" s="1524"/>
      <c r="AC315" s="1524"/>
      <c r="AD315" s="1524"/>
      <c r="AE315" s="1524"/>
      <c r="AF315" s="1524"/>
      <c r="AG315" s="4" t="s">
        <v>207</v>
      </c>
      <c r="AH315" s="4"/>
      <c r="AI315" s="1432"/>
      <c r="AJ315" s="1432"/>
      <c r="AK315" s="1432"/>
      <c r="BN315" s="34"/>
    </row>
    <row r="316" spans="2:66" ht="13.35" customHeight="1">
      <c r="B316" s="3" t="s">
        <v>89</v>
      </c>
      <c r="C316" s="3"/>
      <c r="D316" s="3"/>
      <c r="E316" s="3"/>
      <c r="F316" s="3"/>
      <c r="G316" s="3"/>
      <c r="H316" s="1437"/>
      <c r="I316" s="1437"/>
      <c r="J316" s="1437"/>
      <c r="K316" s="1437"/>
      <c r="L316" s="1437"/>
      <c r="M316" s="1437"/>
      <c r="N316" s="4"/>
      <c r="O316" s="4"/>
      <c r="P316" s="35"/>
      <c r="Q316" s="35"/>
      <c r="R316" s="35"/>
      <c r="S316" s="3"/>
      <c r="T316" s="3" t="s">
        <v>89</v>
      </c>
      <c r="V316" s="3"/>
      <c r="W316" s="3"/>
      <c r="X316" s="3"/>
      <c r="Y316" s="3"/>
      <c r="AA316" s="1437"/>
      <c r="AB316" s="1437"/>
      <c r="AC316" s="1437"/>
      <c r="AD316" s="1437"/>
      <c r="AE316" s="1437"/>
      <c r="AF316" s="1437"/>
      <c r="AG316" s="4"/>
      <c r="AH316" s="4"/>
      <c r="AI316" s="35"/>
      <c r="AJ316" s="35"/>
      <c r="AK316" s="35"/>
      <c r="BN316" s="34"/>
    </row>
    <row r="317" spans="2:66" ht="13.35" customHeight="1">
      <c r="B317" s="3" t="s">
        <v>76</v>
      </c>
      <c r="C317" s="3"/>
      <c r="D317" s="3"/>
      <c r="E317" s="3"/>
      <c r="F317" s="3"/>
      <c r="G317" s="3"/>
      <c r="H317" s="1433" t="s">
        <v>2690</v>
      </c>
      <c r="I317" s="1433"/>
      <c r="J317" s="1433"/>
      <c r="K317" s="1433"/>
      <c r="L317" s="1433"/>
      <c r="M317" s="1433"/>
      <c r="N317" s="1434"/>
      <c r="O317" s="1434"/>
      <c r="P317" s="1434"/>
      <c r="Q317" s="1434"/>
      <c r="R317" s="1434"/>
      <c r="S317" s="3"/>
      <c r="T317" s="3" t="s">
        <v>76</v>
      </c>
      <c r="V317" s="3"/>
      <c r="W317" s="3"/>
      <c r="X317" s="3"/>
      <c r="Y317" s="3"/>
      <c r="AA317" s="1433"/>
      <c r="AB317" s="1433"/>
      <c r="AC317" s="1433"/>
      <c r="AD317" s="1433"/>
      <c r="AE317" s="1433"/>
      <c r="AF317" s="1433"/>
      <c r="AG317" s="1434"/>
      <c r="AH317" s="1434"/>
      <c r="AI317" s="1434"/>
      <c r="AJ317" s="1434"/>
      <c r="AK317" s="1434"/>
      <c r="BN317" s="34"/>
    </row>
    <row r="318" spans="2:66" ht="13.35" customHeight="1">
      <c r="BN318" s="34"/>
    </row>
    <row r="319" spans="2:66" ht="13.35" customHeight="1">
      <c r="B319" s="4" t="s">
        <v>924</v>
      </c>
      <c r="C319" s="3"/>
      <c r="D319" s="3"/>
      <c r="E319" s="3"/>
      <c r="F319" s="3"/>
      <c r="H319" s="1434" t="s">
        <v>2698</v>
      </c>
      <c r="I319" s="1434"/>
      <c r="J319" s="1434"/>
      <c r="K319" s="1434"/>
      <c r="L319" s="1434"/>
      <c r="M319" s="1434"/>
      <c r="N319" s="1434"/>
      <c r="O319" s="1434"/>
      <c r="P319" s="1434"/>
      <c r="Q319" s="1434"/>
      <c r="R319" s="1434"/>
      <c r="T319" s="3" t="s">
        <v>367</v>
      </c>
      <c r="V319" s="3"/>
      <c r="W319" s="3"/>
      <c r="X319" s="3"/>
      <c r="Y319" s="3"/>
      <c r="AA319" s="1434" t="s">
        <v>2704</v>
      </c>
      <c r="AB319" s="1434"/>
      <c r="AC319" s="1434"/>
      <c r="AD319" s="1434"/>
      <c r="AE319" s="1434"/>
      <c r="AF319" s="1434"/>
      <c r="AG319" s="1434"/>
      <c r="AH319" s="1434"/>
      <c r="AI319" s="1434"/>
      <c r="AJ319" s="1434"/>
      <c r="AK319" s="1434"/>
      <c r="BN319" s="34"/>
    </row>
    <row r="320" spans="2:66" ht="13.35" customHeight="1">
      <c r="B320" s="3" t="s">
        <v>480</v>
      </c>
      <c r="C320" s="3"/>
      <c r="D320" s="3"/>
      <c r="E320" s="3"/>
      <c r="F320" s="3"/>
      <c r="H320" s="1433" t="s">
        <v>2699</v>
      </c>
      <c r="I320" s="1433"/>
      <c r="J320" s="1433"/>
      <c r="K320" s="1433"/>
      <c r="L320" s="1433"/>
      <c r="M320" s="1433"/>
      <c r="N320" s="1433"/>
      <c r="O320" s="1433"/>
      <c r="P320" s="1433"/>
      <c r="Q320" s="1433"/>
      <c r="R320" s="1433"/>
      <c r="T320" s="3" t="s">
        <v>480</v>
      </c>
      <c r="V320" s="3"/>
      <c r="W320" s="3"/>
      <c r="X320" s="3"/>
      <c r="Y320" s="3"/>
      <c r="AA320" s="1433" t="s">
        <v>2705</v>
      </c>
      <c r="AB320" s="1433"/>
      <c r="AC320" s="1433"/>
      <c r="AD320" s="1433"/>
      <c r="AE320" s="1433"/>
      <c r="AF320" s="1433"/>
      <c r="AG320" s="1433"/>
      <c r="AH320" s="1433"/>
      <c r="AI320" s="1433"/>
      <c r="AJ320" s="1433"/>
      <c r="AK320" s="1433"/>
      <c r="BN320" s="34"/>
    </row>
    <row r="321" spans="2:66" ht="13.35" customHeight="1">
      <c r="B321" s="3" t="s">
        <v>481</v>
      </c>
      <c r="C321" s="3"/>
      <c r="D321" s="3"/>
      <c r="E321" s="3"/>
      <c r="F321" s="3"/>
      <c r="H321" s="1433" t="s">
        <v>2700</v>
      </c>
      <c r="I321" s="1433"/>
      <c r="J321" s="1433"/>
      <c r="K321" s="1433"/>
      <c r="L321" s="1433"/>
      <c r="M321" s="1433"/>
      <c r="N321" s="1433"/>
      <c r="O321" s="1433"/>
      <c r="P321" s="1433"/>
      <c r="Q321" s="1433"/>
      <c r="R321" s="1433"/>
      <c r="T321" s="3" t="s">
        <v>75</v>
      </c>
      <c r="V321" s="3"/>
      <c r="W321" s="3"/>
      <c r="X321" s="3"/>
      <c r="Y321" s="3"/>
      <c r="AA321" s="1433" t="s">
        <v>2706</v>
      </c>
      <c r="AB321" s="1433"/>
      <c r="AC321" s="1433"/>
      <c r="AD321" s="1433"/>
      <c r="AE321" s="1433"/>
      <c r="AF321" s="1433"/>
      <c r="AG321" s="1433"/>
      <c r="AH321" s="1433"/>
      <c r="AI321" s="1433"/>
      <c r="AJ321" s="1433"/>
      <c r="AK321" s="1433"/>
      <c r="BN321" s="34"/>
    </row>
    <row r="322" spans="2:66" ht="13.35" customHeight="1">
      <c r="B322" s="3" t="s">
        <v>87</v>
      </c>
      <c r="C322" s="3"/>
      <c r="D322" s="3"/>
      <c r="E322" s="3"/>
      <c r="F322" s="3"/>
      <c r="H322" s="1433" t="s">
        <v>2701</v>
      </c>
      <c r="I322" s="1433"/>
      <c r="J322" s="1433"/>
      <c r="K322" s="1433"/>
      <c r="L322" s="1433"/>
      <c r="M322" s="1433"/>
      <c r="N322" s="1433"/>
      <c r="O322" s="1433"/>
      <c r="P322" s="1433"/>
      <c r="Q322" s="1433"/>
      <c r="R322" s="1433"/>
      <c r="T322" s="3" t="s">
        <v>87</v>
      </c>
      <c r="V322" s="3"/>
      <c r="W322" s="3"/>
      <c r="X322" s="3"/>
      <c r="Y322" s="3"/>
      <c r="AA322" s="1433" t="s">
        <v>2707</v>
      </c>
      <c r="AB322" s="1433"/>
      <c r="AC322" s="1433"/>
      <c r="AD322" s="1433"/>
      <c r="AE322" s="1433"/>
      <c r="AF322" s="1433"/>
      <c r="AG322" s="1433"/>
      <c r="AH322" s="1433"/>
      <c r="AI322" s="1433"/>
      <c r="AJ322" s="1433"/>
      <c r="AK322" s="1433"/>
      <c r="BN322" s="34"/>
    </row>
    <row r="323" spans="2:66" ht="13.35" customHeight="1">
      <c r="B323" s="3" t="s">
        <v>88</v>
      </c>
      <c r="C323" s="3"/>
      <c r="D323" s="3"/>
      <c r="E323" s="3"/>
      <c r="F323" s="3"/>
      <c r="G323" s="3"/>
      <c r="H323" s="1524" t="s">
        <v>2702</v>
      </c>
      <c r="I323" s="1524"/>
      <c r="J323" s="1524"/>
      <c r="K323" s="1524"/>
      <c r="L323" s="1524"/>
      <c r="M323" s="1524"/>
      <c r="N323" s="4" t="s">
        <v>207</v>
      </c>
      <c r="O323" s="4"/>
      <c r="P323" s="1432"/>
      <c r="Q323" s="1432"/>
      <c r="R323" s="1432"/>
      <c r="S323" s="3"/>
      <c r="T323" s="3" t="s">
        <v>88</v>
      </c>
      <c r="V323" s="3"/>
      <c r="W323" s="3"/>
      <c r="X323" s="3"/>
      <c r="Y323" s="3"/>
      <c r="AA323" s="1524" t="s">
        <v>2708</v>
      </c>
      <c r="AB323" s="1524"/>
      <c r="AC323" s="1524"/>
      <c r="AD323" s="1524"/>
      <c r="AE323" s="1524"/>
      <c r="AF323" s="1524"/>
      <c r="AG323" s="4" t="s">
        <v>207</v>
      </c>
      <c r="AH323" s="4"/>
      <c r="AI323" s="1432"/>
      <c r="AJ323" s="1432"/>
      <c r="AK323" s="1432"/>
    </row>
    <row r="324" spans="2:66" ht="13.35" customHeight="1">
      <c r="B324" s="3" t="s">
        <v>89</v>
      </c>
      <c r="C324" s="3"/>
      <c r="D324" s="3"/>
      <c r="E324" s="3"/>
      <c r="F324" s="3"/>
      <c r="G324" s="3"/>
      <c r="H324" s="1437"/>
      <c r="I324" s="1437"/>
      <c r="J324" s="1437"/>
      <c r="K324" s="1437"/>
      <c r="L324" s="1437"/>
      <c r="M324" s="1437"/>
      <c r="N324" s="4"/>
      <c r="O324" s="4"/>
      <c r="P324" s="35"/>
      <c r="Q324" s="35"/>
      <c r="R324" s="35"/>
      <c r="S324" s="3"/>
      <c r="T324" s="3" t="s">
        <v>89</v>
      </c>
      <c r="V324" s="3"/>
      <c r="W324" s="3"/>
      <c r="X324" s="3"/>
      <c r="Y324" s="3"/>
      <c r="AA324" s="1437"/>
      <c r="AB324" s="1437"/>
      <c r="AC324" s="1437"/>
      <c r="AD324" s="1437"/>
      <c r="AE324" s="1437"/>
      <c r="AF324" s="1437"/>
      <c r="AG324" s="4"/>
      <c r="AH324" s="4"/>
      <c r="AI324" s="35"/>
      <c r="AJ324" s="35"/>
      <c r="AK324" s="35"/>
    </row>
    <row r="325" spans="2:66" ht="13.35" customHeight="1">
      <c r="B325" s="3" t="s">
        <v>76</v>
      </c>
      <c r="C325" s="3"/>
      <c r="D325" s="3"/>
      <c r="E325" s="3"/>
      <c r="F325" s="3"/>
      <c r="G325" s="3"/>
      <c r="H325" s="1433" t="s">
        <v>2703</v>
      </c>
      <c r="I325" s="1433"/>
      <c r="J325" s="1433"/>
      <c r="K325" s="1433"/>
      <c r="L325" s="1433"/>
      <c r="M325" s="1433"/>
      <c r="N325" s="1434"/>
      <c r="O325" s="1434"/>
      <c r="P325" s="1434"/>
      <c r="Q325" s="1434"/>
      <c r="R325" s="1434"/>
      <c r="S325" s="3"/>
      <c r="T325" s="3" t="s">
        <v>76</v>
      </c>
      <c r="V325" s="3"/>
      <c r="W325" s="3"/>
      <c r="X325" s="3"/>
      <c r="Y325" s="3"/>
      <c r="AA325" s="1433" t="s">
        <v>2709</v>
      </c>
      <c r="AB325" s="1433"/>
      <c r="AC325" s="1433"/>
      <c r="AD325" s="1433"/>
      <c r="AE325" s="1433"/>
      <c r="AF325" s="1433"/>
      <c r="AG325" s="1434"/>
      <c r="AH325" s="1434"/>
      <c r="AI325" s="1434"/>
      <c r="AJ325" s="1434"/>
      <c r="AK325" s="1434"/>
    </row>
    <row r="326" spans="2:66" ht="13.35" customHeight="1">
      <c r="B326" s="3"/>
      <c r="C326" s="3"/>
      <c r="D326" s="3"/>
      <c r="E326" s="3"/>
      <c r="F326" s="3"/>
      <c r="G326" s="3"/>
      <c r="P326" s="163"/>
      <c r="Q326" s="163"/>
      <c r="R326" s="163"/>
      <c r="S326" s="163"/>
      <c r="T326" s="163"/>
      <c r="U326" s="163"/>
      <c r="V326" s="4"/>
      <c r="W326" s="4"/>
      <c r="X326" s="35"/>
      <c r="Y326" s="35"/>
      <c r="Z326" s="35"/>
    </row>
    <row r="327" spans="2:66" ht="13.35" customHeight="1">
      <c r="B327" s="3" t="s">
        <v>368</v>
      </c>
      <c r="C327" s="3"/>
      <c r="D327" s="3"/>
      <c r="E327" s="3"/>
      <c r="F327" s="3"/>
      <c r="H327" s="1434" t="s">
        <v>2710</v>
      </c>
      <c r="I327" s="1434"/>
      <c r="J327" s="1434"/>
      <c r="K327" s="1434"/>
      <c r="L327" s="1434"/>
      <c r="M327" s="1434"/>
      <c r="N327" s="1434"/>
      <c r="O327" s="1434"/>
      <c r="P327" s="1434"/>
      <c r="Q327" s="1434"/>
      <c r="R327" s="1434"/>
      <c r="T327" s="3" t="s">
        <v>369</v>
      </c>
      <c r="V327" s="3"/>
      <c r="W327" s="3"/>
      <c r="X327" s="3"/>
      <c r="Y327" s="3"/>
      <c r="AA327" s="1434" t="s">
        <v>600</v>
      </c>
      <c r="AB327" s="1434"/>
      <c r="AC327" s="1434"/>
      <c r="AD327" s="1434"/>
      <c r="AE327" s="1434"/>
      <c r="AF327" s="1434"/>
      <c r="AG327" s="1434"/>
      <c r="AH327" s="1434"/>
      <c r="AI327" s="1434"/>
      <c r="AJ327" s="1434"/>
      <c r="AK327" s="1434"/>
    </row>
    <row r="328" spans="2:66" ht="13.35" customHeight="1">
      <c r="B328" s="3" t="s">
        <v>480</v>
      </c>
      <c r="C328" s="3"/>
      <c r="D328" s="3"/>
      <c r="E328" s="3"/>
      <c r="F328" s="3"/>
      <c r="H328" s="1433" t="s">
        <v>2711</v>
      </c>
      <c r="I328" s="1433"/>
      <c r="J328" s="1433"/>
      <c r="K328" s="1433"/>
      <c r="L328" s="1433"/>
      <c r="M328" s="1433"/>
      <c r="N328" s="1433"/>
      <c r="O328" s="1433"/>
      <c r="P328" s="1433"/>
      <c r="Q328" s="1433"/>
      <c r="R328" s="1433"/>
      <c r="T328" s="3" t="s">
        <v>480</v>
      </c>
      <c r="V328" s="3"/>
      <c r="W328" s="3"/>
      <c r="X328" s="3"/>
      <c r="Y328" s="3"/>
      <c r="AA328" s="1433"/>
      <c r="AB328" s="1433"/>
      <c r="AC328" s="1433"/>
      <c r="AD328" s="1433"/>
      <c r="AE328" s="1433"/>
      <c r="AF328" s="1433"/>
      <c r="AG328" s="1433"/>
      <c r="AH328" s="1433"/>
      <c r="AI328" s="1433"/>
      <c r="AJ328" s="1433"/>
      <c r="AK328" s="1433"/>
    </row>
    <row r="329" spans="2:66" ht="13.35" customHeight="1">
      <c r="B329" s="3" t="s">
        <v>481</v>
      </c>
      <c r="C329" s="3"/>
      <c r="D329" s="3"/>
      <c r="E329" s="3"/>
      <c r="F329" s="3"/>
      <c r="H329" s="1433" t="s">
        <v>2712</v>
      </c>
      <c r="I329" s="1433"/>
      <c r="J329" s="1433"/>
      <c r="K329" s="1433"/>
      <c r="L329" s="1433"/>
      <c r="M329" s="1433"/>
      <c r="N329" s="1433"/>
      <c r="O329" s="1433"/>
      <c r="P329" s="1433"/>
      <c r="Q329" s="1433"/>
      <c r="R329" s="1433"/>
      <c r="T329" s="3" t="s">
        <v>75</v>
      </c>
      <c r="V329" s="3"/>
      <c r="W329" s="3"/>
      <c r="X329" s="3"/>
      <c r="Y329" s="3"/>
      <c r="AA329" s="1433"/>
      <c r="AB329" s="1433"/>
      <c r="AC329" s="1433"/>
      <c r="AD329" s="1433"/>
      <c r="AE329" s="1433"/>
      <c r="AF329" s="1433"/>
      <c r="AG329" s="1433"/>
      <c r="AH329" s="1433"/>
      <c r="AI329" s="1433"/>
      <c r="AJ329" s="1433"/>
      <c r="AK329" s="1433"/>
    </row>
    <row r="330" spans="2:66" ht="13.35" customHeight="1">
      <c r="B330" s="3" t="s">
        <v>87</v>
      </c>
      <c r="C330" s="3"/>
      <c r="D330" s="3"/>
      <c r="E330" s="3"/>
      <c r="F330" s="3"/>
      <c r="H330" s="1433" t="s">
        <v>2713</v>
      </c>
      <c r="I330" s="1433"/>
      <c r="J330" s="1433"/>
      <c r="K330" s="1433"/>
      <c r="L330" s="1433"/>
      <c r="M330" s="1433"/>
      <c r="N330" s="1433"/>
      <c r="O330" s="1433"/>
      <c r="P330" s="1433"/>
      <c r="Q330" s="1433"/>
      <c r="R330" s="1433"/>
      <c r="T330" s="3" t="s">
        <v>87</v>
      </c>
      <c r="V330" s="3"/>
      <c r="W330" s="3"/>
      <c r="X330" s="3"/>
      <c r="Y330" s="3"/>
      <c r="AA330" s="1433"/>
      <c r="AB330" s="1433"/>
      <c r="AC330" s="1433"/>
      <c r="AD330" s="1433"/>
      <c r="AE330" s="1433"/>
      <c r="AF330" s="1433"/>
      <c r="AG330" s="1433"/>
      <c r="AH330" s="1433"/>
      <c r="AI330" s="1433"/>
      <c r="AJ330" s="1433"/>
      <c r="AK330" s="1433"/>
    </row>
    <row r="331" spans="2:66" ht="13.35" customHeight="1">
      <c r="B331" s="3" t="s">
        <v>88</v>
      </c>
      <c r="C331" s="3"/>
      <c r="D331" s="3"/>
      <c r="E331" s="3"/>
      <c r="F331" s="3"/>
      <c r="G331" s="3"/>
      <c r="H331" s="1524" t="s">
        <v>2714</v>
      </c>
      <c r="I331" s="1524"/>
      <c r="J331" s="1524"/>
      <c r="K331" s="1524"/>
      <c r="L331" s="1524"/>
      <c r="M331" s="1524"/>
      <c r="N331" s="4" t="s">
        <v>207</v>
      </c>
      <c r="O331" s="4"/>
      <c r="P331" s="1432"/>
      <c r="Q331" s="1432"/>
      <c r="R331" s="1432"/>
      <c r="S331" s="3"/>
      <c r="T331" s="3" t="s">
        <v>88</v>
      </c>
      <c r="V331" s="3"/>
      <c r="W331" s="3"/>
      <c r="X331" s="3"/>
      <c r="Y331" s="3"/>
      <c r="AA331" s="1524"/>
      <c r="AB331" s="1524"/>
      <c r="AC331" s="1524"/>
      <c r="AD331" s="1524"/>
      <c r="AE331" s="1524"/>
      <c r="AF331" s="1524"/>
      <c r="AG331" s="4" t="s">
        <v>207</v>
      </c>
      <c r="AH331" s="4"/>
      <c r="AI331" s="1432"/>
      <c r="AJ331" s="1432"/>
      <c r="AK331" s="1432"/>
    </row>
    <row r="332" spans="2:66" ht="13.35" customHeight="1">
      <c r="B332" s="3" t="s">
        <v>89</v>
      </c>
      <c r="C332" s="3"/>
      <c r="D332" s="3"/>
      <c r="E332" s="3"/>
      <c r="F332" s="3"/>
      <c r="G332" s="3"/>
      <c r="H332" s="1437"/>
      <c r="I332" s="1437"/>
      <c r="J332" s="1437"/>
      <c r="K332" s="1437"/>
      <c r="L332" s="1437"/>
      <c r="M332" s="1437"/>
      <c r="N332" s="4"/>
      <c r="O332" s="4"/>
      <c r="P332" s="35"/>
      <c r="Q332" s="35"/>
      <c r="R332" s="35"/>
      <c r="S332" s="3"/>
      <c r="T332" s="3" t="s">
        <v>89</v>
      </c>
      <c r="V332" s="3"/>
      <c r="W332" s="3"/>
      <c r="X332" s="3"/>
      <c r="Y332" s="3"/>
      <c r="AA332" s="1437"/>
      <c r="AB332" s="1437"/>
      <c r="AC332" s="1437"/>
      <c r="AD332" s="1437"/>
      <c r="AE332" s="1437"/>
      <c r="AF332" s="1437"/>
      <c r="AG332" s="4"/>
      <c r="AH332" s="4"/>
      <c r="AI332" s="35"/>
      <c r="AJ332" s="35"/>
      <c r="AK332" s="35"/>
    </row>
    <row r="333" spans="2:66" ht="13.35" customHeight="1">
      <c r="B333" s="3" t="s">
        <v>76</v>
      </c>
      <c r="C333" s="3"/>
      <c r="D333" s="3"/>
      <c r="E333" s="3"/>
      <c r="F333" s="3"/>
      <c r="G333" s="3"/>
      <c r="H333" s="1433" t="s">
        <v>2715</v>
      </c>
      <c r="I333" s="1433"/>
      <c r="J333" s="1433"/>
      <c r="K333" s="1433"/>
      <c r="L333" s="1433"/>
      <c r="M333" s="1433"/>
      <c r="N333" s="1434"/>
      <c r="O333" s="1434"/>
      <c r="P333" s="1434"/>
      <c r="Q333" s="1434"/>
      <c r="R333" s="1434"/>
      <c r="S333" s="3"/>
      <c r="T333" s="3" t="s">
        <v>76</v>
      </c>
      <c r="V333" s="3"/>
      <c r="W333" s="3"/>
      <c r="X333" s="3"/>
      <c r="Y333" s="3"/>
      <c r="AA333" s="1433"/>
      <c r="AB333" s="1433"/>
      <c r="AC333" s="1433"/>
      <c r="AD333" s="1433"/>
      <c r="AE333" s="1433"/>
      <c r="AF333" s="1433"/>
      <c r="AG333" s="1434"/>
      <c r="AH333" s="1434"/>
      <c r="AI333" s="1434"/>
      <c r="AJ333" s="1434"/>
      <c r="AK333" s="1434"/>
    </row>
    <row r="334" spans="2:66" ht="13.35" customHeight="1">
      <c r="B334" s="3"/>
      <c r="C334" s="3"/>
      <c r="D334" s="3"/>
      <c r="E334" s="3"/>
      <c r="F334" s="3"/>
      <c r="G334" s="3"/>
      <c r="P334" s="163"/>
      <c r="Q334" s="163"/>
      <c r="R334" s="163"/>
      <c r="S334" s="163"/>
      <c r="T334" s="163"/>
      <c r="U334" s="163"/>
      <c r="V334" s="4"/>
      <c r="W334" s="4"/>
      <c r="X334" s="35"/>
      <c r="Y334" s="35"/>
      <c r="Z334" s="35"/>
    </row>
    <row r="335" spans="2:66" ht="13.35" customHeight="1">
      <c r="B335" s="3" t="s">
        <v>330</v>
      </c>
      <c r="C335" s="3"/>
      <c r="D335" s="3"/>
      <c r="E335" s="3"/>
      <c r="F335" s="3"/>
      <c r="H335" s="1434" t="s">
        <v>2781</v>
      </c>
      <c r="I335" s="1434"/>
      <c r="J335" s="1434"/>
      <c r="K335" s="1434"/>
      <c r="L335" s="1434"/>
      <c r="M335" s="1434"/>
      <c r="N335" s="1434"/>
      <c r="O335" s="1434"/>
      <c r="P335" s="1434"/>
      <c r="Q335" s="1434"/>
      <c r="R335" s="1434"/>
      <c r="T335" s="218" t="s">
        <v>900</v>
      </c>
      <c r="V335" s="3"/>
      <c r="W335" s="3"/>
      <c r="X335" s="3"/>
      <c r="Y335" s="3"/>
      <c r="AA335" s="1434" t="s">
        <v>2716</v>
      </c>
      <c r="AB335" s="1434"/>
      <c r="AC335" s="1434"/>
      <c r="AD335" s="1434"/>
      <c r="AE335" s="1434"/>
      <c r="AF335" s="1434"/>
      <c r="AG335" s="1434"/>
      <c r="AH335" s="1434"/>
      <c r="AI335" s="1434"/>
      <c r="AJ335" s="1434"/>
      <c r="AK335" s="1434"/>
    </row>
    <row r="336" spans="2:66" ht="13.35" customHeight="1">
      <c r="B336" s="3" t="s">
        <v>480</v>
      </c>
      <c r="C336" s="3"/>
      <c r="D336" s="3"/>
      <c r="E336" s="3"/>
      <c r="F336" s="3"/>
      <c r="H336" s="1433" t="s">
        <v>2782</v>
      </c>
      <c r="I336" s="1433"/>
      <c r="J336" s="1433"/>
      <c r="K336" s="1433"/>
      <c r="L336" s="1433"/>
      <c r="M336" s="1433"/>
      <c r="N336" s="1433"/>
      <c r="O336" s="1433"/>
      <c r="P336" s="1433"/>
      <c r="Q336" s="1433"/>
      <c r="R336" s="1433"/>
      <c r="T336" s="3" t="s">
        <v>480</v>
      </c>
      <c r="V336" s="3"/>
      <c r="W336" s="3"/>
      <c r="X336" s="3"/>
      <c r="Y336" s="3"/>
      <c r="AA336" s="1433" t="s">
        <v>2656</v>
      </c>
      <c r="AB336" s="1433"/>
      <c r="AC336" s="1433"/>
      <c r="AD336" s="1433"/>
      <c r="AE336" s="1433"/>
      <c r="AF336" s="1433"/>
      <c r="AG336" s="1433"/>
      <c r="AH336" s="1433"/>
      <c r="AI336" s="1433"/>
      <c r="AJ336" s="1433"/>
      <c r="AK336" s="1433"/>
    </row>
    <row r="337" spans="1:66" ht="13.35" customHeight="1">
      <c r="B337" s="3" t="s">
        <v>75</v>
      </c>
      <c r="C337" s="3"/>
      <c r="D337" s="3"/>
      <c r="E337" s="3"/>
      <c r="F337" s="3"/>
      <c r="H337" s="1433" t="s">
        <v>2783</v>
      </c>
      <c r="I337" s="1433"/>
      <c r="J337" s="1433"/>
      <c r="K337" s="1433"/>
      <c r="L337" s="1433"/>
      <c r="M337" s="1433"/>
      <c r="N337" s="1433"/>
      <c r="O337" s="1433"/>
      <c r="P337" s="1433"/>
      <c r="Q337" s="1433"/>
      <c r="R337" s="1433"/>
      <c r="T337" s="3" t="s">
        <v>75</v>
      </c>
      <c r="V337" s="3"/>
      <c r="W337" s="3"/>
      <c r="X337" s="3"/>
      <c r="Y337" s="3"/>
      <c r="AA337" s="1433" t="s">
        <v>2666</v>
      </c>
      <c r="AB337" s="1433"/>
      <c r="AC337" s="1433"/>
      <c r="AD337" s="1433"/>
      <c r="AE337" s="1433"/>
      <c r="AF337" s="1433"/>
      <c r="AG337" s="1433"/>
      <c r="AH337" s="1433"/>
      <c r="AI337" s="1433"/>
      <c r="AJ337" s="1433"/>
      <c r="AK337" s="1433"/>
    </row>
    <row r="338" spans="1:66" ht="13.35" customHeight="1">
      <c r="B338" s="3" t="s">
        <v>87</v>
      </c>
      <c r="C338" s="3"/>
      <c r="D338" s="3"/>
      <c r="E338" s="3"/>
      <c r="F338" s="3"/>
      <c r="G338" s="3"/>
      <c r="H338" s="1433" t="s">
        <v>2784</v>
      </c>
      <c r="I338" s="1433"/>
      <c r="J338" s="1433"/>
      <c r="K338" s="1433"/>
      <c r="L338" s="1433"/>
      <c r="M338" s="1433"/>
      <c r="N338" s="1433"/>
      <c r="O338" s="1433"/>
      <c r="P338" s="1433"/>
      <c r="Q338" s="1433"/>
      <c r="R338" s="1433"/>
      <c r="T338" s="3" t="s">
        <v>87</v>
      </c>
      <c r="V338" s="3"/>
      <c r="W338" s="3"/>
      <c r="X338" s="3"/>
      <c r="Y338" s="3"/>
      <c r="AA338" s="1433" t="s">
        <v>2717</v>
      </c>
      <c r="AB338" s="1433"/>
      <c r="AC338" s="1433"/>
      <c r="AD338" s="1433"/>
      <c r="AE338" s="1433"/>
      <c r="AF338" s="1433"/>
      <c r="AG338" s="1433"/>
      <c r="AH338" s="1433"/>
      <c r="AI338" s="1433"/>
      <c r="AJ338" s="1433"/>
      <c r="AK338" s="1433"/>
    </row>
    <row r="339" spans="1:66" ht="13.35" customHeight="1">
      <c r="B339" s="3" t="s">
        <v>88</v>
      </c>
      <c r="C339" s="3"/>
      <c r="D339" s="3"/>
      <c r="E339" s="3"/>
      <c r="F339" s="3"/>
      <c r="G339" s="3"/>
      <c r="H339" s="1523" t="s">
        <v>2785</v>
      </c>
      <c r="I339" s="1524"/>
      <c r="J339" s="1524"/>
      <c r="K339" s="1524"/>
      <c r="L339" s="1524"/>
      <c r="M339" s="1524"/>
      <c r="N339" s="4" t="s">
        <v>207</v>
      </c>
      <c r="O339" s="4"/>
      <c r="P339" s="1432"/>
      <c r="Q339" s="1432"/>
      <c r="R339" s="1432"/>
      <c r="S339" s="3"/>
      <c r="T339" s="3" t="s">
        <v>88</v>
      </c>
      <c r="V339" s="3"/>
      <c r="W339" s="3"/>
      <c r="X339" s="3"/>
      <c r="Y339" s="3"/>
      <c r="AA339" s="1523" t="s">
        <v>2718</v>
      </c>
      <c r="AB339" s="1524"/>
      <c r="AC339" s="1524"/>
      <c r="AD339" s="1524"/>
      <c r="AE339" s="1524"/>
      <c r="AF339" s="1524"/>
      <c r="AG339" s="4" t="s">
        <v>207</v>
      </c>
      <c r="AH339" s="4"/>
      <c r="AI339" s="1432"/>
      <c r="AJ339" s="1432"/>
      <c r="AK339" s="1432"/>
    </row>
    <row r="340" spans="1:66" ht="13.35" customHeight="1">
      <c r="B340" s="3" t="s">
        <v>89</v>
      </c>
      <c r="C340" s="3"/>
      <c r="D340" s="3"/>
      <c r="E340" s="3"/>
      <c r="F340" s="3"/>
      <c r="G340" s="3"/>
      <c r="H340" s="1579" t="s">
        <v>2787</v>
      </c>
      <c r="I340" s="1437"/>
      <c r="J340" s="1437"/>
      <c r="K340" s="1437"/>
      <c r="L340" s="1437"/>
      <c r="M340" s="1437"/>
      <c r="N340" s="4"/>
      <c r="O340" s="4"/>
      <c r="P340" s="35"/>
      <c r="Q340" s="35"/>
      <c r="R340" s="35"/>
      <c r="S340" s="3"/>
      <c r="T340" s="3" t="s">
        <v>89</v>
      </c>
      <c r="V340" s="3"/>
      <c r="W340" s="3"/>
      <c r="X340" s="3"/>
      <c r="Y340" s="3"/>
      <c r="AA340" s="1437"/>
      <c r="AB340" s="1437"/>
      <c r="AC340" s="1437"/>
      <c r="AD340" s="1437"/>
      <c r="AE340" s="1437"/>
      <c r="AF340" s="1437"/>
      <c r="AG340" s="4"/>
      <c r="AH340" s="4"/>
      <c r="AI340" s="35"/>
      <c r="AJ340" s="35"/>
      <c r="AK340" s="35"/>
    </row>
    <row r="341" spans="1:66" ht="13.35" customHeight="1">
      <c r="B341" s="3" t="s">
        <v>76</v>
      </c>
      <c r="C341" s="3"/>
      <c r="D341" s="3"/>
      <c r="E341" s="3"/>
      <c r="F341" s="3"/>
      <c r="G341" s="3"/>
      <c r="H341" s="1433" t="s">
        <v>2786</v>
      </c>
      <c r="I341" s="1433"/>
      <c r="J341" s="1433"/>
      <c r="K341" s="1433"/>
      <c r="L341" s="1433"/>
      <c r="M341" s="1433"/>
      <c r="N341" s="1434"/>
      <c r="O341" s="1434"/>
      <c r="P341" s="1434"/>
      <c r="Q341" s="1434"/>
      <c r="R341" s="1434"/>
      <c r="S341" s="3"/>
      <c r="T341" s="3" t="s">
        <v>76</v>
      </c>
      <c r="V341" s="3"/>
      <c r="W341" s="3"/>
      <c r="X341" s="3"/>
      <c r="Y341" s="3"/>
      <c r="AA341" s="1433" t="s">
        <v>2719</v>
      </c>
      <c r="AB341" s="1433"/>
      <c r="AC341" s="1433"/>
      <c r="AD341" s="1433"/>
      <c r="AE341" s="1433"/>
      <c r="AF341" s="1433"/>
      <c r="AG341" s="1434"/>
      <c r="AH341" s="1434"/>
      <c r="AI341" s="1434"/>
      <c r="AJ341" s="1434"/>
      <c r="AK341" s="1434"/>
    </row>
    <row r="342" spans="1:66" ht="13.3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3.35" customHeight="1">
      <c r="B343" s="3"/>
      <c r="C343" s="4"/>
      <c r="D343" s="4"/>
      <c r="E343" s="4"/>
      <c r="F343" s="4"/>
      <c r="I343" s="218" t="s">
        <v>901</v>
      </c>
      <c r="P343" s="1434" t="s">
        <v>600</v>
      </c>
      <c r="Q343" s="1434"/>
      <c r="R343" s="1434"/>
      <c r="S343" s="1434"/>
      <c r="T343" s="1434"/>
      <c r="U343" s="1434"/>
      <c r="V343" s="1434"/>
      <c r="W343" s="1434"/>
      <c r="X343" s="1434"/>
      <c r="Y343" s="1434"/>
      <c r="Z343" s="1434"/>
      <c r="AA343" s="1434"/>
      <c r="AB343" s="1434"/>
      <c r="AC343" s="1434"/>
      <c r="AD343" s="1434"/>
      <c r="AE343" s="1434"/>
      <c r="BN343" t="s">
        <v>678</v>
      </c>
    </row>
    <row r="344" spans="1:66" ht="13.35" customHeight="1">
      <c r="B344" s="4"/>
      <c r="C344" s="4"/>
      <c r="D344" s="4"/>
      <c r="E344" s="4"/>
      <c r="F344" s="4"/>
      <c r="I344" s="4" t="s">
        <v>480</v>
      </c>
      <c r="P344" s="1433"/>
      <c r="Q344" s="1433"/>
      <c r="R344" s="1433"/>
      <c r="S344" s="1433"/>
      <c r="T344" s="1433"/>
      <c r="U344" s="1433"/>
      <c r="V344" s="1433"/>
      <c r="W344" s="1433"/>
      <c r="X344" s="1433"/>
      <c r="Y344" s="1433"/>
      <c r="Z344" s="1433"/>
      <c r="AA344" s="1433"/>
      <c r="AB344" s="1433"/>
      <c r="AC344" s="1433"/>
      <c r="AD344" s="1433"/>
      <c r="AE344" s="1433"/>
      <c r="BN344" t="s">
        <v>554</v>
      </c>
    </row>
    <row r="345" spans="1:66" ht="13.35" customHeight="1">
      <c r="B345" s="4"/>
      <c r="C345" s="4"/>
      <c r="D345" s="4"/>
      <c r="E345" s="4"/>
      <c r="F345" s="4"/>
      <c r="I345" s="4" t="s">
        <v>75</v>
      </c>
      <c r="P345" s="1433"/>
      <c r="Q345" s="1433"/>
      <c r="R345" s="1433"/>
      <c r="S345" s="1433"/>
      <c r="T345" s="1433"/>
      <c r="U345" s="1433"/>
      <c r="V345" s="1433"/>
      <c r="W345" s="1433"/>
      <c r="X345" s="1433"/>
      <c r="Y345" s="1433"/>
      <c r="Z345" s="1433"/>
      <c r="AA345" s="1433"/>
      <c r="AB345" s="1433"/>
      <c r="AC345" s="1433"/>
      <c r="AD345" s="1433"/>
      <c r="AE345" s="1433"/>
    </row>
    <row r="346" spans="1:66" ht="13.35" customHeight="1">
      <c r="B346" s="4"/>
      <c r="C346" s="4"/>
      <c r="D346" s="4"/>
      <c r="E346" s="4"/>
      <c r="F346" s="4"/>
      <c r="G346" s="4"/>
      <c r="I346" s="4" t="s">
        <v>87</v>
      </c>
      <c r="P346" s="1433"/>
      <c r="Q346" s="1433"/>
      <c r="R346" s="1433"/>
      <c r="S346" s="1433"/>
      <c r="T346" s="1433"/>
      <c r="U346" s="1433"/>
      <c r="V346" s="1433"/>
      <c r="W346" s="1433"/>
      <c r="X346" s="1433"/>
      <c r="Y346" s="1433"/>
      <c r="Z346" s="1433"/>
      <c r="AA346" s="1433"/>
      <c r="AB346" s="1433"/>
      <c r="AC346" s="1433"/>
      <c r="AD346" s="1433"/>
      <c r="AE346" s="1433"/>
    </row>
    <row r="347" spans="1:66" ht="13.35" customHeight="1">
      <c r="B347" s="4"/>
      <c r="C347" s="4"/>
      <c r="D347" s="4"/>
      <c r="E347" s="4"/>
      <c r="F347" s="4"/>
      <c r="G347" s="4"/>
      <c r="H347" s="324"/>
      <c r="I347" s="4" t="s">
        <v>88</v>
      </c>
      <c r="P347" s="1437"/>
      <c r="Q347" s="1437"/>
      <c r="R347" s="1437"/>
      <c r="S347" s="1437"/>
      <c r="T347" s="1437"/>
      <c r="U347" s="1437"/>
      <c r="V347" s="1437"/>
      <c r="W347" s="1437"/>
      <c r="X347" s="1437"/>
      <c r="Y347" s="1437"/>
      <c r="Z347" s="1437"/>
      <c r="AA347" s="4" t="s">
        <v>207</v>
      </c>
      <c r="AB347" s="4"/>
      <c r="AC347" s="1421"/>
      <c r="AD347" s="1421"/>
      <c r="AE347" s="1421"/>
      <c r="AF347" s="324"/>
      <c r="AG347" s="4"/>
      <c r="AH347" s="4"/>
      <c r="AI347" s="4"/>
      <c r="AJ347" s="4"/>
      <c r="AK347" s="4"/>
    </row>
    <row r="348" spans="1:66" ht="13.35" customHeight="1">
      <c r="B348" s="4"/>
      <c r="C348" s="4"/>
      <c r="D348" s="4"/>
      <c r="E348" s="4"/>
      <c r="F348" s="4"/>
      <c r="G348" s="4"/>
      <c r="H348" s="324"/>
      <c r="I348" s="4" t="s">
        <v>89</v>
      </c>
      <c r="P348" s="1437"/>
      <c r="Q348" s="1437"/>
      <c r="R348" s="1437"/>
      <c r="S348" s="1437"/>
      <c r="T348" s="1437"/>
      <c r="U348" s="1437"/>
      <c r="V348" s="1437"/>
      <c r="W348" s="1437"/>
      <c r="X348" s="1437"/>
      <c r="Y348" s="1437"/>
      <c r="Z348" s="1437"/>
      <c r="AF348" s="324"/>
      <c r="AG348" s="4"/>
      <c r="AH348" s="4"/>
      <c r="AI348" s="35"/>
      <c r="AJ348" s="35"/>
      <c r="AK348" s="35"/>
    </row>
    <row r="349" spans="1:66" ht="13.35" customHeight="1">
      <c r="B349" s="4"/>
      <c r="C349" s="4"/>
      <c r="D349" s="4"/>
      <c r="E349" s="4"/>
      <c r="F349" s="4"/>
      <c r="G349" s="4"/>
      <c r="I349" s="4" t="s">
        <v>76</v>
      </c>
      <c r="P349" s="1434"/>
      <c r="Q349" s="1434"/>
      <c r="R349" s="1434"/>
      <c r="S349" s="1434"/>
      <c r="T349" s="1434"/>
      <c r="U349" s="1434"/>
      <c r="V349" s="1434"/>
      <c r="W349" s="1434"/>
      <c r="X349" s="1434"/>
      <c r="Y349" s="1434"/>
      <c r="Z349" s="1434"/>
      <c r="AA349" s="1434"/>
      <c r="AB349" s="1434"/>
      <c r="AC349" s="1434"/>
      <c r="AD349" s="1434"/>
      <c r="AE349" s="1434"/>
    </row>
    <row r="350" spans="1:66" ht="13.35" customHeight="1">
      <c r="T350" s="8"/>
      <c r="U350" s="8"/>
      <c r="V350" s="8"/>
      <c r="W350" s="8"/>
      <c r="X350" s="8"/>
      <c r="Y350" s="8"/>
      <c r="Z350" s="8"/>
      <c r="AU350" s="95"/>
      <c r="AV350" s="95"/>
      <c r="AW350" s="95"/>
      <c r="AX350" s="95"/>
      <c r="AY350" s="95"/>
    </row>
    <row r="351" spans="1:66" ht="13.35" customHeight="1">
      <c r="A351" s="1544" t="s">
        <v>551</v>
      </c>
      <c r="B351" s="1544"/>
      <c r="C351" s="1544"/>
      <c r="D351" s="1544"/>
      <c r="E351" s="1544"/>
      <c r="F351" s="1544"/>
      <c r="G351" s="1544"/>
      <c r="H351" s="1544"/>
      <c r="I351" s="1544"/>
      <c r="J351" s="1544"/>
      <c r="K351" s="1544"/>
      <c r="L351" s="1544"/>
      <c r="M351" s="1544"/>
      <c r="N351" s="1544"/>
      <c r="O351" s="1544"/>
      <c r="P351" s="1544"/>
      <c r="Q351" s="1544"/>
      <c r="R351" s="1544"/>
      <c r="S351" s="1544"/>
      <c r="T351" s="1544"/>
      <c r="U351" s="1544"/>
      <c r="V351" s="1544"/>
      <c r="W351" s="1544"/>
      <c r="X351" s="1544"/>
      <c r="Y351" s="1544"/>
      <c r="Z351" s="1544"/>
      <c r="AA351" s="1544"/>
      <c r="AB351" s="1544"/>
      <c r="AC351" s="1544"/>
      <c r="AD351" s="1544"/>
      <c r="AE351" s="1544"/>
      <c r="AF351" s="1544"/>
      <c r="AG351" s="1544"/>
      <c r="AH351" s="1544"/>
      <c r="AI351" s="1544"/>
      <c r="AJ351" s="1544"/>
      <c r="AK351" s="1544"/>
      <c r="AL351" s="1544"/>
      <c r="AM351" s="1544"/>
      <c r="AN351" s="1544"/>
      <c r="AO351" s="1544"/>
      <c r="AP351" s="1544"/>
      <c r="AQ351" s="1544"/>
      <c r="AR351" s="1544"/>
      <c r="AS351" s="1544"/>
      <c r="AT351" s="1544"/>
      <c r="AU351" s="95"/>
      <c r="AV351" s="95"/>
      <c r="AW351" s="95"/>
      <c r="AX351" s="95"/>
      <c r="AY351" s="95"/>
    </row>
    <row r="352" spans="1:66" ht="13.35" customHeight="1">
      <c r="A352" s="1544"/>
      <c r="B352" s="1544"/>
      <c r="C352" s="1544"/>
      <c r="D352" s="1544"/>
      <c r="E352" s="1544"/>
      <c r="F352" s="1544"/>
      <c r="G352" s="1544"/>
      <c r="H352" s="1544"/>
      <c r="I352" s="1544"/>
      <c r="J352" s="1544"/>
      <c r="K352" s="1544"/>
      <c r="L352" s="1544"/>
      <c r="M352" s="1544"/>
      <c r="N352" s="1544"/>
      <c r="O352" s="1544"/>
      <c r="P352" s="1544"/>
      <c r="Q352" s="1544"/>
      <c r="R352" s="1544"/>
      <c r="S352" s="1544"/>
      <c r="T352" s="1544"/>
      <c r="U352" s="1544"/>
      <c r="V352" s="1544"/>
      <c r="W352" s="1544"/>
      <c r="X352" s="1544"/>
      <c r="Y352" s="1544"/>
      <c r="Z352" s="1544"/>
      <c r="AA352" s="1544"/>
      <c r="AB352" s="1544"/>
      <c r="AC352" s="1544"/>
      <c r="AD352" s="1544"/>
      <c r="AE352" s="1544"/>
      <c r="AF352" s="1544"/>
      <c r="AG352" s="1544"/>
      <c r="AH352" s="1544"/>
      <c r="AI352" s="1544"/>
      <c r="AJ352" s="1544"/>
      <c r="AK352" s="1544"/>
      <c r="AL352" s="1544"/>
      <c r="AM352" s="1544"/>
      <c r="AN352" s="1544"/>
      <c r="AO352" s="1544"/>
      <c r="AP352" s="1544"/>
      <c r="AQ352" s="1544"/>
      <c r="AR352" s="1544"/>
      <c r="AS352" s="1544"/>
      <c r="AT352" s="1544"/>
      <c r="AU352" s="25"/>
      <c r="AV352" s="25"/>
      <c r="AW352" s="25"/>
      <c r="AX352" s="25"/>
      <c r="AY352" s="25"/>
    </row>
    <row r="353" spans="1:46" ht="13.3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35" customHeight="1">
      <c r="A354" s="2" t="s">
        <v>320</v>
      </c>
      <c r="B354" s="2"/>
      <c r="C354" s="2" t="s">
        <v>792</v>
      </c>
    </row>
    <row r="355" spans="1:46" ht="13.35" customHeight="1">
      <c r="D355" s="3" t="s">
        <v>2417</v>
      </c>
      <c r="M355" s="1419" t="s">
        <v>554</v>
      </c>
      <c r="N355" s="1419"/>
      <c r="P355" t="s">
        <v>1763</v>
      </c>
      <c r="AJ355" s="1419" t="s">
        <v>678</v>
      </c>
      <c r="AK355" s="1419"/>
    </row>
    <row r="356" spans="1:46" ht="13.35" customHeight="1">
      <c r="D356" s="3" t="s">
        <v>1752</v>
      </c>
      <c r="M356" s="1419" t="s">
        <v>600</v>
      </c>
      <c r="N356" s="1419"/>
      <c r="P356" s="3" t="s">
        <v>1909</v>
      </c>
      <c r="AJ356" s="1426"/>
      <c r="AK356" s="1426"/>
    </row>
    <row r="357" spans="1:46" ht="13.35" customHeight="1">
      <c r="D357" s="3" t="s">
        <v>714</v>
      </c>
      <c r="M357" s="1419" t="s">
        <v>600</v>
      </c>
      <c r="N357" s="1419"/>
      <c r="P357" t="s">
        <v>1762</v>
      </c>
      <c r="AJ357" s="1419" t="s">
        <v>600</v>
      </c>
      <c r="AK357" s="1419"/>
    </row>
    <row r="358" spans="1:46" ht="13.35" customHeight="1">
      <c r="D358" s="3" t="s">
        <v>715</v>
      </c>
      <c r="M358" s="1419" t="s">
        <v>600</v>
      </c>
      <c r="N358" s="1419"/>
      <c r="Q358" s="4"/>
    </row>
    <row r="359" spans="1:46" ht="13.35" customHeight="1">
      <c r="Q359" s="4"/>
    </row>
    <row r="360" spans="1:46" ht="13.35" customHeight="1">
      <c r="Q360" s="4"/>
    </row>
    <row r="361" spans="1:46" ht="13.35" customHeight="1">
      <c r="A361" s="2" t="s">
        <v>585</v>
      </c>
      <c r="B361" s="2"/>
      <c r="C361" s="2" t="s">
        <v>561</v>
      </c>
      <c r="D361" s="2"/>
    </row>
    <row r="362" spans="1:46" ht="13.3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35" customHeight="1">
      <c r="D363" s="39" t="s">
        <v>186</v>
      </c>
      <c r="E363" s="40"/>
      <c r="F363" s="40"/>
      <c r="G363" s="40"/>
      <c r="H363" s="40"/>
      <c r="I363" s="40"/>
      <c r="J363" s="40"/>
      <c r="K363" s="40"/>
      <c r="L363" s="40"/>
      <c r="M363" s="40"/>
      <c r="N363" s="1419" t="s">
        <v>600</v>
      </c>
      <c r="O363" s="1419"/>
      <c r="P363" s="40"/>
      <c r="Q363" s="40"/>
      <c r="R363" s="40"/>
      <c r="S363" s="40"/>
      <c r="T363" s="40"/>
      <c r="U363" s="40"/>
      <c r="V363" s="40"/>
      <c r="W363" s="40"/>
      <c r="X363" s="40"/>
      <c r="Y363" s="40"/>
      <c r="Z363" s="40"/>
      <c r="AC363" s="40"/>
      <c r="AD363" s="40"/>
      <c r="AE363" s="40"/>
    </row>
    <row r="364" spans="1:46" ht="13.35" customHeight="1">
      <c r="E364" t="s">
        <v>371</v>
      </c>
      <c r="Y364" s="1419" t="s">
        <v>600</v>
      </c>
      <c r="Z364" s="1419"/>
    </row>
    <row r="365" spans="1:46" ht="13.35" customHeight="1">
      <c r="D365" s="4" t="s">
        <v>998</v>
      </c>
      <c r="Q365" s="1434"/>
      <c r="R365" s="1434"/>
      <c r="S365" s="1434"/>
      <c r="T365" s="1434"/>
      <c r="U365" s="1434"/>
      <c r="V365" s="1434"/>
      <c r="W365" s="1434"/>
      <c r="X365" s="1434"/>
      <c r="Y365" s="1434"/>
      <c r="Z365" s="1434"/>
      <c r="AA365" s="1434"/>
      <c r="AB365" s="1434"/>
      <c r="AC365" s="1434"/>
      <c r="AD365" s="1434"/>
      <c r="AE365" s="1434"/>
      <c r="AF365" s="1434"/>
      <c r="AG365" s="1434"/>
    </row>
    <row r="366" spans="1:46" ht="13.3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35" customHeight="1">
      <c r="D367" t="s">
        <v>189</v>
      </c>
      <c r="E367" s="40"/>
      <c r="F367" s="40"/>
      <c r="G367" s="40"/>
      <c r="H367" s="40"/>
      <c r="I367" s="40"/>
      <c r="J367" s="1419" t="s">
        <v>600</v>
      </c>
      <c r="K367" s="1419"/>
      <c r="L367" s="40"/>
      <c r="M367" s="40"/>
      <c r="N367" s="40"/>
      <c r="O367" s="40"/>
      <c r="P367" s="40"/>
      <c r="Q367" s="40"/>
      <c r="R367" s="40"/>
      <c r="S367" s="40"/>
      <c r="T367" s="40"/>
      <c r="U367" s="40"/>
      <c r="V367" s="40"/>
      <c r="W367" s="40"/>
      <c r="X367" s="40"/>
      <c r="Y367" s="40"/>
      <c r="Z367" s="40"/>
      <c r="AC367" s="40"/>
      <c r="AD367" s="40"/>
      <c r="AE367" s="40"/>
    </row>
    <row r="368" spans="1:46" ht="13.35" customHeight="1">
      <c r="E368" s="1546" t="s">
        <v>716</v>
      </c>
      <c r="F368" s="1546"/>
      <c r="G368" s="1546"/>
      <c r="H368" s="1546"/>
      <c r="I368" s="1546"/>
      <c r="J368" s="1546"/>
      <c r="K368" s="1546"/>
      <c r="L368" s="1546"/>
      <c r="M368" s="1546"/>
      <c r="N368" s="1546"/>
      <c r="O368" s="1546"/>
      <c r="P368" s="1546"/>
      <c r="Q368" s="1546"/>
      <c r="R368" s="1546"/>
      <c r="S368" s="1546"/>
      <c r="T368" s="1546"/>
      <c r="U368" s="1546"/>
      <c r="V368" s="1546"/>
      <c r="W368" s="1546"/>
      <c r="X368" s="1546"/>
      <c r="Y368" s="1546"/>
      <c r="Z368" s="1546"/>
      <c r="AA368" s="1546"/>
      <c r="AB368" s="1546"/>
      <c r="AC368" s="1546"/>
      <c r="AD368" s="1546"/>
      <c r="AE368" s="1546"/>
      <c r="AF368" s="1546"/>
      <c r="AG368" s="1546"/>
      <c r="AH368" s="1546"/>
    </row>
    <row r="369" spans="1:34" ht="13.35" customHeight="1">
      <c r="E369" s="1546"/>
      <c r="F369" s="1546"/>
      <c r="G369" s="1546"/>
      <c r="H369" s="1546"/>
      <c r="I369" s="1546"/>
      <c r="J369" s="1546"/>
      <c r="K369" s="1546"/>
      <c r="L369" s="1546"/>
      <c r="M369" s="1546"/>
      <c r="N369" s="1546"/>
      <c r="O369" s="1546"/>
      <c r="P369" s="1546"/>
      <c r="Q369" s="1546"/>
      <c r="R369" s="1546"/>
      <c r="S369" s="1546"/>
      <c r="T369" s="1546"/>
      <c r="U369" s="1546"/>
      <c r="V369" s="1546"/>
      <c r="W369" s="1546"/>
      <c r="X369" s="1546"/>
      <c r="Y369" s="1546"/>
      <c r="Z369" s="1546"/>
      <c r="AA369" s="1546"/>
      <c r="AB369" s="1546"/>
      <c r="AC369" s="1546"/>
      <c r="AD369" s="1546"/>
      <c r="AE369" s="1546"/>
      <c r="AF369" s="1546"/>
      <c r="AG369" s="1546"/>
      <c r="AH369" s="1546"/>
    </row>
    <row r="370" spans="1:34" ht="13.35" customHeight="1">
      <c r="E370" s="4" t="s">
        <v>457</v>
      </c>
      <c r="F370" s="4"/>
      <c r="G370" s="4"/>
      <c r="H370" s="4"/>
      <c r="I370" s="4"/>
      <c r="J370" s="4"/>
      <c r="K370" s="4"/>
      <c r="L370" s="4"/>
      <c r="N370" s="1418" t="s">
        <v>600</v>
      </c>
      <c r="O370" s="1418"/>
      <c r="P370" s="1418"/>
      <c r="Q370" s="1418"/>
      <c r="R370" s="4"/>
      <c r="U370" s="4" t="s">
        <v>458</v>
      </c>
      <c r="V370" s="4"/>
      <c r="W370" s="4"/>
      <c r="X370" s="4"/>
      <c r="Y370" s="4"/>
      <c r="Z370" s="4"/>
      <c r="AA370" s="4"/>
      <c r="AB370" s="4"/>
      <c r="AC370" s="1418" t="s">
        <v>600</v>
      </c>
      <c r="AD370" s="1418"/>
      <c r="AE370" s="1418"/>
      <c r="AF370" s="1418"/>
    </row>
    <row r="371" spans="1:34" ht="13.35" customHeight="1">
      <c r="E371" s="4" t="s">
        <v>459</v>
      </c>
      <c r="F371" s="4"/>
      <c r="G371" s="4"/>
      <c r="H371" s="4"/>
      <c r="I371" s="4"/>
      <c r="J371" s="4"/>
      <c r="K371" s="4"/>
      <c r="L371" s="4"/>
      <c r="N371" s="1418" t="s">
        <v>600</v>
      </c>
      <c r="O371" s="1418"/>
      <c r="P371" s="1418"/>
      <c r="Q371" s="1418"/>
      <c r="R371" s="4"/>
      <c r="U371" s="4" t="s">
        <v>0</v>
      </c>
      <c r="V371" s="4"/>
      <c r="W371" s="4"/>
      <c r="X371" s="4"/>
      <c r="Y371" s="4"/>
      <c r="Z371" s="4"/>
      <c r="AA371" s="4"/>
      <c r="AB371" s="4"/>
      <c r="AC371" s="1418" t="s">
        <v>600</v>
      </c>
      <c r="AD371" s="1418"/>
      <c r="AE371" s="1418"/>
      <c r="AF371" s="1418"/>
    </row>
    <row r="372" spans="1:34" ht="13.35" customHeight="1">
      <c r="E372" s="4" t="s">
        <v>1</v>
      </c>
      <c r="F372" s="4"/>
      <c r="G372" s="4"/>
      <c r="H372" s="4"/>
      <c r="I372" s="4"/>
      <c r="J372" s="4"/>
      <c r="K372" s="4"/>
      <c r="L372" s="4"/>
      <c r="N372" s="1418" t="s">
        <v>600</v>
      </c>
      <c r="O372" s="1418"/>
      <c r="P372" s="1418"/>
      <c r="Q372" s="1418"/>
      <c r="R372" s="4"/>
      <c r="V372" s="4"/>
      <c r="W372" s="4"/>
      <c r="X372" s="4"/>
      <c r="Y372" s="4"/>
      <c r="Z372" s="4"/>
      <c r="AA372" s="4"/>
      <c r="AB372" s="4"/>
    </row>
    <row r="373" spans="1:34" ht="13.35" customHeight="1">
      <c r="E373" s="4" t="s">
        <v>2</v>
      </c>
      <c r="F373" s="4"/>
      <c r="G373" s="4"/>
      <c r="H373" s="4"/>
      <c r="I373" s="4"/>
      <c r="J373" s="4"/>
      <c r="K373" s="4"/>
      <c r="L373" s="4"/>
      <c r="N373" s="1438" t="s">
        <v>600</v>
      </c>
      <c r="O373" s="1438"/>
      <c r="P373" s="1438"/>
      <c r="Q373" s="1438"/>
      <c r="R373" s="1438"/>
      <c r="S373" s="1438"/>
      <c r="T373" s="1438"/>
      <c r="U373" s="1438"/>
      <c r="V373" s="1438"/>
      <c r="W373" s="1438"/>
      <c r="X373" s="1438"/>
      <c r="Y373" s="1438"/>
      <c r="Z373" s="1438"/>
      <c r="AA373" s="1438"/>
      <c r="AB373" s="1438"/>
      <c r="AC373" s="1438"/>
      <c r="AD373" s="1438"/>
      <c r="AE373" s="1438"/>
      <c r="AF373" s="1438"/>
    </row>
    <row r="374" spans="1:34" ht="13.35" customHeight="1">
      <c r="E374" s="4"/>
      <c r="F374" s="4"/>
      <c r="G374" s="4"/>
      <c r="H374" s="4"/>
      <c r="I374" s="4"/>
      <c r="J374" s="4"/>
      <c r="K374" s="4"/>
      <c r="L374" s="4"/>
      <c r="N374" s="1439"/>
      <c r="O374" s="1439"/>
      <c r="P374" s="1439"/>
      <c r="Q374" s="1439"/>
      <c r="R374" s="1439"/>
      <c r="S374" s="1439"/>
      <c r="T374" s="1439"/>
      <c r="U374" s="1439"/>
      <c r="V374" s="1439"/>
      <c r="W374" s="1439"/>
      <c r="X374" s="1439"/>
      <c r="Y374" s="1439"/>
      <c r="Z374" s="1439"/>
      <c r="AA374" s="1439"/>
      <c r="AB374" s="1439"/>
      <c r="AC374" s="1439"/>
      <c r="AD374" s="1439"/>
      <c r="AE374" s="1439"/>
      <c r="AF374" s="1439"/>
    </row>
    <row r="375" spans="1:34" ht="13.35" customHeight="1">
      <c r="C375" s="546"/>
      <c r="E375" s="4"/>
      <c r="F375" s="4"/>
      <c r="G375" s="4"/>
      <c r="H375" s="4"/>
      <c r="I375" s="4"/>
      <c r="J375" s="4"/>
      <c r="K375" s="4"/>
      <c r="L375" s="4"/>
    </row>
    <row r="376" spans="1:34" ht="13.35" customHeight="1">
      <c r="D376" s="2" t="s">
        <v>995</v>
      </c>
      <c r="E376" s="2"/>
      <c r="F376" s="4"/>
      <c r="G376" s="4"/>
      <c r="H376" s="4"/>
      <c r="I376" s="4"/>
      <c r="J376" s="4"/>
      <c r="K376" s="4"/>
      <c r="L376" s="4"/>
    </row>
    <row r="377" spans="1:34" ht="13.35" customHeight="1">
      <c r="E377" s="4" t="s">
        <v>2401</v>
      </c>
      <c r="F377" s="4"/>
      <c r="G377" s="4"/>
      <c r="H377" s="4"/>
      <c r="I377" s="4"/>
      <c r="J377" s="4"/>
      <c r="K377" s="4"/>
      <c r="L377" s="4"/>
      <c r="N377" t="s">
        <v>2396</v>
      </c>
      <c r="R377" s="27" t="s">
        <v>306</v>
      </c>
      <c r="S377" s="1440"/>
      <c r="T377" s="1440"/>
      <c r="U377" s="1" t="s">
        <v>307</v>
      </c>
      <c r="V377" s="1440"/>
      <c r="W377" s="1440"/>
      <c r="Y377" t="s">
        <v>2396</v>
      </c>
      <c r="AC377" s="27" t="s">
        <v>306</v>
      </c>
      <c r="AD377" s="1440"/>
      <c r="AE377" s="1440"/>
      <c r="AF377" s="1" t="s">
        <v>307</v>
      </c>
      <c r="AG377" s="1440"/>
      <c r="AH377" s="1440"/>
    </row>
    <row r="378" spans="1:34" ht="13.35" customHeight="1">
      <c r="E378" s="4" t="s">
        <v>1012</v>
      </c>
      <c r="F378" s="4"/>
      <c r="G378" s="4"/>
      <c r="H378" s="4"/>
      <c r="I378" s="4"/>
      <c r="J378" s="4"/>
      <c r="K378" s="4"/>
      <c r="L378" s="4"/>
      <c r="N378" s="1440"/>
      <c r="O378" s="1440"/>
      <c r="P378" s="1440"/>
    </row>
    <row r="379" spans="1:34" ht="13.35" customHeight="1">
      <c r="E379" s="218" t="s">
        <v>2402</v>
      </c>
      <c r="F379" s="4"/>
      <c r="G379" s="4"/>
      <c r="H379" s="4"/>
      <c r="I379" s="4"/>
      <c r="J379" s="4"/>
      <c r="K379" s="4"/>
      <c r="L379" s="4"/>
      <c r="AG379" s="1532" t="s">
        <v>600</v>
      </c>
      <c r="AH379" s="1532"/>
    </row>
    <row r="380" spans="1:34" ht="13.35" customHeight="1">
      <c r="E380" s="4"/>
      <c r="F380" s="4"/>
      <c r="G380" s="4" t="s">
        <v>2403</v>
      </c>
      <c r="H380" s="4"/>
      <c r="I380" s="4"/>
      <c r="J380" s="4"/>
      <c r="K380" s="4"/>
      <c r="L380" s="4"/>
      <c r="AG380" s="1532" t="s">
        <v>600</v>
      </c>
      <c r="AH380" s="1532"/>
    </row>
    <row r="381" spans="1:34" ht="13.35" customHeight="1">
      <c r="E381" s="4"/>
      <c r="F381" s="4"/>
      <c r="G381" s="348" t="s">
        <v>1013</v>
      </c>
      <c r="H381" s="4"/>
      <c r="I381" s="4"/>
      <c r="J381" s="4"/>
      <c r="K381" s="4"/>
      <c r="L381" s="4"/>
      <c r="V381" s="1419" t="s">
        <v>600</v>
      </c>
      <c r="W381" s="1419"/>
      <c r="Y381" s="22" t="s">
        <v>1000</v>
      </c>
    </row>
    <row r="382" spans="1:34" ht="13.35" customHeight="1">
      <c r="E382" s="4" t="s">
        <v>1001</v>
      </c>
      <c r="F382" s="4"/>
      <c r="G382" s="4"/>
      <c r="H382" s="4"/>
      <c r="I382" s="4"/>
      <c r="J382" s="4"/>
      <c r="K382" s="4"/>
      <c r="L382" s="4"/>
      <c r="V382" s="1419" t="s">
        <v>600</v>
      </c>
      <c r="W382" s="1419"/>
      <c r="Y382" s="4" t="s">
        <v>1002</v>
      </c>
    </row>
    <row r="383" spans="1:34" ht="13.35" customHeight="1"/>
    <row r="384" spans="1:34" ht="13.35" customHeight="1">
      <c r="A384" s="2" t="s">
        <v>78</v>
      </c>
      <c r="B384" s="2"/>
    </row>
    <row r="385" spans="4:36" ht="13.35" customHeight="1">
      <c r="D385" t="s">
        <v>429</v>
      </c>
      <c r="J385" s="1434" t="s">
        <v>2646</v>
      </c>
      <c r="K385" s="1434"/>
      <c r="L385" s="1434"/>
      <c r="M385" s="1434"/>
      <c r="N385" s="1434"/>
      <c r="O385" s="1434"/>
      <c r="P385" s="1434"/>
      <c r="Q385" s="1434"/>
      <c r="R385" s="1434"/>
      <c r="S385" s="1434"/>
      <c r="T385" s="1434"/>
      <c r="U385" s="1434"/>
      <c r="V385" s="8" t="s">
        <v>83</v>
      </c>
      <c r="W385" s="8"/>
      <c r="X385" s="8"/>
      <c r="Y385" s="8"/>
      <c r="Z385" s="8"/>
      <c r="AA385" s="8"/>
      <c r="AB385" s="8"/>
      <c r="AC385" s="1434" t="s">
        <v>2647</v>
      </c>
      <c r="AD385" s="1434"/>
      <c r="AE385" s="1434"/>
      <c r="AF385" s="1434"/>
      <c r="AG385" s="1434"/>
      <c r="AH385" s="1434"/>
      <c r="AI385" s="1434"/>
      <c r="AJ385" s="1434"/>
    </row>
    <row r="386" spans="4:36" ht="13.35" customHeight="1">
      <c r="D386" s="3" t="s">
        <v>1289</v>
      </c>
      <c r="J386" s="1433" t="s">
        <v>2647</v>
      </c>
      <c r="K386" s="1433"/>
      <c r="L386" s="1433"/>
      <c r="M386" s="1433"/>
      <c r="N386" s="1433"/>
      <c r="O386" s="1433"/>
      <c r="P386" s="1433"/>
      <c r="Q386" s="1433"/>
      <c r="R386" s="1433"/>
      <c r="S386" s="1433"/>
      <c r="T386" s="1433"/>
      <c r="U386" s="1433"/>
      <c r="V386" s="3" t="s">
        <v>1289</v>
      </c>
      <c r="W386" s="8"/>
      <c r="X386" s="8"/>
      <c r="Y386" s="8"/>
      <c r="Z386" s="8"/>
      <c r="AA386" s="8"/>
      <c r="AB386" s="8"/>
      <c r="AC386" s="1434"/>
      <c r="AD386" s="1434"/>
      <c r="AE386" s="1434"/>
      <c r="AF386" s="1434"/>
      <c r="AG386" s="1434"/>
      <c r="AH386" s="1434"/>
      <c r="AI386" s="1434"/>
      <c r="AJ386" s="1434"/>
    </row>
    <row r="387" spans="4:36" ht="13.35" customHeight="1">
      <c r="D387" s="3" t="s">
        <v>444</v>
      </c>
      <c r="J387" s="1433" t="s">
        <v>443</v>
      </c>
      <c r="K387" s="1433"/>
      <c r="L387" s="1433"/>
      <c r="M387" s="1433"/>
      <c r="N387" s="1433"/>
      <c r="O387" s="1433"/>
      <c r="P387" s="1433"/>
      <c r="Q387" s="1433"/>
      <c r="R387" s="1433"/>
      <c r="S387" s="1433"/>
      <c r="T387" s="1433"/>
      <c r="U387" s="1433"/>
      <c r="V387" s="3" t="s">
        <v>444</v>
      </c>
      <c r="W387" s="8"/>
      <c r="X387" s="8"/>
      <c r="Y387" s="8"/>
      <c r="Z387" s="8"/>
      <c r="AA387" s="8"/>
      <c r="AB387" s="8"/>
      <c r="AC387" s="1434" t="s">
        <v>443</v>
      </c>
      <c r="AD387" s="1434"/>
      <c r="AE387" s="1434"/>
      <c r="AF387" s="1434"/>
      <c r="AG387" s="1434"/>
      <c r="AH387" s="1434"/>
      <c r="AI387" s="1434"/>
      <c r="AJ387" s="1434"/>
    </row>
    <row r="388" spans="4:36" ht="13.35" customHeight="1">
      <c r="D388" t="s">
        <v>1285</v>
      </c>
      <c r="J388" s="1423" t="s">
        <v>2720</v>
      </c>
      <c r="K388" s="1423"/>
      <c r="L388" s="1423"/>
      <c r="M388" s="1423"/>
      <c r="N388" s="1423"/>
      <c r="O388" s="1423"/>
      <c r="P388" s="1423"/>
      <c r="Q388" s="1423"/>
      <c r="R388" s="1423"/>
      <c r="S388" s="1423"/>
      <c r="T388" s="1423"/>
      <c r="U388" s="1423"/>
      <c r="V388" s="1434"/>
      <c r="W388" s="1434"/>
      <c r="X388" s="1434"/>
      <c r="Y388" s="1434"/>
      <c r="Z388" s="1434"/>
      <c r="AA388" s="1434"/>
      <c r="AB388" s="1434"/>
      <c r="AC388" s="1434"/>
      <c r="AD388" s="1434"/>
      <c r="AE388" s="1434"/>
      <c r="AF388" s="1434"/>
      <c r="AG388" s="1434"/>
      <c r="AH388" s="1434"/>
      <c r="AI388" s="1434"/>
      <c r="AJ388" s="1434"/>
    </row>
    <row r="389" spans="4:36" ht="13.35" customHeight="1">
      <c r="D389" t="s">
        <v>4</v>
      </c>
      <c r="Q389" s="1728">
        <v>45190</v>
      </c>
      <c r="R389" s="1728"/>
      <c r="S389" s="1728"/>
      <c r="T389" s="1728"/>
      <c r="U389" s="1728"/>
      <c r="V389" t="s">
        <v>310</v>
      </c>
      <c r="AI389" s="1419" t="s">
        <v>678</v>
      </c>
      <c r="AJ389" s="1419"/>
    </row>
    <row r="390" spans="4:36" ht="13.35" customHeight="1">
      <c r="D390" t="s">
        <v>5</v>
      </c>
      <c r="Q390" s="1610">
        <v>45927</v>
      </c>
      <c r="R390" s="1724"/>
      <c r="S390" s="1724"/>
      <c r="T390" s="1724"/>
      <c r="U390" s="1724"/>
      <c r="W390" s="21" t="s">
        <v>74</v>
      </c>
      <c r="AG390" s="1435"/>
      <c r="AH390" s="1435"/>
      <c r="AI390" s="1435"/>
      <c r="AJ390" s="1435"/>
    </row>
    <row r="391" spans="4:36" ht="13.35" customHeight="1">
      <c r="D391" t="s">
        <v>428</v>
      </c>
      <c r="Q391" s="1723">
        <v>1</v>
      </c>
      <c r="R391" s="1723"/>
      <c r="S391" s="1723"/>
      <c r="T391" s="1723"/>
      <c r="U391" s="1723"/>
      <c r="V391" s="3" t="s">
        <v>1288</v>
      </c>
      <c r="AG391" s="1530">
        <v>45789</v>
      </c>
      <c r="AH391" s="1530"/>
      <c r="AI391" s="1530"/>
      <c r="AJ391" s="1530"/>
    </row>
    <row r="392" spans="4:36" ht="13.35" customHeight="1">
      <c r="D392" t="s">
        <v>88</v>
      </c>
      <c r="I392" s="1524" t="s">
        <v>2721</v>
      </c>
      <c r="J392" s="1524"/>
      <c r="K392" s="1524"/>
      <c r="L392" s="1524"/>
      <c r="M392" s="1524"/>
      <c r="N392" s="1524"/>
      <c r="Q392" s="4" t="s">
        <v>207</v>
      </c>
      <c r="S392" s="1726"/>
      <c r="T392" s="1726"/>
      <c r="U392" s="1726"/>
      <c r="V392" t="s">
        <v>73</v>
      </c>
      <c r="AI392" s="1419" t="s">
        <v>678</v>
      </c>
      <c r="AJ392" s="1419"/>
    </row>
    <row r="393" spans="4:36" ht="13.35" customHeight="1">
      <c r="D393" t="s">
        <v>311</v>
      </c>
      <c r="Q393" s="1531"/>
      <c r="R393" s="1531"/>
      <c r="S393" s="1531"/>
      <c r="T393" s="1531"/>
      <c r="U393" s="1531"/>
      <c r="V393" t="s">
        <v>312</v>
      </c>
      <c r="AG393" s="1435"/>
      <c r="AH393" s="1435"/>
      <c r="AI393" s="1435"/>
      <c r="AJ393" s="1435"/>
    </row>
    <row r="394" spans="4:36" ht="13.35" customHeight="1">
      <c r="D394" t="s">
        <v>313</v>
      </c>
      <c r="Q394" s="1580"/>
      <c r="R394" s="1580"/>
      <c r="S394" s="1580"/>
      <c r="T394" s="1580"/>
      <c r="U394" s="1580"/>
      <c r="V394" t="s">
        <v>1269</v>
      </c>
      <c r="AG394" s="1435"/>
      <c r="AH394" s="1435"/>
      <c r="AI394" s="1435"/>
      <c r="AJ394" s="1435"/>
    </row>
    <row r="395" spans="4:36" ht="13.35" customHeight="1">
      <c r="D395" t="s">
        <v>1268</v>
      </c>
      <c r="AG395" s="1435"/>
      <c r="AH395" s="1435"/>
      <c r="AI395" s="1435"/>
      <c r="AJ395" s="1435"/>
    </row>
    <row r="396" spans="4:36" ht="13.35" customHeight="1">
      <c r="AG396" s="490"/>
      <c r="AH396" s="490"/>
      <c r="AI396" s="490"/>
      <c r="AJ396" s="490"/>
    </row>
    <row r="397" spans="4:36" ht="13.35" customHeight="1">
      <c r="D397" s="3" t="s">
        <v>2502</v>
      </c>
      <c r="AG397" s="490"/>
      <c r="AH397" s="490"/>
      <c r="AI397" s="1419" t="s">
        <v>678</v>
      </c>
      <c r="AJ397" s="1419"/>
    </row>
    <row r="398" spans="4:36" ht="13.35" customHeight="1">
      <c r="D398" s="3" t="s">
        <v>1781</v>
      </c>
      <c r="T398" s="1416"/>
      <c r="U398" s="1416"/>
      <c r="V398" s="1416"/>
      <c r="W398" s="1416"/>
      <c r="X398" s="1416"/>
      <c r="Y398" s="1416"/>
      <c r="Z398" s="1416"/>
      <c r="AA398" s="1416"/>
      <c r="AB398" s="1416"/>
      <c r="AC398" s="1416"/>
      <c r="AD398" s="1416"/>
      <c r="AE398" s="1416"/>
      <c r="AF398" s="1416"/>
      <c r="AG398" s="1416"/>
      <c r="AH398" s="1416"/>
      <c r="AI398" s="1416"/>
      <c r="AJ398" s="1416"/>
    </row>
    <row r="399" spans="4:36" ht="13.35" customHeight="1">
      <c r="D399" s="3" t="s">
        <v>1780</v>
      </c>
      <c r="T399" s="1416"/>
      <c r="U399" s="1416"/>
      <c r="V399" s="1416"/>
      <c r="W399" s="1416"/>
      <c r="X399" s="1416"/>
      <c r="Y399" s="1416"/>
      <c r="Z399" s="1416"/>
      <c r="AA399" s="1416"/>
      <c r="AB399" s="1416"/>
      <c r="AC399" s="1416"/>
      <c r="AD399" s="1416"/>
      <c r="AE399" s="1416"/>
      <c r="AF399" s="1416"/>
      <c r="AG399" s="1416"/>
      <c r="AH399" s="1416"/>
      <c r="AI399" s="1416"/>
      <c r="AJ399" s="1416"/>
    </row>
    <row r="400" spans="4:36" ht="13.35" customHeight="1">
      <c r="AG400" s="490"/>
      <c r="AH400" s="490"/>
      <c r="AI400" s="490"/>
      <c r="AJ400" s="490"/>
    </row>
    <row r="401" spans="1:36" ht="13.35" customHeight="1">
      <c r="D401" s="3" t="s">
        <v>1774</v>
      </c>
      <c r="S401" s="1416" t="s">
        <v>678</v>
      </c>
      <c r="T401" s="1416"/>
      <c r="U401" s="1416"/>
      <c r="V401" t="s">
        <v>1775</v>
      </c>
      <c r="AG401" s="1441"/>
      <c r="AH401" s="1441"/>
      <c r="AI401" s="1441"/>
      <c r="AJ401" s="1441"/>
    </row>
    <row r="402" spans="1:36" ht="13.35" customHeight="1">
      <c r="D402" s="3" t="s">
        <v>1772</v>
      </c>
      <c r="S402" s="1416" t="s">
        <v>600</v>
      </c>
      <c r="T402" s="1416"/>
      <c r="U402" s="1416"/>
      <c r="V402" t="s">
        <v>1777</v>
      </c>
      <c r="AE402" s="1470"/>
      <c r="AF402" s="1470"/>
      <c r="AG402" s="1470"/>
      <c r="AH402" s="1470"/>
      <c r="AI402" s="1470"/>
      <c r="AJ402" s="1470"/>
    </row>
    <row r="403" spans="1:36" ht="13.35" customHeight="1">
      <c r="D403" s="3" t="s">
        <v>1773</v>
      </c>
      <c r="K403" s="1466"/>
      <c r="L403" s="1466"/>
      <c r="M403" s="1466"/>
      <c r="N403" s="1466"/>
      <c r="O403" s="1466"/>
      <c r="P403" s="1466"/>
      <c r="Q403" s="1466"/>
      <c r="R403" s="1466"/>
      <c r="S403" s="1466"/>
      <c r="T403" s="1466"/>
      <c r="U403" s="1466"/>
      <c r="V403" s="1466"/>
      <c r="W403" s="1466"/>
      <c r="X403" s="1466"/>
      <c r="Y403" s="1466"/>
      <c r="Z403" s="1466"/>
      <c r="AA403" s="1466"/>
      <c r="AB403" s="1466"/>
      <c r="AC403" s="1466"/>
      <c r="AD403" s="1466"/>
      <c r="AE403" s="1466"/>
      <c r="AF403" s="1466"/>
      <c r="AG403" s="1466"/>
      <c r="AH403" s="1466"/>
      <c r="AI403" s="1466"/>
      <c r="AJ403" s="1466"/>
    </row>
    <row r="404" spans="1:36" ht="13.35" customHeight="1">
      <c r="D404" s="3" t="s">
        <v>1776</v>
      </c>
      <c r="K404" s="1466"/>
      <c r="L404" s="1466"/>
      <c r="M404" s="1466"/>
      <c r="N404" s="1466"/>
      <c r="O404" s="1466"/>
      <c r="P404" s="1466"/>
      <c r="Q404" s="1466"/>
      <c r="R404" s="1466"/>
      <c r="S404" s="1466"/>
      <c r="T404" s="1466"/>
      <c r="U404" s="1466"/>
      <c r="V404" s="1466"/>
      <c r="W404" s="1466"/>
      <c r="X404" s="1466"/>
      <c r="Y404" s="1466"/>
      <c r="Z404" s="1466"/>
      <c r="AA404" s="1466"/>
      <c r="AB404" s="1466"/>
      <c r="AC404" s="1466"/>
      <c r="AD404" s="1466"/>
      <c r="AE404" s="1466"/>
      <c r="AF404" s="1466"/>
      <c r="AG404" s="1466"/>
      <c r="AH404" s="1466"/>
      <c r="AI404" s="1466"/>
      <c r="AJ404" s="1466"/>
    </row>
    <row r="405" spans="1:36" ht="13.35" customHeight="1">
      <c r="D405" s="3" t="s">
        <v>1779</v>
      </c>
      <c r="E405" s="511"/>
      <c r="F405" s="511"/>
      <c r="G405" s="511"/>
      <c r="H405" s="511"/>
      <c r="I405" s="511"/>
      <c r="J405" s="511"/>
      <c r="K405" s="511"/>
      <c r="L405" s="511"/>
      <c r="M405" s="511"/>
      <c r="N405" s="511"/>
      <c r="O405" s="511"/>
      <c r="P405" s="511"/>
      <c r="Q405" s="511"/>
      <c r="R405" s="511"/>
      <c r="S405" s="1519" t="s">
        <v>2779</v>
      </c>
      <c r="T405" s="1519"/>
      <c r="U405" s="1519"/>
      <c r="V405" s="1519"/>
      <c r="W405" s="1519"/>
      <c r="X405" s="1519"/>
      <c r="Y405" s="1519"/>
      <c r="Z405" s="1519"/>
      <c r="AA405" s="1519"/>
      <c r="AB405" s="1519"/>
      <c r="AC405" s="1519"/>
      <c r="AD405" s="1519"/>
      <c r="AE405" s="1519"/>
      <c r="AF405" s="1519"/>
      <c r="AG405" s="1519"/>
      <c r="AH405" s="1519"/>
      <c r="AI405" s="1519"/>
      <c r="AJ405" s="1519"/>
    </row>
    <row r="406" spans="1:36" ht="13.35" customHeight="1">
      <c r="D406" s="1271" t="s">
        <v>1778</v>
      </c>
      <c r="E406" s="1271"/>
      <c r="F406" s="1271"/>
      <c r="G406" s="1271"/>
      <c r="H406" s="1271"/>
      <c r="I406" s="1271"/>
      <c r="J406" s="1271"/>
      <c r="K406" s="1271"/>
      <c r="L406" s="1271"/>
      <c r="M406" s="1271"/>
      <c r="N406" s="1271"/>
      <c r="O406" s="1271"/>
      <c r="P406" s="1271"/>
      <c r="Q406" s="1271"/>
      <c r="R406" s="1271"/>
      <c r="S406" s="1271"/>
      <c r="T406" s="1271"/>
      <c r="U406" s="1271"/>
      <c r="V406" s="1271"/>
      <c r="W406" s="1271"/>
      <c r="X406" s="1271"/>
      <c r="Y406" s="1271"/>
      <c r="Z406" s="1271"/>
      <c r="AA406" s="1271"/>
      <c r="AB406" s="1271"/>
      <c r="AC406" s="1271"/>
      <c r="AD406" s="1271"/>
      <c r="AE406" s="1271"/>
      <c r="AF406" s="1271"/>
      <c r="AG406" s="1271"/>
      <c r="AH406" s="1271"/>
      <c r="AI406" s="1271"/>
      <c r="AJ406" s="1271"/>
    </row>
    <row r="407" spans="1:36" ht="13.35" customHeight="1">
      <c r="D407" s="1271"/>
      <c r="E407" s="1271"/>
      <c r="F407" s="1271"/>
      <c r="G407" s="1271"/>
      <c r="H407" s="1271"/>
      <c r="I407" s="1271"/>
      <c r="J407" s="1271"/>
      <c r="K407" s="1271"/>
      <c r="L407" s="1271"/>
      <c r="M407" s="1271"/>
      <c r="N407" s="1271"/>
      <c r="O407" s="1271"/>
      <c r="P407" s="1271"/>
      <c r="Q407" s="1271"/>
      <c r="R407" s="1271"/>
      <c r="S407" s="1271"/>
      <c r="T407" s="1271"/>
      <c r="U407" s="1271"/>
      <c r="V407" s="1271"/>
      <c r="W407" s="1271"/>
      <c r="X407" s="1271"/>
      <c r="Y407" s="1271"/>
      <c r="Z407" s="1271"/>
      <c r="AA407" s="1271"/>
      <c r="AB407" s="1271"/>
      <c r="AC407" s="1271"/>
      <c r="AD407" s="1271"/>
      <c r="AE407" s="1271"/>
      <c r="AF407" s="1271"/>
      <c r="AG407" s="1271"/>
      <c r="AH407" s="1271"/>
      <c r="AI407" s="1271"/>
      <c r="AJ407" s="1271"/>
    </row>
    <row r="408" spans="1:36" ht="13.35" customHeight="1">
      <c r="AG408" s="490"/>
      <c r="AH408" s="490"/>
      <c r="AI408" s="490"/>
      <c r="AJ408" s="490"/>
    </row>
    <row r="409" spans="1:36" ht="13.35" customHeight="1">
      <c r="A409" s="2" t="s">
        <v>598</v>
      </c>
      <c r="B409" s="2"/>
      <c r="C409" s="2" t="s">
        <v>111</v>
      </c>
    </row>
    <row r="410" spans="1:36" ht="13.35" customHeight="1">
      <c r="B410" s="2"/>
      <c r="C410" s="2"/>
      <c r="D410" s="2" t="s">
        <v>1311</v>
      </c>
      <c r="I410" s="1518" t="s">
        <v>2722</v>
      </c>
      <c r="J410" s="1518"/>
      <c r="K410" s="1518"/>
      <c r="L410" s="1518"/>
      <c r="M410" s="1518"/>
      <c r="N410" s="1518"/>
      <c r="O410" s="1518"/>
      <c r="P410" s="1518"/>
      <c r="Q410" s="1518"/>
      <c r="R410" s="1518"/>
      <c r="S410" s="1518"/>
      <c r="T410" s="1518"/>
      <c r="U410" s="1518"/>
      <c r="V410" s="1518"/>
      <c r="W410" s="1518"/>
      <c r="X410" s="1518"/>
      <c r="Y410" s="1518"/>
      <c r="Z410" s="1518"/>
      <c r="AA410" s="1518"/>
      <c r="AB410" s="1518"/>
      <c r="AC410" s="1518"/>
      <c r="AD410" s="1518"/>
      <c r="AE410" s="1518"/>
    </row>
    <row r="411" spans="1:36" ht="13.35" customHeight="1">
      <c r="E411" t="s">
        <v>106</v>
      </c>
      <c r="R411" s="1419" t="s">
        <v>554</v>
      </c>
      <c r="S411" s="1419"/>
      <c r="AC411" s="27" t="s">
        <v>579</v>
      </c>
      <c r="AD411" s="1418">
        <v>4</v>
      </c>
      <c r="AE411" s="1418"/>
    </row>
    <row r="412" spans="1:36" ht="13.35" customHeight="1">
      <c r="E412" t="s">
        <v>107</v>
      </c>
      <c r="R412" s="1419" t="s">
        <v>600</v>
      </c>
      <c r="S412" s="1419"/>
      <c r="AC412" s="27" t="s">
        <v>579</v>
      </c>
      <c r="AD412" s="1418"/>
      <c r="AE412" s="1418"/>
    </row>
    <row r="413" spans="1:36" ht="13.35" customHeight="1">
      <c r="E413" t="s">
        <v>108</v>
      </c>
      <c r="S413" s="1419" t="s">
        <v>600</v>
      </c>
      <c r="T413" s="1419"/>
    </row>
    <row r="414" spans="1:36" ht="13.35" customHeight="1">
      <c r="E414" t="s">
        <v>170</v>
      </c>
      <c r="H414" s="1464" t="s">
        <v>2723</v>
      </c>
      <c r="I414" s="1464"/>
      <c r="J414" s="1464"/>
      <c r="K414" s="1464"/>
      <c r="L414" s="1464"/>
      <c r="M414" s="1464"/>
      <c r="N414" s="1464"/>
      <c r="O414" s="1464"/>
      <c r="P414" s="1464"/>
      <c r="Q414" s="1464"/>
      <c r="R414" s="1464"/>
      <c r="S414" s="1464"/>
      <c r="T414" s="1464"/>
      <c r="U414" s="1464"/>
      <c r="V414" s="1464"/>
      <c r="W414" s="1464"/>
      <c r="X414" s="1464"/>
      <c r="Y414" s="1464"/>
      <c r="Z414" s="1464"/>
      <c r="AA414" s="1464"/>
      <c r="AB414" s="1464"/>
      <c r="AC414" s="1464"/>
      <c r="AD414" s="1464"/>
      <c r="AE414" s="1464"/>
    </row>
    <row r="415" spans="1:36" ht="13.35" customHeight="1">
      <c r="H415" s="1465"/>
      <c r="I415" s="1465"/>
      <c r="J415" s="1465"/>
      <c r="K415" s="1465"/>
      <c r="L415" s="1465"/>
      <c r="M415" s="1465"/>
      <c r="N415" s="1465"/>
      <c r="O415" s="1465"/>
      <c r="P415" s="1465"/>
      <c r="Q415" s="1465"/>
      <c r="R415" s="1465"/>
      <c r="S415" s="1465"/>
      <c r="T415" s="1465"/>
      <c r="U415" s="1465"/>
      <c r="V415" s="1465"/>
      <c r="W415" s="1465"/>
      <c r="X415" s="1465"/>
      <c r="Y415" s="1465"/>
      <c r="Z415" s="1465"/>
      <c r="AA415" s="1465"/>
      <c r="AB415" s="1465"/>
      <c r="AC415" s="1465"/>
      <c r="AD415" s="1465"/>
      <c r="AE415" s="1465"/>
    </row>
    <row r="416" spans="1:36" ht="13.35" customHeight="1"/>
    <row r="417" spans="1:39" ht="13.35" customHeight="1">
      <c r="A417" s="2" t="s">
        <v>599</v>
      </c>
      <c r="B417" s="2"/>
      <c r="C417" s="2"/>
      <c r="D417" s="2" t="s">
        <v>114</v>
      </c>
      <c r="AF417" s="2" t="s">
        <v>977</v>
      </c>
    </row>
    <row r="418" spans="1:39" ht="13.35" customHeight="1">
      <c r="E418" s="1440"/>
      <c r="F418" s="1440"/>
      <c r="G418" s="1440"/>
      <c r="H418" s="13" t="s">
        <v>115</v>
      </c>
      <c r="I418" s="1440"/>
      <c r="J418" s="1440"/>
      <c r="K418" s="1440"/>
      <c r="L418" t="s">
        <v>116</v>
      </c>
      <c r="N418" s="27" t="s">
        <v>584</v>
      </c>
      <c r="P418" s="1725">
        <v>3.53</v>
      </c>
      <c r="Q418" s="1725"/>
      <c r="R418" s="1725"/>
      <c r="S418" t="s">
        <v>117</v>
      </c>
      <c r="W418" s="1399">
        <f>IF(E418&gt;0,(E418*I418),(P418*43560))</f>
        <v>153766.79999999999</v>
      </c>
      <c r="X418" s="1399"/>
      <c r="Y418" s="1399"/>
      <c r="Z418" t="s">
        <v>118</v>
      </c>
      <c r="AF418" s="1722">
        <f>IFERROR(IF(P418&gt;0,(AG437/P418),(AG437/(W418/43560))),0)</f>
        <v>16.430594900849858</v>
      </c>
      <c r="AG418" s="1722"/>
      <c r="AH418" s="1722"/>
      <c r="AM418" s="3"/>
    </row>
    <row r="419" spans="1:39" ht="13.35" customHeight="1">
      <c r="E419" t="s">
        <v>51</v>
      </c>
    </row>
    <row r="420" spans="1:39" ht="13.35" customHeight="1">
      <c r="E420" s="1469"/>
      <c r="F420" s="1469"/>
      <c r="G420" s="1469"/>
      <c r="H420" s="1469"/>
      <c r="I420" s="1469"/>
      <c r="J420" s="1469"/>
      <c r="K420" s="1469"/>
      <c r="L420" s="1469"/>
      <c r="M420" s="1469"/>
      <c r="N420" s="1469"/>
      <c r="O420" s="1469"/>
      <c r="P420" s="1469"/>
      <c r="Q420" s="1469"/>
      <c r="R420" s="1469"/>
      <c r="S420" s="1469"/>
      <c r="T420" s="1469"/>
      <c r="U420" s="1469"/>
      <c r="V420" s="1469"/>
      <c r="W420" s="1469"/>
      <c r="X420" s="1469"/>
      <c r="Y420" s="1469"/>
      <c r="Z420" s="1469"/>
      <c r="AA420" s="1469"/>
      <c r="AB420" s="1469"/>
      <c r="AC420" s="1469"/>
      <c r="AD420" s="1469"/>
      <c r="AE420" s="1469"/>
      <c r="AF420" s="1469"/>
      <c r="AG420" s="1469"/>
      <c r="AH420" s="1469"/>
      <c r="AI420" s="1469"/>
      <c r="AJ420" s="1469"/>
    </row>
    <row r="421" spans="1:39" ht="13.35" customHeight="1">
      <c r="E421" s="118" t="s">
        <v>1926</v>
      </c>
      <c r="F421" s="1048"/>
      <c r="G421" s="1048"/>
      <c r="H421" s="1048"/>
      <c r="I421" s="1577">
        <v>3.53</v>
      </c>
      <c r="J421" s="1577"/>
      <c r="K421" s="1577"/>
      <c r="L421" s="1048"/>
      <c r="M421" s="118"/>
      <c r="N421" s="1048"/>
      <c r="O421" s="1048"/>
      <c r="P421" s="1842">
        <f>(CS634+CS642+CS658)/I421</f>
        <v>29.17847025495751</v>
      </c>
      <c r="Q421" s="1842"/>
      <c r="R421" s="1842"/>
      <c r="S421" s="118" t="s">
        <v>1927</v>
      </c>
      <c r="T421" s="1048"/>
      <c r="U421" s="1048"/>
      <c r="V421" s="1048"/>
      <c r="W421" s="1048"/>
      <c r="X421" s="1048"/>
      <c r="Y421" s="1048"/>
      <c r="Z421" s="1048"/>
      <c r="AA421" s="1048"/>
      <c r="AB421" s="1048"/>
      <c r="AC421" s="1048"/>
      <c r="AD421" s="1048"/>
      <c r="AE421" s="1048"/>
      <c r="AF421" s="1048"/>
      <c r="AG421" s="1048"/>
      <c r="AH421" s="1048"/>
      <c r="AI421" s="1048"/>
      <c r="AJ421" s="1048"/>
    </row>
    <row r="422" spans="1:39" ht="13.35" customHeight="1"/>
    <row r="423" spans="1:39" ht="13.35" customHeight="1">
      <c r="A423" s="2" t="s">
        <v>601</v>
      </c>
      <c r="B423" s="2"/>
      <c r="C423" s="2"/>
      <c r="D423" s="2" t="s">
        <v>120</v>
      </c>
    </row>
    <row r="424" spans="1:39" ht="13.35" customHeight="1">
      <c r="E424" t="s">
        <v>121</v>
      </c>
      <c r="P424" s="1419">
        <v>2</v>
      </c>
      <c r="Q424" s="1419"/>
      <c r="S424" t="s">
        <v>190</v>
      </c>
      <c r="AE424" s="1419">
        <v>2</v>
      </c>
      <c r="AF424" s="1419"/>
    </row>
    <row r="425" spans="1:39" ht="13.35" customHeight="1">
      <c r="E425" t="s">
        <v>191</v>
      </c>
      <c r="P425" s="1419">
        <v>0</v>
      </c>
      <c r="Q425" s="1419"/>
      <c r="S425" t="s">
        <v>131</v>
      </c>
      <c r="AE425" s="1419" t="s">
        <v>600</v>
      </c>
      <c r="AF425" s="1419"/>
    </row>
    <row r="426" spans="1:39" ht="13.35" customHeight="1">
      <c r="F426" s="28" t="s">
        <v>132</v>
      </c>
    </row>
    <row r="427" spans="1:39" ht="13.35" customHeight="1">
      <c r="F427" s="1461"/>
      <c r="G427" s="1461"/>
      <c r="H427" s="1461"/>
      <c r="I427" s="1461"/>
      <c r="J427" s="1461"/>
      <c r="K427" s="1461"/>
      <c r="L427" s="1461"/>
      <c r="M427" s="1461"/>
      <c r="N427" s="1461"/>
      <c r="O427" s="1461"/>
      <c r="P427" s="1461"/>
      <c r="Q427" s="1461"/>
      <c r="R427" s="1461"/>
      <c r="S427" s="1461"/>
      <c r="T427" s="1461"/>
      <c r="U427" s="1461"/>
      <c r="V427" s="1461"/>
      <c r="W427" s="1461"/>
      <c r="X427" s="1461"/>
      <c r="Y427" s="1461"/>
      <c r="Z427" s="1461"/>
      <c r="AA427" s="1461"/>
      <c r="AB427" s="1461"/>
      <c r="AC427" s="1461"/>
      <c r="AD427" s="1461"/>
      <c r="AE427" s="1461"/>
      <c r="AF427" s="1461"/>
      <c r="AG427" s="1461"/>
      <c r="AH427" s="1461"/>
    </row>
    <row r="428" spans="1:39" ht="13.35" customHeight="1">
      <c r="F428" s="1462"/>
      <c r="G428" s="1462"/>
      <c r="H428" s="1462"/>
      <c r="I428" s="1462"/>
      <c r="J428" s="1462"/>
      <c r="K428" s="1462"/>
      <c r="L428" s="1462"/>
      <c r="M428" s="1462"/>
      <c r="N428" s="1462"/>
      <c r="O428" s="1462"/>
      <c r="P428" s="1462"/>
      <c r="Q428" s="1462"/>
      <c r="R428" s="1462"/>
      <c r="S428" s="1462"/>
      <c r="T428" s="1462"/>
      <c r="U428" s="1462"/>
      <c r="V428" s="1462"/>
      <c r="W428" s="1462"/>
      <c r="X428" s="1462"/>
      <c r="Y428" s="1462"/>
      <c r="Z428" s="1462"/>
      <c r="AA428" s="1462"/>
      <c r="AB428" s="1462"/>
      <c r="AC428" s="1462"/>
      <c r="AD428" s="1462"/>
      <c r="AE428" s="1462"/>
      <c r="AF428" s="1462"/>
      <c r="AG428" s="1462"/>
      <c r="AH428" s="1462"/>
    </row>
    <row r="429" spans="1:39" ht="13.35" customHeight="1">
      <c r="E429" t="s">
        <v>617</v>
      </c>
      <c r="P429" s="1"/>
      <c r="Q429" s="1419" t="s">
        <v>554</v>
      </c>
      <c r="R429" s="1419"/>
    </row>
    <row r="430" spans="1:39" ht="13.35" customHeight="1">
      <c r="F430" t="s">
        <v>618</v>
      </c>
      <c r="P430" s="1"/>
      <c r="Q430" s="1"/>
      <c r="AF430" s="1419" t="s">
        <v>600</v>
      </c>
      <c r="AG430" s="1463"/>
    </row>
    <row r="431" spans="1:39" ht="13.35" customHeight="1"/>
    <row r="432" spans="1:39" ht="13.35" customHeight="1">
      <c r="A432" s="2"/>
      <c r="B432" s="2"/>
      <c r="C432" s="2"/>
      <c r="E432" s="4" t="s">
        <v>309</v>
      </c>
      <c r="Z432" s="1419" t="s">
        <v>678</v>
      </c>
      <c r="AA432" s="1419"/>
    </row>
    <row r="433" spans="1:110" ht="13.3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35" customHeight="1">
      <c r="F434" t="s">
        <v>717</v>
      </c>
      <c r="G434" s="40"/>
      <c r="I434" s="40"/>
      <c r="J434" s="40"/>
      <c r="K434" s="40"/>
      <c r="L434" s="40"/>
      <c r="M434" s="40"/>
      <c r="N434" s="40"/>
      <c r="O434" s="28"/>
      <c r="P434" s="40"/>
      <c r="Q434" s="40"/>
      <c r="R434" s="40"/>
      <c r="S434" s="40"/>
      <c r="T434" s="40"/>
      <c r="U434" s="40"/>
      <c r="V434" s="40"/>
      <c r="W434" s="40"/>
      <c r="Z434" s="1419" t="s">
        <v>600</v>
      </c>
      <c r="AA434" s="1419"/>
    </row>
    <row r="435" spans="1:110" ht="13.35" customHeight="1"/>
    <row r="436" spans="1:110" ht="13.35" customHeight="1">
      <c r="A436" s="2" t="s">
        <v>476</v>
      </c>
      <c r="B436" s="2"/>
      <c r="C436" s="2"/>
      <c r="D436" s="2" t="s">
        <v>774</v>
      </c>
      <c r="AF436" s="48"/>
    </row>
    <row r="437" spans="1:110" ht="13.35" customHeight="1">
      <c r="D437" s="1442" t="s">
        <v>43</v>
      </c>
      <c r="E437" s="1407"/>
      <c r="F437" s="1407"/>
      <c r="G437" s="1407"/>
      <c r="H437" s="1407"/>
      <c r="I437" s="1407"/>
      <c r="J437" s="1407"/>
      <c r="K437" s="1407"/>
      <c r="L437" s="1407"/>
      <c r="M437" s="1407"/>
      <c r="N437" s="1407"/>
      <c r="O437" s="1407"/>
      <c r="P437" s="1407"/>
      <c r="Q437" s="1407"/>
      <c r="R437" s="1407"/>
      <c r="S437" s="1407"/>
      <c r="T437" s="1407"/>
      <c r="U437" s="1407"/>
      <c r="V437" s="1407"/>
      <c r="W437" s="1407"/>
      <c r="X437" s="1407"/>
      <c r="Y437" s="1407"/>
      <c r="Z437" s="1407"/>
      <c r="AA437" s="1407"/>
      <c r="AB437" s="1407"/>
      <c r="AC437" s="1407"/>
      <c r="AD437" s="1407"/>
      <c r="AE437" s="1407"/>
      <c r="AF437" s="1408"/>
      <c r="AG437" s="1431">
        <v>58</v>
      </c>
      <c r="AH437" s="1431"/>
      <c r="AI437" s="1431"/>
      <c r="AJ437" s="1431"/>
    </row>
    <row r="438" spans="1:110" ht="13.35" customHeight="1">
      <c r="D438" s="1404" t="s">
        <v>1330</v>
      </c>
      <c r="E438" s="1405"/>
      <c r="F438" s="1405"/>
      <c r="G438" s="1405"/>
      <c r="H438" s="1405"/>
      <c r="I438" s="1405"/>
      <c r="J438" s="1405"/>
      <c r="K438" s="1405"/>
      <c r="L438" s="1405"/>
      <c r="M438" s="1405"/>
      <c r="N438" s="1405"/>
      <c r="O438" s="1405"/>
      <c r="P438" s="1405"/>
      <c r="Q438" s="1405"/>
      <c r="R438" s="1405"/>
      <c r="S438" s="1405"/>
      <c r="T438" s="1405"/>
      <c r="U438" s="1405"/>
      <c r="V438" s="1405"/>
      <c r="W438" s="1405"/>
      <c r="X438" s="1405"/>
      <c r="Y438" s="1405"/>
      <c r="Z438" s="1405"/>
      <c r="AA438" s="1405"/>
      <c r="AB438" s="1405"/>
      <c r="AC438" s="1405"/>
      <c r="AD438" s="1405"/>
      <c r="AE438" s="1405"/>
      <c r="AF438" s="1406"/>
      <c r="AG438" s="1467">
        <v>0</v>
      </c>
      <c r="AH438" s="1468"/>
      <c r="AI438" s="1468"/>
      <c r="AJ438" s="1468"/>
    </row>
    <row r="439" spans="1:110" ht="13.35" customHeight="1">
      <c r="D439" s="1404" t="s">
        <v>1056</v>
      </c>
      <c r="E439" s="1405"/>
      <c r="F439" s="1405"/>
      <c r="G439" s="1405"/>
      <c r="H439" s="1405"/>
      <c r="I439" s="1405"/>
      <c r="J439" s="1405"/>
      <c r="K439" s="1405"/>
      <c r="L439" s="1405"/>
      <c r="M439" s="1405"/>
      <c r="N439" s="1405"/>
      <c r="O439" s="1405"/>
      <c r="P439" s="1405"/>
      <c r="Q439" s="1405"/>
      <c r="R439" s="1405"/>
      <c r="S439" s="1405"/>
      <c r="T439" s="1405"/>
      <c r="U439" s="1405"/>
      <c r="V439" s="1405"/>
      <c r="W439" s="1405"/>
      <c r="X439" s="1405"/>
      <c r="Y439" s="1405"/>
      <c r="Z439" s="1405"/>
      <c r="AA439" s="1405"/>
      <c r="AB439" s="1405"/>
      <c r="AC439" s="1405"/>
      <c r="AD439" s="1405"/>
      <c r="AE439" s="1405"/>
      <c r="AF439" s="1406"/>
      <c r="AG439" s="1431">
        <v>57</v>
      </c>
      <c r="AH439" s="1431"/>
      <c r="AI439" s="1431"/>
      <c r="AJ439" s="1431"/>
    </row>
    <row r="440" spans="1:110" ht="13.35" customHeight="1">
      <c r="D440" s="1404" t="s">
        <v>1057</v>
      </c>
      <c r="E440" s="1405"/>
      <c r="F440" s="1405"/>
      <c r="G440" s="1405"/>
      <c r="H440" s="1405"/>
      <c r="I440" s="1405"/>
      <c r="J440" s="1405"/>
      <c r="K440" s="1405"/>
      <c r="L440" s="1405"/>
      <c r="M440" s="1405"/>
      <c r="N440" s="1405"/>
      <c r="O440" s="1405"/>
      <c r="P440" s="1405"/>
      <c r="Q440" s="1405"/>
      <c r="R440" s="1405"/>
      <c r="S440" s="1405"/>
      <c r="T440" s="1405"/>
      <c r="U440" s="1405"/>
      <c r="V440" s="1405"/>
      <c r="W440" s="1405"/>
      <c r="X440" s="1405"/>
      <c r="Y440" s="1405"/>
      <c r="Z440" s="1405"/>
      <c r="AA440" s="1405"/>
      <c r="AB440" s="1405"/>
      <c r="AC440" s="1405"/>
      <c r="AD440" s="1405"/>
      <c r="AE440" s="1405"/>
      <c r="AF440" s="1406"/>
      <c r="AG440" s="1431">
        <v>57</v>
      </c>
      <c r="AH440" s="1431"/>
      <c r="AI440" s="1431"/>
      <c r="AJ440" s="1431"/>
    </row>
    <row r="441" spans="1:110" ht="13.35" customHeight="1">
      <c r="D441" s="1404" t="s">
        <v>1059</v>
      </c>
      <c r="E441" s="1405"/>
      <c r="F441" s="1405"/>
      <c r="G441" s="1405"/>
      <c r="H441" s="1405"/>
      <c r="I441" s="1405"/>
      <c r="J441" s="1405"/>
      <c r="K441" s="1405"/>
      <c r="L441" s="1405"/>
      <c r="M441" s="1405"/>
      <c r="N441" s="1405"/>
      <c r="O441" s="1405"/>
      <c r="P441" s="1405"/>
      <c r="Q441" s="1405"/>
      <c r="R441" s="1405"/>
      <c r="S441" s="1405"/>
      <c r="T441" s="1405"/>
      <c r="U441" s="1405"/>
      <c r="V441" s="1405"/>
      <c r="W441" s="1405"/>
      <c r="X441" s="1405"/>
      <c r="Y441" s="1405"/>
      <c r="Z441" s="1405"/>
      <c r="AA441" s="1405"/>
      <c r="AB441" s="1405"/>
      <c r="AC441" s="1405"/>
      <c r="AD441" s="1405"/>
      <c r="AE441" s="1405"/>
      <c r="AF441" s="1406"/>
      <c r="AG441" s="1436">
        <f>IF(ISERROR(AG440/AG439),"",AG440/AG439)</f>
        <v>1</v>
      </c>
      <c r="AH441" s="1436"/>
      <c r="AI441" s="1436"/>
      <c r="AJ441" s="1436"/>
    </row>
    <row r="442" spans="1:110" ht="13.35" customHeight="1">
      <c r="D442" s="1404" t="s">
        <v>1058</v>
      </c>
      <c r="E442" s="1405"/>
      <c r="F442" s="1405"/>
      <c r="G442" s="1405"/>
      <c r="H442" s="1405"/>
      <c r="I442" s="1405"/>
      <c r="J442" s="1405"/>
      <c r="K442" s="1405"/>
      <c r="L442" s="1405"/>
      <c r="M442" s="1405"/>
      <c r="N442" s="1405"/>
      <c r="O442" s="1405"/>
      <c r="P442" s="1405"/>
      <c r="Q442" s="1405"/>
      <c r="R442" s="1405"/>
      <c r="S442" s="1405"/>
      <c r="T442" s="1405"/>
      <c r="U442" s="1405"/>
      <c r="V442" s="1405"/>
      <c r="W442" s="1405"/>
      <c r="X442" s="1405"/>
      <c r="Y442" s="1405"/>
      <c r="Z442" s="1405"/>
      <c r="AA442" s="1405"/>
      <c r="AB442" s="1405"/>
      <c r="AC442" s="1405"/>
      <c r="AD442" s="1405"/>
      <c r="AE442" s="1405"/>
      <c r="AF442" s="1406"/>
      <c r="AG442" s="1403">
        <v>43438</v>
      </c>
      <c r="AH442" s="1403"/>
      <c r="AI442" s="1403"/>
      <c r="AJ442" s="1403"/>
    </row>
    <row r="443" spans="1:110" ht="13.35" customHeight="1">
      <c r="D443" s="1404" t="s">
        <v>1060</v>
      </c>
      <c r="E443" s="1405"/>
      <c r="F443" s="1405"/>
      <c r="G443" s="1405"/>
      <c r="H443" s="1405"/>
      <c r="I443" s="1405"/>
      <c r="J443" s="1405"/>
      <c r="K443" s="1405"/>
      <c r="L443" s="1405"/>
      <c r="M443" s="1405"/>
      <c r="N443" s="1405"/>
      <c r="O443" s="1405"/>
      <c r="P443" s="1405"/>
      <c r="Q443" s="1405"/>
      <c r="R443" s="1405"/>
      <c r="S443" s="1405"/>
      <c r="T443" s="1405"/>
      <c r="U443" s="1405"/>
      <c r="V443" s="1405"/>
      <c r="W443" s="1405"/>
      <c r="X443" s="1405"/>
      <c r="Y443" s="1405"/>
      <c r="Z443" s="1405"/>
      <c r="AA443" s="1405"/>
      <c r="AB443" s="1405"/>
      <c r="AC443" s="1405"/>
      <c r="AD443" s="1405"/>
      <c r="AE443" s="1405"/>
      <c r="AF443" s="1406"/>
      <c r="AG443" s="1403">
        <v>43438</v>
      </c>
      <c r="AH443" s="1403"/>
      <c r="AI443" s="1403"/>
      <c r="AJ443" s="1403"/>
    </row>
    <row r="444" spans="1:110" ht="13.35" customHeight="1">
      <c r="D444" s="1404" t="s">
        <v>1061</v>
      </c>
      <c r="E444" s="1405"/>
      <c r="F444" s="1405"/>
      <c r="G444" s="1405"/>
      <c r="H444" s="1405"/>
      <c r="I444" s="1405"/>
      <c r="J444" s="1405"/>
      <c r="K444" s="1405"/>
      <c r="L444" s="1405"/>
      <c r="M444" s="1405"/>
      <c r="N444" s="1405"/>
      <c r="O444" s="1405"/>
      <c r="P444" s="1405"/>
      <c r="Q444" s="1405"/>
      <c r="R444" s="1405"/>
      <c r="S444" s="1405"/>
      <c r="T444" s="1405"/>
      <c r="U444" s="1405"/>
      <c r="V444" s="1405"/>
      <c r="W444" s="1405"/>
      <c r="X444" s="1405"/>
      <c r="Y444" s="1405"/>
      <c r="Z444" s="1405"/>
      <c r="AA444" s="1405"/>
      <c r="AB444" s="1405"/>
      <c r="AC444" s="1405"/>
      <c r="AD444" s="1405"/>
      <c r="AE444" s="1405"/>
      <c r="AF444" s="1406"/>
      <c r="AG444" s="1436">
        <f>IF(ISERROR(AG443/AG442),"",AG443/AG442)</f>
        <v>1</v>
      </c>
      <c r="AH444" s="1436"/>
      <c r="AI444" s="1436"/>
      <c r="AJ444" s="1436"/>
    </row>
    <row r="445" spans="1:110" ht="13.35" customHeight="1">
      <c r="D445" s="1404" t="s">
        <v>1062</v>
      </c>
      <c r="E445" s="1405"/>
      <c r="F445" s="1405"/>
      <c r="G445" s="1405"/>
      <c r="H445" s="1405"/>
      <c r="I445" s="1405"/>
      <c r="J445" s="1405"/>
      <c r="K445" s="1405"/>
      <c r="L445" s="1405"/>
      <c r="M445" s="1405"/>
      <c r="N445" s="1405"/>
      <c r="O445" s="1405"/>
      <c r="P445" s="1405"/>
      <c r="Q445" s="1405"/>
      <c r="R445" s="1405"/>
      <c r="S445" s="1405"/>
      <c r="T445" s="1405"/>
      <c r="U445" s="1405"/>
      <c r="V445" s="1405"/>
      <c r="W445" s="1405"/>
      <c r="X445" s="1405"/>
      <c r="Y445" s="1405"/>
      <c r="Z445" s="1405"/>
      <c r="AA445" s="1405"/>
      <c r="AB445" s="1405"/>
      <c r="AC445" s="1405"/>
      <c r="AD445" s="1405"/>
      <c r="AE445" s="1405"/>
      <c r="AF445" s="1406"/>
      <c r="AG445" s="1436">
        <f>MIN(IF(AG441&gt;AG444,AG444,AG441),1)</f>
        <v>1</v>
      </c>
      <c r="AH445" s="1436"/>
      <c r="AI445" s="1436"/>
      <c r="AJ445" s="1436"/>
    </row>
    <row r="446" spans="1:110" ht="13.35" customHeight="1">
      <c r="D446" s="1404" t="s">
        <v>2404</v>
      </c>
      <c r="E446" s="1407"/>
      <c r="F446" s="1407"/>
      <c r="G446" s="1407"/>
      <c r="H446" s="1407"/>
      <c r="I446" s="1407"/>
      <c r="J446" s="1407"/>
      <c r="K446" s="1407"/>
      <c r="L446" s="1407"/>
      <c r="M446" s="1407"/>
      <c r="N446" s="1407"/>
      <c r="O446" s="1407"/>
      <c r="P446" s="1407"/>
      <c r="Q446" s="1407"/>
      <c r="R446" s="1407"/>
      <c r="S446" s="1407"/>
      <c r="T446" s="1407"/>
      <c r="U446" s="1407"/>
      <c r="V446" s="1407"/>
      <c r="W446" s="1407"/>
      <c r="X446" s="1407"/>
      <c r="Y446" s="1407"/>
      <c r="Z446" s="1407"/>
      <c r="AA446" s="1407"/>
      <c r="AB446" s="1407"/>
      <c r="AC446" s="1407"/>
      <c r="AD446" s="1407"/>
      <c r="AE446" s="1407"/>
      <c r="AF446" s="1408"/>
      <c r="AG446" s="1403">
        <v>2897</v>
      </c>
      <c r="AH446" s="1403"/>
      <c r="AI446" s="1403"/>
      <c r="AJ446" s="1403"/>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35" customHeight="1">
      <c r="D447" s="1442" t="s">
        <v>578</v>
      </c>
      <c r="E447" s="1407"/>
      <c r="F447" s="1407"/>
      <c r="G447" s="1407"/>
      <c r="H447" s="1407"/>
      <c r="I447" s="1407"/>
      <c r="J447" s="1407"/>
      <c r="K447" s="1407"/>
      <c r="L447" s="1407"/>
      <c r="M447" s="1407"/>
      <c r="N447" s="1407"/>
      <c r="O447" s="1407"/>
      <c r="P447" s="1407"/>
      <c r="Q447" s="1407"/>
      <c r="R447" s="1407"/>
      <c r="S447" s="1407"/>
      <c r="T447" s="1407"/>
      <c r="U447" s="1407"/>
      <c r="V447" s="1407"/>
      <c r="W447" s="1407"/>
      <c r="X447" s="1407"/>
      <c r="Y447" s="1407"/>
      <c r="Z447" s="1407"/>
      <c r="AA447" s="1407"/>
      <c r="AB447" s="1407"/>
      <c r="AC447" s="1407"/>
      <c r="AD447" s="1407"/>
      <c r="AE447" s="1407"/>
      <c r="AF447" s="1408"/>
      <c r="AG447" s="1403">
        <v>0</v>
      </c>
      <c r="AH447" s="1403"/>
      <c r="AI447" s="1403"/>
      <c r="AJ447" s="140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35" customHeight="1">
      <c r="D448" s="1404" t="s">
        <v>1312</v>
      </c>
      <c r="E448" s="1407"/>
      <c r="F448" s="1407"/>
      <c r="G448" s="1407"/>
      <c r="H448" s="1407"/>
      <c r="I448" s="1407"/>
      <c r="J448" s="1407"/>
      <c r="K448" s="1407"/>
      <c r="L448" s="1407"/>
      <c r="M448" s="1407"/>
      <c r="N448" s="1407"/>
      <c r="O448" s="1407"/>
      <c r="P448" s="1407"/>
      <c r="Q448" s="1407"/>
      <c r="R448" s="1407"/>
      <c r="S448" s="1407"/>
      <c r="T448" s="1407"/>
      <c r="U448" s="1407"/>
      <c r="V448" s="1407"/>
      <c r="W448" s="1407"/>
      <c r="X448" s="1407"/>
      <c r="Y448" s="1407"/>
      <c r="Z448" s="1407"/>
      <c r="AA448" s="1407"/>
      <c r="AB448" s="1407"/>
      <c r="AC448" s="1407"/>
      <c r="AD448" s="1407"/>
      <c r="AE448" s="1407"/>
      <c r="AF448" s="1408"/>
      <c r="AG448" s="1403">
        <v>15135</v>
      </c>
      <c r="AH448" s="1403"/>
      <c r="AI448" s="1403"/>
      <c r="AJ448" s="140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35" customHeight="1">
      <c r="D449" s="1404" t="s">
        <v>1063</v>
      </c>
      <c r="E449" s="1407"/>
      <c r="F449" s="1407"/>
      <c r="G449" s="1407"/>
      <c r="H449" s="1407"/>
      <c r="I449" s="1407"/>
      <c r="J449" s="1407"/>
      <c r="K449" s="1407"/>
      <c r="L449" s="1407"/>
      <c r="M449" s="1407"/>
      <c r="N449" s="1407"/>
      <c r="O449" s="1407"/>
      <c r="P449" s="1407"/>
      <c r="Q449" s="1407"/>
      <c r="R449" s="1407"/>
      <c r="S449" s="1407"/>
      <c r="T449" s="1407"/>
      <c r="U449" s="1407"/>
      <c r="V449" s="1407"/>
      <c r="W449" s="1407"/>
      <c r="X449" s="1407"/>
      <c r="Y449" s="1407"/>
      <c r="Z449" s="1407"/>
      <c r="AA449" s="1407"/>
      <c r="AB449" s="1407"/>
      <c r="AC449" s="1407"/>
      <c r="AD449" s="1407"/>
      <c r="AE449" s="1407"/>
      <c r="AF449" s="1408"/>
      <c r="AG449" s="1403">
        <v>0</v>
      </c>
      <c r="AH449" s="1403"/>
      <c r="AI449" s="1403"/>
      <c r="AJ449" s="140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35" customHeight="1">
      <c r="D450" s="1525" t="s">
        <v>1064</v>
      </c>
      <c r="E450" s="1526"/>
      <c r="F450" s="1526"/>
      <c r="G450" s="1526"/>
      <c r="H450" s="1526"/>
      <c r="I450" s="1526"/>
      <c r="J450" s="1526"/>
      <c r="K450" s="1526"/>
      <c r="L450" s="1526"/>
      <c r="M450" s="1526"/>
      <c r="N450" s="1526"/>
      <c r="O450" s="1526"/>
      <c r="P450" s="1526"/>
      <c r="Q450" s="1526"/>
      <c r="R450" s="1526"/>
      <c r="S450" s="1526"/>
      <c r="T450" s="1526"/>
      <c r="U450" s="1526"/>
      <c r="V450" s="1526"/>
      <c r="W450" s="1526"/>
      <c r="X450" s="1526"/>
      <c r="Y450" s="1526"/>
      <c r="Z450" s="1526"/>
      <c r="AA450" s="1526"/>
      <c r="AB450" s="1526"/>
      <c r="AC450" s="1526"/>
      <c r="AD450" s="1526"/>
      <c r="AE450" s="1526"/>
      <c r="AF450" s="1527"/>
      <c r="AG450" s="1471">
        <f>AG442+AG446+AG448+AG449</f>
        <v>61470</v>
      </c>
      <c r="AH450" s="1471"/>
      <c r="AI450" s="1471"/>
      <c r="AJ450" s="1471"/>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35" customHeight="1">
      <c r="D451" s="1528" t="s">
        <v>1313</v>
      </c>
      <c r="E451" s="1528"/>
      <c r="F451" s="1528"/>
      <c r="G451" s="1528"/>
      <c r="H451" s="1528"/>
      <c r="I451" s="1528"/>
      <c r="J451" s="1528"/>
      <c r="K451" s="1528"/>
      <c r="L451" s="1528"/>
      <c r="M451" s="1528"/>
      <c r="N451" s="1528"/>
      <c r="O451" s="1528"/>
      <c r="P451" s="1528"/>
      <c r="Q451" s="1528"/>
      <c r="R451" s="1528"/>
      <c r="S451" s="1528"/>
      <c r="T451" s="1528"/>
      <c r="U451" s="1528"/>
      <c r="V451" s="1528"/>
      <c r="W451" s="1528"/>
      <c r="X451" s="1528"/>
      <c r="Y451" s="1528"/>
      <c r="Z451" s="1528"/>
      <c r="AA451" s="1528"/>
      <c r="AB451" s="1528"/>
      <c r="AC451" s="1528"/>
      <c r="AD451" s="1528"/>
      <c r="AE451" s="1528"/>
      <c r="AF451" s="1528"/>
      <c r="AG451" s="1528"/>
      <c r="AH451" s="1528"/>
      <c r="AI451" s="1528"/>
      <c r="AJ451" s="1528"/>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35" customHeight="1">
      <c r="D452" s="1529"/>
      <c r="E452" s="1529"/>
      <c r="F452" s="1529"/>
      <c r="G452" s="1529"/>
      <c r="H452" s="1529"/>
      <c r="I452" s="1529"/>
      <c r="J452" s="1529"/>
      <c r="K452" s="1529"/>
      <c r="L452" s="1529"/>
      <c r="M452" s="1529"/>
      <c r="N452" s="1529"/>
      <c r="O452" s="1529"/>
      <c r="P452" s="1529"/>
      <c r="Q452" s="1529"/>
      <c r="R452" s="1529"/>
      <c r="S452" s="1529"/>
      <c r="T452" s="1529"/>
      <c r="U452" s="1529"/>
      <c r="V452" s="1529"/>
      <c r="W452" s="1529"/>
      <c r="X452" s="1529"/>
      <c r="Y452" s="1529"/>
      <c r="Z452" s="1529"/>
      <c r="AA452" s="1529"/>
      <c r="AB452" s="1529"/>
      <c r="AC452" s="1529"/>
      <c r="AD452" s="1529"/>
      <c r="AE452" s="1529"/>
      <c r="AF452" s="1529"/>
      <c r="AG452" s="1529"/>
      <c r="AH452" s="1529"/>
      <c r="AI452" s="1529"/>
      <c r="AJ452" s="1529"/>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3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3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2">
        <f>IF(AG437=0,"",'Sources and Uses Budget'!B105/Application!AG437)</f>
        <v>881149.62068965519</v>
      </c>
      <c r="AD454" s="1422"/>
      <c r="AE454" s="1422"/>
      <c r="AF454" s="1422"/>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3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2">
        <f>IF(AG437=0,"",'Sources and Uses Budget'!C105/Application!AG437)</f>
        <v>881149.62068965519</v>
      </c>
      <c r="AD455" s="1422"/>
      <c r="AE455" s="1422"/>
      <c r="AF455" s="1422"/>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3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2">
        <f>IF(AG437=0,"",('Sources and Uses Budget'!$S$107+'Sources and Uses Budget'!$T$107)/Application!AG437)</f>
        <v>787663.25862068962</v>
      </c>
      <c r="AD456" s="1422"/>
      <c r="AE456" s="1422"/>
      <c r="AF456" s="1422"/>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35" customHeight="1">
      <c r="D457" s="186"/>
      <c r="E457" s="186"/>
      <c r="F457" s="1451"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51"/>
      <c r="H457" s="1451"/>
      <c r="I457" s="1451"/>
      <c r="J457" s="1451"/>
      <c r="K457" s="1451"/>
      <c r="L457" s="1451"/>
      <c r="M457" s="1451"/>
      <c r="N457" s="1451"/>
      <c r="O457" s="1451"/>
      <c r="P457" s="1451"/>
      <c r="Q457" s="1451"/>
      <c r="R457" s="1451"/>
      <c r="S457" s="1451"/>
      <c r="T457" s="1451"/>
      <c r="U457" s="1451"/>
      <c r="V457" s="1451"/>
      <c r="W457" s="1451"/>
      <c r="X457" s="1451"/>
      <c r="Y457" s="1451"/>
      <c r="Z457" s="1451"/>
      <c r="AA457" s="1451"/>
      <c r="AB457" s="1451"/>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35" customHeight="1">
      <c r="A458" s="2"/>
      <c r="D458" s="2"/>
      <c r="E458" s="186"/>
      <c r="F458" s="1451"/>
      <c r="G458" s="1451"/>
      <c r="H458" s="1451"/>
      <c r="I458" s="1451"/>
      <c r="J458" s="1451"/>
      <c r="K458" s="1451"/>
      <c r="L458" s="1451"/>
      <c r="M458" s="1451"/>
      <c r="N458" s="1451"/>
      <c r="O458" s="1451"/>
      <c r="P458" s="1451"/>
      <c r="Q458" s="1451"/>
      <c r="R458" s="1451"/>
      <c r="S458" s="1451"/>
      <c r="T458" s="1451"/>
      <c r="U458" s="1451"/>
      <c r="V458" s="1451"/>
      <c r="W458" s="1451"/>
      <c r="X458" s="1451"/>
      <c r="Y458" s="1451"/>
      <c r="Z458" s="1451"/>
      <c r="AA458" s="1451"/>
      <c r="AB458" s="1451"/>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3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35" customHeight="1">
      <c r="D460" s="193" t="s">
        <v>2067</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35" customHeight="1">
      <c r="D461" s="193" t="s">
        <v>2068</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35" customHeight="1">
      <c r="D462" s="193" t="s">
        <v>2069</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3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3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35" customHeight="1">
      <c r="A465" s="3"/>
      <c r="B465" s="3"/>
      <c r="C465" s="3"/>
      <c r="D465" s="1428" t="s">
        <v>2418</v>
      </c>
      <c r="E465" s="1429"/>
      <c r="F465" s="1429"/>
      <c r="G465" s="1429"/>
      <c r="H465" s="1429"/>
      <c r="I465" s="1429"/>
      <c r="J465" s="1429"/>
      <c r="K465" s="1429"/>
      <c r="L465" s="1429"/>
      <c r="M465" s="1429"/>
      <c r="N465" s="1429"/>
      <c r="O465" s="1429"/>
      <c r="P465" s="1429"/>
      <c r="Q465" s="1429"/>
      <c r="R465" s="1429"/>
      <c r="S465" s="1429"/>
      <c r="T465" s="1429"/>
      <c r="U465" s="1429"/>
      <c r="V465" s="1430"/>
      <c r="W465" s="1446">
        <v>6</v>
      </c>
      <c r="X465" s="1447"/>
      <c r="Y465" s="1448"/>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35" customHeight="1">
      <c r="A466" s="3"/>
      <c r="B466" s="3"/>
      <c r="C466" s="3"/>
      <c r="D466" s="1452" t="s">
        <v>703</v>
      </c>
      <c r="E466" s="1429"/>
      <c r="F466" s="1429"/>
      <c r="G466" s="1429"/>
      <c r="H466" s="1429"/>
      <c r="I466" s="1429"/>
      <c r="J466" s="1429"/>
      <c r="K466" s="1429"/>
      <c r="L466" s="1429"/>
      <c r="M466" s="1429"/>
      <c r="N466" s="1429"/>
      <c r="O466" s="1429"/>
      <c r="P466" s="1429"/>
      <c r="Q466" s="1429"/>
      <c r="R466" s="1429"/>
      <c r="S466" s="1429"/>
      <c r="T466" s="1429"/>
      <c r="U466" s="1429"/>
      <c r="V466" s="1430"/>
      <c r="W466" s="1446">
        <v>0</v>
      </c>
      <c r="X466" s="1447"/>
      <c r="Y466" s="1448"/>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35" customHeight="1">
      <c r="A467" s="3"/>
      <c r="B467" s="3"/>
      <c r="C467" s="3"/>
      <c r="D467" s="1452" t="s">
        <v>704</v>
      </c>
      <c r="E467" s="1429"/>
      <c r="F467" s="1429"/>
      <c r="G467" s="1429"/>
      <c r="H467" s="1429"/>
      <c r="I467" s="1429"/>
      <c r="J467" s="1429"/>
      <c r="K467" s="1429"/>
      <c r="L467" s="1429"/>
      <c r="M467" s="1429"/>
      <c r="N467" s="1429"/>
      <c r="O467" s="1429"/>
      <c r="P467" s="1429"/>
      <c r="Q467" s="1429"/>
      <c r="R467" s="1429"/>
      <c r="S467" s="1429"/>
      <c r="T467" s="1429"/>
      <c r="U467" s="1429"/>
      <c r="V467" s="1430"/>
      <c r="W467" s="1446">
        <v>0</v>
      </c>
      <c r="X467" s="1447"/>
      <c r="Y467" s="1448"/>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35" customHeight="1">
      <c r="A468" s="3"/>
      <c r="B468" s="3"/>
      <c r="C468" s="3"/>
      <c r="D468" s="1452" t="s">
        <v>705</v>
      </c>
      <c r="E468" s="1429"/>
      <c r="F468" s="1429"/>
      <c r="G468" s="1429"/>
      <c r="H468" s="1429"/>
      <c r="I468" s="1429"/>
      <c r="J468" s="1429"/>
      <c r="K468" s="1429"/>
      <c r="L468" s="1429"/>
      <c r="M468" s="1429"/>
      <c r="N468" s="1429"/>
      <c r="O468" s="1429"/>
      <c r="P468" s="1429"/>
      <c r="Q468" s="1429"/>
      <c r="R468" s="1429"/>
      <c r="S468" s="1429"/>
      <c r="T468" s="1429"/>
      <c r="U468" s="1429"/>
      <c r="V468" s="1430"/>
      <c r="W468" s="1446">
        <v>0</v>
      </c>
      <c r="X468" s="1447"/>
      <c r="Y468" s="1448"/>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35" customHeight="1">
      <c r="A469" s="3"/>
      <c r="B469" s="3"/>
      <c r="C469" s="3"/>
      <c r="D469" s="1452" t="s">
        <v>894</v>
      </c>
      <c r="E469" s="1429"/>
      <c r="F469" s="1429"/>
      <c r="G469" s="1429"/>
      <c r="H469" s="1429"/>
      <c r="I469" s="1429"/>
      <c r="J469" s="1429"/>
      <c r="K469" s="1429"/>
      <c r="L469" s="1429"/>
      <c r="M469" s="1429"/>
      <c r="N469" s="1429"/>
      <c r="O469" s="1429"/>
      <c r="P469" s="1429"/>
      <c r="Q469" s="1429"/>
      <c r="R469" s="1429"/>
      <c r="S469" s="1429"/>
      <c r="T469" s="1429"/>
      <c r="U469" s="1429"/>
      <c r="V469" s="1430"/>
      <c r="W469" s="1446">
        <v>0</v>
      </c>
      <c r="X469" s="1447"/>
      <c r="Y469" s="1448"/>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35" customHeight="1">
      <c r="A470" s="3"/>
      <c r="B470" s="3"/>
      <c r="C470" s="3"/>
      <c r="D470" s="1452" t="s">
        <v>706</v>
      </c>
      <c r="E470" s="1429"/>
      <c r="F470" s="1429"/>
      <c r="G470" s="1429"/>
      <c r="H470" s="1429"/>
      <c r="I470" s="1429"/>
      <c r="J470" s="1429"/>
      <c r="K470" s="1429"/>
      <c r="L470" s="1429"/>
      <c r="M470" s="1429"/>
      <c r="N470" s="1429"/>
      <c r="O470" s="1429"/>
      <c r="P470" s="1429"/>
      <c r="Q470" s="1429"/>
      <c r="R470" s="1429"/>
      <c r="S470" s="1429"/>
      <c r="T470" s="1429"/>
      <c r="U470" s="1429"/>
      <c r="V470" s="1430"/>
      <c r="W470" s="1446">
        <v>27</v>
      </c>
      <c r="X470" s="1447"/>
      <c r="Y470" s="1448"/>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35" customHeight="1">
      <c r="A471" s="3"/>
      <c r="B471" s="3"/>
      <c r="C471" s="3"/>
      <c r="D471" s="1452" t="s">
        <v>1037</v>
      </c>
      <c r="E471" s="1429"/>
      <c r="F471" s="1429"/>
      <c r="G471" s="1429"/>
      <c r="H471" s="1429"/>
      <c r="I471" s="1429"/>
      <c r="J471" s="1429"/>
      <c r="K471" s="1429"/>
      <c r="L471" s="1429"/>
      <c r="M471" s="1429"/>
      <c r="N471" s="1429"/>
      <c r="O471" s="1429"/>
      <c r="P471" s="1429"/>
      <c r="Q471" s="1429"/>
      <c r="R471" s="1429"/>
      <c r="S471" s="1429"/>
      <c r="T471" s="1429"/>
      <c r="U471" s="1429"/>
      <c r="V471" s="1430"/>
      <c r="W471" s="1446">
        <v>0</v>
      </c>
      <c r="X471" s="1447"/>
      <c r="Y471" s="1448"/>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35" customHeight="1">
      <c r="A472" s="3"/>
      <c r="B472" s="3"/>
      <c r="C472" s="3"/>
      <c r="D472" s="1428" t="s">
        <v>2553</v>
      </c>
      <c r="E472" s="1459"/>
      <c r="F472" s="1459"/>
      <c r="G472" s="1459"/>
      <c r="H472" s="1459"/>
      <c r="I472" s="1459"/>
      <c r="J472" s="1459"/>
      <c r="K472" s="1459"/>
      <c r="L472" s="1459"/>
      <c r="M472" s="1459"/>
      <c r="N472" s="1459"/>
      <c r="O472" s="1459"/>
      <c r="P472" s="1459"/>
      <c r="Q472" s="1459"/>
      <c r="R472" s="1459"/>
      <c r="S472" s="1459"/>
      <c r="T472" s="1459"/>
      <c r="U472" s="1459"/>
      <c r="V472" s="1460"/>
      <c r="W472" s="1446">
        <v>0</v>
      </c>
      <c r="X472" s="1447"/>
      <c r="Y472" s="1448"/>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35" customHeight="1">
      <c r="A473" s="3"/>
      <c r="B473" s="3"/>
      <c r="C473" s="3"/>
      <c r="D473" s="1428" t="s">
        <v>1767</v>
      </c>
      <c r="E473" s="1429"/>
      <c r="F473" s="1429"/>
      <c r="G473" s="1429"/>
      <c r="H473" s="1429"/>
      <c r="I473" s="1429"/>
      <c r="J473" s="1429"/>
      <c r="K473" s="1429"/>
      <c r="L473" s="1429"/>
      <c r="M473" s="1429"/>
      <c r="N473" s="1429"/>
      <c r="O473" s="1429"/>
      <c r="P473" s="1429"/>
      <c r="Q473" s="1429"/>
      <c r="R473" s="1429"/>
      <c r="S473" s="1429"/>
      <c r="T473" s="1429"/>
      <c r="U473" s="1429"/>
      <c r="V473" s="1430"/>
      <c r="W473" s="1446">
        <v>9</v>
      </c>
      <c r="X473" s="1447"/>
      <c r="Y473" s="1448"/>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35" customHeight="1">
      <c r="A474" s="3"/>
      <c r="B474" s="3"/>
      <c r="C474" s="3"/>
      <c r="D474" s="261" t="s">
        <v>170</v>
      </c>
      <c r="E474" s="262"/>
      <c r="F474" s="263"/>
      <c r="G474" s="1533"/>
      <c r="H474" s="1534"/>
      <c r="I474" s="1534"/>
      <c r="J474" s="1534"/>
      <c r="K474" s="1534"/>
      <c r="L474" s="1534"/>
      <c r="M474" s="1534"/>
      <c r="N474" s="1534"/>
      <c r="O474" s="1534"/>
      <c r="P474" s="1534"/>
      <c r="Q474" s="1534"/>
      <c r="R474" s="1534"/>
      <c r="S474" s="1534"/>
      <c r="T474" s="1534"/>
      <c r="U474" s="1534"/>
      <c r="V474" s="1535"/>
      <c r="W474" s="1446">
        <v>0</v>
      </c>
      <c r="X474" s="1447"/>
      <c r="Y474" s="1448"/>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3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3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3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3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35"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35" customHeight="1">
      <c r="A480" s="1544" t="s">
        <v>820</v>
      </c>
      <c r="B480" s="1544"/>
      <c r="C480" s="1544"/>
      <c r="D480" s="1544"/>
      <c r="E480" s="1544"/>
      <c r="F480" s="1544"/>
      <c r="G480" s="1544"/>
      <c r="H480" s="1544"/>
      <c r="I480" s="1544"/>
      <c r="J480" s="1544"/>
      <c r="K480" s="1544"/>
      <c r="L480" s="1544"/>
      <c r="M480" s="1544"/>
      <c r="N480" s="1544"/>
      <c r="O480" s="1544"/>
      <c r="P480" s="1544"/>
      <c r="Q480" s="1544"/>
      <c r="R480" s="1544"/>
      <c r="S480" s="1544"/>
      <c r="T480" s="1544"/>
      <c r="U480" s="1544"/>
      <c r="V480" s="1544"/>
      <c r="W480" s="1544"/>
      <c r="X480" s="1544"/>
      <c r="Y480" s="1544"/>
      <c r="Z480" s="1544"/>
      <c r="AA480" s="1544"/>
      <c r="AB480" s="1544"/>
      <c r="AC480" s="1544"/>
      <c r="AD480" s="1544"/>
      <c r="AE480" s="1544"/>
      <c r="AF480" s="1544"/>
      <c r="AG480" s="1544"/>
      <c r="AH480" s="1544"/>
      <c r="AI480" s="1544"/>
      <c r="AJ480" s="1544"/>
      <c r="AK480" s="1544"/>
      <c r="AL480" s="1544"/>
      <c r="AM480" s="1544"/>
      <c r="AN480" s="1544"/>
      <c r="AO480" s="1544"/>
      <c r="AP480" s="1544"/>
      <c r="AQ480" s="1544"/>
      <c r="AR480" s="1544"/>
      <c r="AS480" s="1544"/>
      <c r="AT480" s="1544"/>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35" customHeight="1">
      <c r="A481" s="1544"/>
      <c r="B481" s="1544"/>
      <c r="C481" s="1544"/>
      <c r="D481" s="1544"/>
      <c r="E481" s="1544"/>
      <c r="F481" s="1544"/>
      <c r="G481" s="1544"/>
      <c r="H481" s="1544"/>
      <c r="I481" s="1544"/>
      <c r="J481" s="1544"/>
      <c r="K481" s="1544"/>
      <c r="L481" s="1544"/>
      <c r="M481" s="1544"/>
      <c r="N481" s="1544"/>
      <c r="O481" s="1544"/>
      <c r="P481" s="1544"/>
      <c r="Q481" s="1544"/>
      <c r="R481" s="1544"/>
      <c r="S481" s="1544"/>
      <c r="T481" s="1544"/>
      <c r="U481" s="1544"/>
      <c r="V481" s="1544"/>
      <c r="W481" s="1544"/>
      <c r="X481" s="1544"/>
      <c r="Y481" s="1544"/>
      <c r="Z481" s="1544"/>
      <c r="AA481" s="1544"/>
      <c r="AB481" s="1544"/>
      <c r="AC481" s="1544"/>
      <c r="AD481" s="1544"/>
      <c r="AE481" s="1544"/>
      <c r="AF481" s="1544"/>
      <c r="AG481" s="1544"/>
      <c r="AH481" s="1544"/>
      <c r="AI481" s="1544"/>
      <c r="AJ481" s="1544"/>
      <c r="AK481" s="1544"/>
      <c r="AL481" s="1544"/>
      <c r="AM481" s="1544"/>
      <c r="AN481" s="1544"/>
      <c r="AO481" s="1544"/>
      <c r="AP481" s="1544"/>
      <c r="AQ481" s="1544"/>
      <c r="AR481" s="1544"/>
      <c r="AS481" s="1544"/>
      <c r="AT481" s="1544"/>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3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3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3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35" customHeight="1">
      <c r="B485" s="45"/>
      <c r="C485" s="5"/>
      <c r="D485" s="5"/>
      <c r="E485" s="5"/>
      <c r="F485" s="5"/>
      <c r="G485" s="5"/>
      <c r="H485" s="5"/>
      <c r="I485" s="5"/>
      <c r="J485" s="5"/>
      <c r="K485" s="5"/>
      <c r="L485" s="5"/>
      <c r="M485" s="5"/>
      <c r="N485" s="5"/>
      <c r="O485" s="5"/>
      <c r="P485" s="46"/>
      <c r="Q485" s="1456" t="s">
        <v>394</v>
      </c>
      <c r="R485" s="1457"/>
      <c r="S485" s="1457"/>
      <c r="T485" s="1457"/>
      <c r="U485" s="1457"/>
      <c r="V485" s="1457"/>
      <c r="W485" s="1457"/>
      <c r="X485" s="1457"/>
      <c r="Y485" s="1457"/>
      <c r="Z485" s="1457"/>
      <c r="AA485" s="1457"/>
      <c r="AB485" s="1457"/>
      <c r="AC485" s="1457"/>
      <c r="AD485" s="1457"/>
      <c r="AE485" s="1457"/>
      <c r="AF485" s="1457"/>
      <c r="AG485" s="1457"/>
      <c r="AH485" s="1457"/>
      <c r="AI485" s="1457"/>
      <c r="AJ485" s="1457"/>
      <c r="AK485" s="1458"/>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35" customHeight="1">
      <c r="B486" s="45" t="s">
        <v>395</v>
      </c>
      <c r="C486" s="5"/>
      <c r="D486" s="5"/>
      <c r="E486" s="5"/>
      <c r="F486" s="5"/>
      <c r="G486" s="5"/>
      <c r="H486" s="5"/>
      <c r="I486" s="5"/>
      <c r="J486" s="5"/>
      <c r="K486" s="5"/>
      <c r="L486" s="5"/>
      <c r="M486" s="5"/>
      <c r="N486" s="5"/>
      <c r="O486" s="5"/>
      <c r="P486" s="5"/>
      <c r="Q486" s="1449" t="s">
        <v>2724</v>
      </c>
      <c r="R486" s="1433"/>
      <c r="S486" s="1433"/>
      <c r="T486" s="1433"/>
      <c r="U486" s="1433"/>
      <c r="V486" s="1433"/>
      <c r="W486" s="1433"/>
      <c r="X486" s="1433"/>
      <c r="Y486" s="1433"/>
      <c r="Z486" s="1433"/>
      <c r="AA486" s="1433"/>
      <c r="AB486" s="1433"/>
      <c r="AC486" s="1433"/>
      <c r="AD486" s="1433"/>
      <c r="AE486" s="1433"/>
      <c r="AF486" s="1433"/>
      <c r="AG486" s="1433"/>
      <c r="AH486" s="1433"/>
      <c r="AI486" s="1433"/>
      <c r="AJ486" s="1433"/>
      <c r="AK486" s="1450"/>
      <c r="AZ486" s="3"/>
      <c r="BB486" s="3"/>
      <c r="BC486" s="3"/>
      <c r="BD486" s="3"/>
      <c r="BE486" s="3"/>
      <c r="BF486" s="3"/>
      <c r="BG486" s="3"/>
      <c r="BH486" s="3"/>
      <c r="BI486" s="3"/>
      <c r="BJ486" s="3"/>
      <c r="BK486" s="3"/>
      <c r="BL486" s="3"/>
      <c r="BM486" s="3"/>
      <c r="BN486" s="3"/>
      <c r="BO486" s="3"/>
      <c r="BP486" s="3"/>
      <c r="BQ486" s="3"/>
      <c r="BR486" s="3"/>
      <c r="BS486" s="3"/>
      <c r="BT486" s="3"/>
      <c r="BU486" s="3"/>
      <c r="BV486" s="207" t="s">
        <v>2635</v>
      </c>
      <c r="BW486" s="208"/>
      <c r="BX486" s="208"/>
      <c r="BY486" s="208"/>
      <c r="BZ486" s="208"/>
      <c r="CA486" s="208"/>
      <c r="CB486" s="208"/>
      <c r="CC486" s="3"/>
      <c r="CD486" s="207" t="s">
        <v>2636</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35" customHeight="1">
      <c r="B487" s="45" t="s">
        <v>396</v>
      </c>
      <c r="C487" s="5"/>
      <c r="D487" s="5"/>
      <c r="E487" s="5"/>
      <c r="F487" s="5"/>
      <c r="G487" s="5"/>
      <c r="H487" s="5"/>
      <c r="I487" s="5"/>
      <c r="J487" s="5"/>
      <c r="K487" s="5"/>
      <c r="L487" s="5"/>
      <c r="M487" s="5"/>
      <c r="N487" s="5"/>
      <c r="O487" s="5"/>
      <c r="P487" s="5"/>
      <c r="Q487" s="1449" t="s">
        <v>2725</v>
      </c>
      <c r="R487" s="1433"/>
      <c r="S487" s="1433"/>
      <c r="T487" s="1433"/>
      <c r="U487" s="1433"/>
      <c r="V487" s="1433"/>
      <c r="W487" s="1433"/>
      <c r="X487" s="1433"/>
      <c r="Y487" s="1433"/>
      <c r="Z487" s="1433"/>
      <c r="AA487" s="1433"/>
      <c r="AB487" s="1433"/>
      <c r="AC487" s="1433"/>
      <c r="AD487" s="1433"/>
      <c r="AE487" s="1433"/>
      <c r="AF487" s="1433"/>
      <c r="AG487" s="1433"/>
      <c r="AH487" s="1433"/>
      <c r="AI487" s="1433"/>
      <c r="AJ487" s="1433"/>
      <c r="AK487" s="1450"/>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2233</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35" customHeight="1">
      <c r="B488" s="45" t="s">
        <v>397</v>
      </c>
      <c r="C488" s="5"/>
      <c r="D488" s="5"/>
      <c r="E488" s="5"/>
      <c r="F488" s="5"/>
      <c r="G488" s="5"/>
      <c r="H488" s="5"/>
      <c r="I488" s="5"/>
      <c r="J488" s="5"/>
      <c r="K488" s="5"/>
      <c r="L488" s="5"/>
      <c r="M488" s="5"/>
      <c r="N488" s="5"/>
      <c r="O488" s="5"/>
      <c r="P488" s="5"/>
      <c r="Q488" s="1449" t="s">
        <v>2726</v>
      </c>
      <c r="R488" s="1433"/>
      <c r="S488" s="1433"/>
      <c r="T488" s="1433"/>
      <c r="U488" s="1433"/>
      <c r="V488" s="1433"/>
      <c r="W488" s="1433"/>
      <c r="X488" s="1433"/>
      <c r="Y488" s="1433"/>
      <c r="Z488" s="1433"/>
      <c r="AA488" s="1433"/>
      <c r="AB488" s="1433"/>
      <c r="AC488" s="1433"/>
      <c r="AD488" s="1433"/>
      <c r="AE488" s="1433"/>
      <c r="AF488" s="1433"/>
      <c r="AG488" s="1433"/>
      <c r="AH488" s="1433"/>
      <c r="AI488" s="1433"/>
      <c r="AJ488" s="1433"/>
      <c r="AK488" s="1450"/>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35" customHeight="1" thickBot="1">
      <c r="B489" s="1472" t="s">
        <v>398</v>
      </c>
      <c r="C489" s="1473"/>
      <c r="D489" s="1473"/>
      <c r="E489" s="1473"/>
      <c r="F489" s="1473"/>
      <c r="G489" s="1473"/>
      <c r="H489" s="1473"/>
      <c r="I489" s="1473"/>
      <c r="J489" s="1473"/>
      <c r="K489" s="1473"/>
      <c r="L489" s="1473"/>
      <c r="M489" s="1473"/>
      <c r="N489" s="1473"/>
      <c r="O489" s="1473"/>
      <c r="P489" s="1474"/>
      <c r="Q489" s="1478" t="s">
        <v>678</v>
      </c>
      <c r="R489" s="1479"/>
      <c r="S489" s="1506" t="s">
        <v>166</v>
      </c>
      <c r="T489" s="1507"/>
      <c r="U489" s="1507"/>
      <c r="V489" s="1507"/>
      <c r="W489" s="1507"/>
      <c r="X489" s="1507"/>
      <c r="Y489" s="1507"/>
      <c r="Z489" s="1507"/>
      <c r="AA489" s="1507"/>
      <c r="AB489" s="1507"/>
      <c r="AC489" s="1507"/>
      <c r="AD489" s="1507"/>
      <c r="AE489" s="1507"/>
      <c r="AF489" s="1507"/>
      <c r="AG489" s="1507"/>
      <c r="AH489" s="1507"/>
      <c r="AI489" s="1507"/>
      <c r="AJ489" s="1507"/>
      <c r="AK489" s="1508"/>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35" customHeight="1">
      <c r="B490" s="1475"/>
      <c r="C490" s="1476"/>
      <c r="D490" s="1476"/>
      <c r="E490" s="1476"/>
      <c r="F490" s="1476"/>
      <c r="G490" s="1476"/>
      <c r="H490" s="1476"/>
      <c r="I490" s="1476"/>
      <c r="J490" s="1476"/>
      <c r="K490" s="1476"/>
      <c r="L490" s="1476"/>
      <c r="M490" s="1476"/>
      <c r="N490" s="1476"/>
      <c r="O490" s="1476"/>
      <c r="P490" s="1477"/>
      <c r="Q490" s="1480"/>
      <c r="R490" s="1481"/>
      <c r="S490" s="1509"/>
      <c r="T490" s="1462"/>
      <c r="U490" s="1462"/>
      <c r="V490" s="1462"/>
      <c r="W490" s="1462"/>
      <c r="X490" s="1462"/>
      <c r="Y490" s="1462"/>
      <c r="Z490" s="1462"/>
      <c r="AA490" s="1462"/>
      <c r="AB490" s="1462"/>
      <c r="AC490" s="1462"/>
      <c r="AD490" s="1462"/>
      <c r="AE490" s="1462"/>
      <c r="AF490" s="1462"/>
      <c r="AG490" s="1462"/>
      <c r="AH490" s="1462"/>
      <c r="AI490" s="1462"/>
      <c r="AJ490" s="1462"/>
      <c r="AK490" s="1510"/>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35" customHeight="1">
      <c r="B491" s="930" t="s">
        <v>1785</v>
      </c>
      <c r="C491" s="907"/>
      <c r="D491" s="907"/>
      <c r="E491" s="907"/>
      <c r="F491" s="907"/>
      <c r="G491" s="907"/>
      <c r="H491" s="907"/>
      <c r="I491" s="907"/>
      <c r="J491" s="907"/>
      <c r="K491" s="907"/>
      <c r="L491" s="907"/>
      <c r="M491" s="907"/>
      <c r="N491" s="907"/>
      <c r="O491" s="907"/>
      <c r="P491" s="907"/>
      <c r="Q491" s="1453" t="s">
        <v>678</v>
      </c>
      <c r="R491" s="1454"/>
      <c r="S491" s="1454"/>
      <c r="T491" s="1454"/>
      <c r="U491" s="1454"/>
      <c r="V491" s="1454"/>
      <c r="W491" s="1454"/>
      <c r="X491" s="1454"/>
      <c r="Y491" s="1454"/>
      <c r="Z491" s="1454"/>
      <c r="AA491" s="1454"/>
      <c r="AB491" s="1454"/>
      <c r="AC491" s="1454"/>
      <c r="AD491" s="1454"/>
      <c r="AE491" s="1454"/>
      <c r="AF491" s="1454"/>
      <c r="AG491" s="1454"/>
      <c r="AH491" s="1454"/>
      <c r="AI491" s="1454"/>
      <c r="AJ491" s="1454"/>
      <c r="AK491" s="1455"/>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35" customHeight="1">
      <c r="B492" s="45" t="s">
        <v>399</v>
      </c>
      <c r="C492" s="5"/>
      <c r="D492" s="5"/>
      <c r="E492" s="5"/>
      <c r="F492" s="5"/>
      <c r="G492" s="5"/>
      <c r="H492" s="5"/>
      <c r="I492" s="5"/>
      <c r="J492" s="5"/>
      <c r="K492" s="5"/>
      <c r="L492" s="5"/>
      <c r="M492" s="5"/>
      <c r="N492" s="5"/>
      <c r="O492" s="5"/>
      <c r="P492" s="5"/>
      <c r="Q492" s="1449" t="s">
        <v>2727</v>
      </c>
      <c r="R492" s="1433"/>
      <c r="S492" s="1433"/>
      <c r="T492" s="1433"/>
      <c r="U492" s="1433"/>
      <c r="V492" s="1433"/>
      <c r="W492" s="1433"/>
      <c r="X492" s="1433"/>
      <c r="Y492" s="1433"/>
      <c r="Z492" s="1433"/>
      <c r="AA492" s="1433"/>
      <c r="AB492" s="1433"/>
      <c r="AC492" s="1433"/>
      <c r="AD492" s="1433"/>
      <c r="AE492" s="1433"/>
      <c r="AF492" s="1433"/>
      <c r="AG492" s="1433"/>
      <c r="AH492" s="1433"/>
      <c r="AI492" s="1433"/>
      <c r="AJ492" s="1433"/>
      <c r="AK492" s="1450"/>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35" customHeight="1">
      <c r="B493" s="45" t="s">
        <v>400</v>
      </c>
      <c r="C493" s="5"/>
      <c r="D493" s="5"/>
      <c r="E493" s="5"/>
      <c r="F493" s="5"/>
      <c r="G493" s="5"/>
      <c r="H493" s="5"/>
      <c r="I493" s="5"/>
      <c r="J493" s="5"/>
      <c r="K493" s="5"/>
      <c r="L493" s="5"/>
      <c r="M493" s="5"/>
      <c r="N493" s="5"/>
      <c r="O493" s="5"/>
      <c r="P493" s="5"/>
      <c r="Q493" s="1449" t="s">
        <v>2728</v>
      </c>
      <c r="R493" s="1433"/>
      <c r="S493" s="1433"/>
      <c r="T493" s="1433"/>
      <c r="U493" s="1433"/>
      <c r="V493" s="1433"/>
      <c r="W493" s="1433"/>
      <c r="X493" s="1433"/>
      <c r="Y493" s="1433"/>
      <c r="Z493" s="1433"/>
      <c r="AA493" s="1433"/>
      <c r="AB493" s="1433"/>
      <c r="AC493" s="1433"/>
      <c r="AD493" s="1433"/>
      <c r="AE493" s="1433"/>
      <c r="AF493" s="1433"/>
      <c r="AG493" s="1433"/>
      <c r="AH493" s="1433"/>
      <c r="AI493" s="1433"/>
      <c r="AJ493" s="1433"/>
      <c r="AK493" s="1450"/>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35" customHeight="1">
      <c r="B494" s="121" t="s">
        <v>1782</v>
      </c>
      <c r="C494" s="5"/>
      <c r="D494" s="5"/>
      <c r="E494" s="5"/>
      <c r="F494" s="5"/>
      <c r="G494" s="5"/>
      <c r="H494" s="5"/>
      <c r="I494" s="5"/>
      <c r="J494" s="5"/>
      <c r="K494" s="5"/>
      <c r="L494" s="5"/>
      <c r="M494" s="5"/>
      <c r="N494" s="5"/>
      <c r="O494" s="5"/>
      <c r="P494" s="5"/>
      <c r="Q494" s="1449">
        <v>104</v>
      </c>
      <c r="R494" s="1433"/>
      <c r="S494" s="1433"/>
      <c r="T494" s="1433"/>
      <c r="U494" s="1433"/>
      <c r="V494" s="1433"/>
      <c r="W494" s="1433"/>
      <c r="X494" s="1433"/>
      <c r="Y494" s="1433"/>
      <c r="Z494" s="1433"/>
      <c r="AA494" s="1433"/>
      <c r="AB494" s="1433"/>
      <c r="AC494" s="1433"/>
      <c r="AD494" s="1433"/>
      <c r="AE494" s="1433"/>
      <c r="AF494" s="1433"/>
      <c r="AG494" s="1433"/>
      <c r="AH494" s="1433"/>
      <c r="AI494" s="1433"/>
      <c r="AJ494" s="1433"/>
      <c r="AK494" s="1450"/>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35" customHeight="1">
      <c r="B495" s="121" t="s">
        <v>1783</v>
      </c>
      <c r="C495" s="5"/>
      <c r="D495" s="5"/>
      <c r="E495" s="5"/>
      <c r="F495" s="5"/>
      <c r="G495" s="5"/>
      <c r="H495" s="5"/>
      <c r="I495" s="5"/>
      <c r="J495" s="5"/>
      <c r="K495" s="5"/>
      <c r="L495" s="5"/>
      <c r="M495" s="1425"/>
      <c r="N495" s="1426"/>
      <c r="O495" s="1426"/>
      <c r="P495" s="1427"/>
      <c r="Q495" s="121" t="s">
        <v>1784</v>
      </c>
      <c r="R495" s="5"/>
      <c r="S495" s="5"/>
      <c r="T495" s="5"/>
      <c r="U495" s="5"/>
      <c r="V495" s="5"/>
      <c r="W495" s="5"/>
      <c r="X495" s="5"/>
      <c r="Y495" s="5"/>
      <c r="Z495" s="5"/>
      <c r="AA495" s="5"/>
      <c r="AB495" s="5"/>
      <c r="AC495" s="5"/>
      <c r="AD495" s="5"/>
      <c r="AE495" s="5"/>
      <c r="AF495" s="5"/>
      <c r="AG495" s="5"/>
      <c r="AH495" s="1425">
        <v>104</v>
      </c>
      <c r="AI495" s="1426"/>
      <c r="AJ495" s="1426"/>
      <c r="AK495" s="1427"/>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3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3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3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3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6" t="s">
        <v>402</v>
      </c>
      <c r="AD499" s="1457"/>
      <c r="AE499" s="1457"/>
      <c r="AF499" s="1457"/>
      <c r="AG499" s="1457"/>
      <c r="AH499" s="1457"/>
      <c r="AI499" s="1457"/>
      <c r="AJ499" s="1457"/>
      <c r="AK499" s="1458"/>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3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6" t="s">
        <v>403</v>
      </c>
      <c r="AD500" s="1457"/>
      <c r="AE500" s="1457"/>
      <c r="AF500" s="1457"/>
      <c r="AG500" s="50" t="s">
        <v>404</v>
      </c>
      <c r="AH500" s="1457" t="s">
        <v>405</v>
      </c>
      <c r="AI500" s="1457"/>
      <c r="AJ500" s="1457"/>
      <c r="AK500" s="1458"/>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35" customHeight="1">
      <c r="B501" s="1409" t="s">
        <v>406</v>
      </c>
      <c r="C501" s="1410"/>
      <c r="D501" s="1410"/>
      <c r="E501" s="1410"/>
      <c r="F501" s="1410"/>
      <c r="G501" s="1410"/>
      <c r="H501" s="1411"/>
      <c r="I501" s="42" t="s">
        <v>407</v>
      </c>
      <c r="J501" s="42"/>
      <c r="K501" s="42"/>
      <c r="L501" s="42"/>
      <c r="M501" s="42"/>
      <c r="N501" s="42"/>
      <c r="O501" s="42"/>
      <c r="P501" s="42"/>
      <c r="Q501" s="42"/>
      <c r="R501" s="42"/>
      <c r="S501" s="42"/>
      <c r="T501" s="42"/>
      <c r="U501" s="42"/>
      <c r="V501" s="42"/>
      <c r="W501" s="42"/>
      <c r="AC501" s="1417">
        <v>9</v>
      </c>
      <c r="AD501" s="1418"/>
      <c r="AE501" s="1418"/>
      <c r="AF501" s="1418"/>
      <c r="AG501" s="13" t="s">
        <v>404</v>
      </c>
      <c r="AH501" s="1423">
        <v>2022</v>
      </c>
      <c r="AI501" s="1423"/>
      <c r="AJ501" s="1423"/>
      <c r="AK501" s="1424"/>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35" customHeight="1">
      <c r="B502" s="1412"/>
      <c r="C502" s="1413"/>
      <c r="D502" s="1413"/>
      <c r="E502" s="1413"/>
      <c r="F502" s="1413"/>
      <c r="G502" s="1413"/>
      <c r="H502" s="1414"/>
      <c r="I502" s="48" t="s">
        <v>408</v>
      </c>
      <c r="J502" s="48"/>
      <c r="K502" s="48"/>
      <c r="L502" s="48"/>
      <c r="M502" s="48"/>
      <c r="N502" s="48"/>
      <c r="O502" s="48"/>
      <c r="P502" s="48"/>
      <c r="Q502" s="48"/>
      <c r="R502" s="48"/>
      <c r="S502" s="48"/>
      <c r="T502" s="48"/>
      <c r="U502" s="48"/>
      <c r="V502" s="48"/>
      <c r="W502" s="48"/>
      <c r="X502" s="48"/>
      <c r="Y502" s="48"/>
      <c r="Z502" s="48"/>
      <c r="AA502" s="48"/>
      <c r="AB502" s="48"/>
      <c r="AC502" s="1417">
        <v>5</v>
      </c>
      <c r="AD502" s="1418"/>
      <c r="AE502" s="1418"/>
      <c r="AF502" s="1418"/>
      <c r="AG502" s="38" t="s">
        <v>404</v>
      </c>
      <c r="AH502" s="1423">
        <v>2025</v>
      </c>
      <c r="AI502" s="1423"/>
      <c r="AJ502" s="1423"/>
      <c r="AK502" s="1424"/>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35" customHeight="1">
      <c r="B503" s="1409" t="s">
        <v>409</v>
      </c>
      <c r="C503" s="1410"/>
      <c r="D503" s="1410"/>
      <c r="E503" s="1410"/>
      <c r="F503" s="1410"/>
      <c r="G503" s="1410"/>
      <c r="H503" s="1411"/>
      <c r="I503" s="42" t="s">
        <v>410</v>
      </c>
      <c r="J503" s="42"/>
      <c r="K503" s="42"/>
      <c r="L503" s="42"/>
      <c r="M503" s="42"/>
      <c r="N503" s="42"/>
      <c r="O503" s="42"/>
      <c r="P503" s="42"/>
      <c r="Q503" s="42"/>
      <c r="R503" s="42"/>
      <c r="S503" s="42"/>
      <c r="T503" s="42"/>
      <c r="U503" s="42"/>
      <c r="V503" s="42"/>
      <c r="W503" s="42"/>
      <c r="AC503" s="1417">
        <v>9</v>
      </c>
      <c r="AD503" s="1418"/>
      <c r="AE503" s="1418"/>
      <c r="AF503" s="1418"/>
      <c r="AG503" s="13" t="s">
        <v>404</v>
      </c>
      <c r="AH503" s="1423">
        <v>2022</v>
      </c>
      <c r="AI503" s="1423"/>
      <c r="AJ503" s="1423"/>
      <c r="AK503" s="1424"/>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35" customHeight="1">
      <c r="B504" s="1412"/>
      <c r="C504" s="1413"/>
      <c r="D504" s="1413"/>
      <c r="E504" s="1413"/>
      <c r="F504" s="1413"/>
      <c r="G504" s="1413"/>
      <c r="H504" s="1414"/>
      <c r="I504" t="s">
        <v>411</v>
      </c>
      <c r="AC504" s="1417" t="s">
        <v>600</v>
      </c>
      <c r="AD504" s="1418"/>
      <c r="AE504" s="1418"/>
      <c r="AF504" s="1418"/>
      <c r="AG504" s="13" t="s">
        <v>404</v>
      </c>
      <c r="AH504" s="1423"/>
      <c r="AI504" s="1423"/>
      <c r="AJ504" s="1423"/>
      <c r="AK504" s="1424"/>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35" customHeight="1">
      <c r="B505" s="1412"/>
      <c r="C505" s="1413"/>
      <c r="D505" s="1413"/>
      <c r="E505" s="1413"/>
      <c r="F505" s="1413"/>
      <c r="G505" s="1413"/>
      <c r="H505" s="1414"/>
      <c r="I505" t="s">
        <v>412</v>
      </c>
      <c r="AC505" s="1417">
        <v>2</v>
      </c>
      <c r="AD505" s="1418"/>
      <c r="AE505" s="1418"/>
      <c r="AF505" s="1418"/>
      <c r="AG505" s="13" t="s">
        <v>404</v>
      </c>
      <c r="AH505" s="1423">
        <v>2022</v>
      </c>
      <c r="AI505" s="1423"/>
      <c r="AJ505" s="1423"/>
      <c r="AK505" s="1424"/>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35" customHeight="1">
      <c r="B506" s="1412"/>
      <c r="C506" s="1413"/>
      <c r="D506" s="1413"/>
      <c r="E506" s="1413"/>
      <c r="F506" s="1413"/>
      <c r="G506" s="1413"/>
      <c r="H506" s="1414"/>
      <c r="I506" t="s">
        <v>413</v>
      </c>
      <c r="AC506" s="1417" t="s">
        <v>600</v>
      </c>
      <c r="AD506" s="1418"/>
      <c r="AE506" s="1418"/>
      <c r="AF506" s="1418"/>
      <c r="AG506" s="13" t="s">
        <v>404</v>
      </c>
      <c r="AH506" s="1423"/>
      <c r="AI506" s="1423"/>
      <c r="AJ506" s="1423"/>
      <c r="AK506" s="1424"/>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35" customHeight="1">
      <c r="B507" s="1412"/>
      <c r="C507" s="1413"/>
      <c r="D507" s="1413"/>
      <c r="E507" s="1413"/>
      <c r="F507" s="1413"/>
      <c r="G507" s="1413"/>
      <c r="H507" s="1414"/>
      <c r="I507" s="3" t="s">
        <v>414</v>
      </c>
      <c r="AC507" s="1358">
        <v>1</v>
      </c>
      <c r="AD507" s="1359"/>
      <c r="AE507" s="1359"/>
      <c r="AF507" s="1359"/>
      <c r="AG507" s="13" t="s">
        <v>404</v>
      </c>
      <c r="AH507" s="1423">
        <v>2025</v>
      </c>
      <c r="AI507" s="1423"/>
      <c r="AJ507" s="1423"/>
      <c r="AK507" s="1424"/>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35" customHeight="1">
      <c r="B508" s="1412"/>
      <c r="C508" s="1413"/>
      <c r="D508" s="1413"/>
      <c r="E508" s="1413"/>
      <c r="F508" s="1413"/>
      <c r="G508" s="1413"/>
      <c r="H508" s="1414"/>
      <c r="I508" s="931" t="s">
        <v>170</v>
      </c>
      <c r="J508" s="48"/>
      <c r="K508" s="48"/>
      <c r="L508" s="1415" t="s">
        <v>335</v>
      </c>
      <c r="M508" s="1416"/>
      <c r="N508" s="1416"/>
      <c r="O508" s="1416"/>
      <c r="P508" s="1416"/>
      <c r="Q508" s="1416"/>
      <c r="R508" s="1416"/>
      <c r="S508" s="1416"/>
      <c r="T508" s="1416"/>
      <c r="U508" s="1416"/>
      <c r="V508" s="1416"/>
      <c r="W508" s="1416"/>
      <c r="X508" s="1416"/>
      <c r="Y508" s="1416"/>
      <c r="Z508" s="1416"/>
      <c r="AA508" s="1416"/>
      <c r="AB508" s="1491"/>
      <c r="AC508" s="1417" t="s">
        <v>600</v>
      </c>
      <c r="AD508" s="1418"/>
      <c r="AE508" s="1418"/>
      <c r="AF508" s="1418"/>
      <c r="AG508" s="38" t="s">
        <v>404</v>
      </c>
      <c r="AH508" s="1423"/>
      <c r="AI508" s="1423"/>
      <c r="AJ508" s="1423"/>
      <c r="AK508" s="1424"/>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35" customHeight="1">
      <c r="B509" s="905"/>
      <c r="C509" s="130"/>
      <c r="D509" s="130"/>
      <c r="E509" s="130"/>
      <c r="F509" s="130"/>
      <c r="G509" s="130"/>
      <c r="H509" s="906"/>
      <c r="I509" s="3" t="s">
        <v>1789</v>
      </c>
      <c r="AC509" s="1431" t="s">
        <v>554</v>
      </c>
      <c r="AD509" s="1431"/>
      <c r="AE509" s="1431"/>
      <c r="AF509" s="1431"/>
      <c r="AG509" s="13"/>
      <c r="AH509" s="1304"/>
      <c r="AI509" s="1304"/>
      <c r="AJ509" s="1304"/>
      <c r="AK509" s="1495"/>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35" customHeight="1">
      <c r="B510" s="905"/>
      <c r="C510" s="130"/>
      <c r="D510" s="130"/>
      <c r="E510" s="130"/>
      <c r="F510" s="130"/>
      <c r="G510" s="130"/>
      <c r="H510" s="906"/>
      <c r="I510" t="s">
        <v>1786</v>
      </c>
      <c r="AC510" s="1358">
        <v>1</v>
      </c>
      <c r="AD510" s="1359"/>
      <c r="AE510" s="1359"/>
      <c r="AF510" s="1360"/>
      <c r="AG510" s="13"/>
      <c r="AH510" s="1304"/>
      <c r="AI510" s="1304"/>
      <c r="AJ510" s="1304"/>
      <c r="AK510" s="1495"/>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35" customHeight="1">
      <c r="B511" s="905"/>
      <c r="C511" s="130"/>
      <c r="D511" s="130"/>
      <c r="E511" s="130"/>
      <c r="F511" s="130"/>
      <c r="G511" s="130"/>
      <c r="H511" s="906"/>
      <c r="I511" t="s">
        <v>1787</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35" customHeight="1">
      <c r="B512" s="905"/>
      <c r="C512" s="130"/>
      <c r="D512" s="130"/>
      <c r="E512" s="130"/>
      <c r="F512" s="130"/>
      <c r="G512" s="130"/>
      <c r="H512" s="906"/>
      <c r="I512" s="932" t="s">
        <v>1788</v>
      </c>
      <c r="J512" s="48"/>
      <c r="K512" s="48"/>
      <c r="L512" s="48"/>
      <c r="M512" s="48"/>
      <c r="N512" s="48"/>
      <c r="O512" s="48"/>
      <c r="P512" s="48"/>
      <c r="Q512" s="48"/>
      <c r="R512" s="48"/>
      <c r="S512" s="48"/>
      <c r="T512" s="48"/>
      <c r="U512" s="48"/>
      <c r="V512" s="48"/>
      <c r="W512" s="48"/>
      <c r="X512" s="48"/>
      <c r="Y512" s="48"/>
      <c r="Z512" s="48"/>
      <c r="AA512" s="48"/>
      <c r="AB512" s="48"/>
      <c r="AC512" s="1496"/>
      <c r="AD512" s="1497"/>
      <c r="AE512" s="1497"/>
      <c r="AF512" s="1498"/>
      <c r="AG512" s="38"/>
      <c r="AH512" s="1499"/>
      <c r="AI512" s="1499"/>
      <c r="AJ512" s="1499"/>
      <c r="AK512" s="1500"/>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3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4" t="s">
        <v>403</v>
      </c>
      <c r="AD513" s="1482"/>
      <c r="AE513" s="1482"/>
      <c r="AF513" s="1482"/>
      <c r="AG513" s="38" t="s">
        <v>404</v>
      </c>
      <c r="AH513" s="1482" t="s">
        <v>405</v>
      </c>
      <c r="AI513" s="1482"/>
      <c r="AJ513" s="1482"/>
      <c r="AK513" s="1483"/>
      <c r="AZ513" s="3"/>
      <c r="BA513" s="3"/>
      <c r="BB513" s="3"/>
      <c r="BC513" s="3"/>
      <c r="BD513" s="3"/>
      <c r="BE513" s="3"/>
      <c r="BF513" s="3"/>
      <c r="BG513" s="3"/>
      <c r="BH513" s="3"/>
      <c r="BI513" s="3"/>
      <c r="BJ513" s="3"/>
      <c r="BK513" s="3"/>
      <c r="BL513" s="3"/>
      <c r="BM513" s="3"/>
      <c r="BN513" s="3" t="s">
        <v>2424</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35" customHeight="1">
      <c r="B514" s="1409" t="s">
        <v>415</v>
      </c>
      <c r="C514" s="1410"/>
      <c r="D514" s="1410"/>
      <c r="E514" s="1410"/>
      <c r="F514" s="1410"/>
      <c r="G514" s="1410"/>
      <c r="H514" s="1411"/>
      <c r="I514" s="42" t="s">
        <v>416</v>
      </c>
      <c r="J514" s="42"/>
      <c r="K514" s="42"/>
      <c r="L514" s="42"/>
      <c r="M514" s="42"/>
      <c r="N514" s="42"/>
      <c r="O514" s="42"/>
      <c r="P514" s="42"/>
      <c r="Q514" s="42"/>
      <c r="R514" s="42"/>
      <c r="S514" s="42"/>
      <c r="T514" s="42"/>
      <c r="U514" s="42"/>
      <c r="V514" s="42"/>
      <c r="W514" s="42"/>
      <c r="AC514" s="1417">
        <v>2</v>
      </c>
      <c r="AD514" s="1418"/>
      <c r="AE514" s="1418"/>
      <c r="AF514" s="1418"/>
      <c r="AG514" s="13" t="s">
        <v>404</v>
      </c>
      <c r="AH514" s="1423">
        <v>2025</v>
      </c>
      <c r="AI514" s="1423"/>
      <c r="AJ514" s="1423"/>
      <c r="AK514" s="1424"/>
      <c r="AZ514" s="3"/>
      <c r="BA514" s="3"/>
      <c r="BB514" s="3"/>
      <c r="BC514" s="3"/>
      <c r="BD514" s="3"/>
      <c r="BE514" s="3"/>
      <c r="BF514" s="3"/>
      <c r="BG514" s="3"/>
      <c r="BH514" s="3"/>
      <c r="BI514" s="3"/>
      <c r="BJ514" s="3"/>
      <c r="BK514" s="3"/>
      <c r="BL514" s="3"/>
      <c r="BM514" s="3"/>
      <c r="BN514" s="3" t="s">
        <v>2425</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35" customHeight="1">
      <c r="B515" s="1412"/>
      <c r="C515" s="1413"/>
      <c r="D515" s="1413"/>
      <c r="E515" s="1413"/>
      <c r="F515" s="1413"/>
      <c r="G515" s="1413"/>
      <c r="H515" s="1414"/>
      <c r="I515" t="s">
        <v>417</v>
      </c>
      <c r="AC515" s="1417" t="s">
        <v>600</v>
      </c>
      <c r="AD515" s="1418"/>
      <c r="AE515" s="1418"/>
      <c r="AF515" s="1418"/>
      <c r="AG515" s="13" t="s">
        <v>404</v>
      </c>
      <c r="AH515" s="1423">
        <v>2024</v>
      </c>
      <c r="AI515" s="1423"/>
      <c r="AJ515" s="1423"/>
      <c r="AK515" s="1424"/>
      <c r="AZ515" s="3"/>
      <c r="BA515" s="3"/>
      <c r="BB515" s="3"/>
      <c r="BC515" s="3"/>
      <c r="BD515" s="3"/>
      <c r="BE515" s="3"/>
      <c r="BF515" s="3"/>
      <c r="BG515" s="3"/>
      <c r="BH515" s="3"/>
      <c r="BI515" s="3"/>
      <c r="BJ515" s="3"/>
      <c r="BK515" s="3"/>
      <c r="BL515" s="3"/>
      <c r="BM515" s="3"/>
      <c r="BN515" s="3" t="s">
        <v>2426</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35" customHeight="1">
      <c r="B516" s="1412"/>
      <c r="C516" s="1413"/>
      <c r="D516" s="1413"/>
      <c r="E516" s="1413"/>
      <c r="F516" s="1413"/>
      <c r="G516" s="1413"/>
      <c r="H516" s="1414"/>
      <c r="I516" s="48" t="s">
        <v>418</v>
      </c>
      <c r="J516" s="48"/>
      <c r="K516" s="48"/>
      <c r="L516" s="48"/>
      <c r="M516" s="48"/>
      <c r="N516" s="48"/>
      <c r="O516" s="48"/>
      <c r="P516" s="48"/>
      <c r="Q516" s="48"/>
      <c r="R516" s="48"/>
      <c r="S516" s="48"/>
      <c r="T516" s="48"/>
      <c r="U516" s="48"/>
      <c r="V516" s="48"/>
      <c r="W516" s="48"/>
      <c r="X516" s="48"/>
      <c r="Y516" s="48"/>
      <c r="Z516" s="48"/>
      <c r="AA516" s="48"/>
      <c r="AB516" s="48"/>
      <c r="AC516" s="1417">
        <v>5</v>
      </c>
      <c r="AD516" s="1418"/>
      <c r="AE516" s="1418"/>
      <c r="AF516" s="1418"/>
      <c r="AG516" s="38" t="s">
        <v>404</v>
      </c>
      <c r="AH516" s="1423">
        <v>2025</v>
      </c>
      <c r="AI516" s="1423"/>
      <c r="AJ516" s="1423"/>
      <c r="AK516" s="1424"/>
      <c r="AZ516" s="3"/>
      <c r="BA516" s="3"/>
      <c r="BB516" s="3"/>
      <c r="BC516" s="3"/>
      <c r="BD516" s="3"/>
      <c r="BE516" s="3"/>
      <c r="BF516" s="3"/>
      <c r="BG516" s="3"/>
      <c r="BH516" s="3"/>
      <c r="BI516" s="3"/>
      <c r="BJ516" s="3"/>
      <c r="BK516" s="3"/>
      <c r="BL516" s="3"/>
      <c r="BM516" s="3"/>
      <c r="BN516" s="3" t="s">
        <v>2427</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35" customHeight="1">
      <c r="B517" s="1409" t="s">
        <v>419</v>
      </c>
      <c r="C517" s="1410"/>
      <c r="D517" s="1410"/>
      <c r="E517" s="1410"/>
      <c r="F517" s="1410"/>
      <c r="G517" s="1410"/>
      <c r="H517" s="1411"/>
      <c r="I517" s="42" t="s">
        <v>416</v>
      </c>
      <c r="J517" s="42"/>
      <c r="K517" s="42"/>
      <c r="L517" s="42"/>
      <c r="M517" s="42"/>
      <c r="N517" s="42"/>
      <c r="O517" s="42"/>
      <c r="P517" s="42"/>
      <c r="Q517" s="42"/>
      <c r="R517" s="42"/>
      <c r="S517" s="42"/>
      <c r="T517" s="42"/>
      <c r="U517" s="42"/>
      <c r="V517" s="42"/>
      <c r="W517" s="42"/>
      <c r="X517" s="42"/>
      <c r="Y517" s="42"/>
      <c r="Z517" s="42"/>
      <c r="AA517" s="42"/>
      <c r="AB517" s="42"/>
      <c r="AC517" s="1358">
        <v>1</v>
      </c>
      <c r="AD517" s="1359"/>
      <c r="AE517" s="1359"/>
      <c r="AF517" s="1359"/>
      <c r="AG517" s="129" t="s">
        <v>404</v>
      </c>
      <c r="AH517" s="1423">
        <v>2027</v>
      </c>
      <c r="AI517" s="1423"/>
      <c r="AJ517" s="1423"/>
      <c r="AK517" s="1424"/>
      <c r="AZ517" s="3"/>
      <c r="BB517" s="3"/>
      <c r="BC517" s="3"/>
      <c r="BD517" s="3"/>
      <c r="BE517" s="3"/>
      <c r="BF517" s="3"/>
      <c r="BG517" s="3"/>
      <c r="BH517" s="3"/>
      <c r="BI517" s="3"/>
      <c r="BJ517" s="3"/>
      <c r="BK517" s="3"/>
      <c r="BL517" s="3"/>
      <c r="BM517" s="3"/>
      <c r="BN517" s="3" t="s">
        <v>2428</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35" customHeight="1">
      <c r="B518" s="1412"/>
      <c r="C518" s="1413"/>
      <c r="D518" s="1413"/>
      <c r="E518" s="1413"/>
      <c r="F518" s="1413"/>
      <c r="G518" s="1413"/>
      <c r="H518" s="1414"/>
      <c r="I518" t="s">
        <v>417</v>
      </c>
      <c r="AC518" s="1417" t="s">
        <v>600</v>
      </c>
      <c r="AD518" s="1418"/>
      <c r="AE518" s="1418"/>
      <c r="AF518" s="1418"/>
      <c r="AG518" s="13" t="s">
        <v>404</v>
      </c>
      <c r="AH518" s="1423"/>
      <c r="AI518" s="1423"/>
      <c r="AJ518" s="1423"/>
      <c r="AK518" s="1424"/>
      <c r="BB518" s="3"/>
      <c r="BC518" s="3"/>
      <c r="BD518" s="3"/>
      <c r="BE518" s="3"/>
      <c r="BF518" s="3"/>
      <c r="BG518" s="3"/>
      <c r="BH518" s="3"/>
      <c r="BI518" s="3"/>
      <c r="BJ518" s="3"/>
      <c r="BK518" s="3"/>
      <c r="BL518" s="3"/>
      <c r="BM518" s="3"/>
      <c r="BN518" s="3" t="s">
        <v>2429</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35" customHeight="1">
      <c r="B519" s="1443"/>
      <c r="C519" s="1444"/>
      <c r="D519" s="1444"/>
      <c r="E519" s="1444"/>
      <c r="F519" s="1444"/>
      <c r="G519" s="1444"/>
      <c r="H519" s="1445"/>
      <c r="I519" s="48" t="s">
        <v>418</v>
      </c>
      <c r="J519" s="48"/>
      <c r="K519" s="48"/>
      <c r="L519" s="48"/>
      <c r="M519" s="48"/>
      <c r="N519" s="48"/>
      <c r="O519" s="48"/>
      <c r="P519" s="48"/>
      <c r="Q519" s="48"/>
      <c r="R519" s="48"/>
      <c r="S519" s="48"/>
      <c r="T519" s="48"/>
      <c r="U519" s="48"/>
      <c r="V519" s="48"/>
      <c r="W519" s="48"/>
      <c r="X519" s="48"/>
      <c r="Y519" s="48"/>
      <c r="Z519" s="48"/>
      <c r="AA519" s="48"/>
      <c r="AB519" s="48"/>
      <c r="AC519" s="1417">
        <v>3</v>
      </c>
      <c r="AD519" s="1418"/>
      <c r="AE519" s="1418"/>
      <c r="AF519" s="1418"/>
      <c r="AG519" s="38" t="s">
        <v>404</v>
      </c>
      <c r="AH519" s="1423">
        <v>2027</v>
      </c>
      <c r="AI519" s="1423"/>
      <c r="AJ519" s="1423"/>
      <c r="AK519" s="1424"/>
      <c r="BB519" s="3"/>
      <c r="BC519" s="3"/>
      <c r="BD519" s="3"/>
      <c r="BE519" s="3"/>
      <c r="BF519" s="3"/>
      <c r="BG519" s="3"/>
      <c r="BH519" s="3"/>
      <c r="BI519" s="3"/>
      <c r="BJ519" s="3"/>
      <c r="BK519" s="3"/>
      <c r="BL519" s="3"/>
      <c r="BM519" s="3"/>
      <c r="BN519" s="3" t="s">
        <v>2430</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35" customHeight="1">
      <c r="B520" s="1409" t="s">
        <v>420</v>
      </c>
      <c r="C520" s="1410"/>
      <c r="D520" s="1410"/>
      <c r="E520" s="1410"/>
      <c r="F520" s="1410"/>
      <c r="G520" s="1410"/>
      <c r="H520" s="1411"/>
      <c r="I520" s="41" t="s">
        <v>421</v>
      </c>
      <c r="J520" s="42"/>
      <c r="K520" s="42"/>
      <c r="L520" s="42"/>
      <c r="M520" s="42"/>
      <c r="N520" s="42"/>
      <c r="O520" s="1415" t="s">
        <v>2729</v>
      </c>
      <c r="P520" s="1416"/>
      <c r="Q520" s="1416"/>
      <c r="R520" s="1416"/>
      <c r="S520" s="1416"/>
      <c r="T520" s="1416"/>
      <c r="U520" s="1416"/>
      <c r="V520" s="1416"/>
      <c r="W520" s="1416"/>
      <c r="X520" s="1416"/>
      <c r="Y520" s="1416"/>
      <c r="Z520" s="1416"/>
      <c r="AA520" s="1416"/>
      <c r="AB520" s="58"/>
      <c r="AC520" s="1358">
        <v>6</v>
      </c>
      <c r="AD520" s="1359"/>
      <c r="AE520" s="1359"/>
      <c r="AF520" s="1359"/>
      <c r="AG520" s="129" t="s">
        <v>404</v>
      </c>
      <c r="AH520" s="1423">
        <v>2023</v>
      </c>
      <c r="AI520" s="1423"/>
      <c r="AJ520" s="1423"/>
      <c r="AK520" s="1424"/>
      <c r="AZ520" s="3"/>
      <c r="BB520" s="3"/>
      <c r="BC520" s="3"/>
      <c r="BD520" s="3"/>
      <c r="BE520" s="3"/>
      <c r="BF520" s="3"/>
      <c r="BG520" s="3"/>
      <c r="BH520" s="3"/>
      <c r="BI520" s="3"/>
      <c r="BJ520" s="3"/>
      <c r="BK520" s="3"/>
      <c r="BL520" s="3"/>
      <c r="BM520" s="3"/>
      <c r="BN520" s="3" t="s">
        <v>2431</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35" customHeight="1">
      <c r="B521" s="1412"/>
      <c r="C521" s="1413"/>
      <c r="D521" s="1413"/>
      <c r="E521" s="1413"/>
      <c r="F521" s="1413"/>
      <c r="G521" s="1413"/>
      <c r="H521" s="1414"/>
      <c r="I521" s="114" t="s">
        <v>422</v>
      </c>
      <c r="AB521" s="65"/>
      <c r="AC521" s="1417">
        <v>1</v>
      </c>
      <c r="AD521" s="1418"/>
      <c r="AE521" s="1418"/>
      <c r="AF521" s="1418"/>
      <c r="AG521" s="13" t="s">
        <v>404</v>
      </c>
      <c r="AH521" s="1423">
        <v>2023</v>
      </c>
      <c r="AI521" s="1423"/>
      <c r="AJ521" s="1423"/>
      <c r="AK521" s="1424"/>
      <c r="AZ521" s="3"/>
      <c r="BB521" s="3"/>
      <c r="BC521" s="3"/>
      <c r="BD521" s="3"/>
      <c r="BE521" s="3"/>
      <c r="BF521" s="3"/>
      <c r="BG521" s="3"/>
      <c r="BH521" s="3"/>
      <c r="BI521" s="3"/>
      <c r="BJ521" s="3"/>
      <c r="BK521" s="3"/>
      <c r="BL521" s="3"/>
      <c r="BM521" s="3"/>
      <c r="BN521" s="3" t="s">
        <v>2432</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35" customHeight="1">
      <c r="B522" s="1412"/>
      <c r="C522" s="1413"/>
      <c r="D522" s="1413"/>
      <c r="E522" s="1413"/>
      <c r="F522" s="1413"/>
      <c r="G522" s="1413"/>
      <c r="H522" s="1414"/>
      <c r="I522" s="47" t="s">
        <v>423</v>
      </c>
      <c r="J522" s="48"/>
      <c r="K522" s="48"/>
      <c r="L522" s="48"/>
      <c r="M522" s="48"/>
      <c r="N522" s="48"/>
      <c r="O522" s="48"/>
      <c r="P522" s="48"/>
      <c r="Q522" s="48"/>
      <c r="R522" s="48"/>
      <c r="S522" s="48"/>
      <c r="T522" s="48"/>
      <c r="U522" s="48"/>
      <c r="V522" s="48"/>
      <c r="W522" s="48"/>
      <c r="X522" s="48"/>
      <c r="Y522" s="48"/>
      <c r="Z522" s="48"/>
      <c r="AA522" s="48"/>
      <c r="AB522" s="49"/>
      <c r="AC522" s="1417">
        <v>6</v>
      </c>
      <c r="AD522" s="1418"/>
      <c r="AE522" s="1418"/>
      <c r="AF522" s="1418"/>
      <c r="AG522" s="38" t="s">
        <v>404</v>
      </c>
      <c r="AH522" s="1423">
        <v>2023</v>
      </c>
      <c r="AI522" s="1423"/>
      <c r="AJ522" s="1423"/>
      <c r="AK522" s="1424"/>
      <c r="AZ522" s="3"/>
      <c r="BA522" s="3"/>
      <c r="BB522" s="3"/>
      <c r="BC522" s="3"/>
      <c r="BD522" s="3"/>
      <c r="BE522" s="3"/>
      <c r="BF522" s="3"/>
      <c r="BG522" s="3"/>
      <c r="BH522" s="3"/>
      <c r="BI522" s="3"/>
      <c r="BJ522" s="3"/>
      <c r="BK522" s="3"/>
      <c r="BL522" s="3"/>
      <c r="BM522" s="3"/>
      <c r="BN522" s="3" t="s">
        <v>2433</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35" customHeight="1">
      <c r="B523" s="1412"/>
      <c r="C523" s="1413"/>
      <c r="D523" s="1413"/>
      <c r="E523" s="1413"/>
      <c r="F523" s="1413"/>
      <c r="G523" s="1413"/>
      <c r="H523" s="1414"/>
      <c r="I523" s="42" t="s">
        <v>424</v>
      </c>
      <c r="J523" s="42"/>
      <c r="K523" s="42"/>
      <c r="L523" s="42"/>
      <c r="M523" s="42"/>
      <c r="N523" s="42"/>
      <c r="O523" s="1415" t="s">
        <v>2730</v>
      </c>
      <c r="P523" s="1416"/>
      <c r="Q523" s="1416"/>
      <c r="R523" s="1416"/>
      <c r="S523" s="1416"/>
      <c r="T523" s="1416"/>
      <c r="U523" s="1416"/>
      <c r="V523" s="1416"/>
      <c r="W523" s="1416"/>
      <c r="X523" s="1416"/>
      <c r="Y523" s="1416"/>
      <c r="Z523" s="1416"/>
      <c r="AA523" s="1416"/>
      <c r="AC523" s="1417">
        <v>6</v>
      </c>
      <c r="AD523" s="1418"/>
      <c r="AE523" s="1418"/>
      <c r="AF523" s="1418"/>
      <c r="AG523" s="13" t="s">
        <v>404</v>
      </c>
      <c r="AH523" s="1423">
        <v>2023</v>
      </c>
      <c r="AI523" s="1423"/>
      <c r="AJ523" s="1423"/>
      <c r="AK523" s="1424"/>
      <c r="AZ523" s="3"/>
      <c r="BA523" s="3"/>
      <c r="BB523" s="3"/>
      <c r="BC523" s="3"/>
      <c r="BD523" s="3"/>
      <c r="BE523" s="3"/>
      <c r="BF523" s="3"/>
      <c r="BG523" s="3"/>
      <c r="BH523" s="3"/>
      <c r="BI523" s="3"/>
      <c r="BJ523" s="3"/>
      <c r="BK523" s="3"/>
      <c r="BL523" s="3"/>
      <c r="BM523" s="3"/>
      <c r="BN523" s="3" t="s">
        <v>2434</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35" customHeight="1">
      <c r="B524" s="1412"/>
      <c r="C524" s="1413"/>
      <c r="D524" s="1413"/>
      <c r="E524" s="1413"/>
      <c r="F524" s="1413"/>
      <c r="G524" s="1413"/>
      <c r="H524" s="1414"/>
      <c r="I524" t="s">
        <v>422</v>
      </c>
      <c r="AC524" s="1417">
        <v>1</v>
      </c>
      <c r="AD524" s="1418"/>
      <c r="AE524" s="1418"/>
      <c r="AF524" s="1418"/>
      <c r="AG524" s="13" t="s">
        <v>404</v>
      </c>
      <c r="AH524" s="1423">
        <v>2023</v>
      </c>
      <c r="AI524" s="1423"/>
      <c r="AJ524" s="1423"/>
      <c r="AK524" s="1424"/>
      <c r="AZ524" s="3"/>
      <c r="BA524" s="3"/>
      <c r="BB524" s="3"/>
      <c r="BC524" s="3"/>
      <c r="BD524" s="3"/>
      <c r="BE524" s="3"/>
      <c r="BF524" s="3"/>
      <c r="BG524" s="3"/>
      <c r="BH524" s="3"/>
      <c r="BI524" s="3"/>
      <c r="BJ524" s="3"/>
      <c r="BK524" s="3"/>
      <c r="BL524" s="3"/>
      <c r="BM524" s="3"/>
      <c r="BN524" s="3" t="s">
        <v>2435</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35" customHeight="1">
      <c r="B525" s="1412"/>
      <c r="C525" s="1413"/>
      <c r="D525" s="1413"/>
      <c r="E525" s="1413"/>
      <c r="F525" s="1413"/>
      <c r="G525" s="1413"/>
      <c r="H525" s="1414"/>
      <c r="I525" s="48" t="s">
        <v>423</v>
      </c>
      <c r="J525" s="48"/>
      <c r="K525" s="48"/>
      <c r="L525" s="48"/>
      <c r="M525" s="48"/>
      <c r="N525" s="48"/>
      <c r="O525" s="48"/>
      <c r="P525" s="48"/>
      <c r="Q525" s="48"/>
      <c r="R525" s="48"/>
      <c r="S525" s="48"/>
      <c r="T525" s="48"/>
      <c r="U525" s="48"/>
      <c r="V525" s="48"/>
      <c r="W525" s="48"/>
      <c r="X525" s="48"/>
      <c r="Y525" s="48"/>
      <c r="Z525" s="48"/>
      <c r="AA525" s="48"/>
      <c r="AB525" s="48"/>
      <c r="AC525" s="1417">
        <v>6</v>
      </c>
      <c r="AD525" s="1418"/>
      <c r="AE525" s="1418"/>
      <c r="AF525" s="1418"/>
      <c r="AG525" s="38" t="s">
        <v>404</v>
      </c>
      <c r="AH525" s="1423">
        <v>2023</v>
      </c>
      <c r="AI525" s="1423"/>
      <c r="AJ525" s="1423"/>
      <c r="AK525" s="1424"/>
      <c r="AZ525" s="3"/>
      <c r="BA525" s="3"/>
      <c r="BB525" s="3"/>
      <c r="BC525" s="3"/>
      <c r="BD525" s="3"/>
      <c r="BE525" s="3"/>
      <c r="BF525" s="3"/>
      <c r="BG525" s="3"/>
      <c r="BH525" s="3"/>
      <c r="BI525" s="3"/>
      <c r="BJ525" s="3"/>
      <c r="BK525" s="3"/>
      <c r="BL525" s="3"/>
      <c r="BM525" s="3"/>
      <c r="BN525" s="3" t="s">
        <v>2436</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35" customHeight="1">
      <c r="B526" s="1412"/>
      <c r="C526" s="1413"/>
      <c r="D526" s="1413"/>
      <c r="E526" s="1413"/>
      <c r="F526" s="1413"/>
      <c r="G526" s="1413"/>
      <c r="H526" s="1414"/>
      <c r="I526" s="42" t="s">
        <v>424</v>
      </c>
      <c r="J526" s="42"/>
      <c r="K526" s="42"/>
      <c r="L526" s="42"/>
      <c r="M526" s="42"/>
      <c r="N526" s="42"/>
      <c r="O526" s="1415" t="s">
        <v>2731</v>
      </c>
      <c r="P526" s="1416"/>
      <c r="Q526" s="1416"/>
      <c r="R526" s="1416"/>
      <c r="S526" s="1416"/>
      <c r="T526" s="1416"/>
      <c r="U526" s="1416"/>
      <c r="V526" s="1416"/>
      <c r="W526" s="1416"/>
      <c r="X526" s="1416"/>
      <c r="Y526" s="1416"/>
      <c r="Z526" s="1416"/>
      <c r="AA526" s="1416"/>
      <c r="AC526" s="1417">
        <v>2</v>
      </c>
      <c r="AD526" s="1418"/>
      <c r="AE526" s="1418"/>
      <c r="AF526" s="1418"/>
      <c r="AG526" s="13" t="s">
        <v>404</v>
      </c>
      <c r="AH526" s="1423">
        <v>2024</v>
      </c>
      <c r="AI526" s="1423"/>
      <c r="AJ526" s="1423"/>
      <c r="AK526" s="1424"/>
      <c r="AZ526" s="3"/>
      <c r="BA526" s="3"/>
      <c r="BB526" s="3"/>
      <c r="BC526" s="3"/>
      <c r="BD526" s="3"/>
      <c r="BE526" s="3"/>
      <c r="BF526" s="3"/>
      <c r="BG526" s="3"/>
      <c r="BH526" s="3"/>
      <c r="BI526" s="3"/>
      <c r="BJ526" s="3"/>
      <c r="BK526" s="3"/>
      <c r="BL526" s="3"/>
      <c r="BM526" s="3"/>
      <c r="BN526" s="3" t="s">
        <v>2437</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35" customHeight="1">
      <c r="B527" s="1412"/>
      <c r="C527" s="1413"/>
      <c r="D527" s="1413"/>
      <c r="E527" s="1413"/>
      <c r="F527" s="1413"/>
      <c r="G527" s="1413"/>
      <c r="H527" s="1414"/>
      <c r="I527" t="s">
        <v>422</v>
      </c>
      <c r="AC527" s="1417">
        <v>7</v>
      </c>
      <c r="AD527" s="1418"/>
      <c r="AE527" s="1418"/>
      <c r="AF527" s="1418"/>
      <c r="AG527" s="13" t="s">
        <v>404</v>
      </c>
      <c r="AH527" s="1423">
        <v>2023</v>
      </c>
      <c r="AI527" s="1423"/>
      <c r="AJ527" s="1423"/>
      <c r="AK527" s="1424"/>
      <c r="AZ527" s="3"/>
      <c r="BA527" s="3"/>
      <c r="BB527" s="3"/>
      <c r="BC527" s="3"/>
      <c r="BD527" s="3"/>
      <c r="BE527" s="3"/>
      <c r="BF527" s="3"/>
      <c r="BG527" s="3"/>
      <c r="BH527" s="3"/>
      <c r="BI527" s="3"/>
      <c r="BJ527" s="3"/>
      <c r="BK527" s="3"/>
      <c r="BL527" s="3"/>
      <c r="BM527" s="3"/>
      <c r="BN527" s="3" t="s">
        <v>2438</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35" customHeight="1">
      <c r="B528" s="1412"/>
      <c r="C528" s="1413"/>
      <c r="D528" s="1413"/>
      <c r="E528" s="1413"/>
      <c r="F528" s="1413"/>
      <c r="G528" s="1413"/>
      <c r="H528" s="1414"/>
      <c r="I528" s="48" t="s">
        <v>423</v>
      </c>
      <c r="J528" s="48"/>
      <c r="K528" s="48"/>
      <c r="L528" s="48"/>
      <c r="M528" s="48"/>
      <c r="N528" s="48"/>
      <c r="O528" s="48"/>
      <c r="P528" s="48"/>
      <c r="Q528" s="48"/>
      <c r="R528" s="48"/>
      <c r="S528" s="48"/>
      <c r="T528" s="48"/>
      <c r="U528" s="48"/>
      <c r="V528" s="48"/>
      <c r="W528" s="48"/>
      <c r="X528" s="48"/>
      <c r="Y528" s="48"/>
      <c r="Z528" s="48"/>
      <c r="AA528" s="48"/>
      <c r="AB528" s="48"/>
      <c r="AC528" s="1417">
        <v>2</v>
      </c>
      <c r="AD528" s="1418"/>
      <c r="AE528" s="1418"/>
      <c r="AF528" s="1418"/>
      <c r="AG528" s="38" t="s">
        <v>404</v>
      </c>
      <c r="AH528" s="1423">
        <v>2024</v>
      </c>
      <c r="AI528" s="1423"/>
      <c r="AJ528" s="1423"/>
      <c r="AK528" s="1424"/>
      <c r="AZ528" s="3"/>
      <c r="BA528" s="3"/>
      <c r="BB528" s="3"/>
      <c r="BC528" s="3"/>
      <c r="BD528" s="3"/>
      <c r="BE528" s="3"/>
      <c r="BF528" s="3"/>
      <c r="BG528" s="3"/>
      <c r="BH528" s="3"/>
      <c r="BI528" s="3"/>
      <c r="BJ528" s="3"/>
      <c r="BK528" s="3"/>
      <c r="BL528" s="3"/>
      <c r="BM528" s="3"/>
      <c r="BN528" s="3" t="s">
        <v>2439</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35" customHeight="1">
      <c r="B529" s="1412"/>
      <c r="C529" s="1413"/>
      <c r="D529" s="1413"/>
      <c r="E529" s="1413"/>
      <c r="F529" s="1413"/>
      <c r="G529" s="1413"/>
      <c r="H529" s="1414"/>
      <c r="I529" s="42" t="s">
        <v>424</v>
      </c>
      <c r="J529" s="42"/>
      <c r="K529" s="42"/>
      <c r="L529" s="42"/>
      <c r="M529" s="42"/>
      <c r="N529" s="42"/>
      <c r="O529" s="1415" t="s">
        <v>2646</v>
      </c>
      <c r="P529" s="1416"/>
      <c r="Q529" s="1416"/>
      <c r="R529" s="1416"/>
      <c r="S529" s="1416"/>
      <c r="T529" s="1416"/>
      <c r="U529" s="1416"/>
      <c r="V529" s="1416"/>
      <c r="W529" s="1416"/>
      <c r="X529" s="1416"/>
      <c r="Y529" s="1416"/>
      <c r="Z529" s="1416"/>
      <c r="AA529" s="1416"/>
      <c r="AC529" s="1417">
        <v>2</v>
      </c>
      <c r="AD529" s="1418"/>
      <c r="AE529" s="1418"/>
      <c r="AF529" s="1418"/>
      <c r="AG529" s="13" t="s">
        <v>404</v>
      </c>
      <c r="AH529" s="1423">
        <v>2024</v>
      </c>
      <c r="AI529" s="1423"/>
      <c r="AJ529" s="1423"/>
      <c r="AK529" s="1424"/>
      <c r="AZ529" s="3"/>
      <c r="BA529" s="3"/>
      <c r="BB529" s="3"/>
      <c r="BC529" s="3"/>
      <c r="BD529" s="3"/>
      <c r="BE529" s="3"/>
      <c r="BF529" s="3"/>
      <c r="BG529" s="3"/>
      <c r="BH529" s="3"/>
      <c r="BI529" s="3"/>
      <c r="BJ529" s="3"/>
      <c r="BK529" s="3"/>
      <c r="BL529" s="3"/>
      <c r="BM529" s="3"/>
      <c r="BN529" s="3" t="s">
        <v>2440</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35" customHeight="1">
      <c r="B530" s="1412"/>
      <c r="C530" s="1413"/>
      <c r="D530" s="1413"/>
      <c r="E530" s="1413"/>
      <c r="F530" s="1413"/>
      <c r="G530" s="1413"/>
      <c r="H530" s="1414"/>
      <c r="I530" t="s">
        <v>422</v>
      </c>
      <c r="AC530" s="1417" t="s">
        <v>600</v>
      </c>
      <c r="AD530" s="1418"/>
      <c r="AE530" s="1418"/>
      <c r="AF530" s="1418"/>
      <c r="AG530" s="13" t="s">
        <v>404</v>
      </c>
      <c r="AH530" s="1423"/>
      <c r="AI530" s="1423"/>
      <c r="AJ530" s="1423"/>
      <c r="AK530" s="1424"/>
      <c r="AZ530" s="3"/>
      <c r="BA530" s="3"/>
      <c r="BB530" s="3"/>
      <c r="BC530" s="3"/>
      <c r="BD530" s="3"/>
      <c r="BE530" s="3"/>
      <c r="BF530" s="3"/>
      <c r="BG530" s="3"/>
      <c r="BH530" s="3"/>
      <c r="BI530" s="3"/>
      <c r="BJ530" s="3"/>
      <c r="BK530" s="3"/>
      <c r="BL530" s="3"/>
      <c r="BM530" s="3"/>
      <c r="BN530" s="3" t="s">
        <v>2441</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35" customHeight="1">
      <c r="B531" s="1412"/>
      <c r="C531" s="1413"/>
      <c r="D531" s="1413"/>
      <c r="E531" s="1413"/>
      <c r="F531" s="1413"/>
      <c r="G531" s="1413"/>
      <c r="H531" s="1414"/>
      <c r="I531" s="48" t="s">
        <v>423</v>
      </c>
      <c r="J531" s="48"/>
      <c r="K531" s="48"/>
      <c r="L531" s="48"/>
      <c r="M531" s="48"/>
      <c r="N531" s="48"/>
      <c r="O531" s="48"/>
      <c r="P531" s="48"/>
      <c r="Q531" s="48"/>
      <c r="R531" s="48"/>
      <c r="S531" s="48"/>
      <c r="T531" s="48"/>
      <c r="U531" s="48"/>
      <c r="V531" s="48"/>
      <c r="W531" s="48"/>
      <c r="X531" s="48"/>
      <c r="Y531" s="48"/>
      <c r="Z531" s="48"/>
      <c r="AA531" s="48"/>
      <c r="AB531" s="48"/>
      <c r="AC531" s="1417">
        <v>2</v>
      </c>
      <c r="AD531" s="1418"/>
      <c r="AE531" s="1418"/>
      <c r="AF531" s="1418"/>
      <c r="AG531" s="38" t="s">
        <v>404</v>
      </c>
      <c r="AH531" s="1423">
        <v>2024</v>
      </c>
      <c r="AI531" s="1423"/>
      <c r="AJ531" s="1423"/>
      <c r="AK531" s="1424"/>
      <c r="AZ531" s="3"/>
      <c r="BA531" s="3"/>
      <c r="BB531" s="3"/>
      <c r="BC531" s="3"/>
      <c r="BD531" s="3"/>
      <c r="BE531" s="3"/>
      <c r="BF531" s="3"/>
      <c r="BG531" s="3"/>
      <c r="BH531" s="3"/>
      <c r="BI531" s="3"/>
      <c r="BJ531" s="3"/>
      <c r="BK531" s="3"/>
      <c r="BL531" s="3"/>
      <c r="BM531" s="3"/>
      <c r="BN531" s="3" t="s">
        <v>2442</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35" customHeight="1">
      <c r="B532" s="1412"/>
      <c r="C532" s="1413"/>
      <c r="D532" s="1413"/>
      <c r="E532" s="1413"/>
      <c r="F532" s="1413"/>
      <c r="G532" s="1413"/>
      <c r="H532" s="1414"/>
      <c r="I532" s="42" t="s">
        <v>424</v>
      </c>
      <c r="J532" s="42"/>
      <c r="K532" s="42"/>
      <c r="L532" s="42"/>
      <c r="M532" s="42"/>
      <c r="N532" s="42"/>
      <c r="O532" s="1415" t="s">
        <v>2732</v>
      </c>
      <c r="P532" s="1416"/>
      <c r="Q532" s="1416"/>
      <c r="R532" s="1416"/>
      <c r="S532" s="1416"/>
      <c r="T532" s="1416"/>
      <c r="U532" s="1416"/>
      <c r="V532" s="1416"/>
      <c r="W532" s="1416"/>
      <c r="X532" s="1416"/>
      <c r="Y532" s="1416"/>
      <c r="Z532" s="1416"/>
      <c r="AA532" s="1416"/>
      <c r="AC532" s="1417">
        <v>9</v>
      </c>
      <c r="AD532" s="1418"/>
      <c r="AE532" s="1418"/>
      <c r="AF532" s="1418"/>
      <c r="AG532" s="13" t="s">
        <v>404</v>
      </c>
      <c r="AH532" s="1423">
        <v>2023</v>
      </c>
      <c r="AI532" s="1423"/>
      <c r="AJ532" s="1423"/>
      <c r="AK532" s="1424"/>
      <c r="AZ532" s="3"/>
      <c r="BA532" s="3"/>
      <c r="BB532" s="3"/>
      <c r="BC532" s="3"/>
      <c r="BD532" s="3"/>
      <c r="BE532" s="3"/>
      <c r="BF532" s="3"/>
      <c r="BG532" s="3"/>
      <c r="BH532" s="3"/>
      <c r="BI532" s="3"/>
      <c r="BJ532" s="3"/>
      <c r="BK532" s="3"/>
      <c r="BL532" s="3"/>
      <c r="BM532" s="3"/>
      <c r="BN532" s="3" t="s">
        <v>2443</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35" customHeight="1">
      <c r="B533" s="1412"/>
      <c r="C533" s="1413"/>
      <c r="D533" s="1413"/>
      <c r="E533" s="1413"/>
      <c r="F533" s="1413"/>
      <c r="G533" s="1413"/>
      <c r="H533" s="1414"/>
      <c r="I533" t="s">
        <v>422</v>
      </c>
      <c r="AC533" s="1417" t="s">
        <v>600</v>
      </c>
      <c r="AD533" s="1418"/>
      <c r="AE533" s="1418"/>
      <c r="AF533" s="1418"/>
      <c r="AG533" s="38" t="s">
        <v>404</v>
      </c>
      <c r="AH533" s="1423"/>
      <c r="AI533" s="1423"/>
      <c r="AJ533" s="1423"/>
      <c r="AK533" s="1424"/>
      <c r="AZ533" s="3"/>
      <c r="BA533" s="3"/>
      <c r="BB533" s="3"/>
      <c r="BC533" s="3"/>
      <c r="BD533" s="3"/>
      <c r="BE533" s="3"/>
      <c r="BF533" s="3"/>
      <c r="BG533" s="3"/>
      <c r="BH533" s="3"/>
      <c r="BI533" s="3"/>
      <c r="BJ533" s="3"/>
      <c r="BK533" s="3"/>
      <c r="BL533" s="3"/>
      <c r="BM533" s="3"/>
      <c r="BN533" s="3" t="s">
        <v>2444</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35" customHeight="1">
      <c r="B534" s="1412"/>
      <c r="C534" s="1413"/>
      <c r="D534" s="1413"/>
      <c r="E534" s="1413"/>
      <c r="F534" s="1413"/>
      <c r="G534" s="1413"/>
      <c r="H534" s="1414"/>
      <c r="I534" s="48" t="s">
        <v>423</v>
      </c>
      <c r="J534" s="48"/>
      <c r="K534" s="48"/>
      <c r="L534" s="48"/>
      <c r="M534" s="48"/>
      <c r="N534" s="48"/>
      <c r="O534" s="48"/>
      <c r="P534" s="48"/>
      <c r="Q534" s="48"/>
      <c r="R534" s="48"/>
      <c r="S534" s="48"/>
      <c r="T534" s="48"/>
      <c r="U534" s="48"/>
      <c r="V534" s="48"/>
      <c r="W534" s="48"/>
      <c r="X534" s="48"/>
      <c r="Y534" s="48"/>
      <c r="Z534" s="48"/>
      <c r="AA534" s="48"/>
      <c r="AB534" s="48"/>
      <c r="AC534" s="1417">
        <v>5</v>
      </c>
      <c r="AD534" s="1418"/>
      <c r="AE534" s="1418"/>
      <c r="AF534" s="1418"/>
      <c r="AG534" s="13" t="s">
        <v>404</v>
      </c>
      <c r="AH534" s="1423">
        <v>2025</v>
      </c>
      <c r="AI534" s="1423"/>
      <c r="AJ534" s="1423"/>
      <c r="AK534" s="1424"/>
      <c r="AZ534" s="3"/>
      <c r="BA534" s="3"/>
      <c r="BB534" s="3"/>
      <c r="BC534" s="3"/>
      <c r="BD534" s="3"/>
      <c r="BE534" s="3"/>
      <c r="BF534" s="3"/>
      <c r="BG534" s="3"/>
      <c r="BH534" s="3"/>
      <c r="BI534" s="3"/>
      <c r="BJ534" s="3"/>
      <c r="BK534" s="3"/>
      <c r="BL534" s="3"/>
      <c r="BM534" s="3"/>
      <c r="BN534" s="3" t="s">
        <v>2445</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35" customHeight="1">
      <c r="B535" s="1412"/>
      <c r="C535" s="1413"/>
      <c r="D535" s="1413"/>
      <c r="E535" s="1413"/>
      <c r="F535" s="1413"/>
      <c r="G535" s="1413"/>
      <c r="H535" s="1414"/>
      <c r="I535" s="42" t="s">
        <v>424</v>
      </c>
      <c r="J535" s="42"/>
      <c r="K535" s="42"/>
      <c r="L535" s="42"/>
      <c r="M535" s="42"/>
      <c r="N535" s="42"/>
      <c r="O535" s="1415" t="s">
        <v>335</v>
      </c>
      <c r="P535" s="1416"/>
      <c r="Q535" s="1416"/>
      <c r="R535" s="1416"/>
      <c r="S535" s="1416"/>
      <c r="T535" s="1416"/>
      <c r="U535" s="1416"/>
      <c r="V535" s="1416"/>
      <c r="W535" s="1416"/>
      <c r="X535" s="1416"/>
      <c r="Y535" s="1416"/>
      <c r="Z535" s="1416"/>
      <c r="AA535" s="1416"/>
      <c r="AC535" s="1417" t="s">
        <v>600</v>
      </c>
      <c r="AD535" s="1418"/>
      <c r="AE535" s="1418"/>
      <c r="AF535" s="1418"/>
      <c r="AG535" s="38" t="s">
        <v>404</v>
      </c>
      <c r="AH535" s="1423"/>
      <c r="AI535" s="1423"/>
      <c r="AJ535" s="1423"/>
      <c r="AK535" s="1424"/>
      <c r="AZ535" s="3"/>
      <c r="BA535" s="3"/>
      <c r="BB535" s="3"/>
      <c r="BC535" s="3"/>
      <c r="BD535" s="3"/>
      <c r="BE535" s="3"/>
      <c r="BF535" s="3"/>
      <c r="BG535" s="3"/>
      <c r="BH535" s="3"/>
      <c r="BI535" s="3"/>
      <c r="BJ535" s="3"/>
      <c r="BK535" s="3"/>
      <c r="BL535" s="3"/>
      <c r="BM535" s="3"/>
      <c r="BN535" s="3" t="s">
        <v>2446</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35" customHeight="1">
      <c r="B536" s="1412"/>
      <c r="C536" s="1413"/>
      <c r="D536" s="1413"/>
      <c r="E536" s="1413"/>
      <c r="F536" s="1413"/>
      <c r="G536" s="1413"/>
      <c r="H536" s="1414"/>
      <c r="I536" t="s">
        <v>422</v>
      </c>
      <c r="AC536" s="1417" t="s">
        <v>600</v>
      </c>
      <c r="AD536" s="1418"/>
      <c r="AE536" s="1418"/>
      <c r="AF536" s="1418"/>
      <c r="AG536" s="13" t="s">
        <v>404</v>
      </c>
      <c r="AH536" s="1423"/>
      <c r="AI536" s="1423"/>
      <c r="AJ536" s="1423"/>
      <c r="AK536" s="1424"/>
      <c r="AZ536" s="3"/>
      <c r="BA536" s="3"/>
      <c r="BB536" s="3"/>
      <c r="BC536" s="3"/>
      <c r="BD536" s="3"/>
      <c r="BE536" s="3"/>
      <c r="BF536" s="3"/>
      <c r="BG536" s="3"/>
      <c r="BH536" s="3"/>
      <c r="BI536" s="3"/>
      <c r="BJ536" s="3"/>
      <c r="BK536" s="3"/>
      <c r="BL536" s="3"/>
      <c r="BM536" s="3"/>
      <c r="BN536" s="3" t="s">
        <v>2447</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35" customHeight="1">
      <c r="B537" s="1412"/>
      <c r="C537" s="1413"/>
      <c r="D537" s="1413"/>
      <c r="E537" s="1413"/>
      <c r="F537" s="1413"/>
      <c r="G537" s="1413"/>
      <c r="H537" s="1414"/>
      <c r="I537" s="48" t="s">
        <v>423</v>
      </c>
      <c r="J537" s="48"/>
      <c r="K537" s="48"/>
      <c r="L537" s="48"/>
      <c r="M537" s="48"/>
      <c r="N537" s="48"/>
      <c r="O537" s="48"/>
      <c r="P537" s="48"/>
      <c r="Q537" s="48"/>
      <c r="R537" s="48"/>
      <c r="S537" s="48"/>
      <c r="T537" s="48"/>
      <c r="U537" s="48"/>
      <c r="V537" s="48"/>
      <c r="W537" s="48"/>
      <c r="X537" s="48"/>
      <c r="Y537" s="48"/>
      <c r="Z537" s="48"/>
      <c r="AA537" s="48"/>
      <c r="AB537" s="48"/>
      <c r="AC537" s="1417" t="s">
        <v>600</v>
      </c>
      <c r="AD537" s="1418"/>
      <c r="AE537" s="1418"/>
      <c r="AF537" s="1418"/>
      <c r="AG537" s="38" t="s">
        <v>404</v>
      </c>
      <c r="AH537" s="1423"/>
      <c r="AI537" s="1423"/>
      <c r="AJ537" s="1423"/>
      <c r="AK537" s="1424"/>
      <c r="AZ537" s="3"/>
      <c r="BA537" s="3"/>
      <c r="BB537" s="3"/>
      <c r="BC537" s="3"/>
      <c r="BD537" s="3"/>
      <c r="BE537" s="3"/>
      <c r="BF537" s="3"/>
      <c r="BG537" s="3"/>
      <c r="BH537" s="3"/>
      <c r="BI537" s="3"/>
      <c r="BJ537" s="3"/>
      <c r="BK537" s="3"/>
      <c r="BL537" s="3"/>
      <c r="BM537" s="3"/>
      <c r="BN537" s="3" t="s">
        <v>2448</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35" customHeight="1">
      <c r="B538" s="1412"/>
      <c r="C538" s="1413"/>
      <c r="D538" s="1413"/>
      <c r="E538" s="1413"/>
      <c r="F538" s="1413"/>
      <c r="G538" s="1413"/>
      <c r="H538" s="1414"/>
      <c r="I538" s="42" t="s">
        <v>571</v>
      </c>
      <c r="J538" s="42"/>
      <c r="K538" s="42"/>
      <c r="L538" s="42"/>
      <c r="M538" s="42"/>
      <c r="N538" s="42"/>
      <c r="O538" s="42"/>
      <c r="P538" s="42"/>
      <c r="Q538" s="42"/>
      <c r="R538" s="42"/>
      <c r="S538" s="42"/>
      <c r="T538" s="42"/>
      <c r="U538" s="42"/>
      <c r="V538" s="42"/>
      <c r="W538" s="42"/>
      <c r="AC538" s="1417">
        <v>10</v>
      </c>
      <c r="AD538" s="1418"/>
      <c r="AE538" s="1418"/>
      <c r="AF538" s="1418"/>
      <c r="AG538" s="38" t="s">
        <v>404</v>
      </c>
      <c r="AH538" s="1423">
        <v>2025</v>
      </c>
      <c r="AI538" s="1423"/>
      <c r="AJ538" s="1423"/>
      <c r="AK538" s="1424"/>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35" customHeight="1">
      <c r="B539" s="1412"/>
      <c r="C539" s="1413"/>
      <c r="D539" s="1413"/>
      <c r="E539" s="1413"/>
      <c r="F539" s="1413"/>
      <c r="G539" s="1413"/>
      <c r="H539" s="1414"/>
      <c r="I539" t="s">
        <v>572</v>
      </c>
      <c r="AC539" s="1417">
        <v>6</v>
      </c>
      <c r="AD539" s="1418"/>
      <c r="AE539" s="1418"/>
      <c r="AF539" s="1418"/>
      <c r="AG539" s="13" t="s">
        <v>404</v>
      </c>
      <c r="AH539" s="1423">
        <v>2025</v>
      </c>
      <c r="AI539" s="1423"/>
      <c r="AJ539" s="1423"/>
      <c r="AK539" s="1424"/>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35" customHeight="1">
      <c r="B540" s="1412"/>
      <c r="C540" s="1413"/>
      <c r="D540" s="1413"/>
      <c r="E540" s="1413"/>
      <c r="F540" s="1413"/>
      <c r="G540" s="1413"/>
      <c r="H540" s="1414"/>
      <c r="I540" t="s">
        <v>573</v>
      </c>
      <c r="AC540" s="1417">
        <v>9</v>
      </c>
      <c r="AD540" s="1418"/>
      <c r="AE540" s="1418"/>
      <c r="AF540" s="1418"/>
      <c r="AG540" s="38" t="s">
        <v>404</v>
      </c>
      <c r="AH540" s="1423">
        <v>2026</v>
      </c>
      <c r="AI540" s="1423"/>
      <c r="AJ540" s="1423"/>
      <c r="AK540" s="1424"/>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35" customHeight="1">
      <c r="B541" s="1412"/>
      <c r="C541" s="1413"/>
      <c r="D541" s="1413"/>
      <c r="E541" s="1413"/>
      <c r="F541" s="1413"/>
      <c r="G541" s="1413"/>
      <c r="H541" s="1414"/>
      <c r="I541" t="s">
        <v>574</v>
      </c>
      <c r="AC541" s="1417">
        <v>1</v>
      </c>
      <c r="AD541" s="1418"/>
      <c r="AE541" s="1418"/>
      <c r="AF541" s="1418"/>
      <c r="AG541" s="38" t="s">
        <v>404</v>
      </c>
      <c r="AH541" s="1423">
        <v>2027</v>
      </c>
      <c r="AI541" s="1423"/>
      <c r="AJ541" s="1423"/>
      <c r="AK541" s="1424"/>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35" customHeight="1">
      <c r="B542" s="1443"/>
      <c r="C542" s="1444"/>
      <c r="D542" s="1444"/>
      <c r="E542" s="1444"/>
      <c r="F542" s="1444"/>
      <c r="G542" s="1444"/>
      <c r="H542" s="1445"/>
      <c r="I542" s="48" t="s">
        <v>460</v>
      </c>
      <c r="J542" s="48"/>
      <c r="K542" s="48"/>
      <c r="L542" s="48"/>
      <c r="M542" s="48"/>
      <c r="N542" s="48"/>
      <c r="O542" s="48"/>
      <c r="P542" s="48"/>
      <c r="Q542" s="48"/>
      <c r="R542" s="48"/>
      <c r="S542" s="48"/>
      <c r="T542" s="48"/>
      <c r="U542" s="48"/>
      <c r="V542" s="48"/>
      <c r="W542" s="48"/>
      <c r="X542" s="48"/>
      <c r="Y542" s="48"/>
      <c r="Z542" s="48"/>
      <c r="AA542" s="48"/>
      <c r="AB542" s="48"/>
      <c r="AC542" s="1417">
        <v>1</v>
      </c>
      <c r="AD542" s="1418"/>
      <c r="AE542" s="1418"/>
      <c r="AF542" s="1418"/>
      <c r="AG542" s="38" t="s">
        <v>404</v>
      </c>
      <c r="AH542" s="1423">
        <v>2027</v>
      </c>
      <c r="AI542" s="1423"/>
      <c r="AJ542" s="1423"/>
      <c r="AK542" s="1424"/>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3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35" customHeight="1">
      <c r="A544" s="1275" t="s">
        <v>552</v>
      </c>
      <c r="B544" s="1275"/>
      <c r="C544" s="1275"/>
      <c r="D544" s="1275"/>
      <c r="E544" s="1275"/>
      <c r="F544" s="1275"/>
      <c r="G544" s="1275"/>
      <c r="H544" s="1275"/>
      <c r="I544" s="1275"/>
      <c r="J544" s="1275"/>
      <c r="K544" s="1275"/>
      <c r="L544" s="1275"/>
      <c r="M544" s="1275"/>
      <c r="N544" s="1275"/>
      <c r="O544" s="1275"/>
      <c r="P544" s="1275"/>
      <c r="Q544" s="1275"/>
      <c r="R544" s="1275"/>
      <c r="S544" s="1275"/>
      <c r="T544" s="1275"/>
      <c r="U544" s="1275"/>
      <c r="V544" s="1275"/>
      <c r="W544" s="1275"/>
      <c r="X544" s="1275"/>
      <c r="Y544" s="1275"/>
      <c r="Z544" s="1275"/>
      <c r="AA544" s="1275"/>
      <c r="AB544" s="1275"/>
      <c r="AC544" s="1275"/>
      <c r="AD544" s="1275"/>
      <c r="AE544" s="1275"/>
      <c r="AF544" s="1275"/>
      <c r="AG544" s="1275"/>
      <c r="AH544" s="1275"/>
      <c r="AI544" s="1275"/>
      <c r="AJ544" s="1275"/>
      <c r="AK544" s="1275"/>
      <c r="AL544" s="1275"/>
      <c r="AM544" s="1275"/>
      <c r="AN544" s="1275"/>
      <c r="AO544" s="1275"/>
      <c r="AP544" s="1275"/>
      <c r="AQ544" s="1275"/>
      <c r="AR544" s="1275"/>
      <c r="AS544" s="1275"/>
      <c r="AT544" s="1275"/>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35" customHeight="1">
      <c r="A545" s="1275"/>
      <c r="B545" s="1275"/>
      <c r="C545" s="1275"/>
      <c r="D545" s="1275"/>
      <c r="E545" s="1275"/>
      <c r="F545" s="1275"/>
      <c r="G545" s="1275"/>
      <c r="H545" s="1275"/>
      <c r="I545" s="1275"/>
      <c r="J545" s="1275"/>
      <c r="K545" s="1275"/>
      <c r="L545" s="1275"/>
      <c r="M545" s="1275"/>
      <c r="N545" s="1275"/>
      <c r="O545" s="1275"/>
      <c r="P545" s="1275"/>
      <c r="Q545" s="1275"/>
      <c r="R545" s="1275"/>
      <c r="S545" s="1275"/>
      <c r="T545" s="1275"/>
      <c r="U545" s="1275"/>
      <c r="V545" s="1275"/>
      <c r="W545" s="1275"/>
      <c r="X545" s="1275"/>
      <c r="Y545" s="1275"/>
      <c r="Z545" s="1275"/>
      <c r="AA545" s="1275"/>
      <c r="AB545" s="1275"/>
      <c r="AC545" s="1275"/>
      <c r="AD545" s="1275"/>
      <c r="AE545" s="1275"/>
      <c r="AF545" s="1275"/>
      <c r="AG545" s="1275"/>
      <c r="AH545" s="1275"/>
      <c r="AI545" s="1275"/>
      <c r="AJ545" s="1275"/>
      <c r="AK545" s="1275"/>
      <c r="AL545" s="1275"/>
      <c r="AM545" s="1275"/>
      <c r="AN545" s="1275"/>
      <c r="AO545" s="1275"/>
      <c r="AP545" s="1275"/>
      <c r="AQ545" s="1275"/>
      <c r="AR545" s="1275"/>
      <c r="AS545" s="1275"/>
      <c r="AT545" s="1275"/>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3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3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3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35" customHeight="1">
      <c r="A549" s="2"/>
      <c r="B549" s="2"/>
      <c r="C549" s="2"/>
      <c r="D549" s="2" t="s">
        <v>2420</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3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35" customHeight="1">
      <c r="B551" s="1409" t="s">
        <v>2422</v>
      </c>
      <c r="C551" s="1410"/>
      <c r="D551" s="1410"/>
      <c r="E551" s="1410"/>
      <c r="F551" s="1410"/>
      <c r="G551" s="1410"/>
      <c r="H551" s="1410"/>
      <c r="I551" s="1410"/>
      <c r="J551" s="1410"/>
      <c r="K551" s="1410"/>
      <c r="L551" s="1411"/>
      <c r="M551" s="1409" t="s">
        <v>2423</v>
      </c>
      <c r="N551" s="1410"/>
      <c r="O551" s="1410"/>
      <c r="P551" s="1411"/>
      <c r="Q551" s="1409" t="s">
        <v>2449</v>
      </c>
      <c r="R551" s="1410"/>
      <c r="S551" s="1411"/>
      <c r="T551" s="1409" t="s">
        <v>2450</v>
      </c>
      <c r="U551" s="1410"/>
      <c r="V551" s="1411"/>
      <c r="W551" s="1409" t="s">
        <v>462</v>
      </c>
      <c r="X551" s="1410"/>
      <c r="Y551" s="1411"/>
      <c r="Z551" s="1409" t="s">
        <v>2043</v>
      </c>
      <c r="AA551" s="1410"/>
      <c r="AB551" s="1410"/>
      <c r="AC551" s="1410"/>
      <c r="AD551" s="1411"/>
      <c r="AE551" s="1409" t="s">
        <v>1865</v>
      </c>
      <c r="AF551" s="1410"/>
      <c r="AG551" s="1410"/>
      <c r="AH551" s="1411"/>
      <c r="AI551" s="1409" t="s">
        <v>1866</v>
      </c>
      <c r="AJ551" s="1410"/>
      <c r="AK551" s="1410"/>
      <c r="AL551" s="1411"/>
      <c r="AM551" s="1409" t="s">
        <v>463</v>
      </c>
      <c r="AN551" s="1410"/>
      <c r="AO551" s="1410"/>
      <c r="AP551" s="1410"/>
      <c r="AQ551" s="1410"/>
      <c r="AR551" s="1410"/>
      <c r="AS551" s="1411"/>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35" customHeight="1">
      <c r="B552" s="1412"/>
      <c r="C552" s="1413"/>
      <c r="D552" s="1413"/>
      <c r="E552" s="1413"/>
      <c r="F552" s="1413"/>
      <c r="G552" s="1413"/>
      <c r="H552" s="1413"/>
      <c r="I552" s="1413"/>
      <c r="J552" s="1413"/>
      <c r="K552" s="1413"/>
      <c r="L552" s="1414"/>
      <c r="M552" s="1412"/>
      <c r="N552" s="1413"/>
      <c r="O552" s="1413"/>
      <c r="P552" s="1414"/>
      <c r="Q552" s="1412"/>
      <c r="R552" s="1413"/>
      <c r="S552" s="1414"/>
      <c r="T552" s="1412"/>
      <c r="U552" s="1413"/>
      <c r="V552" s="1414"/>
      <c r="W552" s="1412"/>
      <c r="X552" s="1413"/>
      <c r="Y552" s="1414"/>
      <c r="Z552" s="1412"/>
      <c r="AA552" s="1413"/>
      <c r="AB552" s="1413"/>
      <c r="AC552" s="1413"/>
      <c r="AD552" s="1414"/>
      <c r="AE552" s="1412"/>
      <c r="AF552" s="1413"/>
      <c r="AG552" s="1413"/>
      <c r="AH552" s="1414"/>
      <c r="AI552" s="1412"/>
      <c r="AJ552" s="1413"/>
      <c r="AK552" s="1413"/>
      <c r="AL552" s="1414"/>
      <c r="AM552" s="1412"/>
      <c r="AN552" s="1413"/>
      <c r="AO552" s="1413"/>
      <c r="AP552" s="1413"/>
      <c r="AQ552" s="1413"/>
      <c r="AR552" s="1413"/>
      <c r="AS552" s="1414"/>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35" customHeight="1">
      <c r="B553" s="1443"/>
      <c r="C553" s="1444"/>
      <c r="D553" s="1444"/>
      <c r="E553" s="1444"/>
      <c r="F553" s="1444"/>
      <c r="G553" s="1444"/>
      <c r="H553" s="1444"/>
      <c r="I553" s="1444"/>
      <c r="J553" s="1444"/>
      <c r="K553" s="1444"/>
      <c r="L553" s="1445"/>
      <c r="M553" s="1443"/>
      <c r="N553" s="1444"/>
      <c r="O553" s="1444"/>
      <c r="P553" s="1445"/>
      <c r="Q553" s="1443"/>
      <c r="R553" s="1444"/>
      <c r="S553" s="1445"/>
      <c r="T553" s="1443"/>
      <c r="U553" s="1444"/>
      <c r="V553" s="1445"/>
      <c r="W553" s="1443"/>
      <c r="X553" s="1444"/>
      <c r="Y553" s="1445"/>
      <c r="Z553" s="1443"/>
      <c r="AA553" s="1444"/>
      <c r="AB553" s="1444"/>
      <c r="AC553" s="1444"/>
      <c r="AD553" s="1445"/>
      <c r="AE553" s="1443"/>
      <c r="AF553" s="1444"/>
      <c r="AG553" s="1444"/>
      <c r="AH553" s="1445"/>
      <c r="AI553" s="1443"/>
      <c r="AJ553" s="1444"/>
      <c r="AK553" s="1444"/>
      <c r="AL553" s="1445"/>
      <c r="AM553" s="1443"/>
      <c r="AN553" s="1444"/>
      <c r="AO553" s="1444"/>
      <c r="AP553" s="1444"/>
      <c r="AQ553" s="1444"/>
      <c r="AR553" s="1444"/>
      <c r="AS553" s="1445"/>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35" customHeight="1">
      <c r="B554" s="51" t="s">
        <v>112</v>
      </c>
      <c r="C554" s="1511" t="s">
        <v>2765</v>
      </c>
      <c r="D554" s="1511"/>
      <c r="E554" s="1511"/>
      <c r="F554" s="1511"/>
      <c r="G554" s="1511"/>
      <c r="H554" s="1511"/>
      <c r="I554" s="1511"/>
      <c r="J554" s="1511"/>
      <c r="K554" s="1511"/>
      <c r="L554" s="1511"/>
      <c r="M554" s="1511" t="s">
        <v>2439</v>
      </c>
      <c r="N554" s="1511"/>
      <c r="O554" s="1511"/>
      <c r="P554" s="1511"/>
      <c r="Q554" s="1493">
        <v>23</v>
      </c>
      <c r="R554" s="1493"/>
      <c r="S554" s="1494"/>
      <c r="T554" s="1492"/>
      <c r="U554" s="1493"/>
      <c r="V554" s="1494"/>
      <c r="W554" s="1484">
        <v>7.9699999999999993E-2</v>
      </c>
      <c r="X554" s="1485"/>
      <c r="Y554" s="1486"/>
      <c r="Z554" s="1505" t="s">
        <v>2762</v>
      </c>
      <c r="AA554" s="1505"/>
      <c r="AB554" s="1505"/>
      <c r="AC554" s="1505"/>
      <c r="AD554" s="1505"/>
      <c r="AE554" s="1487">
        <v>1</v>
      </c>
      <c r="AF554" s="1488"/>
      <c r="AG554" s="1488"/>
      <c r="AH554" s="1489"/>
      <c r="AI554" s="1501">
        <f>AM554</f>
        <v>26627000</v>
      </c>
      <c r="AJ554" s="1502"/>
      <c r="AK554" s="1502"/>
      <c r="AL554" s="1503"/>
      <c r="AM554" s="1400">
        <v>26627000</v>
      </c>
      <c r="AN554" s="1401"/>
      <c r="AO554" s="1401"/>
      <c r="AP554" s="1401"/>
      <c r="AQ554" s="1401"/>
      <c r="AR554" s="1401"/>
      <c r="AS554" s="1402"/>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35" customHeight="1">
      <c r="B555" s="52" t="s">
        <v>113</v>
      </c>
      <c r="C555" s="1490" t="s">
        <v>2766</v>
      </c>
      <c r="D555" s="1490"/>
      <c r="E555" s="1490"/>
      <c r="F555" s="1490"/>
      <c r="G555" s="1490"/>
      <c r="H555" s="1490"/>
      <c r="I555" s="1490"/>
      <c r="J555" s="1490"/>
      <c r="K555" s="1490"/>
      <c r="L555" s="1490"/>
      <c r="M555" s="1511" t="s">
        <v>2438</v>
      </c>
      <c r="N555" s="1511"/>
      <c r="O555" s="1511"/>
      <c r="P555" s="1511"/>
      <c r="Q555" s="1492">
        <v>23</v>
      </c>
      <c r="R555" s="1493"/>
      <c r="S555" s="1494"/>
      <c r="T555" s="1492"/>
      <c r="U555" s="1493"/>
      <c r="V555" s="1494"/>
      <c r="W555" s="1484">
        <v>8.2199999999999995E-2</v>
      </c>
      <c r="X555" s="1485"/>
      <c r="Y555" s="1486"/>
      <c r="Z555" s="1505" t="s">
        <v>2762</v>
      </c>
      <c r="AA555" s="1505"/>
      <c r="AB555" s="1505"/>
      <c r="AC555" s="1505"/>
      <c r="AD555" s="1505"/>
      <c r="AE555" s="1487">
        <v>3</v>
      </c>
      <c r="AF555" s="1488"/>
      <c r="AG555" s="1488"/>
      <c r="AH555" s="1489"/>
      <c r="AI555" s="1501">
        <f>AM555</f>
        <v>1842634</v>
      </c>
      <c r="AJ555" s="1502"/>
      <c r="AK555" s="1502"/>
      <c r="AL555" s="1503"/>
      <c r="AM555" s="1400">
        <v>1842634</v>
      </c>
      <c r="AN555" s="1401"/>
      <c r="AO555" s="1401"/>
      <c r="AP555" s="1401"/>
      <c r="AQ555" s="1401"/>
      <c r="AR555" s="1401"/>
      <c r="AS555" s="1402"/>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35" customHeight="1">
      <c r="B556" s="52" t="s">
        <v>119</v>
      </c>
      <c r="C556" s="1490" t="s">
        <v>2729</v>
      </c>
      <c r="D556" s="1490"/>
      <c r="E556" s="1490"/>
      <c r="F556" s="1490"/>
      <c r="G556" s="1490"/>
      <c r="H556" s="1490"/>
      <c r="I556" s="1490"/>
      <c r="J556" s="1490"/>
      <c r="K556" s="1490"/>
      <c r="L556" s="1490"/>
      <c r="M556" s="1511" t="s">
        <v>2435</v>
      </c>
      <c r="N556" s="1511"/>
      <c r="O556" s="1511"/>
      <c r="P556" s="1511"/>
      <c r="Q556" s="1492">
        <v>23</v>
      </c>
      <c r="R556" s="1493"/>
      <c r="S556" s="1494"/>
      <c r="T556" s="1492"/>
      <c r="U556" s="1493"/>
      <c r="V556" s="1494"/>
      <c r="W556" s="1484">
        <v>0.03</v>
      </c>
      <c r="X556" s="1485"/>
      <c r="Y556" s="1486"/>
      <c r="Z556" s="1505" t="s">
        <v>2762</v>
      </c>
      <c r="AA556" s="1505"/>
      <c r="AB556" s="1505"/>
      <c r="AC556" s="1505"/>
      <c r="AD556" s="1505"/>
      <c r="AE556" s="1487">
        <v>3</v>
      </c>
      <c r="AF556" s="1488"/>
      <c r="AG556" s="1488"/>
      <c r="AH556" s="1489"/>
      <c r="AI556" s="1501"/>
      <c r="AJ556" s="1502"/>
      <c r="AK556" s="1502"/>
      <c r="AL556" s="1503"/>
      <c r="AM556" s="1400">
        <v>551476</v>
      </c>
      <c r="AN556" s="1401"/>
      <c r="AO556" s="1401"/>
      <c r="AP556" s="1401"/>
      <c r="AQ556" s="1401"/>
      <c r="AR556" s="1401"/>
      <c r="AS556" s="1402"/>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35" customHeight="1">
      <c r="B557" s="52" t="s">
        <v>590</v>
      </c>
      <c r="C557" s="1490" t="s">
        <v>2730</v>
      </c>
      <c r="D557" s="1490"/>
      <c r="E557" s="1490"/>
      <c r="F557" s="1490"/>
      <c r="G557" s="1490"/>
      <c r="H557" s="1490"/>
      <c r="I557" s="1490"/>
      <c r="J557" s="1490"/>
      <c r="K557" s="1490"/>
      <c r="L557" s="1490"/>
      <c r="M557" s="1511" t="s">
        <v>2435</v>
      </c>
      <c r="N557" s="1511"/>
      <c r="O557" s="1511"/>
      <c r="P557" s="1511"/>
      <c r="Q557" s="1492">
        <v>23</v>
      </c>
      <c r="R557" s="1493"/>
      <c r="S557" s="1494"/>
      <c r="T557" s="1492"/>
      <c r="U557" s="1493"/>
      <c r="V557" s="1494"/>
      <c r="W557" s="1484">
        <v>0.03</v>
      </c>
      <c r="X557" s="1485"/>
      <c r="Y557" s="1486"/>
      <c r="Z557" s="1505" t="s">
        <v>2762</v>
      </c>
      <c r="AA557" s="1505"/>
      <c r="AB557" s="1505"/>
      <c r="AC557" s="1505"/>
      <c r="AD557" s="1505"/>
      <c r="AE557" s="1487">
        <v>3</v>
      </c>
      <c r="AF557" s="1488"/>
      <c r="AG557" s="1488"/>
      <c r="AH557" s="1489"/>
      <c r="AI557" s="1501"/>
      <c r="AJ557" s="1502"/>
      <c r="AK557" s="1502"/>
      <c r="AL557" s="1503"/>
      <c r="AM557" s="1400">
        <v>971455</v>
      </c>
      <c r="AN557" s="1401"/>
      <c r="AO557" s="1401"/>
      <c r="AP557" s="1401"/>
      <c r="AQ557" s="1401"/>
      <c r="AR557" s="1401"/>
      <c r="AS557" s="1402"/>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35" customHeight="1">
      <c r="B558" s="52" t="s">
        <v>773</v>
      </c>
      <c r="C558" s="1490" t="s">
        <v>2731</v>
      </c>
      <c r="D558" s="1490"/>
      <c r="E558" s="1490"/>
      <c r="F558" s="1490"/>
      <c r="G558" s="1490"/>
      <c r="H558" s="1490"/>
      <c r="I558" s="1490"/>
      <c r="J558" s="1490"/>
      <c r="K558" s="1490"/>
      <c r="L558" s="1490"/>
      <c r="M558" s="1511" t="s">
        <v>2435</v>
      </c>
      <c r="N558" s="1511"/>
      <c r="O558" s="1511"/>
      <c r="P558" s="1511"/>
      <c r="Q558" s="1492">
        <v>23</v>
      </c>
      <c r="R558" s="1493"/>
      <c r="S558" s="1494"/>
      <c r="T558" s="1492"/>
      <c r="U558" s="1493"/>
      <c r="V558" s="1494"/>
      <c r="W558" s="1484">
        <v>0.03</v>
      </c>
      <c r="X558" s="1485"/>
      <c r="Y558" s="1486"/>
      <c r="Z558" s="1505" t="s">
        <v>2762</v>
      </c>
      <c r="AA558" s="1505"/>
      <c r="AB558" s="1505"/>
      <c r="AC558" s="1505"/>
      <c r="AD558" s="1505"/>
      <c r="AE558" s="1487">
        <v>2</v>
      </c>
      <c r="AF558" s="1488"/>
      <c r="AG558" s="1488"/>
      <c r="AH558" s="1489"/>
      <c r="AI558" s="1501"/>
      <c r="AJ558" s="1502"/>
      <c r="AK558" s="1502"/>
      <c r="AL558" s="1503"/>
      <c r="AM558" s="1400">
        <v>9709674</v>
      </c>
      <c r="AN558" s="1401"/>
      <c r="AO558" s="1401"/>
      <c r="AP558" s="1401"/>
      <c r="AQ558" s="1401"/>
      <c r="AR558" s="1401"/>
      <c r="AS558" s="1402"/>
      <c r="AT558" s="1192" t="str">
        <f t="shared" ref="AT558:AT565" si="0">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35" customHeight="1">
      <c r="B559" s="52" t="s">
        <v>593</v>
      </c>
      <c r="C559" s="1490" t="s">
        <v>2646</v>
      </c>
      <c r="D559" s="1490"/>
      <c r="E559" s="1490"/>
      <c r="F559" s="1490"/>
      <c r="G559" s="1490"/>
      <c r="H559" s="1490"/>
      <c r="I559" s="1490"/>
      <c r="J559" s="1490"/>
      <c r="K559" s="1490"/>
      <c r="L559" s="1490"/>
      <c r="M559" s="1511" t="s">
        <v>2435</v>
      </c>
      <c r="N559" s="1511"/>
      <c r="O559" s="1511"/>
      <c r="P559" s="1511"/>
      <c r="Q559" s="1492">
        <v>23</v>
      </c>
      <c r="R559" s="1493"/>
      <c r="S559" s="1494"/>
      <c r="T559" s="1492"/>
      <c r="U559" s="1493"/>
      <c r="V559" s="1494"/>
      <c r="W559" s="1484">
        <v>0.03</v>
      </c>
      <c r="X559" s="1485"/>
      <c r="Y559" s="1486"/>
      <c r="Z559" s="1505" t="s">
        <v>2762</v>
      </c>
      <c r="AA559" s="1505"/>
      <c r="AB559" s="1505"/>
      <c r="AC559" s="1505"/>
      <c r="AD559" s="1505"/>
      <c r="AE559" s="1487">
        <v>3</v>
      </c>
      <c r="AF559" s="1488"/>
      <c r="AG559" s="1488"/>
      <c r="AH559" s="1489"/>
      <c r="AI559" s="1501"/>
      <c r="AJ559" s="1502"/>
      <c r="AK559" s="1502"/>
      <c r="AL559" s="1503"/>
      <c r="AM559" s="1400">
        <v>1000000</v>
      </c>
      <c r="AN559" s="1401"/>
      <c r="AO559" s="1401"/>
      <c r="AP559" s="1401"/>
      <c r="AQ559" s="1401"/>
      <c r="AR559" s="1401"/>
      <c r="AS559" s="1402"/>
      <c r="AT559" s="1192" t="str">
        <f t="shared" si="0"/>
        <v/>
      </c>
      <c r="AU559" s="1191"/>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35" customHeight="1">
      <c r="B560" s="52" t="s">
        <v>464</v>
      </c>
      <c r="C560" s="1490" t="s">
        <v>2780</v>
      </c>
      <c r="D560" s="1490"/>
      <c r="E560" s="1490"/>
      <c r="F560" s="1490"/>
      <c r="G560" s="1490"/>
      <c r="H560" s="1490"/>
      <c r="I560" s="1490"/>
      <c r="J560" s="1490"/>
      <c r="K560" s="1490"/>
      <c r="L560" s="1490"/>
      <c r="M560" s="1511" t="s">
        <v>2446</v>
      </c>
      <c r="N560" s="1511"/>
      <c r="O560" s="1511"/>
      <c r="P560" s="1511"/>
      <c r="Q560" s="1492"/>
      <c r="R560" s="1493"/>
      <c r="S560" s="1494"/>
      <c r="T560" s="1492"/>
      <c r="U560" s="1493"/>
      <c r="V560" s="1494"/>
      <c r="W560" s="1484"/>
      <c r="X560" s="1485"/>
      <c r="Y560" s="1486"/>
      <c r="Z560" s="1505"/>
      <c r="AA560" s="1505"/>
      <c r="AB560" s="1505"/>
      <c r="AC560" s="1505"/>
      <c r="AD560" s="1505"/>
      <c r="AE560" s="1487"/>
      <c r="AF560" s="1488"/>
      <c r="AG560" s="1488"/>
      <c r="AH560" s="1489"/>
      <c r="AI560" s="1501"/>
      <c r="AJ560" s="1502"/>
      <c r="AK560" s="1502"/>
      <c r="AL560" s="1503"/>
      <c r="AM560" s="1400">
        <v>2730000</v>
      </c>
      <c r="AN560" s="1401"/>
      <c r="AO560" s="1401"/>
      <c r="AP560" s="1401"/>
      <c r="AQ560" s="1401"/>
      <c r="AR560" s="1401"/>
      <c r="AS560" s="1402"/>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35" customHeight="1">
      <c r="B561" s="52" t="s">
        <v>465</v>
      </c>
      <c r="C561" s="1490" t="s">
        <v>2733</v>
      </c>
      <c r="D561" s="1490"/>
      <c r="E561" s="1490"/>
      <c r="F561" s="1490"/>
      <c r="G561" s="1490"/>
      <c r="H561" s="1490"/>
      <c r="I561" s="1490"/>
      <c r="J561" s="1490"/>
      <c r="K561" s="1490"/>
      <c r="L561" s="1490"/>
      <c r="M561" s="1511" t="s">
        <v>2425</v>
      </c>
      <c r="N561" s="1511"/>
      <c r="O561" s="1511"/>
      <c r="P561" s="1511"/>
      <c r="Q561" s="1492"/>
      <c r="R561" s="1493"/>
      <c r="S561" s="1494"/>
      <c r="T561" s="1492"/>
      <c r="U561" s="1493"/>
      <c r="V561" s="1494"/>
      <c r="W561" s="1484"/>
      <c r="X561" s="1485"/>
      <c r="Y561" s="1486"/>
      <c r="Z561" s="1505"/>
      <c r="AA561" s="1505"/>
      <c r="AB561" s="1505"/>
      <c r="AC561" s="1505"/>
      <c r="AD561" s="1505"/>
      <c r="AE561" s="1487"/>
      <c r="AF561" s="1488"/>
      <c r="AG561" s="1488"/>
      <c r="AH561" s="1489"/>
      <c r="AI561" s="1501"/>
      <c r="AJ561" s="1502"/>
      <c r="AK561" s="1502"/>
      <c r="AL561" s="1503"/>
      <c r="AM561" s="1400">
        <v>2260037</v>
      </c>
      <c r="AN561" s="1401"/>
      <c r="AO561" s="1401"/>
      <c r="AP561" s="1401"/>
      <c r="AQ561" s="1401"/>
      <c r="AR561" s="1401"/>
      <c r="AS561" s="1402"/>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35" customHeight="1">
      <c r="B562" s="52" t="s">
        <v>470</v>
      </c>
      <c r="C562" s="1490" t="s">
        <v>1851</v>
      </c>
      <c r="D562" s="1490"/>
      <c r="E562" s="1490"/>
      <c r="F562" s="1490"/>
      <c r="G562" s="1490"/>
      <c r="H562" s="1490"/>
      <c r="I562" s="1490"/>
      <c r="J562" s="1490"/>
      <c r="K562" s="1490"/>
      <c r="L562" s="1490"/>
      <c r="M562" s="1511" t="s">
        <v>2426</v>
      </c>
      <c r="N562" s="1511"/>
      <c r="O562" s="1511"/>
      <c r="P562" s="1511"/>
      <c r="Q562" s="1492"/>
      <c r="R562" s="1493"/>
      <c r="S562" s="1494"/>
      <c r="T562" s="1492"/>
      <c r="U562" s="1493"/>
      <c r="V562" s="1494"/>
      <c r="W562" s="1484"/>
      <c r="X562" s="1485"/>
      <c r="Y562" s="1486"/>
      <c r="Z562" s="1505"/>
      <c r="AA562" s="1505"/>
      <c r="AB562" s="1505"/>
      <c r="AC562" s="1505"/>
      <c r="AD562" s="1505"/>
      <c r="AE562" s="1487"/>
      <c r="AF562" s="1488"/>
      <c r="AG562" s="1488"/>
      <c r="AH562" s="1489"/>
      <c r="AI562" s="1501"/>
      <c r="AJ562" s="1502"/>
      <c r="AK562" s="1502"/>
      <c r="AL562" s="1503"/>
      <c r="AM562" s="1400">
        <v>3458844</v>
      </c>
      <c r="AN562" s="1401"/>
      <c r="AO562" s="1401"/>
      <c r="AP562" s="1401"/>
      <c r="AQ562" s="1401"/>
      <c r="AR562" s="1401"/>
      <c r="AS562" s="1402"/>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35" customHeight="1">
      <c r="B563" s="52" t="s">
        <v>655</v>
      </c>
      <c r="C563" s="1490" t="s">
        <v>2734</v>
      </c>
      <c r="D563" s="1490"/>
      <c r="E563" s="1490"/>
      <c r="F563" s="1490"/>
      <c r="G563" s="1490"/>
      <c r="H563" s="1490"/>
      <c r="I563" s="1490"/>
      <c r="J563" s="1490"/>
      <c r="K563" s="1490"/>
      <c r="L563" s="1490"/>
      <c r="M563" s="1511" t="s">
        <v>2430</v>
      </c>
      <c r="N563" s="1511"/>
      <c r="O563" s="1511"/>
      <c r="P563" s="1511"/>
      <c r="Q563" s="1492"/>
      <c r="R563" s="1493"/>
      <c r="S563" s="1494"/>
      <c r="T563" s="1492"/>
      <c r="U563" s="1493"/>
      <c r="V563" s="1494"/>
      <c r="W563" s="1484"/>
      <c r="X563" s="1485"/>
      <c r="Y563" s="1486"/>
      <c r="Z563" s="1505"/>
      <c r="AA563" s="1505"/>
      <c r="AB563" s="1505"/>
      <c r="AC563" s="1505"/>
      <c r="AD563" s="1505"/>
      <c r="AE563" s="1487"/>
      <c r="AF563" s="1488"/>
      <c r="AG563" s="1488"/>
      <c r="AH563" s="1489"/>
      <c r="AI563" s="1501"/>
      <c r="AJ563" s="1502"/>
      <c r="AK563" s="1502"/>
      <c r="AL563" s="1503"/>
      <c r="AM563" s="1400">
        <f>2066559-111001</f>
        <v>1955558</v>
      </c>
      <c r="AN563" s="1401"/>
      <c r="AO563" s="1401"/>
      <c r="AP563" s="1401"/>
      <c r="AQ563" s="1401"/>
      <c r="AR563" s="1401"/>
      <c r="AS563" s="1402"/>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35" customHeight="1">
      <c r="B564" s="52" t="s">
        <v>363</v>
      </c>
      <c r="C564" s="1490"/>
      <c r="D564" s="1490"/>
      <c r="E564" s="1490"/>
      <c r="F564" s="1490"/>
      <c r="G564" s="1490"/>
      <c r="H564" s="1490"/>
      <c r="I564" s="1490"/>
      <c r="J564" s="1490"/>
      <c r="K564" s="1490"/>
      <c r="L564" s="1490"/>
      <c r="M564" s="1511"/>
      <c r="N564" s="1511"/>
      <c r="O564" s="1511"/>
      <c r="P564" s="1511"/>
      <c r="Q564" s="1492"/>
      <c r="R564" s="1493"/>
      <c r="S564" s="1494"/>
      <c r="T564" s="1492"/>
      <c r="U564" s="1493"/>
      <c r="V564" s="1494"/>
      <c r="W564" s="1484"/>
      <c r="X564" s="1485"/>
      <c r="Y564" s="1486"/>
      <c r="Z564" s="1505"/>
      <c r="AA564" s="1505"/>
      <c r="AB564" s="1505"/>
      <c r="AC564" s="1505"/>
      <c r="AD564" s="1505"/>
      <c r="AE564" s="1487"/>
      <c r="AF564" s="1488"/>
      <c r="AG564" s="1488"/>
      <c r="AH564" s="1489"/>
      <c r="AI564" s="1501"/>
      <c r="AJ564" s="1502"/>
      <c r="AK564" s="1502"/>
      <c r="AL564" s="1503"/>
      <c r="AM564" s="1400"/>
      <c r="AN564" s="1401"/>
      <c r="AO564" s="1401"/>
      <c r="AP564" s="1401"/>
      <c r="AQ564" s="1401"/>
      <c r="AR564" s="1401"/>
      <c r="AS564" s="1402"/>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35" customHeight="1">
      <c r="B565" s="52" t="s">
        <v>364</v>
      </c>
      <c r="C565" s="1490"/>
      <c r="D565" s="1490"/>
      <c r="E565" s="1490"/>
      <c r="F565" s="1490"/>
      <c r="G565" s="1490"/>
      <c r="H565" s="1490"/>
      <c r="I565" s="1490"/>
      <c r="J565" s="1490"/>
      <c r="K565" s="1490"/>
      <c r="L565" s="1490"/>
      <c r="M565" s="1511"/>
      <c r="N565" s="1511"/>
      <c r="O565" s="1511"/>
      <c r="P565" s="1511"/>
      <c r="Q565" s="1492"/>
      <c r="R565" s="1493"/>
      <c r="S565" s="1494"/>
      <c r="T565" s="1492"/>
      <c r="U565" s="1493"/>
      <c r="V565" s="1494"/>
      <c r="W565" s="1484"/>
      <c r="X565" s="1485"/>
      <c r="Y565" s="1486"/>
      <c r="Z565" s="1505"/>
      <c r="AA565" s="1505"/>
      <c r="AB565" s="1505"/>
      <c r="AC565" s="1505"/>
      <c r="AD565" s="1505"/>
      <c r="AE565" s="1487"/>
      <c r="AF565" s="1488"/>
      <c r="AG565" s="1488"/>
      <c r="AH565" s="1489"/>
      <c r="AI565" s="1501"/>
      <c r="AJ565" s="1502"/>
      <c r="AK565" s="1502"/>
      <c r="AL565" s="1503"/>
      <c r="AM565" s="1400"/>
      <c r="AN565" s="1401"/>
      <c r="AO565" s="1401"/>
      <c r="AP565" s="1401"/>
      <c r="AQ565" s="1401"/>
      <c r="AR565" s="1401"/>
      <c r="AS565" s="1402"/>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35" customHeight="1">
      <c r="B566" s="1595" t="s">
        <v>127</v>
      </c>
      <c r="C566" s="1596"/>
      <c r="D566" s="1596"/>
      <c r="E566" s="1596"/>
      <c r="F566" s="1596"/>
      <c r="G566" s="1596"/>
      <c r="H566" s="1596"/>
      <c r="I566" s="1596"/>
      <c r="J566" s="1596"/>
      <c r="K566" s="1596"/>
      <c r="L566" s="1596"/>
      <c r="M566" s="1596"/>
      <c r="N566" s="1596"/>
      <c r="O566" s="1596"/>
      <c r="P566" s="1596"/>
      <c r="Q566" s="1596"/>
      <c r="R566" s="1596"/>
      <c r="S566" s="1596"/>
      <c r="T566" s="1596"/>
      <c r="U566" s="1721"/>
      <c r="V566" s="1596"/>
      <c r="W566" s="1596"/>
      <c r="X566" s="1596"/>
      <c r="Y566" s="1596"/>
      <c r="Z566" s="1596"/>
      <c r="AA566" s="1596"/>
      <c r="AB566" s="1596"/>
      <c r="AC566" s="1596"/>
      <c r="AD566" s="1596"/>
      <c r="AE566" s="1596"/>
      <c r="AF566" s="1596"/>
      <c r="AG566" s="1596"/>
      <c r="AH566" s="1596"/>
      <c r="AI566" s="1596"/>
      <c r="AJ566" s="1596"/>
      <c r="AK566" s="1596"/>
      <c r="AL566" s="1597"/>
      <c r="AM566" s="1590">
        <f>SUM(AM554:AS565)</f>
        <v>51106678</v>
      </c>
      <c r="AN566" s="1591"/>
      <c r="AO566" s="1591"/>
      <c r="AP566" s="1591"/>
      <c r="AQ566" s="1591"/>
      <c r="AR566" s="1591"/>
      <c r="AS566" s="1592"/>
      <c r="BB566" s="3"/>
      <c r="BC566" s="3"/>
      <c r="BD566" s="3"/>
      <c r="BE566" s="3"/>
      <c r="BF566" s="3"/>
      <c r="BG566" s="3"/>
      <c r="BH566" s="3" t="s">
        <v>464</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3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Yes</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35" customHeight="1">
      <c r="A568" s="55" t="s">
        <v>112</v>
      </c>
      <c r="B568" t="s">
        <v>472</v>
      </c>
      <c r="G568" s="1512" t="str">
        <f>C554</f>
        <v>SVB Tax-Exempt Construction Loan</v>
      </c>
      <c r="H568" s="1512"/>
      <c r="I568" s="1512"/>
      <c r="J568" s="1512"/>
      <c r="K568" s="1512"/>
      <c r="L568" s="1512"/>
      <c r="M568" s="1512"/>
      <c r="N568" s="1512"/>
      <c r="O568" s="1512"/>
      <c r="P568" s="1512"/>
      <c r="Q568" s="1512"/>
      <c r="R568" s="1512"/>
      <c r="S568" s="8"/>
      <c r="T568" s="55" t="s">
        <v>113</v>
      </c>
      <c r="U568" t="s">
        <v>472</v>
      </c>
      <c r="Z568" s="1512" t="str">
        <f>C555</f>
        <v>SVB Taxable Construction Loan</v>
      </c>
      <c r="AA568" s="1512"/>
      <c r="AB568" s="1512"/>
      <c r="AC568" s="1512"/>
      <c r="AD568" s="1512"/>
      <c r="AE568" s="1512"/>
      <c r="AF568" s="1512"/>
      <c r="AG568" s="1512"/>
      <c r="AH568" s="1512"/>
      <c r="AI568" s="1512"/>
      <c r="AJ568" s="1512"/>
      <c r="AK568" s="1512"/>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35" customHeight="1">
      <c r="A569" s="22"/>
      <c r="B569" t="s">
        <v>85</v>
      </c>
      <c r="G569" s="1434" t="s">
        <v>2735</v>
      </c>
      <c r="H569" s="1434"/>
      <c r="I569" s="1434"/>
      <c r="J569" s="1434"/>
      <c r="K569" s="1434"/>
      <c r="L569" s="1434"/>
      <c r="M569" s="1434"/>
      <c r="N569" s="1434"/>
      <c r="O569" s="1434"/>
      <c r="P569" s="1434"/>
      <c r="Q569" s="1434"/>
      <c r="R569" s="1434"/>
      <c r="S569" s="8"/>
      <c r="T569" s="22"/>
      <c r="U569" t="s">
        <v>85</v>
      </c>
      <c r="Z569" s="1434" t="s">
        <v>2735</v>
      </c>
      <c r="AA569" s="1434"/>
      <c r="AB569" s="1434"/>
      <c r="AC569" s="1434"/>
      <c r="AD569" s="1434"/>
      <c r="AE569" s="1434"/>
      <c r="AF569" s="1434"/>
      <c r="AG569" s="1434"/>
      <c r="AH569" s="1434"/>
      <c r="AI569" s="1434"/>
      <c r="AJ569" s="1434"/>
      <c r="AK569" s="1434"/>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35" customHeight="1">
      <c r="A570" s="22"/>
      <c r="B570" t="s">
        <v>589</v>
      </c>
      <c r="G570" s="1434" t="s">
        <v>2736</v>
      </c>
      <c r="H570" s="1434"/>
      <c r="I570" s="1434"/>
      <c r="J570" s="1434"/>
      <c r="K570" s="1434"/>
      <c r="L570" s="1434"/>
      <c r="M570" s="1434"/>
      <c r="N570" s="1434"/>
      <c r="O570" s="1434"/>
      <c r="P570" s="1434"/>
      <c r="Q570" s="1434"/>
      <c r="R570" s="1434"/>
      <c r="T570" s="22"/>
      <c r="U570" t="s">
        <v>589</v>
      </c>
      <c r="Z570" s="1433" t="s">
        <v>2736</v>
      </c>
      <c r="AA570" s="1433"/>
      <c r="AB570" s="1433"/>
      <c r="AC570" s="1433"/>
      <c r="AD570" s="1433"/>
      <c r="AE570" s="1433"/>
      <c r="AF570" s="1433"/>
      <c r="AG570" s="1433"/>
      <c r="AH570" s="1433"/>
      <c r="AI570" s="1433"/>
      <c r="AJ570" s="1433"/>
      <c r="AK570" s="143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35" customHeight="1">
      <c r="A571" s="22"/>
      <c r="B571" t="s">
        <v>17</v>
      </c>
      <c r="G571" s="1434" t="s">
        <v>2737</v>
      </c>
      <c r="H571" s="1434"/>
      <c r="I571" s="1434"/>
      <c r="J571" s="1434"/>
      <c r="K571" s="1434"/>
      <c r="L571" s="1434"/>
      <c r="M571" s="1434"/>
      <c r="N571" s="1434"/>
      <c r="O571" s="1434"/>
      <c r="P571" s="1434"/>
      <c r="Q571" s="1434"/>
      <c r="R571" s="1434"/>
      <c r="S571" s="8"/>
      <c r="T571" s="22"/>
      <c r="U571" t="s">
        <v>17</v>
      </c>
      <c r="Z571" s="1433" t="s">
        <v>2737</v>
      </c>
      <c r="AA571" s="1433"/>
      <c r="AB571" s="1433"/>
      <c r="AC571" s="1433"/>
      <c r="AD571" s="1433"/>
      <c r="AE571" s="1433"/>
      <c r="AF571" s="1433"/>
      <c r="AG571" s="1433"/>
      <c r="AH571" s="1433"/>
      <c r="AI571" s="1433"/>
      <c r="AJ571" s="1433"/>
      <c r="AK571" s="143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35" customHeight="1">
      <c r="A572" s="22"/>
      <c r="B572" t="s">
        <v>317</v>
      </c>
      <c r="G572" s="1437" t="s">
        <v>2738</v>
      </c>
      <c r="H572" s="1437"/>
      <c r="I572" s="1437"/>
      <c r="J572" s="1437"/>
      <c r="K572" s="1437"/>
      <c r="L572" s="1437"/>
      <c r="O572" s="33" t="s">
        <v>207</v>
      </c>
      <c r="P572" s="1421"/>
      <c r="Q572" s="1421"/>
      <c r="R572" s="1421"/>
      <c r="S572" s="10"/>
      <c r="T572" s="22"/>
      <c r="U572" t="s">
        <v>317</v>
      </c>
      <c r="Z572" s="1579" t="s">
        <v>2738</v>
      </c>
      <c r="AA572" s="1437"/>
      <c r="AB572" s="1437"/>
      <c r="AC572" s="1437"/>
      <c r="AD572" s="1437"/>
      <c r="AE572" s="1437"/>
      <c r="AH572" s="33" t="s">
        <v>207</v>
      </c>
      <c r="AI572" s="1421"/>
      <c r="AJ572" s="1421"/>
      <c r="AK572" s="1421"/>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35" customHeight="1">
      <c r="A573" s="22"/>
      <c r="B573" t="s">
        <v>18</v>
      </c>
      <c r="H573" s="1518" t="str">
        <f>M554</f>
        <v>Loan, Tax-Exempt</v>
      </c>
      <c r="I573" s="1434"/>
      <c r="J573" s="1434"/>
      <c r="K573" s="1434"/>
      <c r="L573" s="1434"/>
      <c r="M573" s="1434"/>
      <c r="N573" s="1434"/>
      <c r="O573" s="1434"/>
      <c r="P573" s="1434"/>
      <c r="Q573" s="1434"/>
      <c r="R573" s="1434"/>
      <c r="S573" s="8"/>
      <c r="T573" s="22"/>
      <c r="U573" t="s">
        <v>18</v>
      </c>
      <c r="AA573" s="1518" t="str">
        <f>M555</f>
        <v>Loan, Taxable</v>
      </c>
      <c r="AB573" s="1434"/>
      <c r="AC573" s="1434"/>
      <c r="AD573" s="1434"/>
      <c r="AE573" s="1434"/>
      <c r="AF573" s="1434"/>
      <c r="AG573" s="1434"/>
      <c r="AH573" s="1434"/>
      <c r="AI573" s="1434"/>
      <c r="AJ573" s="1434"/>
      <c r="AK573" s="1434"/>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35" customHeight="1">
      <c r="A574" s="22"/>
      <c r="B574" s="348" t="s">
        <v>1292</v>
      </c>
      <c r="H574" s="8"/>
      <c r="I574" s="8"/>
      <c r="J574" s="8"/>
      <c r="K574" s="8"/>
      <c r="L574" s="8"/>
      <c r="M574" s="1576"/>
      <c r="N574" s="1576"/>
      <c r="O574" s="1576"/>
      <c r="P574" s="1576"/>
      <c r="Q574" s="1576"/>
      <c r="R574" s="1576"/>
      <c r="S574" s="8"/>
      <c r="T574" s="22"/>
      <c r="U574" s="348" t="s">
        <v>1292</v>
      </c>
      <c r="AA574" s="8"/>
      <c r="AB574" s="8"/>
      <c r="AC574" s="8"/>
      <c r="AD574" s="8"/>
      <c r="AE574" s="8"/>
      <c r="AF574" s="1576"/>
      <c r="AG574" s="1576"/>
      <c r="AH574" s="1576"/>
      <c r="AI574" s="1576"/>
      <c r="AJ574" s="1576"/>
      <c r="AK574" s="1576"/>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35" customHeight="1">
      <c r="A575" s="22"/>
      <c r="B575" t="s">
        <v>20</v>
      </c>
      <c r="N575" s="1419" t="s">
        <v>554</v>
      </c>
      <c r="O575" s="1419"/>
      <c r="T575" s="22"/>
      <c r="U575" t="s">
        <v>20</v>
      </c>
      <c r="AG575" s="1419" t="s">
        <v>554</v>
      </c>
      <c r="AH575" s="141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3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35" customHeight="1">
      <c r="A577" s="55" t="s">
        <v>119</v>
      </c>
      <c r="B577" t="s">
        <v>472</v>
      </c>
      <c r="G577" s="1512" t="str">
        <f>C556</f>
        <v>Sonoma County HOME</v>
      </c>
      <c r="H577" s="1512"/>
      <c r="I577" s="1512"/>
      <c r="J577" s="1512"/>
      <c r="K577" s="1512"/>
      <c r="L577" s="1512"/>
      <c r="M577" s="1512"/>
      <c r="N577" s="1512"/>
      <c r="O577" s="1512"/>
      <c r="P577" s="1512"/>
      <c r="Q577" s="1512"/>
      <c r="R577" s="1512"/>
      <c r="T577" s="55" t="s">
        <v>590</v>
      </c>
      <c r="U577" t="s">
        <v>472</v>
      </c>
      <c r="Z577" s="1512" t="str">
        <f>C557</f>
        <v>Sonoma County CDBG</v>
      </c>
      <c r="AA577" s="1512"/>
      <c r="AB577" s="1512"/>
      <c r="AC577" s="1512"/>
      <c r="AD577" s="1512"/>
      <c r="AE577" s="1512"/>
      <c r="AF577" s="1512"/>
      <c r="AG577" s="1512"/>
      <c r="AH577" s="1512"/>
      <c r="AI577" s="1512"/>
      <c r="AJ577" s="1512"/>
      <c r="AK577" s="1512"/>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35" customHeight="1">
      <c r="A578" s="22"/>
      <c r="B578" t="s">
        <v>85</v>
      </c>
      <c r="G578" s="1434" t="s">
        <v>2739</v>
      </c>
      <c r="H578" s="1434"/>
      <c r="I578" s="1434"/>
      <c r="J578" s="1434"/>
      <c r="K578" s="1434"/>
      <c r="L578" s="1434"/>
      <c r="M578" s="1434"/>
      <c r="N578" s="1434"/>
      <c r="O578" s="1434"/>
      <c r="P578" s="1434"/>
      <c r="Q578" s="1434"/>
      <c r="R578" s="1434"/>
      <c r="T578" s="22"/>
      <c r="U578" t="s">
        <v>85</v>
      </c>
      <c r="Z578" s="1434" t="s">
        <v>2739</v>
      </c>
      <c r="AA578" s="1434"/>
      <c r="AB578" s="1434"/>
      <c r="AC578" s="1434"/>
      <c r="AD578" s="1434"/>
      <c r="AE578" s="1434"/>
      <c r="AF578" s="1434"/>
      <c r="AG578" s="1434"/>
      <c r="AH578" s="1434"/>
      <c r="AI578" s="1434"/>
      <c r="AJ578" s="1434"/>
      <c r="AK578" s="1434"/>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35" customHeight="1">
      <c r="A579" s="22"/>
      <c r="B579" t="s">
        <v>589</v>
      </c>
      <c r="G579" s="1433" t="s">
        <v>2740</v>
      </c>
      <c r="H579" s="1433"/>
      <c r="I579" s="1433"/>
      <c r="J579" s="1433"/>
      <c r="K579" s="1433"/>
      <c r="L579" s="1433"/>
      <c r="M579" s="1433"/>
      <c r="N579" s="1433"/>
      <c r="O579" s="1433"/>
      <c r="P579" s="1433"/>
      <c r="Q579" s="1433"/>
      <c r="R579" s="1433"/>
      <c r="T579" s="22"/>
      <c r="U579" t="s">
        <v>589</v>
      </c>
      <c r="Z579" s="1433" t="s">
        <v>2740</v>
      </c>
      <c r="AA579" s="1433"/>
      <c r="AB579" s="1433"/>
      <c r="AC579" s="1433"/>
      <c r="AD579" s="1433"/>
      <c r="AE579" s="1433"/>
      <c r="AF579" s="1433"/>
      <c r="AG579" s="1433"/>
      <c r="AH579" s="1433"/>
      <c r="AI579" s="1433"/>
      <c r="AJ579" s="1433"/>
      <c r="AK579" s="143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35" customHeight="1">
      <c r="A580" s="22"/>
      <c r="B580" t="s">
        <v>17</v>
      </c>
      <c r="G580" s="1433" t="s">
        <v>2741</v>
      </c>
      <c r="H580" s="1433"/>
      <c r="I580" s="1433"/>
      <c r="J580" s="1433"/>
      <c r="K580" s="1433"/>
      <c r="L580" s="1433"/>
      <c r="M580" s="1433"/>
      <c r="N580" s="1433"/>
      <c r="O580" s="1433"/>
      <c r="P580" s="1433"/>
      <c r="Q580" s="1433"/>
      <c r="R580" s="1433"/>
      <c r="T580" s="22"/>
      <c r="U580" t="s">
        <v>17</v>
      </c>
      <c r="Z580" s="1433" t="s">
        <v>2741</v>
      </c>
      <c r="AA580" s="1433"/>
      <c r="AB580" s="1433"/>
      <c r="AC580" s="1433"/>
      <c r="AD580" s="1433"/>
      <c r="AE580" s="1433"/>
      <c r="AF580" s="1433"/>
      <c r="AG580" s="1433"/>
      <c r="AH580" s="1433"/>
      <c r="AI580" s="1433"/>
      <c r="AJ580" s="1433"/>
      <c r="AK580" s="143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35" customHeight="1">
      <c r="A581" s="22"/>
      <c r="B581" t="s">
        <v>317</v>
      </c>
      <c r="G581" s="1437" t="s">
        <v>2742</v>
      </c>
      <c r="H581" s="1437"/>
      <c r="I581" s="1437"/>
      <c r="J581" s="1437"/>
      <c r="K581" s="1437"/>
      <c r="L581" s="1437"/>
      <c r="O581" s="33" t="s">
        <v>207</v>
      </c>
      <c r="P581" s="1421"/>
      <c r="Q581" s="1421"/>
      <c r="R581" s="1421"/>
      <c r="T581" s="22"/>
      <c r="U581" t="s">
        <v>317</v>
      </c>
      <c r="Z581" s="1437" t="s">
        <v>2742</v>
      </c>
      <c r="AA581" s="1437"/>
      <c r="AB581" s="1437"/>
      <c r="AC581" s="1437"/>
      <c r="AD581" s="1437"/>
      <c r="AE581" s="1437"/>
      <c r="AH581" s="33" t="s">
        <v>207</v>
      </c>
      <c r="AI581" s="1421"/>
      <c r="AJ581" s="1421"/>
      <c r="AK581" s="1421"/>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35" customHeight="1">
      <c r="A582" s="22"/>
      <c r="B582" t="s">
        <v>18</v>
      </c>
      <c r="H582" s="1434" t="str">
        <f>M556</f>
        <v>Loan, Residual Receipts</v>
      </c>
      <c r="I582" s="1434"/>
      <c r="J582" s="1434"/>
      <c r="K582" s="1434"/>
      <c r="L582" s="1434"/>
      <c r="M582" s="1434"/>
      <c r="N582" s="1434"/>
      <c r="O582" s="1434"/>
      <c r="P582" s="1434"/>
      <c r="Q582" s="1434"/>
      <c r="R582" s="1434"/>
      <c r="T582" s="22"/>
      <c r="U582" t="s">
        <v>18</v>
      </c>
      <c r="AA582" s="1434" t="str">
        <f>M557</f>
        <v>Loan, Residual Receipts</v>
      </c>
      <c r="AB582" s="1434"/>
      <c r="AC582" s="1434"/>
      <c r="AD582" s="1434"/>
      <c r="AE582" s="1434"/>
      <c r="AF582" s="1434"/>
      <c r="AG582" s="1434"/>
      <c r="AH582" s="1434"/>
      <c r="AI582" s="1434"/>
      <c r="AJ582" s="1434"/>
      <c r="AK582" s="1434"/>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35" customHeight="1">
      <c r="A583" s="22"/>
      <c r="B583" t="s">
        <v>20</v>
      </c>
      <c r="N583" s="1419" t="s">
        <v>554</v>
      </c>
      <c r="O583" s="1419"/>
      <c r="T583" s="22"/>
      <c r="U583" t="s">
        <v>20</v>
      </c>
      <c r="AG583" s="1419" t="s">
        <v>554</v>
      </c>
      <c r="AH583" s="141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3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35" customHeight="1">
      <c r="A585" s="55" t="s">
        <v>773</v>
      </c>
      <c r="B585" t="s">
        <v>472</v>
      </c>
      <c r="G585" s="1512" t="str">
        <f>C558</f>
        <v>HCD Joe Serna</v>
      </c>
      <c r="H585" s="1512"/>
      <c r="I585" s="1512"/>
      <c r="J585" s="1512"/>
      <c r="K585" s="1512"/>
      <c r="L585" s="1512"/>
      <c r="M585" s="1512"/>
      <c r="N585" s="1512"/>
      <c r="O585" s="1512"/>
      <c r="P585" s="1512"/>
      <c r="Q585" s="1512"/>
      <c r="R585" s="1512"/>
      <c r="T585" s="55" t="s">
        <v>593</v>
      </c>
      <c r="U585" t="s">
        <v>472</v>
      </c>
      <c r="Z585" s="1512" t="str">
        <f>C559</f>
        <v>City of Healdsburg</v>
      </c>
      <c r="AA585" s="1512"/>
      <c r="AB585" s="1512"/>
      <c r="AC585" s="1512"/>
      <c r="AD585" s="1512"/>
      <c r="AE585" s="1512"/>
      <c r="AF585" s="1512"/>
      <c r="AG585" s="1512"/>
      <c r="AH585" s="1512"/>
      <c r="AI585" s="1512"/>
      <c r="AJ585" s="1512"/>
      <c r="AK585" s="1512"/>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35" customHeight="1">
      <c r="A586" s="22"/>
      <c r="B586" t="s">
        <v>85</v>
      </c>
      <c r="G586" s="1434" t="s">
        <v>2743</v>
      </c>
      <c r="H586" s="1434"/>
      <c r="I586" s="1434"/>
      <c r="J586" s="1434"/>
      <c r="K586" s="1434"/>
      <c r="L586" s="1434"/>
      <c r="M586" s="1434"/>
      <c r="N586" s="1434"/>
      <c r="O586" s="1434"/>
      <c r="P586" s="1434"/>
      <c r="Q586" s="1434"/>
      <c r="R586" s="1434"/>
      <c r="T586" s="22"/>
      <c r="U586" t="s">
        <v>85</v>
      </c>
      <c r="Z586" s="1434" t="s">
        <v>2648</v>
      </c>
      <c r="AA586" s="1434"/>
      <c r="AB586" s="1434"/>
      <c r="AC586" s="1434"/>
      <c r="AD586" s="1434"/>
      <c r="AE586" s="1434"/>
      <c r="AF586" s="1434"/>
      <c r="AG586" s="1434"/>
      <c r="AH586" s="1434"/>
      <c r="AI586" s="1434"/>
      <c r="AJ586" s="1434"/>
      <c r="AK586" s="1434"/>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35" customHeight="1">
      <c r="A587" s="22"/>
      <c r="B587" t="s">
        <v>589</v>
      </c>
      <c r="G587" s="1434" t="s">
        <v>2744</v>
      </c>
      <c r="H587" s="1434"/>
      <c r="I587" s="1434"/>
      <c r="J587" s="1434"/>
      <c r="K587" s="1434"/>
      <c r="L587" s="1434"/>
      <c r="M587" s="1434"/>
      <c r="N587" s="1434"/>
      <c r="O587" s="1434"/>
      <c r="P587" s="1434"/>
      <c r="Q587" s="1434"/>
      <c r="R587" s="1434"/>
      <c r="T587" s="22"/>
      <c r="U587" t="s">
        <v>589</v>
      </c>
      <c r="Z587" s="1433" t="s">
        <v>2747</v>
      </c>
      <c r="AA587" s="1433"/>
      <c r="AB587" s="1433"/>
      <c r="AC587" s="1433"/>
      <c r="AD587" s="1433"/>
      <c r="AE587" s="1433"/>
      <c r="AF587" s="1433"/>
      <c r="AG587" s="1433"/>
      <c r="AH587" s="1433"/>
      <c r="AI587" s="1433"/>
      <c r="AJ587" s="1433"/>
      <c r="AK587" s="143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35" customHeight="1">
      <c r="A588" s="22"/>
      <c r="B588" t="s">
        <v>17</v>
      </c>
      <c r="G588" s="1434" t="s">
        <v>2745</v>
      </c>
      <c r="H588" s="1434"/>
      <c r="I588" s="1434"/>
      <c r="J588" s="1434"/>
      <c r="K588" s="1434"/>
      <c r="L588" s="1434"/>
      <c r="M588" s="1434"/>
      <c r="N588" s="1434"/>
      <c r="O588" s="1434"/>
      <c r="P588" s="1434"/>
      <c r="Q588" s="1434"/>
      <c r="R588" s="1434"/>
      <c r="T588" s="22"/>
      <c r="U588" t="s">
        <v>17</v>
      </c>
      <c r="Z588" s="1433" t="s">
        <v>2748</v>
      </c>
      <c r="AA588" s="1433"/>
      <c r="AB588" s="1433"/>
      <c r="AC588" s="1433"/>
      <c r="AD588" s="1433"/>
      <c r="AE588" s="1433"/>
      <c r="AF588" s="1433"/>
      <c r="AG588" s="1433"/>
      <c r="AH588" s="1433"/>
      <c r="AI588" s="1433"/>
      <c r="AJ588" s="1433"/>
      <c r="AK588" s="1433"/>
    </row>
    <row r="589" spans="1:110" ht="13.35" customHeight="1">
      <c r="A589" s="22"/>
      <c r="B589" t="s">
        <v>317</v>
      </c>
      <c r="G589" s="1727" t="s">
        <v>2746</v>
      </c>
      <c r="H589" s="1727"/>
      <c r="I589" s="1727"/>
      <c r="J589" s="1727"/>
      <c r="K589" s="1727"/>
      <c r="L589" s="1727"/>
      <c r="O589" s="33" t="s">
        <v>207</v>
      </c>
      <c r="P589" s="1421"/>
      <c r="Q589" s="1421"/>
      <c r="R589" s="1421"/>
      <c r="T589" s="22"/>
      <c r="U589" t="s">
        <v>317</v>
      </c>
      <c r="Z589" s="1437" t="s">
        <v>2749</v>
      </c>
      <c r="AA589" s="1437"/>
      <c r="AB589" s="1437"/>
      <c r="AC589" s="1437"/>
      <c r="AD589" s="1437"/>
      <c r="AE589" s="1437"/>
      <c r="AH589" s="33" t="s">
        <v>207</v>
      </c>
      <c r="AI589" s="1421"/>
      <c r="AJ589" s="1421"/>
      <c r="AK589" s="1421"/>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35" customHeight="1">
      <c r="A590" s="22"/>
      <c r="B590" t="s">
        <v>18</v>
      </c>
      <c r="H590" s="1434" t="str">
        <f>M558</f>
        <v>Loan, Residual Receipts</v>
      </c>
      <c r="I590" s="1434"/>
      <c r="J590" s="1434"/>
      <c r="K590" s="1434"/>
      <c r="L590" s="1434"/>
      <c r="M590" s="1434"/>
      <c r="N590" s="1434"/>
      <c r="O590" s="1434"/>
      <c r="P590" s="1434"/>
      <c r="Q590" s="1434"/>
      <c r="R590" s="1434"/>
      <c r="T590" s="22"/>
      <c r="U590" t="s">
        <v>18</v>
      </c>
      <c r="AA590" s="1518" t="str">
        <f>M559</f>
        <v>Loan, Residual Receipts</v>
      </c>
      <c r="AB590" s="1434"/>
      <c r="AC590" s="1434"/>
      <c r="AD590" s="1434"/>
      <c r="AE590" s="1434"/>
      <c r="AF590" s="1434"/>
      <c r="AG590" s="1434"/>
      <c r="AH590" s="1434"/>
      <c r="AI590" s="1434"/>
      <c r="AJ590" s="1434"/>
      <c r="AK590" s="1434"/>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35" customHeight="1">
      <c r="A591" s="22"/>
      <c r="B591" t="s">
        <v>20</v>
      </c>
      <c r="N591" s="1419" t="s">
        <v>554</v>
      </c>
      <c r="O591" s="1419"/>
      <c r="T591" s="22"/>
      <c r="U591" t="s">
        <v>20</v>
      </c>
      <c r="AG591" s="1419" t="s">
        <v>554</v>
      </c>
      <c r="AH591" s="141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3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35" customHeight="1">
      <c r="A593" s="55" t="s">
        <v>464</v>
      </c>
      <c r="B593" t="s">
        <v>472</v>
      </c>
      <c r="G593" s="1512" t="str">
        <f>C560</f>
        <v>City of Healdsburg - Land Donation</v>
      </c>
      <c r="H593" s="1512"/>
      <c r="I593" s="1512"/>
      <c r="J593" s="1512"/>
      <c r="K593" s="1512"/>
      <c r="L593" s="1512"/>
      <c r="M593" s="1512"/>
      <c r="N593" s="1512"/>
      <c r="O593" s="1512"/>
      <c r="P593" s="1512"/>
      <c r="Q593" s="1512"/>
      <c r="R593" s="1512"/>
      <c r="T593" s="55" t="s">
        <v>465</v>
      </c>
      <c r="U593" t="s">
        <v>472</v>
      </c>
      <c r="Z593" s="1512" t="str">
        <f>C561</f>
        <v>Costs Deferred Until Conversion</v>
      </c>
      <c r="AA593" s="1512"/>
      <c r="AB593" s="1512"/>
      <c r="AC593" s="1512"/>
      <c r="AD593" s="1512"/>
      <c r="AE593" s="1512"/>
      <c r="AF593" s="1512"/>
      <c r="AG593" s="1512"/>
      <c r="AH593" s="1512"/>
      <c r="AI593" s="1512"/>
      <c r="AJ593" s="1512"/>
      <c r="AK593" s="1512"/>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35" customHeight="1">
      <c r="A594" s="22"/>
      <c r="B594" t="s">
        <v>85</v>
      </c>
      <c r="C594"/>
      <c r="D594"/>
      <c r="E594"/>
      <c r="F594"/>
      <c r="G594" s="1434" t="s">
        <v>2648</v>
      </c>
      <c r="H594" s="1434"/>
      <c r="I594" s="1434"/>
      <c r="J594" s="1434"/>
      <c r="K594" s="1434"/>
      <c r="L594" s="1434"/>
      <c r="M594" s="1434"/>
      <c r="N594" s="1434"/>
      <c r="O594" s="1434"/>
      <c r="P594" s="1434"/>
      <c r="Q594" s="1434"/>
      <c r="R594" s="1434"/>
      <c r="S594"/>
      <c r="T594" s="22"/>
      <c r="U594" t="s">
        <v>85</v>
      </c>
      <c r="V594"/>
      <c r="W594"/>
      <c r="X594"/>
      <c r="Y594"/>
      <c r="Z594" s="1434" t="s">
        <v>2697</v>
      </c>
      <c r="AA594" s="1434"/>
      <c r="AB594" s="1434"/>
      <c r="AC594" s="1434"/>
      <c r="AD594" s="1434"/>
      <c r="AE594" s="1434"/>
      <c r="AF594" s="1434"/>
      <c r="AG594" s="1434"/>
      <c r="AH594" s="1434"/>
      <c r="AI594" s="1434"/>
      <c r="AJ594" s="1434"/>
      <c r="AK594" s="1434"/>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35" customHeight="1">
      <c r="A595" s="22"/>
      <c r="B595" t="s">
        <v>589</v>
      </c>
      <c r="C595"/>
      <c r="D595"/>
      <c r="E595"/>
      <c r="F595"/>
      <c r="G595" s="1434" t="s">
        <v>2747</v>
      </c>
      <c r="H595" s="1434"/>
      <c r="I595" s="1434"/>
      <c r="J595" s="1434"/>
      <c r="K595" s="1434"/>
      <c r="L595" s="1434"/>
      <c r="M595" s="1434"/>
      <c r="N595" s="1434"/>
      <c r="O595" s="1434"/>
      <c r="P595" s="1434"/>
      <c r="Q595" s="1434"/>
      <c r="R595" s="1434"/>
      <c r="S595"/>
      <c r="T595" s="22"/>
      <c r="U595" t="s">
        <v>589</v>
      </c>
      <c r="V595"/>
      <c r="W595"/>
      <c r="X595"/>
      <c r="Y595"/>
      <c r="Z595" s="1433"/>
      <c r="AA595" s="1433"/>
      <c r="AB595" s="1433"/>
      <c r="AC595" s="1433"/>
      <c r="AD595" s="1433"/>
      <c r="AE595" s="1433"/>
      <c r="AF595" s="1433"/>
      <c r="AG595" s="1433"/>
      <c r="AH595" s="1433"/>
      <c r="AI595" s="1433"/>
      <c r="AJ595" s="1433"/>
      <c r="AK595" s="1433"/>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2034</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35" customHeight="1">
      <c r="A596" s="22"/>
      <c r="B596" t="s">
        <v>17</v>
      </c>
      <c r="C596"/>
      <c r="D596"/>
      <c r="E596"/>
      <c r="F596"/>
      <c r="G596" s="1434" t="s">
        <v>2748</v>
      </c>
      <c r="H596" s="1434"/>
      <c r="I596" s="1434"/>
      <c r="J596" s="1434"/>
      <c r="K596" s="1434"/>
      <c r="L596" s="1434"/>
      <c r="M596" s="1434"/>
      <c r="N596" s="1434"/>
      <c r="O596" s="1434"/>
      <c r="P596" s="1434"/>
      <c r="Q596" s="1434"/>
      <c r="R596" s="1434"/>
      <c r="S596"/>
      <c r="T596" s="22"/>
      <c r="U596" t="s">
        <v>17</v>
      </c>
      <c r="V596"/>
      <c r="W596"/>
      <c r="X596"/>
      <c r="Y596"/>
      <c r="Z596" s="1433"/>
      <c r="AA596" s="1433"/>
      <c r="AB596" s="1433"/>
      <c r="AC596" s="1433"/>
      <c r="AD596" s="1433"/>
      <c r="AE596" s="1433"/>
      <c r="AF596" s="1433"/>
      <c r="AG596" s="1433"/>
      <c r="AH596" s="1433"/>
      <c r="AI596" s="1433"/>
      <c r="AJ596" s="1433"/>
      <c r="AK596" s="1433"/>
      <c r="AL596"/>
      <c r="AM596"/>
      <c r="AN596"/>
      <c r="AO596"/>
      <c r="AP596"/>
      <c r="AQ596"/>
      <c r="AR596"/>
      <c r="AS596"/>
      <c r="AT596"/>
      <c r="AU596"/>
      <c r="AV596"/>
      <c r="AW596"/>
      <c r="AX596"/>
      <c r="AY596"/>
      <c r="BA596" s="4" t="s">
        <v>325</v>
      </c>
      <c r="BB596" s="3"/>
      <c r="BC596" s="3"/>
      <c r="BD596" s="3"/>
      <c r="BE596" s="121" t="s">
        <v>483</v>
      </c>
      <c r="BF596" s="122"/>
      <c r="BG596" s="1394"/>
      <c r="BH596" s="1395"/>
      <c r="BI596" s="121" t="s">
        <v>484</v>
      </c>
      <c r="BJ596" s="122"/>
      <c r="BK596" s="1394"/>
      <c r="BL596" s="1395"/>
      <c r="BM596" s="3"/>
      <c r="BN596" s="1520" t="s">
        <v>642</v>
      </c>
      <c r="BO596" s="1521"/>
      <c r="BP596" s="1521"/>
      <c r="BQ596" s="1521"/>
      <c r="BR596" s="1522"/>
      <c r="BS596" s="1517" t="s">
        <v>326</v>
      </c>
      <c r="BT596" s="1517"/>
      <c r="BU596" s="1517"/>
      <c r="BV596" s="1517"/>
      <c r="BW596" s="1517"/>
      <c r="BX596" s="1517" t="s">
        <v>163</v>
      </c>
      <c r="BY596" s="1517"/>
      <c r="BZ596" s="1517"/>
      <c r="CA596" s="1517"/>
      <c r="CB596" s="1517"/>
      <c r="CC596" s="1517" t="s">
        <v>164</v>
      </c>
      <c r="CD596" s="1517"/>
      <c r="CE596" s="1517"/>
      <c r="CF596" s="1517"/>
      <c r="CG596" s="1517"/>
      <c r="CH596" s="1517" t="s">
        <v>469</v>
      </c>
      <c r="CI596" s="1517"/>
      <c r="CJ596" s="1517"/>
      <c r="CK596" s="1517"/>
      <c r="CL596" s="1517"/>
      <c r="CM596" s="1517" t="s">
        <v>30</v>
      </c>
      <c r="CN596" s="1517"/>
      <c r="CO596" s="1517"/>
      <c r="CP596" s="1517"/>
      <c r="CQ596" s="1517"/>
      <c r="CR596" s="89"/>
      <c r="CS596" s="1517" t="s">
        <v>642</v>
      </c>
      <c r="CT596" s="1517"/>
      <c r="CU596" s="1517"/>
      <c r="CV596" s="1517"/>
      <c r="CW596" s="1517"/>
      <c r="CX596" s="1517" t="s">
        <v>326</v>
      </c>
      <c r="CY596" s="1517"/>
      <c r="CZ596" s="1517"/>
      <c r="DA596" s="1517"/>
      <c r="DB596" s="1517"/>
      <c r="DC596" s="1517" t="s">
        <v>163</v>
      </c>
      <c r="DD596" s="1517"/>
      <c r="DE596" s="1517"/>
      <c r="DF596" s="1517"/>
      <c r="DG596" s="1517"/>
      <c r="DH596" s="1517" t="s">
        <v>164</v>
      </c>
      <c r="DI596" s="1517"/>
      <c r="DJ596" s="1517"/>
      <c r="DK596" s="1517"/>
      <c r="DL596" s="1517"/>
      <c r="DM596" s="1517" t="s">
        <v>469</v>
      </c>
      <c r="DN596" s="1517"/>
      <c r="DO596" s="1517"/>
      <c r="DP596" s="1517"/>
      <c r="DQ596" s="1517"/>
      <c r="DR596" s="1517" t="s">
        <v>30</v>
      </c>
      <c r="DS596" s="1517"/>
      <c r="DT596" s="1517"/>
      <c r="DU596" s="1517"/>
      <c r="DV596" s="1517"/>
      <c r="DX596" s="1517" t="s">
        <v>642</v>
      </c>
      <c r="DY596" s="1517"/>
      <c r="DZ596" s="1517"/>
      <c r="EA596" s="1517"/>
      <c r="EB596" s="1517"/>
      <c r="EC596" s="1517" t="s">
        <v>326</v>
      </c>
      <c r="ED596" s="1517"/>
      <c r="EE596" s="1517"/>
      <c r="EF596" s="1517"/>
      <c r="EG596" s="1517"/>
      <c r="EH596" s="1517" t="s">
        <v>163</v>
      </c>
      <c r="EI596" s="1517"/>
      <c r="EJ596" s="1517"/>
      <c r="EK596" s="1517"/>
      <c r="EL596" s="1517"/>
      <c r="EM596" s="1517" t="s">
        <v>164</v>
      </c>
      <c r="EN596" s="1517"/>
      <c r="EO596" s="1517"/>
      <c r="EP596" s="1517"/>
      <c r="EQ596" s="1517"/>
      <c r="ER596" s="1517" t="s">
        <v>469</v>
      </c>
      <c r="ES596" s="1517"/>
      <c r="ET596" s="1517"/>
      <c r="EU596" s="1517"/>
      <c r="EV596" s="1517"/>
      <c r="EW596" s="1517" t="s">
        <v>30</v>
      </c>
      <c r="EX596" s="1517"/>
      <c r="EY596" s="1517"/>
      <c r="EZ596" s="1517"/>
      <c r="FA596" s="1517"/>
    </row>
    <row r="597" spans="1:157" s="4" customFormat="1" ht="13.35" customHeight="1">
      <c r="A597" s="22"/>
      <c r="B597" t="s">
        <v>317</v>
      </c>
      <c r="C597"/>
      <c r="D597"/>
      <c r="E597"/>
      <c r="F597"/>
      <c r="G597" s="1437" t="s">
        <v>2749</v>
      </c>
      <c r="H597" s="1437"/>
      <c r="I597" s="1437"/>
      <c r="J597" s="1437"/>
      <c r="K597" s="1437"/>
      <c r="L597" s="1437"/>
      <c r="M597"/>
      <c r="N597"/>
      <c r="O597" s="33" t="s">
        <v>207</v>
      </c>
      <c r="P597" s="1421"/>
      <c r="Q597" s="1421"/>
      <c r="R597" s="1421"/>
      <c r="S597"/>
      <c r="T597" s="22"/>
      <c r="U597" t="s">
        <v>317</v>
      </c>
      <c r="V597"/>
      <c r="W597"/>
      <c r="X597"/>
      <c r="Y597"/>
      <c r="Z597" s="1437"/>
      <c r="AA597" s="1437"/>
      <c r="AB597" s="1437"/>
      <c r="AC597" s="1437"/>
      <c r="AD597" s="1437"/>
      <c r="AE597" s="1437"/>
      <c r="AF597"/>
      <c r="AG597"/>
      <c r="AH597" s="33" t="s">
        <v>207</v>
      </c>
      <c r="AI597" s="1421"/>
      <c r="AJ597" s="1421"/>
      <c r="AK597" s="1421"/>
      <c r="AL597"/>
      <c r="AM597"/>
      <c r="AN597"/>
      <c r="AO597"/>
      <c r="AP597"/>
      <c r="AQ597"/>
      <c r="AR597"/>
      <c r="AS597"/>
      <c r="AT597"/>
      <c r="AU597"/>
      <c r="AV597"/>
      <c r="AW597"/>
      <c r="AX597"/>
      <c r="AY597"/>
      <c r="BA597" s="4" t="s">
        <v>326</v>
      </c>
      <c r="BB597" s="3"/>
      <c r="BC597" s="3"/>
      <c r="BD597" s="3"/>
      <c r="BE597" s="1354">
        <f t="shared" ref="BE597:BE631" si="1">IF(AND(AC718&lt;=0.5,AC718&gt;=0.36),1,0)</f>
        <v>0</v>
      </c>
      <c r="BF597" s="1356"/>
      <c r="BG597" s="1394">
        <f t="shared" ref="BG597:BG631" si="2">IF(BE597=1,G718,0)</f>
        <v>0</v>
      </c>
      <c r="BH597" s="1395"/>
      <c r="BI597" s="1354">
        <f t="shared" ref="BI597:BI631" si="3">IF(AND(AC718&lt;=0.35,AC718&gt;0),1,0)</f>
        <v>1</v>
      </c>
      <c r="BJ597" s="1356"/>
      <c r="BK597" s="1394">
        <f t="shared" ref="BK597:BK631" si="4">IF(BI597=1,G718,0)</f>
        <v>5</v>
      </c>
      <c r="BL597" s="1395"/>
      <c r="BM597" s="3"/>
      <c r="BN597" s="1396">
        <f t="shared" ref="BN597:BN631" si="5">IF(B718="SRO/Studio",G718,0)</f>
        <v>0</v>
      </c>
      <c r="BO597" s="1397"/>
      <c r="BP597" s="1397"/>
      <c r="BQ597" s="1397"/>
      <c r="BR597" s="1398"/>
      <c r="BS597" s="1393">
        <f t="shared" ref="BS597:BS631" si="6">IF(B718="1 Bedroom",G718,0)</f>
        <v>5</v>
      </c>
      <c r="BT597" s="1393"/>
      <c r="BU597" s="1393"/>
      <c r="BV597" s="1393"/>
      <c r="BW597" s="1393"/>
      <c r="BX597" s="1393">
        <f t="shared" ref="BX597:BX631" si="7">IF(B718="2 Bedrooms",G718,0)</f>
        <v>0</v>
      </c>
      <c r="BY597" s="1393"/>
      <c r="BZ597" s="1393"/>
      <c r="CA597" s="1393"/>
      <c r="CB597" s="1393"/>
      <c r="CC597" s="1393">
        <f t="shared" ref="CC597:CC631" si="8">IF(B718="3 Bedrooms",G718,0)</f>
        <v>0</v>
      </c>
      <c r="CD597" s="1393"/>
      <c r="CE597" s="1393"/>
      <c r="CF597" s="1393"/>
      <c r="CG597" s="1393"/>
      <c r="CH597" s="1393">
        <f t="shared" ref="CH597:CH631" si="9">IF(B718="4 Bedrooms",G718,0)</f>
        <v>0</v>
      </c>
      <c r="CI597" s="1393"/>
      <c r="CJ597" s="1393"/>
      <c r="CK597" s="1393"/>
      <c r="CL597" s="1393"/>
      <c r="CM597" s="1393">
        <f t="shared" ref="CM597:CM631" si="10">IF(B718="5 Bedrooms",G718,0)</f>
        <v>0</v>
      </c>
      <c r="CN597" s="1393"/>
      <c r="CO597" s="1393"/>
      <c r="CP597" s="1393"/>
      <c r="CQ597" s="1393"/>
      <c r="CR597" s="6"/>
      <c r="CS597" s="1392">
        <f t="shared" ref="CS597:CS631" si="11">IF(AND(B718="SRO/Studio",AC718&lt;=0.3),G718,0)</f>
        <v>0</v>
      </c>
      <c r="CT597" s="1392"/>
      <c r="CU597" s="1392"/>
      <c r="CV597" s="1392"/>
      <c r="CW597" s="1392"/>
      <c r="CX597" s="1392">
        <f t="shared" ref="CX597:CX631" si="12">IF(AND(B718="1 Bedroom",AC718&lt;=0.3),G718,0)</f>
        <v>5</v>
      </c>
      <c r="CY597" s="1392"/>
      <c r="CZ597" s="1392"/>
      <c r="DA597" s="1392"/>
      <c r="DB597" s="1392"/>
      <c r="DC597" s="1392">
        <f t="shared" ref="DC597:DC631" si="13">IF(AND(B718="2 Bedrooms",AC718&lt;=0.3),G718,0)</f>
        <v>0</v>
      </c>
      <c r="DD597" s="1392"/>
      <c r="DE597" s="1392"/>
      <c r="DF597" s="1392"/>
      <c r="DG597" s="1392"/>
      <c r="DH597" s="1392">
        <f t="shared" ref="DH597:DH631" si="14">IF(AND(B718="3 Bedrooms",AC718&lt;=0.3),G718,0)</f>
        <v>0</v>
      </c>
      <c r="DI597" s="1392"/>
      <c r="DJ597" s="1392"/>
      <c r="DK597" s="1392"/>
      <c r="DL597" s="1392"/>
      <c r="DM597" s="1392">
        <f t="shared" ref="DM597:DM631" si="15">IF(AND(B718="4 Bedrooms",AC718&lt;=0.3),G718,0)</f>
        <v>0</v>
      </c>
      <c r="DN597" s="1392"/>
      <c r="DO597" s="1392"/>
      <c r="DP597" s="1392"/>
      <c r="DQ597" s="1392"/>
      <c r="DR597" s="1392">
        <f t="shared" ref="DR597:DR631" si="16">IF(AND(B718="5 Bedrooms",AC718&lt;=0.3),G718,0)</f>
        <v>0</v>
      </c>
      <c r="DS597" s="1392"/>
      <c r="DT597" s="1392"/>
      <c r="DU597" s="1392"/>
      <c r="DV597" s="1392"/>
      <c r="DX597" s="1354" t="str">
        <f t="shared" ref="DX597:DX631" si="17">IF(BN597&gt;0,O718,"")</f>
        <v/>
      </c>
      <c r="DY597" s="1355"/>
      <c r="DZ597" s="1355"/>
      <c r="EA597" s="1355"/>
      <c r="EB597" s="1356"/>
      <c r="EC597" s="1354">
        <f t="shared" ref="EC597:EC631" si="18">IF(BS597&gt;0,O718,"")</f>
        <v>627</v>
      </c>
      <c r="ED597" s="1355"/>
      <c r="EE597" s="1355"/>
      <c r="EF597" s="1355"/>
      <c r="EG597" s="1356"/>
      <c r="EH597" s="1354" t="str">
        <f t="shared" ref="EH597:EH631" si="19">IF(BX597&gt;0,O718,"")</f>
        <v/>
      </c>
      <c r="EI597" s="1355"/>
      <c r="EJ597" s="1355"/>
      <c r="EK597" s="1355"/>
      <c r="EL597" s="1356"/>
      <c r="EM597" s="1354" t="str">
        <f t="shared" ref="EM597:EM631" si="20">IF(CC597&gt;0,O718,"")</f>
        <v/>
      </c>
      <c r="EN597" s="1355"/>
      <c r="EO597" s="1355"/>
      <c r="EP597" s="1355"/>
      <c r="EQ597" s="1356"/>
      <c r="ER597" s="1354" t="str">
        <f t="shared" ref="ER597:ER631" si="21">IF(CH597&gt;0,O718,"")</f>
        <v/>
      </c>
      <c r="ES597" s="1355"/>
      <c r="ET597" s="1355"/>
      <c r="EU597" s="1355"/>
      <c r="EV597" s="1356"/>
      <c r="EW597" s="1354" t="str">
        <f t="shared" ref="EW597:EW631" si="22">IF(CM597&gt;0,O718,"")</f>
        <v/>
      </c>
      <c r="EX597" s="1355"/>
      <c r="EY597" s="1355"/>
      <c r="EZ597" s="1355"/>
      <c r="FA597" s="1356"/>
    </row>
    <row r="598" spans="1:157" s="4" customFormat="1" ht="13.35" customHeight="1">
      <c r="A598" s="22"/>
      <c r="B598" t="s">
        <v>18</v>
      </c>
      <c r="C598"/>
      <c r="D598"/>
      <c r="E598"/>
      <c r="F598"/>
      <c r="G598"/>
      <c r="H598" s="1434" t="str">
        <f>M560</f>
        <v>Value of Donation</v>
      </c>
      <c r="I598" s="1434"/>
      <c r="J598" s="1434"/>
      <c r="K598" s="1434"/>
      <c r="L598" s="1434"/>
      <c r="M598" s="1434"/>
      <c r="N598" s="1434"/>
      <c r="O598" s="1434"/>
      <c r="P598" s="1434"/>
      <c r="Q598" s="1434"/>
      <c r="R598" s="1434"/>
      <c r="S598"/>
      <c r="T598" s="22"/>
      <c r="U598" t="s">
        <v>18</v>
      </c>
      <c r="V598"/>
      <c r="W598"/>
      <c r="X598"/>
      <c r="Y598"/>
      <c r="Z598"/>
      <c r="AA598" s="1434" t="str">
        <f>M561</f>
        <v>Cost Deferral</v>
      </c>
      <c r="AB598" s="1434"/>
      <c r="AC598" s="1434"/>
      <c r="AD598" s="1434"/>
      <c r="AE598" s="1434"/>
      <c r="AF598" s="1434"/>
      <c r="AG598" s="1434"/>
      <c r="AH598" s="1434"/>
      <c r="AI598" s="1434"/>
      <c r="AJ598" s="1434"/>
      <c r="AK598" s="1434"/>
      <c r="AL598"/>
      <c r="AM598"/>
      <c r="AN598"/>
      <c r="AO598"/>
      <c r="AP598"/>
      <c r="AQ598"/>
      <c r="AR598"/>
      <c r="AS598"/>
      <c r="AT598"/>
      <c r="AU598"/>
      <c r="AV598"/>
      <c r="AW598"/>
      <c r="AX598"/>
      <c r="AY598"/>
      <c r="BA598" s="4" t="s">
        <v>163</v>
      </c>
      <c r="BB598" s="3"/>
      <c r="BC598" s="3"/>
      <c r="BD598" s="3"/>
      <c r="BE598" s="1354">
        <f t="shared" si="1"/>
        <v>0</v>
      </c>
      <c r="BF598" s="1356"/>
      <c r="BG598" s="1394">
        <f t="shared" si="2"/>
        <v>0</v>
      </c>
      <c r="BH598" s="1395"/>
      <c r="BI598" s="1354">
        <f t="shared" si="3"/>
        <v>1</v>
      </c>
      <c r="BJ598" s="1356"/>
      <c r="BK598" s="1394">
        <f t="shared" si="4"/>
        <v>1</v>
      </c>
      <c r="BL598" s="1395"/>
      <c r="BM598" s="3"/>
      <c r="BN598" s="1396">
        <f t="shared" si="5"/>
        <v>0</v>
      </c>
      <c r="BO598" s="1397"/>
      <c r="BP598" s="1397"/>
      <c r="BQ598" s="1397"/>
      <c r="BR598" s="1398"/>
      <c r="BS598" s="1393">
        <f t="shared" si="6"/>
        <v>0</v>
      </c>
      <c r="BT598" s="1393"/>
      <c r="BU598" s="1393"/>
      <c r="BV598" s="1393"/>
      <c r="BW598" s="1393"/>
      <c r="BX598" s="1393">
        <f t="shared" si="7"/>
        <v>1</v>
      </c>
      <c r="BY598" s="1393"/>
      <c r="BZ598" s="1393"/>
      <c r="CA598" s="1393"/>
      <c r="CB598" s="1393"/>
      <c r="CC598" s="1393">
        <f t="shared" si="8"/>
        <v>0</v>
      </c>
      <c r="CD598" s="1393"/>
      <c r="CE598" s="1393"/>
      <c r="CF598" s="1393"/>
      <c r="CG598" s="1393"/>
      <c r="CH598" s="1393">
        <f t="shared" si="9"/>
        <v>0</v>
      </c>
      <c r="CI598" s="1393"/>
      <c r="CJ598" s="1393"/>
      <c r="CK598" s="1393"/>
      <c r="CL598" s="1393"/>
      <c r="CM598" s="1393">
        <f t="shared" si="10"/>
        <v>0</v>
      </c>
      <c r="CN598" s="1393"/>
      <c r="CO598" s="1393"/>
      <c r="CP598" s="1393"/>
      <c r="CQ598" s="1393"/>
      <c r="CR598" s="6"/>
      <c r="CS598" s="1392">
        <f t="shared" si="11"/>
        <v>0</v>
      </c>
      <c r="CT598" s="1392"/>
      <c r="CU598" s="1392"/>
      <c r="CV598" s="1392"/>
      <c r="CW598" s="1392"/>
      <c r="CX598" s="1392">
        <f t="shared" si="12"/>
        <v>0</v>
      </c>
      <c r="CY598" s="1392"/>
      <c r="CZ598" s="1392"/>
      <c r="DA598" s="1392"/>
      <c r="DB598" s="1392"/>
      <c r="DC598" s="1392">
        <f t="shared" si="13"/>
        <v>1</v>
      </c>
      <c r="DD598" s="1392"/>
      <c r="DE598" s="1392"/>
      <c r="DF598" s="1392"/>
      <c r="DG598" s="1392"/>
      <c r="DH598" s="1392">
        <f t="shared" si="14"/>
        <v>0</v>
      </c>
      <c r="DI598" s="1392"/>
      <c r="DJ598" s="1392"/>
      <c r="DK598" s="1392"/>
      <c r="DL598" s="1392"/>
      <c r="DM598" s="1392">
        <f t="shared" si="15"/>
        <v>0</v>
      </c>
      <c r="DN598" s="1392"/>
      <c r="DO598" s="1392"/>
      <c r="DP598" s="1392"/>
      <c r="DQ598" s="1392"/>
      <c r="DR598" s="1392">
        <f t="shared" si="16"/>
        <v>0</v>
      </c>
      <c r="DS598" s="1392"/>
      <c r="DT598" s="1392"/>
      <c r="DU598" s="1392"/>
      <c r="DV598" s="1392"/>
      <c r="DX598" s="1354" t="str">
        <f t="shared" si="17"/>
        <v/>
      </c>
      <c r="DY598" s="1355"/>
      <c r="DZ598" s="1355"/>
      <c r="EA598" s="1355"/>
      <c r="EB598" s="1356"/>
      <c r="EC598" s="1354" t="str">
        <f t="shared" si="18"/>
        <v/>
      </c>
      <c r="ED598" s="1355"/>
      <c r="EE598" s="1355"/>
      <c r="EF598" s="1355"/>
      <c r="EG598" s="1356"/>
      <c r="EH598" s="1354">
        <f t="shared" si="19"/>
        <v>735</v>
      </c>
      <c r="EI598" s="1355"/>
      <c r="EJ598" s="1355"/>
      <c r="EK598" s="1355"/>
      <c r="EL598" s="1356"/>
      <c r="EM598" s="1354" t="str">
        <f t="shared" si="20"/>
        <v/>
      </c>
      <c r="EN598" s="1355"/>
      <c r="EO598" s="1355"/>
      <c r="EP598" s="1355"/>
      <c r="EQ598" s="1356"/>
      <c r="ER598" s="1354" t="str">
        <f t="shared" si="21"/>
        <v/>
      </c>
      <c r="ES598" s="1355"/>
      <c r="ET598" s="1355"/>
      <c r="EU598" s="1355"/>
      <c r="EV598" s="1356"/>
      <c r="EW598" s="1354" t="str">
        <f t="shared" si="22"/>
        <v/>
      </c>
      <c r="EX598" s="1355"/>
      <c r="EY598" s="1355"/>
      <c r="EZ598" s="1355"/>
      <c r="FA598" s="1356"/>
    </row>
    <row r="599" spans="1:157" ht="13.35" customHeight="1">
      <c r="A599" s="22"/>
      <c r="B599" t="s">
        <v>20</v>
      </c>
      <c r="N599" s="1419" t="s">
        <v>554</v>
      </c>
      <c r="O599" s="1419"/>
      <c r="T599" s="22"/>
      <c r="U599" t="s">
        <v>20</v>
      </c>
      <c r="AG599" s="1419" t="s">
        <v>554</v>
      </c>
      <c r="AH599" s="1419"/>
      <c r="BA599" s="4" t="s">
        <v>164</v>
      </c>
      <c r="BB599" s="3"/>
      <c r="BC599" s="3"/>
      <c r="BD599" s="3"/>
      <c r="BE599" s="1354">
        <f t="shared" si="1"/>
        <v>0</v>
      </c>
      <c r="BF599" s="1356"/>
      <c r="BG599" s="1394">
        <f t="shared" si="2"/>
        <v>0</v>
      </c>
      <c r="BH599" s="1395"/>
      <c r="BI599" s="1354">
        <f t="shared" si="3"/>
        <v>1</v>
      </c>
      <c r="BJ599" s="1356"/>
      <c r="BK599" s="1394">
        <f t="shared" si="4"/>
        <v>1</v>
      </c>
      <c r="BL599" s="1395"/>
      <c r="BM599" s="3"/>
      <c r="BN599" s="1396">
        <f t="shared" si="5"/>
        <v>0</v>
      </c>
      <c r="BO599" s="1397"/>
      <c r="BP599" s="1397"/>
      <c r="BQ599" s="1397"/>
      <c r="BR599" s="1398"/>
      <c r="BS599" s="1393">
        <f t="shared" si="6"/>
        <v>1</v>
      </c>
      <c r="BT599" s="1393"/>
      <c r="BU599" s="1393"/>
      <c r="BV599" s="1393"/>
      <c r="BW599" s="1393"/>
      <c r="BX599" s="1393">
        <f t="shared" si="7"/>
        <v>0</v>
      </c>
      <c r="BY599" s="1393"/>
      <c r="BZ599" s="1393"/>
      <c r="CA599" s="1393"/>
      <c r="CB599" s="1393"/>
      <c r="CC599" s="1393">
        <f t="shared" si="8"/>
        <v>0</v>
      </c>
      <c r="CD599" s="1393"/>
      <c r="CE599" s="1393"/>
      <c r="CF599" s="1393"/>
      <c r="CG599" s="1393"/>
      <c r="CH599" s="1393">
        <f t="shared" si="9"/>
        <v>0</v>
      </c>
      <c r="CI599" s="1393"/>
      <c r="CJ599" s="1393"/>
      <c r="CK599" s="1393"/>
      <c r="CL599" s="1393"/>
      <c r="CM599" s="1393">
        <f t="shared" si="10"/>
        <v>0</v>
      </c>
      <c r="CN599" s="1393"/>
      <c r="CO599" s="1393"/>
      <c r="CP599" s="1393"/>
      <c r="CQ599" s="1393"/>
      <c r="CR599" s="6"/>
      <c r="CS599" s="1392">
        <f t="shared" si="11"/>
        <v>0</v>
      </c>
      <c r="CT599" s="1392"/>
      <c r="CU599" s="1392"/>
      <c r="CV599" s="1392"/>
      <c r="CW599" s="1392"/>
      <c r="CX599" s="1392">
        <f t="shared" si="12"/>
        <v>1</v>
      </c>
      <c r="CY599" s="1392"/>
      <c r="CZ599" s="1392"/>
      <c r="DA599" s="1392"/>
      <c r="DB599" s="1392"/>
      <c r="DC599" s="1392">
        <f t="shared" si="13"/>
        <v>0</v>
      </c>
      <c r="DD599" s="1392"/>
      <c r="DE599" s="1392"/>
      <c r="DF599" s="1392"/>
      <c r="DG599" s="1392"/>
      <c r="DH599" s="1392">
        <f t="shared" si="14"/>
        <v>0</v>
      </c>
      <c r="DI599" s="1392"/>
      <c r="DJ599" s="1392"/>
      <c r="DK599" s="1392"/>
      <c r="DL599" s="1392"/>
      <c r="DM599" s="1392">
        <f t="shared" si="15"/>
        <v>0</v>
      </c>
      <c r="DN599" s="1392"/>
      <c r="DO599" s="1392"/>
      <c r="DP599" s="1392"/>
      <c r="DQ599" s="1392"/>
      <c r="DR599" s="1392">
        <f t="shared" si="16"/>
        <v>0</v>
      </c>
      <c r="DS599" s="1392"/>
      <c r="DT599" s="1392"/>
      <c r="DU599" s="1392"/>
      <c r="DV599" s="1392"/>
      <c r="DX599" s="1354" t="str">
        <f t="shared" si="17"/>
        <v/>
      </c>
      <c r="DY599" s="1355"/>
      <c r="DZ599" s="1355"/>
      <c r="EA599" s="1355"/>
      <c r="EB599" s="1356"/>
      <c r="EC599" s="1354">
        <f t="shared" si="18"/>
        <v>627</v>
      </c>
      <c r="ED599" s="1355"/>
      <c r="EE599" s="1355"/>
      <c r="EF599" s="1355"/>
      <c r="EG599" s="1356"/>
      <c r="EH599" s="1354" t="str">
        <f t="shared" si="19"/>
        <v/>
      </c>
      <c r="EI599" s="1355"/>
      <c r="EJ599" s="1355"/>
      <c r="EK599" s="1355"/>
      <c r="EL599" s="1356"/>
      <c r="EM599" s="1354" t="str">
        <f t="shared" si="20"/>
        <v/>
      </c>
      <c r="EN599" s="1355"/>
      <c r="EO599" s="1355"/>
      <c r="EP599" s="1355"/>
      <c r="EQ599" s="1356"/>
      <c r="ER599" s="1354" t="str">
        <f t="shared" si="21"/>
        <v/>
      </c>
      <c r="ES599" s="1355"/>
      <c r="ET599" s="1355"/>
      <c r="EU599" s="1355"/>
      <c r="EV599" s="1356"/>
      <c r="EW599" s="1354" t="str">
        <f t="shared" si="22"/>
        <v/>
      </c>
      <c r="EX599" s="1355"/>
      <c r="EY599" s="1355"/>
      <c r="EZ599" s="1355"/>
      <c r="FA599" s="1356"/>
    </row>
    <row r="600" spans="1:157" ht="13.35" customHeight="1">
      <c r="A600" s="22"/>
      <c r="T600" s="22"/>
      <c r="BA600" s="4" t="s">
        <v>165</v>
      </c>
      <c r="BB600" s="3"/>
      <c r="BC600" s="3"/>
      <c r="BD600" s="3"/>
      <c r="BE600" s="1354">
        <f t="shared" si="1"/>
        <v>0</v>
      </c>
      <c r="BF600" s="1356"/>
      <c r="BG600" s="1394">
        <f t="shared" si="2"/>
        <v>0</v>
      </c>
      <c r="BH600" s="1395"/>
      <c r="BI600" s="1354">
        <f t="shared" si="3"/>
        <v>1</v>
      </c>
      <c r="BJ600" s="1356"/>
      <c r="BK600" s="1394">
        <f t="shared" si="4"/>
        <v>1</v>
      </c>
      <c r="BL600" s="1395"/>
      <c r="BM600" s="3"/>
      <c r="BN600" s="1396">
        <f t="shared" si="5"/>
        <v>0</v>
      </c>
      <c r="BO600" s="1397"/>
      <c r="BP600" s="1397"/>
      <c r="BQ600" s="1397"/>
      <c r="BR600" s="1398"/>
      <c r="BS600" s="1393">
        <f t="shared" si="6"/>
        <v>0</v>
      </c>
      <c r="BT600" s="1393"/>
      <c r="BU600" s="1393"/>
      <c r="BV600" s="1393"/>
      <c r="BW600" s="1393"/>
      <c r="BX600" s="1393">
        <f t="shared" si="7"/>
        <v>1</v>
      </c>
      <c r="BY600" s="1393"/>
      <c r="BZ600" s="1393"/>
      <c r="CA600" s="1393"/>
      <c r="CB600" s="1393"/>
      <c r="CC600" s="1393">
        <f t="shared" si="8"/>
        <v>0</v>
      </c>
      <c r="CD600" s="1393"/>
      <c r="CE600" s="1393"/>
      <c r="CF600" s="1393"/>
      <c r="CG600" s="1393"/>
      <c r="CH600" s="1393">
        <f t="shared" si="9"/>
        <v>0</v>
      </c>
      <c r="CI600" s="1393"/>
      <c r="CJ600" s="1393"/>
      <c r="CK600" s="1393"/>
      <c r="CL600" s="1393"/>
      <c r="CM600" s="1393">
        <f t="shared" si="10"/>
        <v>0</v>
      </c>
      <c r="CN600" s="1393"/>
      <c r="CO600" s="1393"/>
      <c r="CP600" s="1393"/>
      <c r="CQ600" s="1393"/>
      <c r="CR600" s="6"/>
      <c r="CS600" s="1392">
        <f t="shared" si="11"/>
        <v>0</v>
      </c>
      <c r="CT600" s="1392"/>
      <c r="CU600" s="1392"/>
      <c r="CV600" s="1392"/>
      <c r="CW600" s="1392"/>
      <c r="CX600" s="1392">
        <f t="shared" si="12"/>
        <v>0</v>
      </c>
      <c r="CY600" s="1392"/>
      <c r="CZ600" s="1392"/>
      <c r="DA600" s="1392"/>
      <c r="DB600" s="1392"/>
      <c r="DC600" s="1392">
        <f t="shared" si="13"/>
        <v>1</v>
      </c>
      <c r="DD600" s="1392"/>
      <c r="DE600" s="1392"/>
      <c r="DF600" s="1392"/>
      <c r="DG600" s="1392"/>
      <c r="DH600" s="1392">
        <f t="shared" si="14"/>
        <v>0</v>
      </c>
      <c r="DI600" s="1392"/>
      <c r="DJ600" s="1392"/>
      <c r="DK600" s="1392"/>
      <c r="DL600" s="1392"/>
      <c r="DM600" s="1392">
        <f t="shared" si="15"/>
        <v>0</v>
      </c>
      <c r="DN600" s="1392"/>
      <c r="DO600" s="1392"/>
      <c r="DP600" s="1392"/>
      <c r="DQ600" s="1392"/>
      <c r="DR600" s="1392">
        <f t="shared" si="16"/>
        <v>0</v>
      </c>
      <c r="DS600" s="1392"/>
      <c r="DT600" s="1392"/>
      <c r="DU600" s="1392"/>
      <c r="DV600" s="1392"/>
      <c r="DX600" s="1354" t="str">
        <f t="shared" si="17"/>
        <v/>
      </c>
      <c r="DY600" s="1355"/>
      <c r="DZ600" s="1355"/>
      <c r="EA600" s="1355"/>
      <c r="EB600" s="1356"/>
      <c r="EC600" s="1354" t="str">
        <f t="shared" si="18"/>
        <v/>
      </c>
      <c r="ED600" s="1355"/>
      <c r="EE600" s="1355"/>
      <c r="EF600" s="1355"/>
      <c r="EG600" s="1356"/>
      <c r="EH600" s="1354">
        <f t="shared" si="19"/>
        <v>735</v>
      </c>
      <c r="EI600" s="1355"/>
      <c r="EJ600" s="1355"/>
      <c r="EK600" s="1355"/>
      <c r="EL600" s="1356"/>
      <c r="EM600" s="1354" t="str">
        <f t="shared" si="20"/>
        <v/>
      </c>
      <c r="EN600" s="1355"/>
      <c r="EO600" s="1355"/>
      <c r="EP600" s="1355"/>
      <c r="EQ600" s="1356"/>
      <c r="ER600" s="1354" t="str">
        <f t="shared" si="21"/>
        <v/>
      </c>
      <c r="ES600" s="1355"/>
      <c r="ET600" s="1355"/>
      <c r="EU600" s="1355"/>
      <c r="EV600" s="1356"/>
      <c r="EW600" s="1354" t="str">
        <f t="shared" si="22"/>
        <v/>
      </c>
      <c r="EX600" s="1355"/>
      <c r="EY600" s="1355"/>
      <c r="EZ600" s="1355"/>
      <c r="FA600" s="1356"/>
    </row>
    <row r="601" spans="1:157" ht="13.35" customHeight="1">
      <c r="A601" s="55" t="s">
        <v>470</v>
      </c>
      <c r="B601" t="s">
        <v>472</v>
      </c>
      <c r="G601" s="1512" t="str">
        <f>C562</f>
        <v>Deferred Developer Fee</v>
      </c>
      <c r="H601" s="1512"/>
      <c r="I601" s="1512"/>
      <c r="J601" s="1512"/>
      <c r="K601" s="1512"/>
      <c r="L601" s="1512"/>
      <c r="M601" s="1512"/>
      <c r="N601" s="1512"/>
      <c r="O601" s="1512"/>
      <c r="P601" s="1512"/>
      <c r="Q601" s="1512"/>
      <c r="R601" s="1512"/>
      <c r="T601" s="55" t="s">
        <v>655</v>
      </c>
      <c r="U601" t="s">
        <v>472</v>
      </c>
      <c r="Z601" s="1512" t="str">
        <f>C563</f>
        <v xml:space="preserve">LIHTC Equity </v>
      </c>
      <c r="AA601" s="1512"/>
      <c r="AB601" s="1512"/>
      <c r="AC601" s="1512"/>
      <c r="AD601" s="1512"/>
      <c r="AE601" s="1512"/>
      <c r="AF601" s="1512"/>
      <c r="AG601" s="1512"/>
      <c r="AH601" s="1512"/>
      <c r="AI601" s="1512"/>
      <c r="AJ601" s="1512"/>
      <c r="AK601" s="1512"/>
      <c r="BA601" s="4" t="s">
        <v>30</v>
      </c>
      <c r="BB601" s="3"/>
      <c r="BC601" s="3"/>
      <c r="BD601" s="3"/>
      <c r="BE601" s="1354">
        <f t="shared" si="1"/>
        <v>0</v>
      </c>
      <c r="BF601" s="1356"/>
      <c r="BG601" s="1394">
        <f t="shared" si="2"/>
        <v>0</v>
      </c>
      <c r="BH601" s="1395"/>
      <c r="BI601" s="1354">
        <f t="shared" si="3"/>
        <v>1</v>
      </c>
      <c r="BJ601" s="1356"/>
      <c r="BK601" s="1394">
        <f t="shared" si="4"/>
        <v>2</v>
      </c>
      <c r="BL601" s="1395"/>
      <c r="BM601" s="3"/>
      <c r="BN601" s="1396">
        <f t="shared" si="5"/>
        <v>0</v>
      </c>
      <c r="BO601" s="1397"/>
      <c r="BP601" s="1397"/>
      <c r="BQ601" s="1397"/>
      <c r="BR601" s="1398"/>
      <c r="BS601" s="1393">
        <f t="shared" si="6"/>
        <v>0</v>
      </c>
      <c r="BT601" s="1393"/>
      <c r="BU601" s="1393"/>
      <c r="BV601" s="1393"/>
      <c r="BW601" s="1393"/>
      <c r="BX601" s="1393">
        <f t="shared" si="7"/>
        <v>0</v>
      </c>
      <c r="BY601" s="1393"/>
      <c r="BZ601" s="1393"/>
      <c r="CA601" s="1393"/>
      <c r="CB601" s="1393"/>
      <c r="CC601" s="1393">
        <f t="shared" si="8"/>
        <v>2</v>
      </c>
      <c r="CD601" s="1393"/>
      <c r="CE601" s="1393"/>
      <c r="CF601" s="1393"/>
      <c r="CG601" s="1393"/>
      <c r="CH601" s="1393">
        <f t="shared" si="9"/>
        <v>0</v>
      </c>
      <c r="CI601" s="1393"/>
      <c r="CJ601" s="1393"/>
      <c r="CK601" s="1393"/>
      <c r="CL601" s="1393"/>
      <c r="CM601" s="1393">
        <f t="shared" si="10"/>
        <v>0</v>
      </c>
      <c r="CN601" s="1393"/>
      <c r="CO601" s="1393"/>
      <c r="CP601" s="1393"/>
      <c r="CQ601" s="1393"/>
      <c r="CR601" s="6"/>
      <c r="CS601" s="1392">
        <f t="shared" si="11"/>
        <v>0</v>
      </c>
      <c r="CT601" s="1392"/>
      <c r="CU601" s="1392"/>
      <c r="CV601" s="1392"/>
      <c r="CW601" s="1392"/>
      <c r="CX601" s="1392">
        <f t="shared" si="12"/>
        <v>0</v>
      </c>
      <c r="CY601" s="1392"/>
      <c r="CZ601" s="1392"/>
      <c r="DA601" s="1392"/>
      <c r="DB601" s="1392"/>
      <c r="DC601" s="1392">
        <f t="shared" si="13"/>
        <v>0</v>
      </c>
      <c r="DD601" s="1392"/>
      <c r="DE601" s="1392"/>
      <c r="DF601" s="1392"/>
      <c r="DG601" s="1392"/>
      <c r="DH601" s="1392">
        <f t="shared" si="14"/>
        <v>2</v>
      </c>
      <c r="DI601" s="1392"/>
      <c r="DJ601" s="1392"/>
      <c r="DK601" s="1392"/>
      <c r="DL601" s="1392"/>
      <c r="DM601" s="1392">
        <f t="shared" si="15"/>
        <v>0</v>
      </c>
      <c r="DN601" s="1392"/>
      <c r="DO601" s="1392"/>
      <c r="DP601" s="1392"/>
      <c r="DQ601" s="1392"/>
      <c r="DR601" s="1392">
        <f t="shared" si="16"/>
        <v>0</v>
      </c>
      <c r="DS601" s="1392"/>
      <c r="DT601" s="1392"/>
      <c r="DU601" s="1392"/>
      <c r="DV601" s="1392"/>
      <c r="DX601" s="1354" t="str">
        <f t="shared" si="17"/>
        <v/>
      </c>
      <c r="DY601" s="1355"/>
      <c r="DZ601" s="1355"/>
      <c r="EA601" s="1355"/>
      <c r="EB601" s="1356"/>
      <c r="EC601" s="1354" t="str">
        <f t="shared" si="18"/>
        <v/>
      </c>
      <c r="ED601" s="1355"/>
      <c r="EE601" s="1355"/>
      <c r="EF601" s="1355"/>
      <c r="EG601" s="1356"/>
      <c r="EH601" s="1354" t="str">
        <f t="shared" si="19"/>
        <v/>
      </c>
      <c r="EI601" s="1355"/>
      <c r="EJ601" s="1355"/>
      <c r="EK601" s="1355"/>
      <c r="EL601" s="1356"/>
      <c r="EM601" s="1354">
        <f t="shared" si="20"/>
        <v>839</v>
      </c>
      <c r="EN601" s="1355"/>
      <c r="EO601" s="1355"/>
      <c r="EP601" s="1355"/>
      <c r="EQ601" s="1356"/>
      <c r="ER601" s="1354" t="str">
        <f t="shared" si="21"/>
        <v/>
      </c>
      <c r="ES601" s="1355"/>
      <c r="ET601" s="1355"/>
      <c r="EU601" s="1355"/>
      <c r="EV601" s="1356"/>
      <c r="EW601" s="1354" t="str">
        <f t="shared" si="22"/>
        <v/>
      </c>
      <c r="EX601" s="1355"/>
      <c r="EY601" s="1355"/>
      <c r="EZ601" s="1355"/>
      <c r="FA601" s="1356"/>
    </row>
    <row r="602" spans="1:157" ht="13.35" customHeight="1">
      <c r="A602" s="22"/>
      <c r="B602" t="s">
        <v>85</v>
      </c>
      <c r="G602" s="1434"/>
      <c r="H602" s="1434"/>
      <c r="I602" s="1434"/>
      <c r="J602" s="1434"/>
      <c r="K602" s="1434"/>
      <c r="L602" s="1434"/>
      <c r="M602" s="1434"/>
      <c r="N602" s="1434"/>
      <c r="O602" s="1434"/>
      <c r="P602" s="1434"/>
      <c r="Q602" s="1434"/>
      <c r="R602" s="1434"/>
      <c r="T602" s="22"/>
      <c r="U602" t="s">
        <v>85</v>
      </c>
      <c r="Z602" s="1434"/>
      <c r="AA602" s="1434"/>
      <c r="AB602" s="1434"/>
      <c r="AC602" s="1434"/>
      <c r="AD602" s="1434"/>
      <c r="AE602" s="1434"/>
      <c r="AF602" s="1434"/>
      <c r="AG602" s="1434"/>
      <c r="AH602" s="1434"/>
      <c r="AI602" s="1434"/>
      <c r="AJ602" s="1434"/>
      <c r="AK602" s="1434"/>
      <c r="AZ602" s="3"/>
      <c r="BA602" s="3"/>
      <c r="BB602" s="3"/>
      <c r="BC602" s="3"/>
      <c r="BD602" s="3"/>
      <c r="BE602" s="1354">
        <f t="shared" si="1"/>
        <v>1</v>
      </c>
      <c r="BF602" s="1356"/>
      <c r="BG602" s="1394">
        <f t="shared" si="2"/>
        <v>3</v>
      </c>
      <c r="BH602" s="1395"/>
      <c r="BI602" s="1354">
        <f t="shared" si="3"/>
        <v>0</v>
      </c>
      <c r="BJ602" s="1356"/>
      <c r="BK602" s="1394">
        <f t="shared" si="4"/>
        <v>0</v>
      </c>
      <c r="BL602" s="1395"/>
      <c r="BM602" s="3"/>
      <c r="BN602" s="1396">
        <f t="shared" si="5"/>
        <v>0</v>
      </c>
      <c r="BO602" s="1397"/>
      <c r="BP602" s="1397"/>
      <c r="BQ602" s="1397"/>
      <c r="BR602" s="1398"/>
      <c r="BS602" s="1393">
        <f t="shared" si="6"/>
        <v>3</v>
      </c>
      <c r="BT602" s="1393"/>
      <c r="BU602" s="1393"/>
      <c r="BV602" s="1393"/>
      <c r="BW602" s="1393"/>
      <c r="BX602" s="1393">
        <f t="shared" si="7"/>
        <v>0</v>
      </c>
      <c r="BY602" s="1393"/>
      <c r="BZ602" s="1393"/>
      <c r="CA602" s="1393"/>
      <c r="CB602" s="1393"/>
      <c r="CC602" s="1393">
        <f t="shared" si="8"/>
        <v>0</v>
      </c>
      <c r="CD602" s="1393"/>
      <c r="CE602" s="1393"/>
      <c r="CF602" s="1393"/>
      <c r="CG602" s="1393"/>
      <c r="CH602" s="1393">
        <f t="shared" si="9"/>
        <v>0</v>
      </c>
      <c r="CI602" s="1393"/>
      <c r="CJ602" s="1393"/>
      <c r="CK602" s="1393"/>
      <c r="CL602" s="1393"/>
      <c r="CM602" s="1393">
        <f t="shared" si="10"/>
        <v>0</v>
      </c>
      <c r="CN602" s="1393"/>
      <c r="CO602" s="1393"/>
      <c r="CP602" s="1393"/>
      <c r="CQ602" s="1393"/>
      <c r="CR602" s="6"/>
      <c r="CS602" s="1392">
        <f t="shared" si="11"/>
        <v>0</v>
      </c>
      <c r="CT602" s="1392"/>
      <c r="CU602" s="1392"/>
      <c r="CV602" s="1392"/>
      <c r="CW602" s="1392"/>
      <c r="CX602" s="1392">
        <f t="shared" si="12"/>
        <v>0</v>
      </c>
      <c r="CY602" s="1392"/>
      <c r="CZ602" s="1392"/>
      <c r="DA602" s="1392"/>
      <c r="DB602" s="1392"/>
      <c r="DC602" s="1392">
        <f t="shared" si="13"/>
        <v>0</v>
      </c>
      <c r="DD602" s="1392"/>
      <c r="DE602" s="1392"/>
      <c r="DF602" s="1392"/>
      <c r="DG602" s="1392"/>
      <c r="DH602" s="1392">
        <f t="shared" si="14"/>
        <v>0</v>
      </c>
      <c r="DI602" s="1392"/>
      <c r="DJ602" s="1392"/>
      <c r="DK602" s="1392"/>
      <c r="DL602" s="1392"/>
      <c r="DM602" s="1392">
        <f t="shared" si="15"/>
        <v>0</v>
      </c>
      <c r="DN602" s="1392"/>
      <c r="DO602" s="1392"/>
      <c r="DP602" s="1392"/>
      <c r="DQ602" s="1392"/>
      <c r="DR602" s="1392">
        <f t="shared" si="16"/>
        <v>0</v>
      </c>
      <c r="DS602" s="1392"/>
      <c r="DT602" s="1392"/>
      <c r="DU602" s="1392"/>
      <c r="DV602" s="1392"/>
      <c r="DX602" s="1354" t="str">
        <f t="shared" si="17"/>
        <v/>
      </c>
      <c r="DY602" s="1355"/>
      <c r="DZ602" s="1355"/>
      <c r="EA602" s="1355"/>
      <c r="EB602" s="1356"/>
      <c r="EC602" s="1354">
        <f t="shared" si="18"/>
        <v>1016</v>
      </c>
      <c r="ED602" s="1355"/>
      <c r="EE602" s="1355"/>
      <c r="EF602" s="1355"/>
      <c r="EG602" s="1356"/>
      <c r="EH602" s="1354" t="str">
        <f t="shared" si="19"/>
        <v/>
      </c>
      <c r="EI602" s="1355"/>
      <c r="EJ602" s="1355"/>
      <c r="EK602" s="1355"/>
      <c r="EL602" s="1356"/>
      <c r="EM602" s="1354" t="str">
        <f t="shared" si="20"/>
        <v/>
      </c>
      <c r="EN602" s="1355"/>
      <c r="EO602" s="1355"/>
      <c r="EP602" s="1355"/>
      <c r="EQ602" s="1356"/>
      <c r="ER602" s="1354" t="str">
        <f t="shared" si="21"/>
        <v/>
      </c>
      <c r="ES602" s="1355"/>
      <c r="ET602" s="1355"/>
      <c r="EU602" s="1355"/>
      <c r="EV602" s="1356"/>
      <c r="EW602" s="1354" t="str">
        <f t="shared" si="22"/>
        <v/>
      </c>
      <c r="EX602" s="1355"/>
      <c r="EY602" s="1355"/>
      <c r="EZ602" s="1355"/>
      <c r="FA602" s="1356"/>
    </row>
    <row r="603" spans="1:157" ht="13.35" customHeight="1">
      <c r="A603" s="22"/>
      <c r="B603" t="s">
        <v>589</v>
      </c>
      <c r="G603" s="1434"/>
      <c r="H603" s="1434"/>
      <c r="I603" s="1434"/>
      <c r="J603" s="1434"/>
      <c r="K603" s="1434"/>
      <c r="L603" s="1434"/>
      <c r="M603" s="1434"/>
      <c r="N603" s="1434"/>
      <c r="O603" s="1434"/>
      <c r="P603" s="1434"/>
      <c r="Q603" s="1434"/>
      <c r="R603" s="1434"/>
      <c r="T603" s="22"/>
      <c r="U603" t="s">
        <v>589</v>
      </c>
      <c r="Z603" s="1433"/>
      <c r="AA603" s="1433"/>
      <c r="AB603" s="1433"/>
      <c r="AC603" s="1433"/>
      <c r="AD603" s="1433"/>
      <c r="AE603" s="1433"/>
      <c r="AF603" s="1433"/>
      <c r="AG603" s="1433"/>
      <c r="AH603" s="1433"/>
      <c r="AI603" s="1433"/>
      <c r="AJ603" s="1433"/>
      <c r="AK603" s="1433"/>
      <c r="AZ603" s="3"/>
      <c r="BA603" s="3"/>
      <c r="BB603" s="3"/>
      <c r="BC603" s="3"/>
      <c r="BD603" s="3"/>
      <c r="BE603" s="1354">
        <f t="shared" si="1"/>
        <v>1</v>
      </c>
      <c r="BF603" s="1356"/>
      <c r="BG603" s="1394">
        <f t="shared" si="2"/>
        <v>3</v>
      </c>
      <c r="BH603" s="1395"/>
      <c r="BI603" s="1354">
        <f t="shared" si="3"/>
        <v>0</v>
      </c>
      <c r="BJ603" s="1356"/>
      <c r="BK603" s="1394">
        <f t="shared" si="4"/>
        <v>0</v>
      </c>
      <c r="BL603" s="1395"/>
      <c r="BM603" s="3"/>
      <c r="BN603" s="1396">
        <f t="shared" si="5"/>
        <v>0</v>
      </c>
      <c r="BO603" s="1397"/>
      <c r="BP603" s="1397"/>
      <c r="BQ603" s="1397"/>
      <c r="BR603" s="1398"/>
      <c r="BS603" s="1393">
        <f t="shared" si="6"/>
        <v>0</v>
      </c>
      <c r="BT603" s="1393"/>
      <c r="BU603" s="1393"/>
      <c r="BV603" s="1393"/>
      <c r="BW603" s="1393"/>
      <c r="BX603" s="1393">
        <f t="shared" si="7"/>
        <v>3</v>
      </c>
      <c r="BY603" s="1393"/>
      <c r="BZ603" s="1393"/>
      <c r="CA603" s="1393"/>
      <c r="CB603" s="1393"/>
      <c r="CC603" s="1393">
        <f t="shared" si="8"/>
        <v>0</v>
      </c>
      <c r="CD603" s="1393"/>
      <c r="CE603" s="1393"/>
      <c r="CF603" s="1393"/>
      <c r="CG603" s="1393"/>
      <c r="CH603" s="1393">
        <f t="shared" si="9"/>
        <v>0</v>
      </c>
      <c r="CI603" s="1393"/>
      <c r="CJ603" s="1393"/>
      <c r="CK603" s="1393"/>
      <c r="CL603" s="1393"/>
      <c r="CM603" s="1393">
        <f t="shared" si="10"/>
        <v>0</v>
      </c>
      <c r="CN603" s="1393"/>
      <c r="CO603" s="1393"/>
      <c r="CP603" s="1393"/>
      <c r="CQ603" s="1393"/>
      <c r="CR603" s="6"/>
      <c r="CS603" s="1392">
        <f t="shared" si="11"/>
        <v>0</v>
      </c>
      <c r="CT603" s="1392"/>
      <c r="CU603" s="1392"/>
      <c r="CV603" s="1392"/>
      <c r="CW603" s="1392"/>
      <c r="CX603" s="1392">
        <f t="shared" si="12"/>
        <v>0</v>
      </c>
      <c r="CY603" s="1392"/>
      <c r="CZ603" s="1392"/>
      <c r="DA603" s="1392"/>
      <c r="DB603" s="1392"/>
      <c r="DC603" s="1392">
        <f t="shared" si="13"/>
        <v>0</v>
      </c>
      <c r="DD603" s="1392"/>
      <c r="DE603" s="1392"/>
      <c r="DF603" s="1392"/>
      <c r="DG603" s="1392"/>
      <c r="DH603" s="1392">
        <f t="shared" si="14"/>
        <v>0</v>
      </c>
      <c r="DI603" s="1392"/>
      <c r="DJ603" s="1392"/>
      <c r="DK603" s="1392"/>
      <c r="DL603" s="1392"/>
      <c r="DM603" s="1392">
        <f t="shared" si="15"/>
        <v>0</v>
      </c>
      <c r="DN603" s="1392"/>
      <c r="DO603" s="1392"/>
      <c r="DP603" s="1392"/>
      <c r="DQ603" s="1392"/>
      <c r="DR603" s="1392">
        <f t="shared" si="16"/>
        <v>0</v>
      </c>
      <c r="DS603" s="1392"/>
      <c r="DT603" s="1392"/>
      <c r="DU603" s="1392"/>
      <c r="DV603" s="1392"/>
      <c r="DX603" s="1354" t="str">
        <f t="shared" si="17"/>
        <v/>
      </c>
      <c r="DY603" s="1355"/>
      <c r="DZ603" s="1355"/>
      <c r="EA603" s="1355"/>
      <c r="EB603" s="1356"/>
      <c r="EC603" s="1354" t="str">
        <f t="shared" si="18"/>
        <v/>
      </c>
      <c r="ED603" s="1355"/>
      <c r="EE603" s="1355"/>
      <c r="EF603" s="1355"/>
      <c r="EG603" s="1356"/>
      <c r="EH603" s="1354">
        <f t="shared" si="19"/>
        <v>1202</v>
      </c>
      <c r="EI603" s="1355"/>
      <c r="EJ603" s="1355"/>
      <c r="EK603" s="1355"/>
      <c r="EL603" s="1356"/>
      <c r="EM603" s="1354" t="str">
        <f t="shared" si="20"/>
        <v/>
      </c>
      <c r="EN603" s="1355"/>
      <c r="EO603" s="1355"/>
      <c r="EP603" s="1355"/>
      <c r="EQ603" s="1356"/>
      <c r="ER603" s="1354" t="str">
        <f t="shared" si="21"/>
        <v/>
      </c>
      <c r="ES603" s="1355"/>
      <c r="ET603" s="1355"/>
      <c r="EU603" s="1355"/>
      <c r="EV603" s="1356"/>
      <c r="EW603" s="1354" t="str">
        <f t="shared" si="22"/>
        <v/>
      </c>
      <c r="EX603" s="1355"/>
      <c r="EY603" s="1355"/>
      <c r="EZ603" s="1355"/>
      <c r="FA603" s="1356"/>
    </row>
    <row r="604" spans="1:157" ht="13.35" customHeight="1">
      <c r="A604" s="22"/>
      <c r="B604" t="s">
        <v>17</v>
      </c>
      <c r="G604" s="1434"/>
      <c r="H604" s="1434"/>
      <c r="I604" s="1434"/>
      <c r="J604" s="1434"/>
      <c r="K604" s="1434"/>
      <c r="L604" s="1434"/>
      <c r="M604" s="1434"/>
      <c r="N604" s="1434"/>
      <c r="O604" s="1434"/>
      <c r="P604" s="1434"/>
      <c r="Q604" s="1434"/>
      <c r="R604" s="1434"/>
      <c r="T604" s="22"/>
      <c r="U604" t="s">
        <v>17</v>
      </c>
      <c r="Z604" s="1433"/>
      <c r="AA604" s="1433"/>
      <c r="AB604" s="1433"/>
      <c r="AC604" s="1433"/>
      <c r="AD604" s="1433"/>
      <c r="AE604" s="1433"/>
      <c r="AF604" s="1433"/>
      <c r="AG604" s="1433"/>
      <c r="AH604" s="1433"/>
      <c r="AI604" s="1433"/>
      <c r="AJ604" s="1433"/>
      <c r="AK604" s="1433"/>
      <c r="AZ604" s="3"/>
      <c r="BA604" s="3"/>
      <c r="BB604" s="3"/>
      <c r="BC604" s="3"/>
      <c r="BD604" s="3"/>
      <c r="BE604" s="1354">
        <f t="shared" si="1"/>
        <v>1</v>
      </c>
      <c r="BF604" s="1356"/>
      <c r="BG604" s="1394">
        <f t="shared" si="2"/>
        <v>4</v>
      </c>
      <c r="BH604" s="1395"/>
      <c r="BI604" s="1354">
        <f t="shared" si="3"/>
        <v>0</v>
      </c>
      <c r="BJ604" s="1356"/>
      <c r="BK604" s="1394">
        <f t="shared" si="4"/>
        <v>0</v>
      </c>
      <c r="BL604" s="1395"/>
      <c r="BM604" s="3"/>
      <c r="BN604" s="1396">
        <f t="shared" si="5"/>
        <v>0</v>
      </c>
      <c r="BO604" s="1397"/>
      <c r="BP604" s="1397"/>
      <c r="BQ604" s="1397"/>
      <c r="BR604" s="1398"/>
      <c r="BS604" s="1393">
        <f t="shared" si="6"/>
        <v>0</v>
      </c>
      <c r="BT604" s="1393"/>
      <c r="BU604" s="1393"/>
      <c r="BV604" s="1393"/>
      <c r="BW604" s="1393"/>
      <c r="BX604" s="1393">
        <f t="shared" si="7"/>
        <v>0</v>
      </c>
      <c r="BY604" s="1393"/>
      <c r="BZ604" s="1393"/>
      <c r="CA604" s="1393"/>
      <c r="CB604" s="1393"/>
      <c r="CC604" s="1393">
        <f t="shared" si="8"/>
        <v>4</v>
      </c>
      <c r="CD604" s="1393"/>
      <c r="CE604" s="1393"/>
      <c r="CF604" s="1393"/>
      <c r="CG604" s="1393"/>
      <c r="CH604" s="1393">
        <f t="shared" si="9"/>
        <v>0</v>
      </c>
      <c r="CI604" s="1393"/>
      <c r="CJ604" s="1393"/>
      <c r="CK604" s="1393"/>
      <c r="CL604" s="1393"/>
      <c r="CM604" s="1393">
        <f t="shared" si="10"/>
        <v>0</v>
      </c>
      <c r="CN604" s="1393"/>
      <c r="CO604" s="1393"/>
      <c r="CP604" s="1393"/>
      <c r="CQ604" s="1393"/>
      <c r="CR604" s="6"/>
      <c r="CS604" s="1392">
        <f t="shared" si="11"/>
        <v>0</v>
      </c>
      <c r="CT604" s="1392"/>
      <c r="CU604" s="1392"/>
      <c r="CV604" s="1392"/>
      <c r="CW604" s="1392"/>
      <c r="CX604" s="1392">
        <f t="shared" si="12"/>
        <v>0</v>
      </c>
      <c r="CY604" s="1392"/>
      <c r="CZ604" s="1392"/>
      <c r="DA604" s="1392"/>
      <c r="DB604" s="1392"/>
      <c r="DC604" s="1392">
        <f t="shared" si="13"/>
        <v>0</v>
      </c>
      <c r="DD604" s="1392"/>
      <c r="DE604" s="1392"/>
      <c r="DF604" s="1392"/>
      <c r="DG604" s="1392"/>
      <c r="DH604" s="1392">
        <f t="shared" si="14"/>
        <v>0</v>
      </c>
      <c r="DI604" s="1392"/>
      <c r="DJ604" s="1392"/>
      <c r="DK604" s="1392"/>
      <c r="DL604" s="1392"/>
      <c r="DM604" s="1392">
        <f t="shared" si="15"/>
        <v>0</v>
      </c>
      <c r="DN604" s="1392"/>
      <c r="DO604" s="1392"/>
      <c r="DP604" s="1392"/>
      <c r="DQ604" s="1392"/>
      <c r="DR604" s="1392">
        <f t="shared" si="16"/>
        <v>0</v>
      </c>
      <c r="DS604" s="1392"/>
      <c r="DT604" s="1392"/>
      <c r="DU604" s="1392"/>
      <c r="DV604" s="1392"/>
      <c r="DX604" s="1354" t="str">
        <f t="shared" si="17"/>
        <v/>
      </c>
      <c r="DY604" s="1355"/>
      <c r="DZ604" s="1355"/>
      <c r="EA604" s="1355"/>
      <c r="EB604" s="1356"/>
      <c r="EC604" s="1354" t="str">
        <f t="shared" si="18"/>
        <v/>
      </c>
      <c r="ED604" s="1355"/>
      <c r="EE604" s="1355"/>
      <c r="EF604" s="1355"/>
      <c r="EG604" s="1356"/>
      <c r="EH604" s="1354" t="str">
        <f t="shared" si="19"/>
        <v/>
      </c>
      <c r="EI604" s="1355"/>
      <c r="EJ604" s="1355"/>
      <c r="EK604" s="1355"/>
      <c r="EL604" s="1356"/>
      <c r="EM604" s="1354">
        <f t="shared" si="20"/>
        <v>1379</v>
      </c>
      <c r="EN604" s="1355"/>
      <c r="EO604" s="1355"/>
      <c r="EP604" s="1355"/>
      <c r="EQ604" s="1356"/>
      <c r="ER604" s="1354" t="str">
        <f t="shared" si="21"/>
        <v/>
      </c>
      <c r="ES604" s="1355"/>
      <c r="ET604" s="1355"/>
      <c r="EU604" s="1355"/>
      <c r="EV604" s="1356"/>
      <c r="EW604" s="1354" t="str">
        <f t="shared" si="22"/>
        <v/>
      </c>
      <c r="EX604" s="1355"/>
      <c r="EY604" s="1355"/>
      <c r="EZ604" s="1355"/>
      <c r="FA604" s="1356"/>
    </row>
    <row r="605" spans="1:157" s="4" customFormat="1" ht="13.35" customHeight="1">
      <c r="A605" s="22"/>
      <c r="B605" t="s">
        <v>317</v>
      </c>
      <c r="C605"/>
      <c r="D605"/>
      <c r="E605"/>
      <c r="F605"/>
      <c r="G605" s="1437"/>
      <c r="H605" s="1437"/>
      <c r="I605" s="1437"/>
      <c r="J605" s="1437"/>
      <c r="K605" s="1437"/>
      <c r="L605" s="1437"/>
      <c r="M605"/>
      <c r="N605"/>
      <c r="O605" s="33" t="s">
        <v>207</v>
      </c>
      <c r="P605" s="1421"/>
      <c r="Q605" s="1421"/>
      <c r="R605" s="1421"/>
      <c r="S605"/>
      <c r="T605" s="22"/>
      <c r="U605" t="s">
        <v>317</v>
      </c>
      <c r="V605"/>
      <c r="W605"/>
      <c r="X605"/>
      <c r="Y605"/>
      <c r="Z605" s="1437"/>
      <c r="AA605" s="1437"/>
      <c r="AB605" s="1437"/>
      <c r="AC605" s="1437"/>
      <c r="AD605" s="1437"/>
      <c r="AE605" s="1437"/>
      <c r="AF605"/>
      <c r="AG605"/>
      <c r="AH605" s="33" t="s">
        <v>207</v>
      </c>
      <c r="AI605" s="1421"/>
      <c r="AJ605" s="1421"/>
      <c r="AK605" s="1421"/>
      <c r="AL605"/>
      <c r="AM605"/>
      <c r="AN605"/>
      <c r="AO605"/>
      <c r="AP605"/>
      <c r="AQ605"/>
      <c r="AR605"/>
      <c r="AS605"/>
      <c r="AT605"/>
      <c r="AU605"/>
      <c r="AV605"/>
      <c r="AW605"/>
      <c r="AX605"/>
      <c r="AY605"/>
      <c r="AZ605" s="3"/>
      <c r="BA605" s="3"/>
      <c r="BB605" s="3"/>
      <c r="BC605" s="3"/>
      <c r="BD605" s="3"/>
      <c r="BE605" s="1354">
        <f t="shared" si="1"/>
        <v>1</v>
      </c>
      <c r="BF605" s="1356"/>
      <c r="BG605" s="1394">
        <f t="shared" si="2"/>
        <v>2</v>
      </c>
      <c r="BH605" s="1395"/>
      <c r="BI605" s="1354">
        <f t="shared" si="3"/>
        <v>0</v>
      </c>
      <c r="BJ605" s="1356"/>
      <c r="BK605" s="1394">
        <f t="shared" si="4"/>
        <v>0</v>
      </c>
      <c r="BL605" s="1395"/>
      <c r="BM605" s="3"/>
      <c r="BN605" s="1396">
        <f t="shared" si="5"/>
        <v>0</v>
      </c>
      <c r="BO605" s="1397"/>
      <c r="BP605" s="1397"/>
      <c r="BQ605" s="1397"/>
      <c r="BR605" s="1398"/>
      <c r="BS605" s="1393">
        <f t="shared" si="6"/>
        <v>0</v>
      </c>
      <c r="BT605" s="1393"/>
      <c r="BU605" s="1393"/>
      <c r="BV605" s="1393"/>
      <c r="BW605" s="1393"/>
      <c r="BX605" s="1393">
        <f t="shared" si="7"/>
        <v>2</v>
      </c>
      <c r="BY605" s="1393"/>
      <c r="BZ605" s="1393"/>
      <c r="CA605" s="1393"/>
      <c r="CB605" s="1393"/>
      <c r="CC605" s="1393">
        <f t="shared" si="8"/>
        <v>0</v>
      </c>
      <c r="CD605" s="1393"/>
      <c r="CE605" s="1393"/>
      <c r="CF605" s="1393"/>
      <c r="CG605" s="1393"/>
      <c r="CH605" s="1393">
        <f t="shared" si="9"/>
        <v>0</v>
      </c>
      <c r="CI605" s="1393"/>
      <c r="CJ605" s="1393"/>
      <c r="CK605" s="1393"/>
      <c r="CL605" s="1393"/>
      <c r="CM605" s="1393">
        <f t="shared" si="10"/>
        <v>0</v>
      </c>
      <c r="CN605" s="1393"/>
      <c r="CO605" s="1393"/>
      <c r="CP605" s="1393"/>
      <c r="CQ605" s="1393"/>
      <c r="CR605" s="6"/>
      <c r="CS605" s="1392">
        <f t="shared" si="11"/>
        <v>0</v>
      </c>
      <c r="CT605" s="1392"/>
      <c r="CU605" s="1392"/>
      <c r="CV605" s="1392"/>
      <c r="CW605" s="1392"/>
      <c r="CX605" s="1392">
        <f t="shared" si="12"/>
        <v>0</v>
      </c>
      <c r="CY605" s="1392"/>
      <c r="CZ605" s="1392"/>
      <c r="DA605" s="1392"/>
      <c r="DB605" s="1392"/>
      <c r="DC605" s="1392">
        <f t="shared" si="13"/>
        <v>0</v>
      </c>
      <c r="DD605" s="1392"/>
      <c r="DE605" s="1392"/>
      <c r="DF605" s="1392"/>
      <c r="DG605" s="1392"/>
      <c r="DH605" s="1392">
        <f t="shared" si="14"/>
        <v>0</v>
      </c>
      <c r="DI605" s="1392"/>
      <c r="DJ605" s="1392"/>
      <c r="DK605" s="1392"/>
      <c r="DL605" s="1392"/>
      <c r="DM605" s="1392">
        <f t="shared" si="15"/>
        <v>0</v>
      </c>
      <c r="DN605" s="1392"/>
      <c r="DO605" s="1392"/>
      <c r="DP605" s="1392"/>
      <c r="DQ605" s="1392"/>
      <c r="DR605" s="1392">
        <f t="shared" si="16"/>
        <v>0</v>
      </c>
      <c r="DS605" s="1392"/>
      <c r="DT605" s="1392"/>
      <c r="DU605" s="1392"/>
      <c r="DV605" s="1392"/>
      <c r="DX605" s="1354" t="str">
        <f t="shared" si="17"/>
        <v/>
      </c>
      <c r="DY605" s="1355"/>
      <c r="DZ605" s="1355"/>
      <c r="EA605" s="1355"/>
      <c r="EB605" s="1356"/>
      <c r="EC605" s="1354" t="str">
        <f t="shared" si="18"/>
        <v/>
      </c>
      <c r="ED605" s="1355"/>
      <c r="EE605" s="1355"/>
      <c r="EF605" s="1355"/>
      <c r="EG605" s="1356"/>
      <c r="EH605" s="1354">
        <f t="shared" si="19"/>
        <v>1202</v>
      </c>
      <c r="EI605" s="1355"/>
      <c r="EJ605" s="1355"/>
      <c r="EK605" s="1355"/>
      <c r="EL605" s="1356"/>
      <c r="EM605" s="1354" t="str">
        <f t="shared" si="20"/>
        <v/>
      </c>
      <c r="EN605" s="1355"/>
      <c r="EO605" s="1355"/>
      <c r="EP605" s="1355"/>
      <c r="EQ605" s="1356"/>
      <c r="ER605" s="1354" t="str">
        <f t="shared" si="21"/>
        <v/>
      </c>
      <c r="ES605" s="1355"/>
      <c r="ET605" s="1355"/>
      <c r="EU605" s="1355"/>
      <c r="EV605" s="1356"/>
      <c r="EW605" s="1354" t="str">
        <f t="shared" si="22"/>
        <v/>
      </c>
      <c r="EX605" s="1355"/>
      <c r="EY605" s="1355"/>
      <c r="EZ605" s="1355"/>
      <c r="FA605" s="1356"/>
    </row>
    <row r="606" spans="1:157" s="4" customFormat="1" ht="13.35" customHeight="1">
      <c r="A606" s="22"/>
      <c r="B606" t="s">
        <v>18</v>
      </c>
      <c r="C606"/>
      <c r="D606"/>
      <c r="E606"/>
      <c r="F606"/>
      <c r="G606"/>
      <c r="H606" s="1434" t="str">
        <f>M562</f>
        <v>Developer Fee, Deferral</v>
      </c>
      <c r="I606" s="1434"/>
      <c r="J606" s="1434"/>
      <c r="K606" s="1434"/>
      <c r="L606" s="1434"/>
      <c r="M606" s="1434"/>
      <c r="N606" s="1434"/>
      <c r="O606" s="1434"/>
      <c r="P606" s="1434"/>
      <c r="Q606" s="1434"/>
      <c r="R606" s="1434"/>
      <c r="S606"/>
      <c r="T606" s="22"/>
      <c r="U606" t="s">
        <v>18</v>
      </c>
      <c r="V606"/>
      <c r="W606"/>
      <c r="X606"/>
      <c r="Y606"/>
      <c r="Z606"/>
      <c r="AA606" s="1434" t="str">
        <f>M563</f>
        <v>Equity, LIHTC Investor</v>
      </c>
      <c r="AB606" s="1434"/>
      <c r="AC606" s="1434"/>
      <c r="AD606" s="1434"/>
      <c r="AE606" s="1434"/>
      <c r="AF606" s="1434"/>
      <c r="AG606" s="1434"/>
      <c r="AH606" s="1434"/>
      <c r="AI606" s="1434"/>
      <c r="AJ606" s="1434"/>
      <c r="AK606" s="1434"/>
      <c r="AL606"/>
      <c r="AM606"/>
      <c r="AN606"/>
      <c r="AO606"/>
      <c r="AP606"/>
      <c r="AQ606"/>
      <c r="AR606"/>
      <c r="AS606"/>
      <c r="AT606"/>
      <c r="AU606"/>
      <c r="AV606"/>
      <c r="AW606"/>
      <c r="AX606"/>
      <c r="AY606"/>
      <c r="AZ606" s="3"/>
      <c r="BA606" s="3"/>
      <c r="BB606" s="3"/>
      <c r="BC606" s="3"/>
      <c r="BD606" s="3"/>
      <c r="BE606" s="1354">
        <f t="shared" si="1"/>
        <v>1</v>
      </c>
      <c r="BF606" s="1356"/>
      <c r="BG606" s="1394">
        <f t="shared" si="2"/>
        <v>9</v>
      </c>
      <c r="BH606" s="1395"/>
      <c r="BI606" s="1354">
        <f t="shared" si="3"/>
        <v>0</v>
      </c>
      <c r="BJ606" s="1356"/>
      <c r="BK606" s="1394">
        <f t="shared" si="4"/>
        <v>0</v>
      </c>
      <c r="BL606" s="1395"/>
      <c r="BM606" s="3"/>
      <c r="BN606" s="1396">
        <f t="shared" si="5"/>
        <v>0</v>
      </c>
      <c r="BO606" s="1397"/>
      <c r="BP606" s="1397"/>
      <c r="BQ606" s="1397"/>
      <c r="BR606" s="1398"/>
      <c r="BS606" s="1393">
        <f t="shared" si="6"/>
        <v>9</v>
      </c>
      <c r="BT606" s="1393"/>
      <c r="BU606" s="1393"/>
      <c r="BV606" s="1393"/>
      <c r="BW606" s="1393"/>
      <c r="BX606" s="1393">
        <f t="shared" si="7"/>
        <v>0</v>
      </c>
      <c r="BY606" s="1393"/>
      <c r="BZ606" s="1393"/>
      <c r="CA606" s="1393"/>
      <c r="CB606" s="1393"/>
      <c r="CC606" s="1393">
        <f t="shared" si="8"/>
        <v>0</v>
      </c>
      <c r="CD606" s="1393"/>
      <c r="CE606" s="1393"/>
      <c r="CF606" s="1393"/>
      <c r="CG606" s="1393"/>
      <c r="CH606" s="1393">
        <f t="shared" si="9"/>
        <v>0</v>
      </c>
      <c r="CI606" s="1393"/>
      <c r="CJ606" s="1393"/>
      <c r="CK606" s="1393"/>
      <c r="CL606" s="1393"/>
      <c r="CM606" s="1393">
        <f t="shared" si="10"/>
        <v>0</v>
      </c>
      <c r="CN606" s="1393"/>
      <c r="CO606" s="1393"/>
      <c r="CP606" s="1393"/>
      <c r="CQ606" s="1393"/>
      <c r="CR606" s="6"/>
      <c r="CS606" s="1392">
        <f t="shared" si="11"/>
        <v>0</v>
      </c>
      <c r="CT606" s="1392"/>
      <c r="CU606" s="1392"/>
      <c r="CV606" s="1392"/>
      <c r="CW606" s="1392"/>
      <c r="CX606" s="1392">
        <f t="shared" si="12"/>
        <v>0</v>
      </c>
      <c r="CY606" s="1392"/>
      <c r="CZ606" s="1392"/>
      <c r="DA606" s="1392"/>
      <c r="DB606" s="1392"/>
      <c r="DC606" s="1392">
        <f t="shared" si="13"/>
        <v>0</v>
      </c>
      <c r="DD606" s="1392"/>
      <c r="DE606" s="1392"/>
      <c r="DF606" s="1392"/>
      <c r="DG606" s="1392"/>
      <c r="DH606" s="1392">
        <f t="shared" si="14"/>
        <v>0</v>
      </c>
      <c r="DI606" s="1392"/>
      <c r="DJ606" s="1392"/>
      <c r="DK606" s="1392"/>
      <c r="DL606" s="1392"/>
      <c r="DM606" s="1392">
        <f t="shared" si="15"/>
        <v>0</v>
      </c>
      <c r="DN606" s="1392"/>
      <c r="DO606" s="1392"/>
      <c r="DP606" s="1392"/>
      <c r="DQ606" s="1392"/>
      <c r="DR606" s="1392">
        <f t="shared" si="16"/>
        <v>0</v>
      </c>
      <c r="DS606" s="1392"/>
      <c r="DT606" s="1392"/>
      <c r="DU606" s="1392"/>
      <c r="DV606" s="1392"/>
      <c r="DX606" s="1354" t="str">
        <f t="shared" si="17"/>
        <v/>
      </c>
      <c r="DY606" s="1355"/>
      <c r="DZ606" s="1355"/>
      <c r="EA606" s="1355"/>
      <c r="EB606" s="1356"/>
      <c r="EC606" s="1354">
        <f t="shared" si="18"/>
        <v>1146</v>
      </c>
      <c r="ED606" s="1355"/>
      <c r="EE606" s="1355"/>
      <c r="EF606" s="1355"/>
      <c r="EG606" s="1356"/>
      <c r="EH606" s="1354" t="str">
        <f t="shared" si="19"/>
        <v/>
      </c>
      <c r="EI606" s="1355"/>
      <c r="EJ606" s="1355"/>
      <c r="EK606" s="1355"/>
      <c r="EL606" s="1356"/>
      <c r="EM606" s="1354" t="str">
        <f t="shared" si="20"/>
        <v/>
      </c>
      <c r="EN606" s="1355"/>
      <c r="EO606" s="1355"/>
      <c r="EP606" s="1355"/>
      <c r="EQ606" s="1356"/>
      <c r="ER606" s="1354" t="str">
        <f t="shared" si="21"/>
        <v/>
      </c>
      <c r="ES606" s="1355"/>
      <c r="ET606" s="1355"/>
      <c r="EU606" s="1355"/>
      <c r="EV606" s="1356"/>
      <c r="EW606" s="1354" t="str">
        <f t="shared" si="22"/>
        <v/>
      </c>
      <c r="EX606" s="1355"/>
      <c r="EY606" s="1355"/>
      <c r="EZ606" s="1355"/>
      <c r="FA606" s="1356"/>
    </row>
    <row r="607" spans="1:157" s="4" customFormat="1" ht="13.35" customHeight="1">
      <c r="A607" s="22"/>
      <c r="B607" t="s">
        <v>20</v>
      </c>
      <c r="C607"/>
      <c r="D607"/>
      <c r="E607"/>
      <c r="F607"/>
      <c r="G607"/>
      <c r="H607"/>
      <c r="I607"/>
      <c r="J607"/>
      <c r="K607"/>
      <c r="L607"/>
      <c r="M607"/>
      <c r="N607" s="1419" t="s">
        <v>678</v>
      </c>
      <c r="O607" s="1419"/>
      <c r="P607"/>
      <c r="Q607"/>
      <c r="R607"/>
      <c r="S607"/>
      <c r="T607" s="22"/>
      <c r="U607" t="s">
        <v>20</v>
      </c>
      <c r="V607"/>
      <c r="W607"/>
      <c r="X607"/>
      <c r="Y607"/>
      <c r="Z607"/>
      <c r="AA607"/>
      <c r="AB607"/>
      <c r="AC607"/>
      <c r="AD607"/>
      <c r="AE607"/>
      <c r="AF607"/>
      <c r="AG607" s="1419" t="s">
        <v>678</v>
      </c>
      <c r="AH607" s="1419"/>
      <c r="AI607"/>
      <c r="AJ607"/>
      <c r="AK607"/>
      <c r="AL607"/>
      <c r="AM607"/>
      <c r="AN607"/>
      <c r="AO607"/>
      <c r="AP607"/>
      <c r="AQ607"/>
      <c r="AR607"/>
      <c r="AS607"/>
      <c r="AT607"/>
      <c r="AU607"/>
      <c r="AV607"/>
      <c r="AW607"/>
      <c r="AX607"/>
      <c r="AY607"/>
      <c r="AZ607" s="3"/>
      <c r="BA607" s="3"/>
      <c r="BB607" s="3"/>
      <c r="BC607" s="3"/>
      <c r="BD607" s="3"/>
      <c r="BE607" s="1354">
        <f t="shared" si="1"/>
        <v>1</v>
      </c>
      <c r="BF607" s="1356"/>
      <c r="BG607" s="1394">
        <f t="shared" si="2"/>
        <v>5</v>
      </c>
      <c r="BH607" s="1395"/>
      <c r="BI607" s="1354">
        <f t="shared" si="3"/>
        <v>0</v>
      </c>
      <c r="BJ607" s="1356"/>
      <c r="BK607" s="1394">
        <f t="shared" si="4"/>
        <v>0</v>
      </c>
      <c r="BL607" s="1395"/>
      <c r="BM607" s="3"/>
      <c r="BN607" s="1396">
        <f t="shared" si="5"/>
        <v>0</v>
      </c>
      <c r="BO607" s="1397"/>
      <c r="BP607" s="1397"/>
      <c r="BQ607" s="1397"/>
      <c r="BR607" s="1398"/>
      <c r="BS607" s="1393">
        <f t="shared" si="6"/>
        <v>0</v>
      </c>
      <c r="BT607" s="1393"/>
      <c r="BU607" s="1393"/>
      <c r="BV607" s="1393"/>
      <c r="BW607" s="1393"/>
      <c r="BX607" s="1393">
        <f t="shared" si="7"/>
        <v>5</v>
      </c>
      <c r="BY607" s="1393"/>
      <c r="BZ607" s="1393"/>
      <c r="CA607" s="1393"/>
      <c r="CB607" s="1393"/>
      <c r="CC607" s="1393">
        <f t="shared" si="8"/>
        <v>0</v>
      </c>
      <c r="CD607" s="1393"/>
      <c r="CE607" s="1393"/>
      <c r="CF607" s="1393"/>
      <c r="CG607" s="1393"/>
      <c r="CH607" s="1393">
        <f t="shared" si="9"/>
        <v>0</v>
      </c>
      <c r="CI607" s="1393"/>
      <c r="CJ607" s="1393"/>
      <c r="CK607" s="1393"/>
      <c r="CL607" s="1393"/>
      <c r="CM607" s="1393">
        <f t="shared" si="10"/>
        <v>0</v>
      </c>
      <c r="CN607" s="1393"/>
      <c r="CO607" s="1393"/>
      <c r="CP607" s="1393"/>
      <c r="CQ607" s="1393"/>
      <c r="CR607" s="6"/>
      <c r="CS607" s="1392">
        <f t="shared" si="11"/>
        <v>0</v>
      </c>
      <c r="CT607" s="1392"/>
      <c r="CU607" s="1392"/>
      <c r="CV607" s="1392"/>
      <c r="CW607" s="1392"/>
      <c r="CX607" s="1392">
        <f t="shared" si="12"/>
        <v>0</v>
      </c>
      <c r="CY607" s="1392"/>
      <c r="CZ607" s="1392"/>
      <c r="DA607" s="1392"/>
      <c r="DB607" s="1392"/>
      <c r="DC607" s="1392">
        <f t="shared" si="13"/>
        <v>0</v>
      </c>
      <c r="DD607" s="1392"/>
      <c r="DE607" s="1392"/>
      <c r="DF607" s="1392"/>
      <c r="DG607" s="1392"/>
      <c r="DH607" s="1392">
        <f t="shared" si="14"/>
        <v>0</v>
      </c>
      <c r="DI607" s="1392"/>
      <c r="DJ607" s="1392"/>
      <c r="DK607" s="1392"/>
      <c r="DL607" s="1392"/>
      <c r="DM607" s="1392">
        <f t="shared" si="15"/>
        <v>0</v>
      </c>
      <c r="DN607" s="1392"/>
      <c r="DO607" s="1392"/>
      <c r="DP607" s="1392"/>
      <c r="DQ607" s="1392"/>
      <c r="DR607" s="1392">
        <f t="shared" si="16"/>
        <v>0</v>
      </c>
      <c r="DS607" s="1392"/>
      <c r="DT607" s="1392"/>
      <c r="DU607" s="1392"/>
      <c r="DV607" s="1392"/>
      <c r="DX607" s="1354" t="str">
        <f t="shared" si="17"/>
        <v/>
      </c>
      <c r="DY607" s="1355"/>
      <c r="DZ607" s="1355"/>
      <c r="EA607" s="1355"/>
      <c r="EB607" s="1356"/>
      <c r="EC607" s="1354" t="str">
        <f t="shared" si="18"/>
        <v/>
      </c>
      <c r="ED607" s="1355"/>
      <c r="EE607" s="1355"/>
      <c r="EF607" s="1355"/>
      <c r="EG607" s="1356"/>
      <c r="EH607" s="1354">
        <f t="shared" si="19"/>
        <v>1358</v>
      </c>
      <c r="EI607" s="1355"/>
      <c r="EJ607" s="1355"/>
      <c r="EK607" s="1355"/>
      <c r="EL607" s="1356"/>
      <c r="EM607" s="1354" t="str">
        <f t="shared" si="20"/>
        <v/>
      </c>
      <c r="EN607" s="1355"/>
      <c r="EO607" s="1355"/>
      <c r="EP607" s="1355"/>
      <c r="EQ607" s="1356"/>
      <c r="ER607" s="1354" t="str">
        <f t="shared" si="21"/>
        <v/>
      </c>
      <c r="ES607" s="1355"/>
      <c r="ET607" s="1355"/>
      <c r="EU607" s="1355"/>
      <c r="EV607" s="1356"/>
      <c r="EW607" s="1354" t="str">
        <f t="shared" si="22"/>
        <v/>
      </c>
      <c r="EX607" s="1355"/>
      <c r="EY607" s="1355"/>
      <c r="EZ607" s="1355"/>
      <c r="FA607" s="1356"/>
    </row>
    <row r="608" spans="1:157" ht="13.35" customHeight="1">
      <c r="A608" s="22"/>
      <c r="T608" s="22"/>
      <c r="AZ608" s="3"/>
      <c r="BA608" s="3"/>
      <c r="BB608" s="3"/>
      <c r="BC608" s="3"/>
      <c r="BD608" s="3"/>
      <c r="BE608" s="1354">
        <f t="shared" si="1"/>
        <v>1</v>
      </c>
      <c r="BF608" s="1356"/>
      <c r="BG608" s="1394">
        <f t="shared" si="2"/>
        <v>8</v>
      </c>
      <c r="BH608" s="1395"/>
      <c r="BI608" s="1354">
        <f t="shared" si="3"/>
        <v>0</v>
      </c>
      <c r="BJ608" s="1356"/>
      <c r="BK608" s="1394">
        <f t="shared" si="4"/>
        <v>0</v>
      </c>
      <c r="BL608" s="1395"/>
      <c r="BM608" s="3"/>
      <c r="BN608" s="1396">
        <f t="shared" si="5"/>
        <v>0</v>
      </c>
      <c r="BO608" s="1397"/>
      <c r="BP608" s="1397"/>
      <c r="BQ608" s="1397"/>
      <c r="BR608" s="1398"/>
      <c r="BS608" s="1393">
        <f t="shared" si="6"/>
        <v>0</v>
      </c>
      <c r="BT608" s="1393"/>
      <c r="BU608" s="1393"/>
      <c r="BV608" s="1393"/>
      <c r="BW608" s="1393"/>
      <c r="BX608" s="1393">
        <f t="shared" si="7"/>
        <v>0</v>
      </c>
      <c r="BY608" s="1393"/>
      <c r="BZ608" s="1393"/>
      <c r="CA608" s="1393"/>
      <c r="CB608" s="1393"/>
      <c r="CC608" s="1393">
        <f t="shared" si="8"/>
        <v>8</v>
      </c>
      <c r="CD608" s="1393"/>
      <c r="CE608" s="1393"/>
      <c r="CF608" s="1393"/>
      <c r="CG608" s="1393"/>
      <c r="CH608" s="1393">
        <f t="shared" si="9"/>
        <v>0</v>
      </c>
      <c r="CI608" s="1393"/>
      <c r="CJ608" s="1393"/>
      <c r="CK608" s="1393"/>
      <c r="CL608" s="1393"/>
      <c r="CM608" s="1393">
        <f t="shared" si="10"/>
        <v>0</v>
      </c>
      <c r="CN608" s="1393"/>
      <c r="CO608" s="1393"/>
      <c r="CP608" s="1393"/>
      <c r="CQ608" s="1393"/>
      <c r="CR608" s="6"/>
      <c r="CS608" s="1392">
        <f t="shared" si="11"/>
        <v>0</v>
      </c>
      <c r="CT608" s="1392"/>
      <c r="CU608" s="1392"/>
      <c r="CV608" s="1392"/>
      <c r="CW608" s="1392"/>
      <c r="CX608" s="1392">
        <f t="shared" si="12"/>
        <v>0</v>
      </c>
      <c r="CY608" s="1392"/>
      <c r="CZ608" s="1392"/>
      <c r="DA608" s="1392"/>
      <c r="DB608" s="1392"/>
      <c r="DC608" s="1392">
        <f t="shared" si="13"/>
        <v>0</v>
      </c>
      <c r="DD608" s="1392"/>
      <c r="DE608" s="1392"/>
      <c r="DF608" s="1392"/>
      <c r="DG608" s="1392"/>
      <c r="DH608" s="1392">
        <f t="shared" si="14"/>
        <v>0</v>
      </c>
      <c r="DI608" s="1392"/>
      <c r="DJ608" s="1392"/>
      <c r="DK608" s="1392"/>
      <c r="DL608" s="1392"/>
      <c r="DM608" s="1392">
        <f t="shared" si="15"/>
        <v>0</v>
      </c>
      <c r="DN608" s="1392"/>
      <c r="DO608" s="1392"/>
      <c r="DP608" s="1392"/>
      <c r="DQ608" s="1392"/>
      <c r="DR608" s="1392">
        <f t="shared" si="16"/>
        <v>0</v>
      </c>
      <c r="DS608" s="1392"/>
      <c r="DT608" s="1392"/>
      <c r="DU608" s="1392"/>
      <c r="DV608" s="1392"/>
      <c r="DX608" s="1354" t="str">
        <f t="shared" si="17"/>
        <v/>
      </c>
      <c r="DY608" s="1355"/>
      <c r="DZ608" s="1355"/>
      <c r="EA608" s="1355"/>
      <c r="EB608" s="1356"/>
      <c r="EC608" s="1354" t="str">
        <f t="shared" si="18"/>
        <v/>
      </c>
      <c r="ED608" s="1355"/>
      <c r="EE608" s="1355"/>
      <c r="EF608" s="1355"/>
      <c r="EG608" s="1356"/>
      <c r="EH608" s="1354" t="str">
        <f t="shared" si="19"/>
        <v/>
      </c>
      <c r="EI608" s="1355"/>
      <c r="EJ608" s="1355"/>
      <c r="EK608" s="1355"/>
      <c r="EL608" s="1356"/>
      <c r="EM608" s="1354">
        <f t="shared" si="20"/>
        <v>1559</v>
      </c>
      <c r="EN608" s="1355"/>
      <c r="EO608" s="1355"/>
      <c r="EP608" s="1355"/>
      <c r="EQ608" s="1356"/>
      <c r="ER608" s="1354" t="str">
        <f t="shared" si="21"/>
        <v/>
      </c>
      <c r="ES608" s="1355"/>
      <c r="ET608" s="1355"/>
      <c r="EU608" s="1355"/>
      <c r="EV608" s="1356"/>
      <c r="EW608" s="1354" t="str">
        <f t="shared" si="22"/>
        <v/>
      </c>
      <c r="EX608" s="1355"/>
      <c r="EY608" s="1355"/>
      <c r="EZ608" s="1355"/>
      <c r="FA608" s="1356"/>
    </row>
    <row r="609" spans="1:157" ht="13.35" customHeight="1">
      <c r="A609" s="55" t="s">
        <v>363</v>
      </c>
      <c r="B609" t="s">
        <v>472</v>
      </c>
      <c r="G609" s="1512">
        <f>C564</f>
        <v>0</v>
      </c>
      <c r="H609" s="1512"/>
      <c r="I609" s="1512"/>
      <c r="J609" s="1512"/>
      <c r="K609" s="1512"/>
      <c r="L609" s="1512"/>
      <c r="M609" s="1512"/>
      <c r="N609" s="1512"/>
      <c r="O609" s="1512"/>
      <c r="P609" s="1512"/>
      <c r="Q609" s="1512"/>
      <c r="R609" s="1512"/>
      <c r="T609" s="55" t="s">
        <v>364</v>
      </c>
      <c r="U609" t="s">
        <v>472</v>
      </c>
      <c r="Z609" s="1512">
        <f>C565</f>
        <v>0</v>
      </c>
      <c r="AA609" s="1512"/>
      <c r="AB609" s="1512"/>
      <c r="AC609" s="1512"/>
      <c r="AD609" s="1512"/>
      <c r="AE609" s="1512"/>
      <c r="AF609" s="1512"/>
      <c r="AG609" s="1512"/>
      <c r="AH609" s="1512"/>
      <c r="AI609" s="1512"/>
      <c r="AJ609" s="1512"/>
      <c r="AK609" s="1512"/>
      <c r="AZ609" s="3"/>
      <c r="BA609" s="3"/>
      <c r="BB609" s="3"/>
      <c r="BC609" s="3"/>
      <c r="BD609" s="3"/>
      <c r="BE609" s="1354">
        <f t="shared" si="1"/>
        <v>1</v>
      </c>
      <c r="BF609" s="1356"/>
      <c r="BG609" s="1394">
        <f t="shared" si="2"/>
        <v>6</v>
      </c>
      <c r="BH609" s="1395"/>
      <c r="BI609" s="1354">
        <f t="shared" si="3"/>
        <v>0</v>
      </c>
      <c r="BJ609" s="1356"/>
      <c r="BK609" s="1394">
        <f t="shared" si="4"/>
        <v>0</v>
      </c>
      <c r="BL609" s="1395"/>
      <c r="BM609" s="3"/>
      <c r="BN609" s="1396">
        <f t="shared" si="5"/>
        <v>0</v>
      </c>
      <c r="BO609" s="1397"/>
      <c r="BP609" s="1397"/>
      <c r="BQ609" s="1397"/>
      <c r="BR609" s="1398"/>
      <c r="BS609" s="1393">
        <f t="shared" si="6"/>
        <v>6</v>
      </c>
      <c r="BT609" s="1393"/>
      <c r="BU609" s="1393"/>
      <c r="BV609" s="1393"/>
      <c r="BW609" s="1393"/>
      <c r="BX609" s="1393">
        <f t="shared" si="7"/>
        <v>0</v>
      </c>
      <c r="BY609" s="1393"/>
      <c r="BZ609" s="1393"/>
      <c r="CA609" s="1393"/>
      <c r="CB609" s="1393"/>
      <c r="CC609" s="1393">
        <f t="shared" si="8"/>
        <v>0</v>
      </c>
      <c r="CD609" s="1393"/>
      <c r="CE609" s="1393"/>
      <c r="CF609" s="1393"/>
      <c r="CG609" s="1393"/>
      <c r="CH609" s="1393">
        <f t="shared" si="9"/>
        <v>0</v>
      </c>
      <c r="CI609" s="1393"/>
      <c r="CJ609" s="1393"/>
      <c r="CK609" s="1393"/>
      <c r="CL609" s="1393"/>
      <c r="CM609" s="1393">
        <f t="shared" si="10"/>
        <v>0</v>
      </c>
      <c r="CN609" s="1393"/>
      <c r="CO609" s="1393"/>
      <c r="CP609" s="1393"/>
      <c r="CQ609" s="1393"/>
      <c r="CR609" s="6"/>
      <c r="CS609" s="1392">
        <f t="shared" si="11"/>
        <v>0</v>
      </c>
      <c r="CT609" s="1392"/>
      <c r="CU609" s="1392"/>
      <c r="CV609" s="1392"/>
      <c r="CW609" s="1392"/>
      <c r="CX609" s="1392">
        <f t="shared" si="12"/>
        <v>0</v>
      </c>
      <c r="CY609" s="1392"/>
      <c r="CZ609" s="1392"/>
      <c r="DA609" s="1392"/>
      <c r="DB609" s="1392"/>
      <c r="DC609" s="1392">
        <f t="shared" si="13"/>
        <v>0</v>
      </c>
      <c r="DD609" s="1392"/>
      <c r="DE609" s="1392"/>
      <c r="DF609" s="1392"/>
      <c r="DG609" s="1392"/>
      <c r="DH609" s="1392">
        <f t="shared" si="14"/>
        <v>0</v>
      </c>
      <c r="DI609" s="1392"/>
      <c r="DJ609" s="1392"/>
      <c r="DK609" s="1392"/>
      <c r="DL609" s="1392"/>
      <c r="DM609" s="1392">
        <f t="shared" si="15"/>
        <v>0</v>
      </c>
      <c r="DN609" s="1392"/>
      <c r="DO609" s="1392"/>
      <c r="DP609" s="1392"/>
      <c r="DQ609" s="1392"/>
      <c r="DR609" s="1392">
        <f t="shared" si="16"/>
        <v>0</v>
      </c>
      <c r="DS609" s="1392"/>
      <c r="DT609" s="1392"/>
      <c r="DU609" s="1392"/>
      <c r="DV609" s="1392"/>
      <c r="DX609" s="1354" t="str">
        <f t="shared" si="17"/>
        <v/>
      </c>
      <c r="DY609" s="1355"/>
      <c r="DZ609" s="1355"/>
      <c r="EA609" s="1355"/>
      <c r="EB609" s="1356"/>
      <c r="EC609" s="1354">
        <f t="shared" si="18"/>
        <v>1146</v>
      </c>
      <c r="ED609" s="1355"/>
      <c r="EE609" s="1355"/>
      <c r="EF609" s="1355"/>
      <c r="EG609" s="1356"/>
      <c r="EH609" s="1354" t="str">
        <f t="shared" si="19"/>
        <v/>
      </c>
      <c r="EI609" s="1355"/>
      <c r="EJ609" s="1355"/>
      <c r="EK609" s="1355"/>
      <c r="EL609" s="1356"/>
      <c r="EM609" s="1354" t="str">
        <f t="shared" si="20"/>
        <v/>
      </c>
      <c r="EN609" s="1355"/>
      <c r="EO609" s="1355"/>
      <c r="EP609" s="1355"/>
      <c r="EQ609" s="1356"/>
      <c r="ER609" s="1354" t="str">
        <f t="shared" si="21"/>
        <v/>
      </c>
      <c r="ES609" s="1355"/>
      <c r="ET609" s="1355"/>
      <c r="EU609" s="1355"/>
      <c r="EV609" s="1356"/>
      <c r="EW609" s="1354" t="str">
        <f t="shared" si="22"/>
        <v/>
      </c>
      <c r="EX609" s="1355"/>
      <c r="EY609" s="1355"/>
      <c r="EZ609" s="1355"/>
      <c r="FA609" s="1356"/>
    </row>
    <row r="610" spans="1:157" ht="13.35" customHeight="1">
      <c r="B610" t="s">
        <v>85</v>
      </c>
      <c r="G610" s="1434"/>
      <c r="H610" s="1434"/>
      <c r="I610" s="1434"/>
      <c r="J610" s="1434"/>
      <c r="K610" s="1434"/>
      <c r="L610" s="1434"/>
      <c r="M610" s="1434"/>
      <c r="N610" s="1434"/>
      <c r="O610" s="1434"/>
      <c r="P610" s="1434"/>
      <c r="Q610" s="1434"/>
      <c r="R610" s="1434"/>
      <c r="U610" t="s">
        <v>85</v>
      </c>
      <c r="Z610" s="1434"/>
      <c r="AA610" s="1434"/>
      <c r="AB610" s="1434"/>
      <c r="AC610" s="1434"/>
      <c r="AD610" s="1434"/>
      <c r="AE610" s="1434"/>
      <c r="AF610" s="1434"/>
      <c r="AG610" s="1434"/>
      <c r="AH610" s="1434"/>
      <c r="AI610" s="1434"/>
      <c r="AJ610" s="1434"/>
      <c r="AK610" s="1434"/>
      <c r="AZ610" s="3"/>
      <c r="BA610" s="3"/>
      <c r="BB610" s="3"/>
      <c r="BC610" s="3"/>
      <c r="BD610" s="3"/>
      <c r="BE610" s="1354">
        <f t="shared" si="1"/>
        <v>0</v>
      </c>
      <c r="BF610" s="1356"/>
      <c r="BG610" s="1394">
        <f t="shared" si="2"/>
        <v>0</v>
      </c>
      <c r="BH610" s="1395"/>
      <c r="BI610" s="1354">
        <f t="shared" si="3"/>
        <v>0</v>
      </c>
      <c r="BJ610" s="1356"/>
      <c r="BK610" s="1394">
        <f t="shared" si="4"/>
        <v>0</v>
      </c>
      <c r="BL610" s="1395"/>
      <c r="BM610" s="3"/>
      <c r="BN610" s="1396">
        <f t="shared" si="5"/>
        <v>0</v>
      </c>
      <c r="BO610" s="1397"/>
      <c r="BP610" s="1397"/>
      <c r="BQ610" s="1397"/>
      <c r="BR610" s="1398"/>
      <c r="BS610" s="1393">
        <f t="shared" si="6"/>
        <v>3</v>
      </c>
      <c r="BT610" s="1393"/>
      <c r="BU610" s="1393"/>
      <c r="BV610" s="1393"/>
      <c r="BW610" s="1393"/>
      <c r="BX610" s="1393">
        <f t="shared" si="7"/>
        <v>0</v>
      </c>
      <c r="BY610" s="1393"/>
      <c r="BZ610" s="1393"/>
      <c r="CA610" s="1393"/>
      <c r="CB610" s="1393"/>
      <c r="CC610" s="1393">
        <f t="shared" si="8"/>
        <v>0</v>
      </c>
      <c r="CD610" s="1393"/>
      <c r="CE610" s="1393"/>
      <c r="CF610" s="1393"/>
      <c r="CG610" s="1393"/>
      <c r="CH610" s="1393">
        <f t="shared" si="9"/>
        <v>0</v>
      </c>
      <c r="CI610" s="1393"/>
      <c r="CJ610" s="1393"/>
      <c r="CK610" s="1393"/>
      <c r="CL610" s="1393"/>
      <c r="CM610" s="1393">
        <f t="shared" si="10"/>
        <v>0</v>
      </c>
      <c r="CN610" s="1393"/>
      <c r="CO610" s="1393"/>
      <c r="CP610" s="1393"/>
      <c r="CQ610" s="1393"/>
      <c r="CR610" s="6"/>
      <c r="CS610" s="1392">
        <f t="shared" si="11"/>
        <v>0</v>
      </c>
      <c r="CT610" s="1392"/>
      <c r="CU610" s="1392"/>
      <c r="CV610" s="1392"/>
      <c r="CW610" s="1392"/>
      <c r="CX610" s="1392">
        <f t="shared" si="12"/>
        <v>0</v>
      </c>
      <c r="CY610" s="1392"/>
      <c r="CZ610" s="1392"/>
      <c r="DA610" s="1392"/>
      <c r="DB610" s="1392"/>
      <c r="DC610" s="1392">
        <f t="shared" si="13"/>
        <v>0</v>
      </c>
      <c r="DD610" s="1392"/>
      <c r="DE610" s="1392"/>
      <c r="DF610" s="1392"/>
      <c r="DG610" s="1392"/>
      <c r="DH610" s="1392">
        <f t="shared" si="14"/>
        <v>0</v>
      </c>
      <c r="DI610" s="1392"/>
      <c r="DJ610" s="1392"/>
      <c r="DK610" s="1392"/>
      <c r="DL610" s="1392"/>
      <c r="DM610" s="1392">
        <f t="shared" si="15"/>
        <v>0</v>
      </c>
      <c r="DN610" s="1392"/>
      <c r="DO610" s="1392"/>
      <c r="DP610" s="1392"/>
      <c r="DQ610" s="1392"/>
      <c r="DR610" s="1392">
        <f t="shared" si="16"/>
        <v>0</v>
      </c>
      <c r="DS610" s="1392"/>
      <c r="DT610" s="1392"/>
      <c r="DU610" s="1392"/>
      <c r="DV610" s="1392"/>
      <c r="DX610" s="1354" t="str">
        <f t="shared" si="17"/>
        <v/>
      </c>
      <c r="DY610" s="1355"/>
      <c r="DZ610" s="1355"/>
      <c r="EA610" s="1355"/>
      <c r="EB610" s="1356"/>
      <c r="EC610" s="1354">
        <f t="shared" si="18"/>
        <v>1406</v>
      </c>
      <c r="ED610" s="1355"/>
      <c r="EE610" s="1355"/>
      <c r="EF610" s="1355"/>
      <c r="EG610" s="1356"/>
      <c r="EH610" s="1354" t="str">
        <f t="shared" si="19"/>
        <v/>
      </c>
      <c r="EI610" s="1355"/>
      <c r="EJ610" s="1355"/>
      <c r="EK610" s="1355"/>
      <c r="EL610" s="1356"/>
      <c r="EM610" s="1354" t="str">
        <f t="shared" si="20"/>
        <v/>
      </c>
      <c r="EN610" s="1355"/>
      <c r="EO610" s="1355"/>
      <c r="EP610" s="1355"/>
      <c r="EQ610" s="1356"/>
      <c r="ER610" s="1354" t="str">
        <f t="shared" si="21"/>
        <v/>
      </c>
      <c r="ES610" s="1355"/>
      <c r="ET610" s="1355"/>
      <c r="EU610" s="1355"/>
      <c r="EV610" s="1356"/>
      <c r="EW610" s="1354" t="str">
        <f t="shared" si="22"/>
        <v/>
      </c>
      <c r="EX610" s="1355"/>
      <c r="EY610" s="1355"/>
      <c r="EZ610" s="1355"/>
      <c r="FA610" s="1356"/>
    </row>
    <row r="611" spans="1:157" ht="13.35" customHeight="1">
      <c r="B611" t="s">
        <v>589</v>
      </c>
      <c r="G611" s="1434"/>
      <c r="H611" s="1434"/>
      <c r="I611" s="1434"/>
      <c r="J611" s="1434"/>
      <c r="K611" s="1434"/>
      <c r="L611" s="1434"/>
      <c r="M611" s="1434"/>
      <c r="N611" s="1434"/>
      <c r="O611" s="1434"/>
      <c r="P611" s="1434"/>
      <c r="Q611" s="1434"/>
      <c r="R611" s="1434"/>
      <c r="U611" t="s">
        <v>589</v>
      </c>
      <c r="Z611" s="1433"/>
      <c r="AA611" s="1433"/>
      <c r="AB611" s="1433"/>
      <c r="AC611" s="1433"/>
      <c r="AD611" s="1433"/>
      <c r="AE611" s="1433"/>
      <c r="AF611" s="1433"/>
      <c r="AG611" s="1433"/>
      <c r="AH611" s="1433"/>
      <c r="AI611" s="1433"/>
      <c r="AJ611" s="1433"/>
      <c r="AK611" s="1433"/>
      <c r="AZ611" s="3"/>
      <c r="BA611" s="3"/>
      <c r="BB611" s="3"/>
      <c r="BC611" s="3"/>
      <c r="BD611" s="3"/>
      <c r="BE611" s="1354">
        <f t="shared" si="1"/>
        <v>0</v>
      </c>
      <c r="BF611" s="1356"/>
      <c r="BG611" s="1394">
        <f t="shared" si="2"/>
        <v>0</v>
      </c>
      <c r="BH611" s="1395"/>
      <c r="BI611" s="1354">
        <f t="shared" si="3"/>
        <v>0</v>
      </c>
      <c r="BJ611" s="1356"/>
      <c r="BK611" s="1394">
        <f t="shared" si="4"/>
        <v>0</v>
      </c>
      <c r="BL611" s="1395"/>
      <c r="BM611" s="3"/>
      <c r="BN611" s="1396">
        <f t="shared" si="5"/>
        <v>0</v>
      </c>
      <c r="BO611" s="1397"/>
      <c r="BP611" s="1397"/>
      <c r="BQ611" s="1397"/>
      <c r="BR611" s="1398"/>
      <c r="BS611" s="1393">
        <f t="shared" si="6"/>
        <v>0</v>
      </c>
      <c r="BT611" s="1393"/>
      <c r="BU611" s="1393"/>
      <c r="BV611" s="1393"/>
      <c r="BW611" s="1393"/>
      <c r="BX611" s="1393">
        <f t="shared" si="7"/>
        <v>3</v>
      </c>
      <c r="BY611" s="1393"/>
      <c r="BZ611" s="1393"/>
      <c r="CA611" s="1393"/>
      <c r="CB611" s="1393"/>
      <c r="CC611" s="1393">
        <f t="shared" si="8"/>
        <v>0</v>
      </c>
      <c r="CD611" s="1393"/>
      <c r="CE611" s="1393"/>
      <c r="CF611" s="1393"/>
      <c r="CG611" s="1393"/>
      <c r="CH611" s="1393">
        <f t="shared" si="9"/>
        <v>0</v>
      </c>
      <c r="CI611" s="1393"/>
      <c r="CJ611" s="1393"/>
      <c r="CK611" s="1393"/>
      <c r="CL611" s="1393"/>
      <c r="CM611" s="1393">
        <f t="shared" si="10"/>
        <v>0</v>
      </c>
      <c r="CN611" s="1393"/>
      <c r="CO611" s="1393"/>
      <c r="CP611" s="1393"/>
      <c r="CQ611" s="1393"/>
      <c r="CR611" s="6"/>
      <c r="CS611" s="1392">
        <f t="shared" si="11"/>
        <v>0</v>
      </c>
      <c r="CT611" s="1392"/>
      <c r="CU611" s="1392"/>
      <c r="CV611" s="1392"/>
      <c r="CW611" s="1392"/>
      <c r="CX611" s="1392">
        <f t="shared" si="12"/>
        <v>0</v>
      </c>
      <c r="CY611" s="1392"/>
      <c r="CZ611" s="1392"/>
      <c r="DA611" s="1392"/>
      <c r="DB611" s="1392"/>
      <c r="DC611" s="1392">
        <f t="shared" si="13"/>
        <v>0</v>
      </c>
      <c r="DD611" s="1392"/>
      <c r="DE611" s="1392"/>
      <c r="DF611" s="1392"/>
      <c r="DG611" s="1392"/>
      <c r="DH611" s="1392">
        <f t="shared" si="14"/>
        <v>0</v>
      </c>
      <c r="DI611" s="1392"/>
      <c r="DJ611" s="1392"/>
      <c r="DK611" s="1392"/>
      <c r="DL611" s="1392"/>
      <c r="DM611" s="1392">
        <f t="shared" si="15"/>
        <v>0</v>
      </c>
      <c r="DN611" s="1392"/>
      <c r="DO611" s="1392"/>
      <c r="DP611" s="1392"/>
      <c r="DQ611" s="1392"/>
      <c r="DR611" s="1392">
        <f t="shared" si="16"/>
        <v>0</v>
      </c>
      <c r="DS611" s="1392"/>
      <c r="DT611" s="1392"/>
      <c r="DU611" s="1392"/>
      <c r="DV611" s="1392"/>
      <c r="DX611" s="1354" t="str">
        <f t="shared" si="17"/>
        <v/>
      </c>
      <c r="DY611" s="1355"/>
      <c r="DZ611" s="1355"/>
      <c r="EA611" s="1355"/>
      <c r="EB611" s="1356"/>
      <c r="EC611" s="1354" t="str">
        <f t="shared" si="18"/>
        <v/>
      </c>
      <c r="ED611" s="1355"/>
      <c r="EE611" s="1355"/>
      <c r="EF611" s="1355"/>
      <c r="EG611" s="1356"/>
      <c r="EH611" s="1354">
        <f t="shared" si="19"/>
        <v>1669</v>
      </c>
      <c r="EI611" s="1355"/>
      <c r="EJ611" s="1355"/>
      <c r="EK611" s="1355"/>
      <c r="EL611" s="1356"/>
      <c r="EM611" s="1354" t="str">
        <f t="shared" si="20"/>
        <v/>
      </c>
      <c r="EN611" s="1355"/>
      <c r="EO611" s="1355"/>
      <c r="EP611" s="1355"/>
      <c r="EQ611" s="1356"/>
      <c r="ER611" s="1354" t="str">
        <f t="shared" si="21"/>
        <v/>
      </c>
      <c r="ES611" s="1355"/>
      <c r="ET611" s="1355"/>
      <c r="EU611" s="1355"/>
      <c r="EV611" s="1356"/>
      <c r="EW611" s="1354" t="str">
        <f t="shared" si="22"/>
        <v/>
      </c>
      <c r="EX611" s="1355"/>
      <c r="EY611" s="1355"/>
      <c r="EZ611" s="1355"/>
      <c r="FA611" s="1356"/>
    </row>
    <row r="612" spans="1:157" ht="13.35" customHeight="1">
      <c r="B612" t="s">
        <v>17</v>
      </c>
      <c r="G612" s="1434"/>
      <c r="H612" s="1434"/>
      <c r="I612" s="1434"/>
      <c r="J612" s="1434"/>
      <c r="K612" s="1434"/>
      <c r="L612" s="1434"/>
      <c r="M612" s="1434"/>
      <c r="N612" s="1434"/>
      <c r="O612" s="1434"/>
      <c r="P612" s="1434"/>
      <c r="Q612" s="1434"/>
      <c r="R612" s="1434"/>
      <c r="U612" t="s">
        <v>17</v>
      </c>
      <c r="Z612" s="1433"/>
      <c r="AA612" s="1433"/>
      <c r="AB612" s="1433"/>
      <c r="AC612" s="1433"/>
      <c r="AD612" s="1433"/>
      <c r="AE612" s="1433"/>
      <c r="AF612" s="1433"/>
      <c r="AG612" s="1433"/>
      <c r="AH612" s="1433"/>
      <c r="AI612" s="1433"/>
      <c r="AJ612" s="1433"/>
      <c r="AK612" s="1433"/>
      <c r="AZ612" s="3"/>
      <c r="BA612" s="3"/>
      <c r="BB612" s="3"/>
      <c r="BC612" s="3"/>
      <c r="BD612" s="3"/>
      <c r="BE612" s="1354">
        <f t="shared" si="1"/>
        <v>0</v>
      </c>
      <c r="BF612" s="1356"/>
      <c r="BG612" s="1394">
        <f t="shared" si="2"/>
        <v>0</v>
      </c>
      <c r="BH612" s="1395"/>
      <c r="BI612" s="1354">
        <f t="shared" si="3"/>
        <v>0</v>
      </c>
      <c r="BJ612" s="1356"/>
      <c r="BK612" s="1394">
        <f t="shared" si="4"/>
        <v>0</v>
      </c>
      <c r="BL612" s="1395"/>
      <c r="BM612" s="3"/>
      <c r="BN612" s="1396">
        <f t="shared" si="5"/>
        <v>0</v>
      </c>
      <c r="BO612" s="1397"/>
      <c r="BP612" s="1397"/>
      <c r="BQ612" s="1397"/>
      <c r="BR612" s="1398"/>
      <c r="BS612" s="1393">
        <f t="shared" si="6"/>
        <v>0</v>
      </c>
      <c r="BT612" s="1393"/>
      <c r="BU612" s="1393"/>
      <c r="BV612" s="1393"/>
      <c r="BW612" s="1393"/>
      <c r="BX612" s="1393">
        <f t="shared" si="7"/>
        <v>0</v>
      </c>
      <c r="BY612" s="1393"/>
      <c r="BZ612" s="1393"/>
      <c r="CA612" s="1393"/>
      <c r="CB612" s="1393"/>
      <c r="CC612" s="1393">
        <f t="shared" si="8"/>
        <v>1</v>
      </c>
      <c r="CD612" s="1393"/>
      <c r="CE612" s="1393"/>
      <c r="CF612" s="1393"/>
      <c r="CG612" s="1393"/>
      <c r="CH612" s="1393">
        <f t="shared" si="9"/>
        <v>0</v>
      </c>
      <c r="CI612" s="1393"/>
      <c r="CJ612" s="1393"/>
      <c r="CK612" s="1393"/>
      <c r="CL612" s="1393"/>
      <c r="CM612" s="1393">
        <f t="shared" si="10"/>
        <v>0</v>
      </c>
      <c r="CN612" s="1393"/>
      <c r="CO612" s="1393"/>
      <c r="CP612" s="1393"/>
      <c r="CQ612" s="1393"/>
      <c r="CR612" s="6"/>
      <c r="CS612" s="1392">
        <f t="shared" si="11"/>
        <v>0</v>
      </c>
      <c r="CT612" s="1392"/>
      <c r="CU612" s="1392"/>
      <c r="CV612" s="1392"/>
      <c r="CW612" s="1392"/>
      <c r="CX612" s="1392">
        <f t="shared" si="12"/>
        <v>0</v>
      </c>
      <c r="CY612" s="1392"/>
      <c r="CZ612" s="1392"/>
      <c r="DA612" s="1392"/>
      <c r="DB612" s="1392"/>
      <c r="DC612" s="1392">
        <f t="shared" si="13"/>
        <v>0</v>
      </c>
      <c r="DD612" s="1392"/>
      <c r="DE612" s="1392"/>
      <c r="DF612" s="1392"/>
      <c r="DG612" s="1392"/>
      <c r="DH612" s="1392">
        <f t="shared" si="14"/>
        <v>0</v>
      </c>
      <c r="DI612" s="1392"/>
      <c r="DJ612" s="1392"/>
      <c r="DK612" s="1392"/>
      <c r="DL612" s="1392"/>
      <c r="DM612" s="1392">
        <f t="shared" si="15"/>
        <v>0</v>
      </c>
      <c r="DN612" s="1392"/>
      <c r="DO612" s="1392"/>
      <c r="DP612" s="1392"/>
      <c r="DQ612" s="1392"/>
      <c r="DR612" s="1392">
        <f t="shared" si="16"/>
        <v>0</v>
      </c>
      <c r="DS612" s="1392"/>
      <c r="DT612" s="1392"/>
      <c r="DU612" s="1392"/>
      <c r="DV612" s="1392"/>
      <c r="DX612" s="1354" t="str">
        <f t="shared" si="17"/>
        <v/>
      </c>
      <c r="DY612" s="1355"/>
      <c r="DZ612" s="1355"/>
      <c r="EA612" s="1355"/>
      <c r="EB612" s="1356"/>
      <c r="EC612" s="1354" t="str">
        <f t="shared" si="18"/>
        <v/>
      </c>
      <c r="ED612" s="1355"/>
      <c r="EE612" s="1355"/>
      <c r="EF612" s="1355"/>
      <c r="EG612" s="1356"/>
      <c r="EH612" s="1354" t="str">
        <f t="shared" si="19"/>
        <v/>
      </c>
      <c r="EI612" s="1355"/>
      <c r="EJ612" s="1355"/>
      <c r="EK612" s="1355"/>
      <c r="EL612" s="1356"/>
      <c r="EM612" s="1354">
        <f t="shared" si="20"/>
        <v>1918</v>
      </c>
      <c r="EN612" s="1355"/>
      <c r="EO612" s="1355"/>
      <c r="EP612" s="1355"/>
      <c r="EQ612" s="1356"/>
      <c r="ER612" s="1354" t="str">
        <f t="shared" si="21"/>
        <v/>
      </c>
      <c r="ES612" s="1355"/>
      <c r="ET612" s="1355"/>
      <c r="EU612" s="1355"/>
      <c r="EV612" s="1356"/>
      <c r="EW612" s="1354" t="str">
        <f t="shared" si="22"/>
        <v/>
      </c>
      <c r="EX612" s="1355"/>
      <c r="EY612" s="1355"/>
      <c r="EZ612" s="1355"/>
      <c r="FA612" s="1356"/>
    </row>
    <row r="613" spans="1:157" ht="13.35" customHeight="1">
      <c r="B613" t="s">
        <v>317</v>
      </c>
      <c r="G613" s="1437"/>
      <c r="H613" s="1437"/>
      <c r="I613" s="1437"/>
      <c r="J613" s="1437"/>
      <c r="K613" s="1437"/>
      <c r="L613" s="1437"/>
      <c r="O613" s="33" t="s">
        <v>207</v>
      </c>
      <c r="P613" s="1421"/>
      <c r="Q613" s="1421"/>
      <c r="R613" s="1421"/>
      <c r="U613" t="s">
        <v>317</v>
      </c>
      <c r="Z613" s="1437"/>
      <c r="AA613" s="1437"/>
      <c r="AB613" s="1437"/>
      <c r="AC613" s="1437"/>
      <c r="AD613" s="1437"/>
      <c r="AE613" s="1437"/>
      <c r="AH613" s="33" t="s">
        <v>207</v>
      </c>
      <c r="AI613" s="1421"/>
      <c r="AJ613" s="1421"/>
      <c r="AK613" s="1421"/>
      <c r="AZ613" s="3"/>
      <c r="BA613" s="3"/>
      <c r="BB613" s="3"/>
      <c r="BC613" s="3"/>
      <c r="BD613" s="3"/>
      <c r="BE613" s="1354">
        <f t="shared" si="1"/>
        <v>0</v>
      </c>
      <c r="BF613" s="1356"/>
      <c r="BG613" s="1394">
        <f t="shared" si="2"/>
        <v>0</v>
      </c>
      <c r="BH613" s="1395"/>
      <c r="BI613" s="1354">
        <f t="shared" si="3"/>
        <v>0</v>
      </c>
      <c r="BJ613" s="1356"/>
      <c r="BK613" s="1394">
        <f t="shared" si="4"/>
        <v>0</v>
      </c>
      <c r="BL613" s="1395"/>
      <c r="BM613" s="3"/>
      <c r="BN613" s="1396">
        <f t="shared" si="5"/>
        <v>0</v>
      </c>
      <c r="BO613" s="1397"/>
      <c r="BP613" s="1397"/>
      <c r="BQ613" s="1397"/>
      <c r="BR613" s="1398"/>
      <c r="BS613" s="1393">
        <f t="shared" si="6"/>
        <v>0</v>
      </c>
      <c r="BT613" s="1393"/>
      <c r="BU613" s="1393"/>
      <c r="BV613" s="1393"/>
      <c r="BW613" s="1393"/>
      <c r="BX613" s="1393">
        <f t="shared" si="7"/>
        <v>0</v>
      </c>
      <c r="BY613" s="1393"/>
      <c r="BZ613" s="1393"/>
      <c r="CA613" s="1393"/>
      <c r="CB613" s="1393"/>
      <c r="CC613" s="1393">
        <f t="shared" si="8"/>
        <v>0</v>
      </c>
      <c r="CD613" s="1393"/>
      <c r="CE613" s="1393"/>
      <c r="CF613" s="1393"/>
      <c r="CG613" s="1393"/>
      <c r="CH613" s="1393">
        <f t="shared" si="9"/>
        <v>0</v>
      </c>
      <c r="CI613" s="1393"/>
      <c r="CJ613" s="1393"/>
      <c r="CK613" s="1393"/>
      <c r="CL613" s="1393"/>
      <c r="CM613" s="1393">
        <f t="shared" si="10"/>
        <v>0</v>
      </c>
      <c r="CN613" s="1393"/>
      <c r="CO613" s="1393"/>
      <c r="CP613" s="1393"/>
      <c r="CQ613" s="1393"/>
      <c r="CR613" s="6"/>
      <c r="CS613" s="1392">
        <f t="shared" si="11"/>
        <v>0</v>
      </c>
      <c r="CT613" s="1392"/>
      <c r="CU613" s="1392"/>
      <c r="CV613" s="1392"/>
      <c r="CW613" s="1392"/>
      <c r="CX613" s="1392">
        <f t="shared" si="12"/>
        <v>0</v>
      </c>
      <c r="CY613" s="1392"/>
      <c r="CZ613" s="1392"/>
      <c r="DA613" s="1392"/>
      <c r="DB613" s="1392"/>
      <c r="DC613" s="1392">
        <f t="shared" si="13"/>
        <v>0</v>
      </c>
      <c r="DD613" s="1392"/>
      <c r="DE613" s="1392"/>
      <c r="DF613" s="1392"/>
      <c r="DG613" s="1392"/>
      <c r="DH613" s="1392">
        <f t="shared" si="14"/>
        <v>0</v>
      </c>
      <c r="DI613" s="1392"/>
      <c r="DJ613" s="1392"/>
      <c r="DK613" s="1392"/>
      <c r="DL613" s="1392"/>
      <c r="DM613" s="1392">
        <f t="shared" si="15"/>
        <v>0</v>
      </c>
      <c r="DN613" s="1392"/>
      <c r="DO613" s="1392"/>
      <c r="DP613" s="1392"/>
      <c r="DQ613" s="1392"/>
      <c r="DR613" s="1392">
        <f t="shared" si="16"/>
        <v>0</v>
      </c>
      <c r="DS613" s="1392"/>
      <c r="DT613" s="1392"/>
      <c r="DU613" s="1392"/>
      <c r="DV613" s="1392"/>
      <c r="DX613" s="1354" t="str">
        <f t="shared" si="17"/>
        <v/>
      </c>
      <c r="DY613" s="1355"/>
      <c r="DZ613" s="1355"/>
      <c r="EA613" s="1355"/>
      <c r="EB613" s="1356"/>
      <c r="EC613" s="1354" t="str">
        <f t="shared" si="18"/>
        <v/>
      </c>
      <c r="ED613" s="1355"/>
      <c r="EE613" s="1355"/>
      <c r="EF613" s="1355"/>
      <c r="EG613" s="1356"/>
      <c r="EH613" s="1354" t="str">
        <f t="shared" si="19"/>
        <v/>
      </c>
      <c r="EI613" s="1355"/>
      <c r="EJ613" s="1355"/>
      <c r="EK613" s="1355"/>
      <c r="EL613" s="1356"/>
      <c r="EM613" s="1354" t="str">
        <f t="shared" si="20"/>
        <v/>
      </c>
      <c r="EN613" s="1355"/>
      <c r="EO613" s="1355"/>
      <c r="EP613" s="1355"/>
      <c r="EQ613" s="1356"/>
      <c r="ER613" s="1354" t="str">
        <f t="shared" si="21"/>
        <v/>
      </c>
      <c r="ES613" s="1355"/>
      <c r="ET613" s="1355"/>
      <c r="EU613" s="1355"/>
      <c r="EV613" s="1356"/>
      <c r="EW613" s="1354" t="str">
        <f t="shared" si="22"/>
        <v/>
      </c>
      <c r="EX613" s="1355"/>
      <c r="EY613" s="1355"/>
      <c r="EZ613" s="1355"/>
      <c r="FA613" s="1356"/>
    </row>
    <row r="614" spans="1:157" ht="13.35" customHeight="1">
      <c r="B614" t="s">
        <v>18</v>
      </c>
      <c r="H614" s="1434"/>
      <c r="I614" s="1434"/>
      <c r="J614" s="1434"/>
      <c r="K614" s="1434"/>
      <c r="L614" s="1434"/>
      <c r="M614" s="1434"/>
      <c r="N614" s="1434"/>
      <c r="O614" s="1434"/>
      <c r="P614" s="1434"/>
      <c r="Q614" s="1434"/>
      <c r="R614" s="1434"/>
      <c r="U614" t="s">
        <v>18</v>
      </c>
      <c r="AA614" s="1434"/>
      <c r="AB614" s="1434"/>
      <c r="AC614" s="1434"/>
      <c r="AD614" s="1434"/>
      <c r="AE614" s="1434"/>
      <c r="AF614" s="1434"/>
      <c r="AG614" s="1434"/>
      <c r="AH614" s="1434"/>
      <c r="AI614" s="1434"/>
      <c r="AJ614" s="1434"/>
      <c r="AK614" s="1434"/>
      <c r="AU614" s="934"/>
      <c r="AV614" s="934"/>
      <c r="AW614" s="934"/>
      <c r="AX614" s="934"/>
      <c r="AY614" s="934"/>
      <c r="AZ614" s="3"/>
      <c r="BA614" s="3"/>
      <c r="BB614" s="3"/>
      <c r="BC614" s="3"/>
      <c r="BD614" s="3"/>
      <c r="BE614" s="1354">
        <f t="shared" si="1"/>
        <v>0</v>
      </c>
      <c r="BF614" s="1356"/>
      <c r="BG614" s="1394">
        <f t="shared" si="2"/>
        <v>0</v>
      </c>
      <c r="BH614" s="1395"/>
      <c r="BI614" s="1354">
        <f t="shared" si="3"/>
        <v>0</v>
      </c>
      <c r="BJ614" s="1356"/>
      <c r="BK614" s="1394">
        <f t="shared" si="4"/>
        <v>0</v>
      </c>
      <c r="BL614" s="1395"/>
      <c r="BM614" s="3"/>
      <c r="BN614" s="1396">
        <f t="shared" si="5"/>
        <v>0</v>
      </c>
      <c r="BO614" s="1397"/>
      <c r="BP614" s="1397"/>
      <c r="BQ614" s="1397"/>
      <c r="BR614" s="1398"/>
      <c r="BS614" s="1393">
        <f t="shared" si="6"/>
        <v>0</v>
      </c>
      <c r="BT614" s="1393"/>
      <c r="BU614" s="1393"/>
      <c r="BV614" s="1393"/>
      <c r="BW614" s="1393"/>
      <c r="BX614" s="1393">
        <f t="shared" si="7"/>
        <v>0</v>
      </c>
      <c r="BY614" s="1393"/>
      <c r="BZ614" s="1393"/>
      <c r="CA614" s="1393"/>
      <c r="CB614" s="1393"/>
      <c r="CC614" s="1393">
        <f t="shared" si="8"/>
        <v>0</v>
      </c>
      <c r="CD614" s="1393"/>
      <c r="CE614" s="1393"/>
      <c r="CF614" s="1393"/>
      <c r="CG614" s="1393"/>
      <c r="CH614" s="1393">
        <f t="shared" si="9"/>
        <v>0</v>
      </c>
      <c r="CI614" s="1393"/>
      <c r="CJ614" s="1393"/>
      <c r="CK614" s="1393"/>
      <c r="CL614" s="1393"/>
      <c r="CM614" s="1393">
        <f t="shared" si="10"/>
        <v>0</v>
      </c>
      <c r="CN614" s="1393"/>
      <c r="CO614" s="1393"/>
      <c r="CP614" s="1393"/>
      <c r="CQ614" s="1393"/>
      <c r="CR614" s="6"/>
      <c r="CS614" s="1392">
        <f t="shared" si="11"/>
        <v>0</v>
      </c>
      <c r="CT614" s="1392"/>
      <c r="CU614" s="1392"/>
      <c r="CV614" s="1392"/>
      <c r="CW614" s="1392"/>
      <c r="CX614" s="1392">
        <f t="shared" si="12"/>
        <v>0</v>
      </c>
      <c r="CY614" s="1392"/>
      <c r="CZ614" s="1392"/>
      <c r="DA614" s="1392"/>
      <c r="DB614" s="1392"/>
      <c r="DC614" s="1392">
        <f t="shared" si="13"/>
        <v>0</v>
      </c>
      <c r="DD614" s="1392"/>
      <c r="DE614" s="1392"/>
      <c r="DF614" s="1392"/>
      <c r="DG614" s="1392"/>
      <c r="DH614" s="1392">
        <f t="shared" si="14"/>
        <v>0</v>
      </c>
      <c r="DI614" s="1392"/>
      <c r="DJ614" s="1392"/>
      <c r="DK614" s="1392"/>
      <c r="DL614" s="1392"/>
      <c r="DM614" s="1392">
        <f t="shared" si="15"/>
        <v>0</v>
      </c>
      <c r="DN614" s="1392"/>
      <c r="DO614" s="1392"/>
      <c r="DP614" s="1392"/>
      <c r="DQ614" s="1392"/>
      <c r="DR614" s="1392">
        <f t="shared" si="16"/>
        <v>0</v>
      </c>
      <c r="DS614" s="1392"/>
      <c r="DT614" s="1392"/>
      <c r="DU614" s="1392"/>
      <c r="DV614" s="1392"/>
      <c r="DX614" s="1354" t="str">
        <f t="shared" si="17"/>
        <v/>
      </c>
      <c r="DY614" s="1355"/>
      <c r="DZ614" s="1355"/>
      <c r="EA614" s="1355"/>
      <c r="EB614" s="1356"/>
      <c r="EC614" s="1354" t="str">
        <f t="shared" si="18"/>
        <v/>
      </c>
      <c r="ED614" s="1355"/>
      <c r="EE614" s="1355"/>
      <c r="EF614" s="1355"/>
      <c r="EG614" s="1356"/>
      <c r="EH614" s="1354" t="str">
        <f t="shared" si="19"/>
        <v/>
      </c>
      <c r="EI614" s="1355"/>
      <c r="EJ614" s="1355"/>
      <c r="EK614" s="1355"/>
      <c r="EL614" s="1356"/>
      <c r="EM614" s="1354" t="str">
        <f t="shared" si="20"/>
        <v/>
      </c>
      <c r="EN614" s="1355"/>
      <c r="EO614" s="1355"/>
      <c r="EP614" s="1355"/>
      <c r="EQ614" s="1356"/>
      <c r="ER614" s="1354" t="str">
        <f t="shared" si="21"/>
        <v/>
      </c>
      <c r="ES614" s="1355"/>
      <c r="ET614" s="1355"/>
      <c r="EU614" s="1355"/>
      <c r="EV614" s="1356"/>
      <c r="EW614" s="1354" t="str">
        <f t="shared" si="22"/>
        <v/>
      </c>
      <c r="EX614" s="1355"/>
      <c r="EY614" s="1355"/>
      <c r="EZ614" s="1355"/>
      <c r="FA614" s="1356"/>
    </row>
    <row r="615" spans="1:157" ht="13.35" customHeight="1">
      <c r="B615" t="s">
        <v>20</v>
      </c>
      <c r="N615" s="1419" t="s">
        <v>678</v>
      </c>
      <c r="O615" s="1419"/>
      <c r="U615" t="s">
        <v>20</v>
      </c>
      <c r="AG615" s="1419" t="s">
        <v>678</v>
      </c>
      <c r="AH615" s="1419"/>
      <c r="AU615" s="934"/>
      <c r="AV615" s="934"/>
      <c r="AW615" s="934"/>
      <c r="AX615" s="934"/>
      <c r="AY615" s="934"/>
      <c r="AZ615" s="3"/>
      <c r="BA615" s="3"/>
      <c r="BB615" s="3"/>
      <c r="BC615" s="3"/>
      <c r="BD615" s="3"/>
      <c r="BE615" s="1354">
        <f t="shared" si="1"/>
        <v>0</v>
      </c>
      <c r="BF615" s="1356"/>
      <c r="BG615" s="1394">
        <f t="shared" si="2"/>
        <v>0</v>
      </c>
      <c r="BH615" s="1395"/>
      <c r="BI615" s="1354">
        <f t="shared" si="3"/>
        <v>0</v>
      </c>
      <c r="BJ615" s="1356"/>
      <c r="BK615" s="1394">
        <f t="shared" si="4"/>
        <v>0</v>
      </c>
      <c r="BL615" s="1395"/>
      <c r="BM615" s="3"/>
      <c r="BN615" s="1396">
        <f t="shared" si="5"/>
        <v>0</v>
      </c>
      <c r="BO615" s="1397"/>
      <c r="BP615" s="1397"/>
      <c r="BQ615" s="1397"/>
      <c r="BR615" s="1398"/>
      <c r="BS615" s="1393">
        <f t="shared" si="6"/>
        <v>0</v>
      </c>
      <c r="BT615" s="1393"/>
      <c r="BU615" s="1393"/>
      <c r="BV615" s="1393"/>
      <c r="BW615" s="1393"/>
      <c r="BX615" s="1393">
        <f t="shared" si="7"/>
        <v>0</v>
      </c>
      <c r="BY615" s="1393"/>
      <c r="BZ615" s="1393"/>
      <c r="CA615" s="1393"/>
      <c r="CB615" s="1393"/>
      <c r="CC615" s="1393">
        <f t="shared" si="8"/>
        <v>0</v>
      </c>
      <c r="CD615" s="1393"/>
      <c r="CE615" s="1393"/>
      <c r="CF615" s="1393"/>
      <c r="CG615" s="1393"/>
      <c r="CH615" s="1393">
        <f t="shared" si="9"/>
        <v>0</v>
      </c>
      <c r="CI615" s="1393"/>
      <c r="CJ615" s="1393"/>
      <c r="CK615" s="1393"/>
      <c r="CL615" s="1393"/>
      <c r="CM615" s="1393">
        <f t="shared" si="10"/>
        <v>0</v>
      </c>
      <c r="CN615" s="1393"/>
      <c r="CO615" s="1393"/>
      <c r="CP615" s="1393"/>
      <c r="CQ615" s="1393"/>
      <c r="CR615" s="6"/>
      <c r="CS615" s="1392">
        <f t="shared" si="11"/>
        <v>0</v>
      </c>
      <c r="CT615" s="1392"/>
      <c r="CU615" s="1392"/>
      <c r="CV615" s="1392"/>
      <c r="CW615" s="1392"/>
      <c r="CX615" s="1392">
        <f t="shared" si="12"/>
        <v>0</v>
      </c>
      <c r="CY615" s="1392"/>
      <c r="CZ615" s="1392"/>
      <c r="DA615" s="1392"/>
      <c r="DB615" s="1392"/>
      <c r="DC615" s="1392">
        <f t="shared" si="13"/>
        <v>0</v>
      </c>
      <c r="DD615" s="1392"/>
      <c r="DE615" s="1392"/>
      <c r="DF615" s="1392"/>
      <c r="DG615" s="1392"/>
      <c r="DH615" s="1392">
        <f t="shared" si="14"/>
        <v>0</v>
      </c>
      <c r="DI615" s="1392"/>
      <c r="DJ615" s="1392"/>
      <c r="DK615" s="1392"/>
      <c r="DL615" s="1392"/>
      <c r="DM615" s="1392">
        <f t="shared" si="15"/>
        <v>0</v>
      </c>
      <c r="DN615" s="1392"/>
      <c r="DO615" s="1392"/>
      <c r="DP615" s="1392"/>
      <c r="DQ615" s="1392"/>
      <c r="DR615" s="1392">
        <f t="shared" si="16"/>
        <v>0</v>
      </c>
      <c r="DS615" s="1392"/>
      <c r="DT615" s="1392"/>
      <c r="DU615" s="1392"/>
      <c r="DV615" s="1392"/>
      <c r="DX615" s="1354" t="str">
        <f t="shared" si="17"/>
        <v/>
      </c>
      <c r="DY615" s="1355"/>
      <c r="DZ615" s="1355"/>
      <c r="EA615" s="1355"/>
      <c r="EB615" s="1356"/>
      <c r="EC615" s="1354" t="str">
        <f t="shared" si="18"/>
        <v/>
      </c>
      <c r="ED615" s="1355"/>
      <c r="EE615" s="1355"/>
      <c r="EF615" s="1355"/>
      <c r="EG615" s="1356"/>
      <c r="EH615" s="1354" t="str">
        <f t="shared" si="19"/>
        <v/>
      </c>
      <c r="EI615" s="1355"/>
      <c r="EJ615" s="1355"/>
      <c r="EK615" s="1355"/>
      <c r="EL615" s="1356"/>
      <c r="EM615" s="1354" t="str">
        <f t="shared" si="20"/>
        <v/>
      </c>
      <c r="EN615" s="1355"/>
      <c r="EO615" s="1355"/>
      <c r="EP615" s="1355"/>
      <c r="EQ615" s="1356"/>
      <c r="ER615" s="1354" t="str">
        <f t="shared" si="21"/>
        <v/>
      </c>
      <c r="ES615" s="1355"/>
      <c r="ET615" s="1355"/>
      <c r="EU615" s="1355"/>
      <c r="EV615" s="1356"/>
      <c r="EW615" s="1354" t="str">
        <f t="shared" si="22"/>
        <v/>
      </c>
      <c r="EX615" s="1355"/>
      <c r="EY615" s="1355"/>
      <c r="EZ615" s="1355"/>
      <c r="FA615" s="1356"/>
    </row>
    <row r="616" spans="1:157" ht="13.35" customHeight="1">
      <c r="AZ616" s="3"/>
      <c r="BA616" s="3"/>
      <c r="BB616" s="3"/>
      <c r="BC616" s="3"/>
      <c r="BD616" s="3"/>
      <c r="BE616" s="1354">
        <f t="shared" si="1"/>
        <v>0</v>
      </c>
      <c r="BF616" s="1356"/>
      <c r="BG616" s="1394">
        <f t="shared" si="2"/>
        <v>0</v>
      </c>
      <c r="BH616" s="1395"/>
      <c r="BI616" s="1354">
        <f t="shared" si="3"/>
        <v>0</v>
      </c>
      <c r="BJ616" s="1356"/>
      <c r="BK616" s="1394">
        <f t="shared" si="4"/>
        <v>0</v>
      </c>
      <c r="BL616" s="1395"/>
      <c r="BM616" s="3"/>
      <c r="BN616" s="1396">
        <f t="shared" si="5"/>
        <v>0</v>
      </c>
      <c r="BO616" s="1397"/>
      <c r="BP616" s="1397"/>
      <c r="BQ616" s="1397"/>
      <c r="BR616" s="1398"/>
      <c r="BS616" s="1393">
        <f t="shared" si="6"/>
        <v>0</v>
      </c>
      <c r="BT616" s="1393"/>
      <c r="BU616" s="1393"/>
      <c r="BV616" s="1393"/>
      <c r="BW616" s="1393"/>
      <c r="BX616" s="1393">
        <f t="shared" si="7"/>
        <v>0</v>
      </c>
      <c r="BY616" s="1393"/>
      <c r="BZ616" s="1393"/>
      <c r="CA616" s="1393"/>
      <c r="CB616" s="1393"/>
      <c r="CC616" s="1393">
        <f t="shared" si="8"/>
        <v>0</v>
      </c>
      <c r="CD616" s="1393"/>
      <c r="CE616" s="1393"/>
      <c r="CF616" s="1393"/>
      <c r="CG616" s="1393"/>
      <c r="CH616" s="1393">
        <f t="shared" si="9"/>
        <v>0</v>
      </c>
      <c r="CI616" s="1393"/>
      <c r="CJ616" s="1393"/>
      <c r="CK616" s="1393"/>
      <c r="CL616" s="1393"/>
      <c r="CM616" s="1393">
        <f t="shared" si="10"/>
        <v>0</v>
      </c>
      <c r="CN616" s="1393"/>
      <c r="CO616" s="1393"/>
      <c r="CP616" s="1393"/>
      <c r="CQ616" s="1393"/>
      <c r="CR616" s="6"/>
      <c r="CS616" s="1392">
        <f t="shared" si="11"/>
        <v>0</v>
      </c>
      <c r="CT616" s="1392"/>
      <c r="CU616" s="1392"/>
      <c r="CV616" s="1392"/>
      <c r="CW616" s="1392"/>
      <c r="CX616" s="1392">
        <f t="shared" si="12"/>
        <v>0</v>
      </c>
      <c r="CY616" s="1392"/>
      <c r="CZ616" s="1392"/>
      <c r="DA616" s="1392"/>
      <c r="DB616" s="1392"/>
      <c r="DC616" s="1392">
        <f t="shared" si="13"/>
        <v>0</v>
      </c>
      <c r="DD616" s="1392"/>
      <c r="DE616" s="1392"/>
      <c r="DF616" s="1392"/>
      <c r="DG616" s="1392"/>
      <c r="DH616" s="1392">
        <f t="shared" si="14"/>
        <v>0</v>
      </c>
      <c r="DI616" s="1392"/>
      <c r="DJ616" s="1392"/>
      <c r="DK616" s="1392"/>
      <c r="DL616" s="1392"/>
      <c r="DM616" s="1392">
        <f t="shared" si="15"/>
        <v>0</v>
      </c>
      <c r="DN616" s="1392"/>
      <c r="DO616" s="1392"/>
      <c r="DP616" s="1392"/>
      <c r="DQ616" s="1392"/>
      <c r="DR616" s="1392">
        <f t="shared" si="16"/>
        <v>0</v>
      </c>
      <c r="DS616" s="1392"/>
      <c r="DT616" s="1392"/>
      <c r="DU616" s="1392"/>
      <c r="DV616" s="1392"/>
      <c r="DX616" s="1354" t="str">
        <f t="shared" si="17"/>
        <v/>
      </c>
      <c r="DY616" s="1355"/>
      <c r="DZ616" s="1355"/>
      <c r="EA616" s="1355"/>
      <c r="EB616" s="1356"/>
      <c r="EC616" s="1354" t="str">
        <f t="shared" si="18"/>
        <v/>
      </c>
      <c r="ED616" s="1355"/>
      <c r="EE616" s="1355"/>
      <c r="EF616" s="1355"/>
      <c r="EG616" s="1356"/>
      <c r="EH616" s="1354" t="str">
        <f t="shared" si="19"/>
        <v/>
      </c>
      <c r="EI616" s="1355"/>
      <c r="EJ616" s="1355"/>
      <c r="EK616" s="1355"/>
      <c r="EL616" s="1356"/>
      <c r="EM616" s="1354" t="str">
        <f t="shared" si="20"/>
        <v/>
      </c>
      <c r="EN616" s="1355"/>
      <c r="EO616" s="1355"/>
      <c r="EP616" s="1355"/>
      <c r="EQ616" s="1356"/>
      <c r="ER616" s="1354" t="str">
        <f t="shared" si="21"/>
        <v/>
      </c>
      <c r="ES616" s="1355"/>
      <c r="ET616" s="1355"/>
      <c r="EU616" s="1355"/>
      <c r="EV616" s="1356"/>
      <c r="EW616" s="1354" t="str">
        <f t="shared" si="22"/>
        <v/>
      </c>
      <c r="EX616" s="1355"/>
      <c r="EY616" s="1355"/>
      <c r="EZ616" s="1355"/>
      <c r="FA616" s="1356"/>
    </row>
    <row r="617" spans="1:157" ht="13.35" customHeight="1">
      <c r="A617" s="1275" t="s">
        <v>553</v>
      </c>
      <c r="B617" s="1275"/>
      <c r="C617" s="1275"/>
      <c r="D617" s="1275"/>
      <c r="E617" s="1275"/>
      <c r="F617" s="1275"/>
      <c r="G617" s="1275"/>
      <c r="H617" s="1275"/>
      <c r="I617" s="1275"/>
      <c r="J617" s="1275"/>
      <c r="K617" s="1275"/>
      <c r="L617" s="1275"/>
      <c r="M617" s="1275"/>
      <c r="N617" s="1275"/>
      <c r="O617" s="1275"/>
      <c r="P617" s="1275"/>
      <c r="Q617" s="1275"/>
      <c r="R617" s="1275"/>
      <c r="S617" s="1275"/>
      <c r="T617" s="1275"/>
      <c r="U617" s="1275"/>
      <c r="V617" s="1275"/>
      <c r="W617" s="1275"/>
      <c r="X617" s="1275"/>
      <c r="Y617" s="1275"/>
      <c r="Z617" s="1275"/>
      <c r="AA617" s="1275"/>
      <c r="AB617" s="1275"/>
      <c r="AC617" s="1275"/>
      <c r="AD617" s="1275"/>
      <c r="AE617" s="1275"/>
      <c r="AF617" s="1275"/>
      <c r="AG617" s="1275"/>
      <c r="AH617" s="1275"/>
      <c r="AI617" s="1275"/>
      <c r="AJ617" s="1275"/>
      <c r="AK617" s="1275"/>
      <c r="AL617" s="1275"/>
      <c r="AM617" s="1275"/>
      <c r="AN617" s="1275"/>
      <c r="AO617" s="1275"/>
      <c r="AP617" s="1275"/>
      <c r="AQ617" s="1275"/>
      <c r="AR617" s="1275"/>
      <c r="AS617" s="1275"/>
      <c r="AT617" s="1275"/>
      <c r="AZ617" s="3"/>
      <c r="BA617" s="3"/>
      <c r="BB617" s="3"/>
      <c r="BC617" s="3"/>
      <c r="BD617" s="3"/>
      <c r="BE617" s="1354">
        <f t="shared" si="1"/>
        <v>0</v>
      </c>
      <c r="BF617" s="1356"/>
      <c r="BG617" s="1394">
        <f t="shared" si="2"/>
        <v>0</v>
      </c>
      <c r="BH617" s="1395"/>
      <c r="BI617" s="1354">
        <f t="shared" si="3"/>
        <v>0</v>
      </c>
      <c r="BJ617" s="1356"/>
      <c r="BK617" s="1394">
        <f t="shared" si="4"/>
        <v>0</v>
      </c>
      <c r="BL617" s="1395"/>
      <c r="BM617" s="3"/>
      <c r="BN617" s="1396">
        <f t="shared" si="5"/>
        <v>0</v>
      </c>
      <c r="BO617" s="1397"/>
      <c r="BP617" s="1397"/>
      <c r="BQ617" s="1397"/>
      <c r="BR617" s="1398"/>
      <c r="BS617" s="1393">
        <f t="shared" si="6"/>
        <v>0</v>
      </c>
      <c r="BT617" s="1393"/>
      <c r="BU617" s="1393"/>
      <c r="BV617" s="1393"/>
      <c r="BW617" s="1393"/>
      <c r="BX617" s="1393">
        <f t="shared" si="7"/>
        <v>0</v>
      </c>
      <c r="BY617" s="1393"/>
      <c r="BZ617" s="1393"/>
      <c r="CA617" s="1393"/>
      <c r="CB617" s="1393"/>
      <c r="CC617" s="1393">
        <f t="shared" si="8"/>
        <v>0</v>
      </c>
      <c r="CD617" s="1393"/>
      <c r="CE617" s="1393"/>
      <c r="CF617" s="1393"/>
      <c r="CG617" s="1393"/>
      <c r="CH617" s="1393">
        <f t="shared" si="9"/>
        <v>0</v>
      </c>
      <c r="CI617" s="1393"/>
      <c r="CJ617" s="1393"/>
      <c r="CK617" s="1393"/>
      <c r="CL617" s="1393"/>
      <c r="CM617" s="1393">
        <f t="shared" si="10"/>
        <v>0</v>
      </c>
      <c r="CN617" s="1393"/>
      <c r="CO617" s="1393"/>
      <c r="CP617" s="1393"/>
      <c r="CQ617" s="1393"/>
      <c r="CR617" s="6"/>
      <c r="CS617" s="1392">
        <f t="shared" si="11"/>
        <v>0</v>
      </c>
      <c r="CT617" s="1392"/>
      <c r="CU617" s="1392"/>
      <c r="CV617" s="1392"/>
      <c r="CW617" s="1392"/>
      <c r="CX617" s="1392">
        <f t="shared" si="12"/>
        <v>0</v>
      </c>
      <c r="CY617" s="1392"/>
      <c r="CZ617" s="1392"/>
      <c r="DA617" s="1392"/>
      <c r="DB617" s="1392"/>
      <c r="DC617" s="1392">
        <f t="shared" si="13"/>
        <v>0</v>
      </c>
      <c r="DD617" s="1392"/>
      <c r="DE617" s="1392"/>
      <c r="DF617" s="1392"/>
      <c r="DG617" s="1392"/>
      <c r="DH617" s="1392">
        <f t="shared" si="14"/>
        <v>0</v>
      </c>
      <c r="DI617" s="1392"/>
      <c r="DJ617" s="1392"/>
      <c r="DK617" s="1392"/>
      <c r="DL617" s="1392"/>
      <c r="DM617" s="1392">
        <f t="shared" si="15"/>
        <v>0</v>
      </c>
      <c r="DN617" s="1392"/>
      <c r="DO617" s="1392"/>
      <c r="DP617" s="1392"/>
      <c r="DQ617" s="1392"/>
      <c r="DR617" s="1392">
        <f t="shared" si="16"/>
        <v>0</v>
      </c>
      <c r="DS617" s="1392"/>
      <c r="DT617" s="1392"/>
      <c r="DU617" s="1392"/>
      <c r="DV617" s="1392"/>
      <c r="DX617" s="1354" t="str">
        <f t="shared" si="17"/>
        <v/>
      </c>
      <c r="DY617" s="1355"/>
      <c r="DZ617" s="1355"/>
      <c r="EA617" s="1355"/>
      <c r="EB617" s="1356"/>
      <c r="EC617" s="1354" t="str">
        <f t="shared" si="18"/>
        <v/>
      </c>
      <c r="ED617" s="1355"/>
      <c r="EE617" s="1355"/>
      <c r="EF617" s="1355"/>
      <c r="EG617" s="1356"/>
      <c r="EH617" s="1354" t="str">
        <f t="shared" si="19"/>
        <v/>
      </c>
      <c r="EI617" s="1355"/>
      <c r="EJ617" s="1355"/>
      <c r="EK617" s="1355"/>
      <c r="EL617" s="1356"/>
      <c r="EM617" s="1354" t="str">
        <f t="shared" si="20"/>
        <v/>
      </c>
      <c r="EN617" s="1355"/>
      <c r="EO617" s="1355"/>
      <c r="EP617" s="1355"/>
      <c r="EQ617" s="1356"/>
      <c r="ER617" s="1354" t="str">
        <f t="shared" si="21"/>
        <v/>
      </c>
      <c r="ES617" s="1355"/>
      <c r="ET617" s="1355"/>
      <c r="EU617" s="1355"/>
      <c r="EV617" s="1356"/>
      <c r="EW617" s="1354" t="str">
        <f t="shared" si="22"/>
        <v/>
      </c>
      <c r="EX617" s="1355"/>
      <c r="EY617" s="1355"/>
      <c r="EZ617" s="1355"/>
      <c r="FA617" s="1356"/>
    </row>
    <row r="618" spans="1:157" ht="13.35" customHeight="1">
      <c r="A618" s="1275"/>
      <c r="B618" s="1275"/>
      <c r="C618" s="1275"/>
      <c r="D618" s="1275"/>
      <c r="E618" s="1275"/>
      <c r="F618" s="1275"/>
      <c r="G618" s="1275"/>
      <c r="H618" s="1275"/>
      <c r="I618" s="1275"/>
      <c r="J618" s="1275"/>
      <c r="K618" s="1275"/>
      <c r="L618" s="1275"/>
      <c r="M618" s="1275"/>
      <c r="N618" s="1275"/>
      <c r="O618" s="1275"/>
      <c r="P618" s="1275"/>
      <c r="Q618" s="1275"/>
      <c r="R618" s="1275"/>
      <c r="S618" s="1275"/>
      <c r="T618" s="1275"/>
      <c r="U618" s="1275"/>
      <c r="V618" s="1275"/>
      <c r="W618" s="1275"/>
      <c r="X618" s="1275"/>
      <c r="Y618" s="1275"/>
      <c r="Z618" s="1275"/>
      <c r="AA618" s="1275"/>
      <c r="AB618" s="1275"/>
      <c r="AC618" s="1275"/>
      <c r="AD618" s="1275"/>
      <c r="AE618" s="1275"/>
      <c r="AF618" s="1275"/>
      <c r="AG618" s="1275"/>
      <c r="AH618" s="1275"/>
      <c r="AI618" s="1275"/>
      <c r="AJ618" s="1275"/>
      <c r="AK618" s="1275"/>
      <c r="AL618" s="1275"/>
      <c r="AM618" s="1275"/>
      <c r="AN618" s="1275"/>
      <c r="AO618" s="1275"/>
      <c r="AP618" s="1275"/>
      <c r="AQ618" s="1275"/>
      <c r="AR618" s="1275"/>
      <c r="AS618" s="1275"/>
      <c r="AT618" s="1275"/>
      <c r="AZ618" s="3"/>
      <c r="BA618" s="3"/>
      <c r="BB618" s="3"/>
      <c r="BC618" s="3"/>
      <c r="BD618" s="3"/>
      <c r="BE618" s="1354">
        <f t="shared" si="1"/>
        <v>0</v>
      </c>
      <c r="BF618" s="1356"/>
      <c r="BG618" s="1394">
        <f t="shared" si="2"/>
        <v>0</v>
      </c>
      <c r="BH618" s="1395"/>
      <c r="BI618" s="1354">
        <f t="shared" si="3"/>
        <v>0</v>
      </c>
      <c r="BJ618" s="1356"/>
      <c r="BK618" s="1394">
        <f t="shared" si="4"/>
        <v>0</v>
      </c>
      <c r="BL618" s="1395"/>
      <c r="BM618" s="3"/>
      <c r="BN618" s="1396">
        <f t="shared" si="5"/>
        <v>0</v>
      </c>
      <c r="BO618" s="1397"/>
      <c r="BP618" s="1397"/>
      <c r="BQ618" s="1397"/>
      <c r="BR618" s="1398"/>
      <c r="BS618" s="1393">
        <f t="shared" si="6"/>
        <v>0</v>
      </c>
      <c r="BT618" s="1393"/>
      <c r="BU618" s="1393"/>
      <c r="BV618" s="1393"/>
      <c r="BW618" s="1393"/>
      <c r="BX618" s="1393">
        <f t="shared" si="7"/>
        <v>0</v>
      </c>
      <c r="BY618" s="1393"/>
      <c r="BZ618" s="1393"/>
      <c r="CA618" s="1393"/>
      <c r="CB618" s="1393"/>
      <c r="CC618" s="1393">
        <f t="shared" si="8"/>
        <v>0</v>
      </c>
      <c r="CD618" s="1393"/>
      <c r="CE618" s="1393"/>
      <c r="CF618" s="1393"/>
      <c r="CG618" s="1393"/>
      <c r="CH618" s="1393">
        <f t="shared" si="9"/>
        <v>0</v>
      </c>
      <c r="CI618" s="1393"/>
      <c r="CJ618" s="1393"/>
      <c r="CK618" s="1393"/>
      <c r="CL618" s="1393"/>
      <c r="CM618" s="1393">
        <f t="shared" si="10"/>
        <v>0</v>
      </c>
      <c r="CN618" s="1393"/>
      <c r="CO618" s="1393"/>
      <c r="CP618" s="1393"/>
      <c r="CQ618" s="1393"/>
      <c r="CR618" s="6"/>
      <c r="CS618" s="1392">
        <f t="shared" si="11"/>
        <v>0</v>
      </c>
      <c r="CT618" s="1392"/>
      <c r="CU618" s="1392"/>
      <c r="CV618" s="1392"/>
      <c r="CW618" s="1392"/>
      <c r="CX618" s="1392">
        <f t="shared" si="12"/>
        <v>0</v>
      </c>
      <c r="CY618" s="1392"/>
      <c r="CZ618" s="1392"/>
      <c r="DA618" s="1392"/>
      <c r="DB618" s="1392"/>
      <c r="DC618" s="1392">
        <f t="shared" si="13"/>
        <v>0</v>
      </c>
      <c r="DD618" s="1392"/>
      <c r="DE618" s="1392"/>
      <c r="DF618" s="1392"/>
      <c r="DG618" s="1392"/>
      <c r="DH618" s="1392">
        <f t="shared" si="14"/>
        <v>0</v>
      </c>
      <c r="DI618" s="1392"/>
      <c r="DJ618" s="1392"/>
      <c r="DK618" s="1392"/>
      <c r="DL618" s="1392"/>
      <c r="DM618" s="1392">
        <f t="shared" si="15"/>
        <v>0</v>
      </c>
      <c r="DN618" s="1392"/>
      <c r="DO618" s="1392"/>
      <c r="DP618" s="1392"/>
      <c r="DQ618" s="1392"/>
      <c r="DR618" s="1392">
        <f t="shared" si="16"/>
        <v>0</v>
      </c>
      <c r="DS618" s="1392"/>
      <c r="DT618" s="1392"/>
      <c r="DU618" s="1392"/>
      <c r="DV618" s="1392"/>
      <c r="DX618" s="1354" t="str">
        <f t="shared" si="17"/>
        <v/>
      </c>
      <c r="DY618" s="1355"/>
      <c r="DZ618" s="1355"/>
      <c r="EA618" s="1355"/>
      <c r="EB618" s="1356"/>
      <c r="EC618" s="1354" t="str">
        <f t="shared" si="18"/>
        <v/>
      </c>
      <c r="ED618" s="1355"/>
      <c r="EE618" s="1355"/>
      <c r="EF618" s="1355"/>
      <c r="EG618" s="1356"/>
      <c r="EH618" s="1354" t="str">
        <f t="shared" si="19"/>
        <v/>
      </c>
      <c r="EI618" s="1355"/>
      <c r="EJ618" s="1355"/>
      <c r="EK618" s="1355"/>
      <c r="EL618" s="1356"/>
      <c r="EM618" s="1354" t="str">
        <f t="shared" si="20"/>
        <v/>
      </c>
      <c r="EN618" s="1355"/>
      <c r="EO618" s="1355"/>
      <c r="EP618" s="1355"/>
      <c r="EQ618" s="1356"/>
      <c r="ER618" s="1354" t="str">
        <f t="shared" si="21"/>
        <v/>
      </c>
      <c r="ES618" s="1355"/>
      <c r="ET618" s="1355"/>
      <c r="EU618" s="1355"/>
      <c r="EV618" s="1356"/>
      <c r="EW618" s="1354" t="str">
        <f t="shared" si="22"/>
        <v/>
      </c>
      <c r="EX618" s="1355"/>
      <c r="EY618" s="1355"/>
      <c r="EZ618" s="1355"/>
      <c r="FA618" s="1356"/>
    </row>
    <row r="619" spans="1:157" ht="13.35" customHeight="1">
      <c r="AZ619" s="3"/>
      <c r="BA619" s="3"/>
      <c r="BB619" s="3"/>
      <c r="BC619" s="3"/>
      <c r="BD619" s="3"/>
      <c r="BE619" s="1354">
        <f t="shared" si="1"/>
        <v>0</v>
      </c>
      <c r="BF619" s="1356"/>
      <c r="BG619" s="1394">
        <f t="shared" si="2"/>
        <v>0</v>
      </c>
      <c r="BH619" s="1395"/>
      <c r="BI619" s="1354">
        <f t="shared" si="3"/>
        <v>0</v>
      </c>
      <c r="BJ619" s="1356"/>
      <c r="BK619" s="1394">
        <f t="shared" si="4"/>
        <v>0</v>
      </c>
      <c r="BL619" s="1395"/>
      <c r="BM619" s="3"/>
      <c r="BN619" s="1396">
        <f t="shared" si="5"/>
        <v>0</v>
      </c>
      <c r="BO619" s="1397"/>
      <c r="BP619" s="1397"/>
      <c r="BQ619" s="1397"/>
      <c r="BR619" s="1398"/>
      <c r="BS619" s="1393">
        <f t="shared" si="6"/>
        <v>0</v>
      </c>
      <c r="BT619" s="1393"/>
      <c r="BU619" s="1393"/>
      <c r="BV619" s="1393"/>
      <c r="BW619" s="1393"/>
      <c r="BX619" s="1393">
        <f t="shared" si="7"/>
        <v>0</v>
      </c>
      <c r="BY619" s="1393"/>
      <c r="BZ619" s="1393"/>
      <c r="CA619" s="1393"/>
      <c r="CB619" s="1393"/>
      <c r="CC619" s="1393">
        <f t="shared" si="8"/>
        <v>0</v>
      </c>
      <c r="CD619" s="1393"/>
      <c r="CE619" s="1393"/>
      <c r="CF619" s="1393"/>
      <c r="CG619" s="1393"/>
      <c r="CH619" s="1393">
        <f t="shared" si="9"/>
        <v>0</v>
      </c>
      <c r="CI619" s="1393"/>
      <c r="CJ619" s="1393"/>
      <c r="CK619" s="1393"/>
      <c r="CL619" s="1393"/>
      <c r="CM619" s="1393">
        <f t="shared" si="10"/>
        <v>0</v>
      </c>
      <c r="CN619" s="1393"/>
      <c r="CO619" s="1393"/>
      <c r="CP619" s="1393"/>
      <c r="CQ619" s="1393"/>
      <c r="CR619" s="6"/>
      <c r="CS619" s="1392">
        <f t="shared" si="11"/>
        <v>0</v>
      </c>
      <c r="CT619" s="1392"/>
      <c r="CU619" s="1392"/>
      <c r="CV619" s="1392"/>
      <c r="CW619" s="1392"/>
      <c r="CX619" s="1392">
        <f t="shared" si="12"/>
        <v>0</v>
      </c>
      <c r="CY619" s="1392"/>
      <c r="CZ619" s="1392"/>
      <c r="DA619" s="1392"/>
      <c r="DB619" s="1392"/>
      <c r="DC619" s="1392">
        <f t="shared" si="13"/>
        <v>0</v>
      </c>
      <c r="DD619" s="1392"/>
      <c r="DE619" s="1392"/>
      <c r="DF619" s="1392"/>
      <c r="DG619" s="1392"/>
      <c r="DH619" s="1392">
        <f t="shared" si="14"/>
        <v>0</v>
      </c>
      <c r="DI619" s="1392"/>
      <c r="DJ619" s="1392"/>
      <c r="DK619" s="1392"/>
      <c r="DL619" s="1392"/>
      <c r="DM619" s="1392">
        <f t="shared" si="15"/>
        <v>0</v>
      </c>
      <c r="DN619" s="1392"/>
      <c r="DO619" s="1392"/>
      <c r="DP619" s="1392"/>
      <c r="DQ619" s="1392"/>
      <c r="DR619" s="1392">
        <f t="shared" si="16"/>
        <v>0</v>
      </c>
      <c r="DS619" s="1392"/>
      <c r="DT619" s="1392"/>
      <c r="DU619" s="1392"/>
      <c r="DV619" s="1392"/>
      <c r="DX619" s="1354" t="str">
        <f t="shared" si="17"/>
        <v/>
      </c>
      <c r="DY619" s="1355"/>
      <c r="DZ619" s="1355"/>
      <c r="EA619" s="1355"/>
      <c r="EB619" s="1356"/>
      <c r="EC619" s="1354" t="str">
        <f t="shared" si="18"/>
        <v/>
      </c>
      <c r="ED619" s="1355"/>
      <c r="EE619" s="1355"/>
      <c r="EF619" s="1355"/>
      <c r="EG619" s="1356"/>
      <c r="EH619" s="1354" t="str">
        <f t="shared" si="19"/>
        <v/>
      </c>
      <c r="EI619" s="1355"/>
      <c r="EJ619" s="1355"/>
      <c r="EK619" s="1355"/>
      <c r="EL619" s="1356"/>
      <c r="EM619" s="1354" t="str">
        <f t="shared" si="20"/>
        <v/>
      </c>
      <c r="EN619" s="1355"/>
      <c r="EO619" s="1355"/>
      <c r="EP619" s="1355"/>
      <c r="EQ619" s="1356"/>
      <c r="ER619" s="1354" t="str">
        <f t="shared" si="21"/>
        <v/>
      </c>
      <c r="ES619" s="1355"/>
      <c r="ET619" s="1355"/>
      <c r="EU619" s="1355"/>
      <c r="EV619" s="1356"/>
      <c r="EW619" s="1354" t="str">
        <f t="shared" si="22"/>
        <v/>
      </c>
      <c r="EX619" s="1355"/>
      <c r="EY619" s="1355"/>
      <c r="EZ619" s="1355"/>
      <c r="FA619" s="1356"/>
    </row>
    <row r="620" spans="1:157" ht="13.35" customHeight="1">
      <c r="A620" s="2" t="s">
        <v>320</v>
      </c>
      <c r="B620" s="2"/>
      <c r="C620" s="2" t="s">
        <v>21</v>
      </c>
      <c r="AZ620" s="3"/>
      <c r="BA620" s="3"/>
      <c r="BB620" s="3"/>
      <c r="BC620" s="3"/>
      <c r="BD620" s="3"/>
      <c r="BE620" s="1354">
        <f t="shared" si="1"/>
        <v>0</v>
      </c>
      <c r="BF620" s="1356"/>
      <c r="BG620" s="1394">
        <f t="shared" si="2"/>
        <v>0</v>
      </c>
      <c r="BH620" s="1395"/>
      <c r="BI620" s="1354">
        <f t="shared" si="3"/>
        <v>0</v>
      </c>
      <c r="BJ620" s="1356"/>
      <c r="BK620" s="1394">
        <f t="shared" si="4"/>
        <v>0</v>
      </c>
      <c r="BL620" s="1395"/>
      <c r="BM620" s="3"/>
      <c r="BN620" s="1396">
        <f t="shared" si="5"/>
        <v>0</v>
      </c>
      <c r="BO620" s="1397"/>
      <c r="BP620" s="1397"/>
      <c r="BQ620" s="1397"/>
      <c r="BR620" s="1398"/>
      <c r="BS620" s="1393">
        <f t="shared" si="6"/>
        <v>0</v>
      </c>
      <c r="BT620" s="1393"/>
      <c r="BU620" s="1393"/>
      <c r="BV620" s="1393"/>
      <c r="BW620" s="1393"/>
      <c r="BX620" s="1393">
        <f t="shared" si="7"/>
        <v>0</v>
      </c>
      <c r="BY620" s="1393"/>
      <c r="BZ620" s="1393"/>
      <c r="CA620" s="1393"/>
      <c r="CB620" s="1393"/>
      <c r="CC620" s="1393">
        <f t="shared" si="8"/>
        <v>0</v>
      </c>
      <c r="CD620" s="1393"/>
      <c r="CE620" s="1393"/>
      <c r="CF620" s="1393"/>
      <c r="CG620" s="1393"/>
      <c r="CH620" s="1393">
        <f t="shared" si="9"/>
        <v>0</v>
      </c>
      <c r="CI620" s="1393"/>
      <c r="CJ620" s="1393"/>
      <c r="CK620" s="1393"/>
      <c r="CL620" s="1393"/>
      <c r="CM620" s="1393">
        <f t="shared" si="10"/>
        <v>0</v>
      </c>
      <c r="CN620" s="1393"/>
      <c r="CO620" s="1393"/>
      <c r="CP620" s="1393"/>
      <c r="CQ620" s="1393"/>
      <c r="CR620" s="6"/>
      <c r="CS620" s="1392">
        <f t="shared" si="11"/>
        <v>0</v>
      </c>
      <c r="CT620" s="1392"/>
      <c r="CU620" s="1392"/>
      <c r="CV620" s="1392"/>
      <c r="CW620" s="1392"/>
      <c r="CX620" s="1392">
        <f t="shared" si="12"/>
        <v>0</v>
      </c>
      <c r="CY620" s="1392"/>
      <c r="CZ620" s="1392"/>
      <c r="DA620" s="1392"/>
      <c r="DB620" s="1392"/>
      <c r="DC620" s="1392">
        <f t="shared" si="13"/>
        <v>0</v>
      </c>
      <c r="DD620" s="1392"/>
      <c r="DE620" s="1392"/>
      <c r="DF620" s="1392"/>
      <c r="DG620" s="1392"/>
      <c r="DH620" s="1392">
        <f t="shared" si="14"/>
        <v>0</v>
      </c>
      <c r="DI620" s="1392"/>
      <c r="DJ620" s="1392"/>
      <c r="DK620" s="1392"/>
      <c r="DL620" s="1392"/>
      <c r="DM620" s="1392">
        <f t="shared" si="15"/>
        <v>0</v>
      </c>
      <c r="DN620" s="1392"/>
      <c r="DO620" s="1392"/>
      <c r="DP620" s="1392"/>
      <c r="DQ620" s="1392"/>
      <c r="DR620" s="1392">
        <f t="shared" si="16"/>
        <v>0</v>
      </c>
      <c r="DS620" s="1392"/>
      <c r="DT620" s="1392"/>
      <c r="DU620" s="1392"/>
      <c r="DV620" s="1392"/>
      <c r="DX620" s="1354" t="str">
        <f t="shared" si="17"/>
        <v/>
      </c>
      <c r="DY620" s="1355"/>
      <c r="DZ620" s="1355"/>
      <c r="EA620" s="1355"/>
      <c r="EB620" s="1356"/>
      <c r="EC620" s="1354" t="str">
        <f t="shared" si="18"/>
        <v/>
      </c>
      <c r="ED620" s="1355"/>
      <c r="EE620" s="1355"/>
      <c r="EF620" s="1355"/>
      <c r="EG620" s="1356"/>
      <c r="EH620" s="1354" t="str">
        <f t="shared" si="19"/>
        <v/>
      </c>
      <c r="EI620" s="1355"/>
      <c r="EJ620" s="1355"/>
      <c r="EK620" s="1355"/>
      <c r="EL620" s="1356"/>
      <c r="EM620" s="1354" t="str">
        <f t="shared" si="20"/>
        <v/>
      </c>
      <c r="EN620" s="1355"/>
      <c r="EO620" s="1355"/>
      <c r="EP620" s="1355"/>
      <c r="EQ620" s="1356"/>
      <c r="ER620" s="1354" t="str">
        <f t="shared" si="21"/>
        <v/>
      </c>
      <c r="ES620" s="1355"/>
      <c r="ET620" s="1355"/>
      <c r="EU620" s="1355"/>
      <c r="EV620" s="1356"/>
      <c r="EW620" s="1354" t="str">
        <f t="shared" si="22"/>
        <v/>
      </c>
      <c r="EX620" s="1355"/>
      <c r="EY620" s="1355"/>
      <c r="EZ620" s="1355"/>
      <c r="FA620" s="1356"/>
    </row>
    <row r="621" spans="1:157" ht="13.35" customHeight="1">
      <c r="A621" s="2"/>
      <c r="B621" s="2"/>
      <c r="C621" s="2"/>
      <c r="AZ621" s="3"/>
      <c r="BA621" s="3"/>
      <c r="BB621" s="3"/>
      <c r="BC621" s="3"/>
      <c r="BD621" s="3"/>
      <c r="BE621" s="1354">
        <f t="shared" si="1"/>
        <v>0</v>
      </c>
      <c r="BF621" s="1356"/>
      <c r="BG621" s="1394">
        <f t="shared" si="2"/>
        <v>0</v>
      </c>
      <c r="BH621" s="1395"/>
      <c r="BI621" s="1354">
        <f t="shared" si="3"/>
        <v>0</v>
      </c>
      <c r="BJ621" s="1356"/>
      <c r="BK621" s="1394">
        <f t="shared" si="4"/>
        <v>0</v>
      </c>
      <c r="BL621" s="1395"/>
      <c r="BM621" s="3"/>
      <c r="BN621" s="1396">
        <f t="shared" si="5"/>
        <v>0</v>
      </c>
      <c r="BO621" s="1397"/>
      <c r="BP621" s="1397"/>
      <c r="BQ621" s="1397"/>
      <c r="BR621" s="1398"/>
      <c r="BS621" s="1393">
        <f t="shared" si="6"/>
        <v>0</v>
      </c>
      <c r="BT621" s="1393"/>
      <c r="BU621" s="1393"/>
      <c r="BV621" s="1393"/>
      <c r="BW621" s="1393"/>
      <c r="BX621" s="1393">
        <f t="shared" si="7"/>
        <v>0</v>
      </c>
      <c r="BY621" s="1393"/>
      <c r="BZ621" s="1393"/>
      <c r="CA621" s="1393"/>
      <c r="CB621" s="1393"/>
      <c r="CC621" s="1393">
        <f t="shared" si="8"/>
        <v>0</v>
      </c>
      <c r="CD621" s="1393"/>
      <c r="CE621" s="1393"/>
      <c r="CF621" s="1393"/>
      <c r="CG621" s="1393"/>
      <c r="CH621" s="1393">
        <f t="shared" si="9"/>
        <v>0</v>
      </c>
      <c r="CI621" s="1393"/>
      <c r="CJ621" s="1393"/>
      <c r="CK621" s="1393"/>
      <c r="CL621" s="1393"/>
      <c r="CM621" s="1393">
        <f t="shared" si="10"/>
        <v>0</v>
      </c>
      <c r="CN621" s="1393"/>
      <c r="CO621" s="1393"/>
      <c r="CP621" s="1393"/>
      <c r="CQ621" s="1393"/>
      <c r="CR621" s="6"/>
      <c r="CS621" s="1392">
        <f t="shared" si="11"/>
        <v>0</v>
      </c>
      <c r="CT621" s="1392"/>
      <c r="CU621" s="1392"/>
      <c r="CV621" s="1392"/>
      <c r="CW621" s="1392"/>
      <c r="CX621" s="1392">
        <f t="shared" si="12"/>
        <v>0</v>
      </c>
      <c r="CY621" s="1392"/>
      <c r="CZ621" s="1392"/>
      <c r="DA621" s="1392"/>
      <c r="DB621" s="1392"/>
      <c r="DC621" s="1392">
        <f t="shared" si="13"/>
        <v>0</v>
      </c>
      <c r="DD621" s="1392"/>
      <c r="DE621" s="1392"/>
      <c r="DF621" s="1392"/>
      <c r="DG621" s="1392"/>
      <c r="DH621" s="1392">
        <f t="shared" si="14"/>
        <v>0</v>
      </c>
      <c r="DI621" s="1392"/>
      <c r="DJ621" s="1392"/>
      <c r="DK621" s="1392"/>
      <c r="DL621" s="1392"/>
      <c r="DM621" s="1392">
        <f t="shared" si="15"/>
        <v>0</v>
      </c>
      <c r="DN621" s="1392"/>
      <c r="DO621" s="1392"/>
      <c r="DP621" s="1392"/>
      <c r="DQ621" s="1392"/>
      <c r="DR621" s="1392">
        <f t="shared" si="16"/>
        <v>0</v>
      </c>
      <c r="DS621" s="1392"/>
      <c r="DT621" s="1392"/>
      <c r="DU621" s="1392"/>
      <c r="DV621" s="1392"/>
      <c r="DX621" s="1354" t="str">
        <f t="shared" si="17"/>
        <v/>
      </c>
      <c r="DY621" s="1355"/>
      <c r="DZ621" s="1355"/>
      <c r="EA621" s="1355"/>
      <c r="EB621" s="1356"/>
      <c r="EC621" s="1354" t="str">
        <f t="shared" si="18"/>
        <v/>
      </c>
      <c r="ED621" s="1355"/>
      <c r="EE621" s="1355"/>
      <c r="EF621" s="1355"/>
      <c r="EG621" s="1356"/>
      <c r="EH621" s="1354" t="str">
        <f t="shared" si="19"/>
        <v/>
      </c>
      <c r="EI621" s="1355"/>
      <c r="EJ621" s="1355"/>
      <c r="EK621" s="1355"/>
      <c r="EL621" s="1356"/>
      <c r="EM621" s="1354" t="str">
        <f t="shared" si="20"/>
        <v/>
      </c>
      <c r="EN621" s="1355"/>
      <c r="EO621" s="1355"/>
      <c r="EP621" s="1355"/>
      <c r="EQ621" s="1356"/>
      <c r="ER621" s="1354" t="str">
        <f t="shared" si="21"/>
        <v/>
      </c>
      <c r="ES621" s="1355"/>
      <c r="ET621" s="1355"/>
      <c r="EU621" s="1355"/>
      <c r="EV621" s="1356"/>
      <c r="EW621" s="1354" t="str">
        <f t="shared" si="22"/>
        <v/>
      </c>
      <c r="EX621" s="1355"/>
      <c r="EY621" s="1355"/>
      <c r="EZ621" s="1355"/>
      <c r="FA621" s="1356"/>
    </row>
    <row r="622" spans="1:157" ht="13.35" customHeight="1">
      <c r="C622" s="2" t="s">
        <v>2420</v>
      </c>
      <c r="AZ622" s="3"/>
      <c r="BA622" s="3"/>
      <c r="BB622" s="3"/>
      <c r="BC622" s="3"/>
      <c r="BD622" s="3"/>
      <c r="BE622" s="1354">
        <f t="shared" si="1"/>
        <v>0</v>
      </c>
      <c r="BF622" s="1356"/>
      <c r="BG622" s="1394">
        <f t="shared" si="2"/>
        <v>0</v>
      </c>
      <c r="BH622" s="1395"/>
      <c r="BI622" s="1354">
        <f t="shared" si="3"/>
        <v>0</v>
      </c>
      <c r="BJ622" s="1356"/>
      <c r="BK622" s="1394">
        <f t="shared" si="4"/>
        <v>0</v>
      </c>
      <c r="BL622" s="1395"/>
      <c r="BM622" s="3"/>
      <c r="BN622" s="1396">
        <f t="shared" si="5"/>
        <v>0</v>
      </c>
      <c r="BO622" s="1397"/>
      <c r="BP622" s="1397"/>
      <c r="BQ622" s="1397"/>
      <c r="BR622" s="1398"/>
      <c r="BS622" s="1393">
        <f t="shared" si="6"/>
        <v>0</v>
      </c>
      <c r="BT622" s="1393"/>
      <c r="BU622" s="1393"/>
      <c r="BV622" s="1393"/>
      <c r="BW622" s="1393"/>
      <c r="BX622" s="1393">
        <f t="shared" si="7"/>
        <v>0</v>
      </c>
      <c r="BY622" s="1393"/>
      <c r="BZ622" s="1393"/>
      <c r="CA622" s="1393"/>
      <c r="CB622" s="1393"/>
      <c r="CC622" s="1393">
        <f t="shared" si="8"/>
        <v>0</v>
      </c>
      <c r="CD622" s="1393"/>
      <c r="CE622" s="1393"/>
      <c r="CF622" s="1393"/>
      <c r="CG622" s="1393"/>
      <c r="CH622" s="1393">
        <f t="shared" si="9"/>
        <v>0</v>
      </c>
      <c r="CI622" s="1393"/>
      <c r="CJ622" s="1393"/>
      <c r="CK622" s="1393"/>
      <c r="CL622" s="1393"/>
      <c r="CM622" s="1393">
        <f t="shared" si="10"/>
        <v>0</v>
      </c>
      <c r="CN622" s="1393"/>
      <c r="CO622" s="1393"/>
      <c r="CP622" s="1393"/>
      <c r="CQ622" s="1393"/>
      <c r="CR622" s="6"/>
      <c r="CS622" s="1392">
        <f t="shared" si="11"/>
        <v>0</v>
      </c>
      <c r="CT622" s="1392"/>
      <c r="CU622" s="1392"/>
      <c r="CV622" s="1392"/>
      <c r="CW622" s="1392"/>
      <c r="CX622" s="1392">
        <f t="shared" si="12"/>
        <v>0</v>
      </c>
      <c r="CY622" s="1392"/>
      <c r="CZ622" s="1392"/>
      <c r="DA622" s="1392"/>
      <c r="DB622" s="1392"/>
      <c r="DC622" s="1392">
        <f t="shared" si="13"/>
        <v>0</v>
      </c>
      <c r="DD622" s="1392"/>
      <c r="DE622" s="1392"/>
      <c r="DF622" s="1392"/>
      <c r="DG622" s="1392"/>
      <c r="DH622" s="1392">
        <f t="shared" si="14"/>
        <v>0</v>
      </c>
      <c r="DI622" s="1392"/>
      <c r="DJ622" s="1392"/>
      <c r="DK622" s="1392"/>
      <c r="DL622" s="1392"/>
      <c r="DM622" s="1392">
        <f t="shared" si="15"/>
        <v>0</v>
      </c>
      <c r="DN622" s="1392"/>
      <c r="DO622" s="1392"/>
      <c r="DP622" s="1392"/>
      <c r="DQ622" s="1392"/>
      <c r="DR622" s="1392">
        <f t="shared" si="16"/>
        <v>0</v>
      </c>
      <c r="DS622" s="1392"/>
      <c r="DT622" s="1392"/>
      <c r="DU622" s="1392"/>
      <c r="DV622" s="1392"/>
      <c r="DX622" s="1354" t="str">
        <f t="shared" si="17"/>
        <v/>
      </c>
      <c r="DY622" s="1355"/>
      <c r="DZ622" s="1355"/>
      <c r="EA622" s="1355"/>
      <c r="EB622" s="1356"/>
      <c r="EC622" s="1354" t="str">
        <f t="shared" si="18"/>
        <v/>
      </c>
      <c r="ED622" s="1355"/>
      <c r="EE622" s="1355"/>
      <c r="EF622" s="1355"/>
      <c r="EG622" s="1356"/>
      <c r="EH622" s="1354" t="str">
        <f t="shared" si="19"/>
        <v/>
      </c>
      <c r="EI622" s="1355"/>
      <c r="EJ622" s="1355"/>
      <c r="EK622" s="1355"/>
      <c r="EL622" s="1356"/>
      <c r="EM622" s="1354" t="str">
        <f t="shared" si="20"/>
        <v/>
      </c>
      <c r="EN622" s="1355"/>
      <c r="EO622" s="1355"/>
      <c r="EP622" s="1355"/>
      <c r="EQ622" s="1356"/>
      <c r="ER622" s="1354" t="str">
        <f t="shared" si="21"/>
        <v/>
      </c>
      <c r="ES622" s="1355"/>
      <c r="ET622" s="1355"/>
      <c r="EU622" s="1355"/>
      <c r="EV622" s="1356"/>
      <c r="EW622" s="1354" t="str">
        <f t="shared" si="22"/>
        <v/>
      </c>
      <c r="EX622" s="1355"/>
      <c r="EY622" s="1355"/>
      <c r="EZ622" s="1355"/>
      <c r="FA622" s="1356"/>
    </row>
    <row r="623" spans="1:157" ht="13.35" customHeight="1">
      <c r="B623" s="546"/>
      <c r="C623" s="2"/>
      <c r="AU623" s="3"/>
      <c r="AZ623" s="3"/>
      <c r="BA623" s="3"/>
      <c r="BB623" s="3"/>
      <c r="BC623" s="3"/>
      <c r="BD623" s="3"/>
      <c r="BE623" s="1354">
        <f t="shared" si="1"/>
        <v>0</v>
      </c>
      <c r="BF623" s="1356"/>
      <c r="BG623" s="1394">
        <f t="shared" si="2"/>
        <v>0</v>
      </c>
      <c r="BH623" s="1395"/>
      <c r="BI623" s="1354">
        <f t="shared" si="3"/>
        <v>0</v>
      </c>
      <c r="BJ623" s="1356"/>
      <c r="BK623" s="1394">
        <f t="shared" si="4"/>
        <v>0</v>
      </c>
      <c r="BL623" s="1395"/>
      <c r="BM623" s="3"/>
      <c r="BN623" s="1396">
        <f t="shared" si="5"/>
        <v>0</v>
      </c>
      <c r="BO623" s="1397"/>
      <c r="BP623" s="1397"/>
      <c r="BQ623" s="1397"/>
      <c r="BR623" s="1398"/>
      <c r="BS623" s="1393">
        <f t="shared" si="6"/>
        <v>0</v>
      </c>
      <c r="BT623" s="1393"/>
      <c r="BU623" s="1393"/>
      <c r="BV623" s="1393"/>
      <c r="BW623" s="1393"/>
      <c r="BX623" s="1393">
        <f t="shared" si="7"/>
        <v>0</v>
      </c>
      <c r="BY623" s="1393"/>
      <c r="BZ623" s="1393"/>
      <c r="CA623" s="1393"/>
      <c r="CB623" s="1393"/>
      <c r="CC623" s="1393">
        <f t="shared" si="8"/>
        <v>0</v>
      </c>
      <c r="CD623" s="1393"/>
      <c r="CE623" s="1393"/>
      <c r="CF623" s="1393"/>
      <c r="CG623" s="1393"/>
      <c r="CH623" s="1393">
        <f t="shared" si="9"/>
        <v>0</v>
      </c>
      <c r="CI623" s="1393"/>
      <c r="CJ623" s="1393"/>
      <c r="CK623" s="1393"/>
      <c r="CL623" s="1393"/>
      <c r="CM623" s="1393">
        <f t="shared" si="10"/>
        <v>0</v>
      </c>
      <c r="CN623" s="1393"/>
      <c r="CO623" s="1393"/>
      <c r="CP623" s="1393"/>
      <c r="CQ623" s="1393"/>
      <c r="CR623" s="6"/>
      <c r="CS623" s="1392">
        <f t="shared" si="11"/>
        <v>0</v>
      </c>
      <c r="CT623" s="1392"/>
      <c r="CU623" s="1392"/>
      <c r="CV623" s="1392"/>
      <c r="CW623" s="1392"/>
      <c r="CX623" s="1392">
        <f t="shared" si="12"/>
        <v>0</v>
      </c>
      <c r="CY623" s="1392"/>
      <c r="CZ623" s="1392"/>
      <c r="DA623" s="1392"/>
      <c r="DB623" s="1392"/>
      <c r="DC623" s="1392">
        <f t="shared" si="13"/>
        <v>0</v>
      </c>
      <c r="DD623" s="1392"/>
      <c r="DE623" s="1392"/>
      <c r="DF623" s="1392"/>
      <c r="DG623" s="1392"/>
      <c r="DH623" s="1392">
        <f t="shared" si="14"/>
        <v>0</v>
      </c>
      <c r="DI623" s="1392"/>
      <c r="DJ623" s="1392"/>
      <c r="DK623" s="1392"/>
      <c r="DL623" s="1392"/>
      <c r="DM623" s="1392">
        <f t="shared" si="15"/>
        <v>0</v>
      </c>
      <c r="DN623" s="1392"/>
      <c r="DO623" s="1392"/>
      <c r="DP623" s="1392"/>
      <c r="DQ623" s="1392"/>
      <c r="DR623" s="1392">
        <f t="shared" si="16"/>
        <v>0</v>
      </c>
      <c r="DS623" s="1392"/>
      <c r="DT623" s="1392"/>
      <c r="DU623" s="1392"/>
      <c r="DV623" s="1392"/>
      <c r="DX623" s="1354" t="str">
        <f t="shared" si="17"/>
        <v/>
      </c>
      <c r="DY623" s="1355"/>
      <c r="DZ623" s="1355"/>
      <c r="EA623" s="1355"/>
      <c r="EB623" s="1356"/>
      <c r="EC623" s="1354" t="str">
        <f t="shared" si="18"/>
        <v/>
      </c>
      <c r="ED623" s="1355"/>
      <c r="EE623" s="1355"/>
      <c r="EF623" s="1355"/>
      <c r="EG623" s="1356"/>
      <c r="EH623" s="1354" t="str">
        <f t="shared" si="19"/>
        <v/>
      </c>
      <c r="EI623" s="1355"/>
      <c r="EJ623" s="1355"/>
      <c r="EK623" s="1355"/>
      <c r="EL623" s="1356"/>
      <c r="EM623" s="1354" t="str">
        <f t="shared" si="20"/>
        <v/>
      </c>
      <c r="EN623" s="1355"/>
      <c r="EO623" s="1355"/>
      <c r="EP623" s="1355"/>
      <c r="EQ623" s="1356"/>
      <c r="ER623" s="1354" t="str">
        <f t="shared" si="21"/>
        <v/>
      </c>
      <c r="ES623" s="1355"/>
      <c r="ET623" s="1355"/>
      <c r="EU623" s="1355"/>
      <c r="EV623" s="1356"/>
      <c r="EW623" s="1354" t="str">
        <f t="shared" si="22"/>
        <v/>
      </c>
      <c r="EX623" s="1355"/>
      <c r="EY623" s="1355"/>
      <c r="EZ623" s="1355"/>
      <c r="FA623" s="1356"/>
    </row>
    <row r="624" spans="1:157" ht="13.35" customHeight="1">
      <c r="B624" s="1593" t="s">
        <v>2422</v>
      </c>
      <c r="C624" s="1593"/>
      <c r="D624" s="1593"/>
      <c r="E624" s="1593"/>
      <c r="F624" s="1593"/>
      <c r="G624" s="1593"/>
      <c r="H624" s="1593"/>
      <c r="I624" s="1593"/>
      <c r="J624" s="1593"/>
      <c r="K624" s="1593"/>
      <c r="L624" s="1593"/>
      <c r="M624" s="1697" t="s">
        <v>2423</v>
      </c>
      <c r="N624" s="1697"/>
      <c r="O624" s="1697"/>
      <c r="P624" s="1697"/>
      <c r="Q624" s="1697" t="s">
        <v>2044</v>
      </c>
      <c r="R624" s="1697"/>
      <c r="S624" s="1697"/>
      <c r="T624" s="1697" t="s">
        <v>2042</v>
      </c>
      <c r="U624" s="1697"/>
      <c r="V624" s="1697"/>
      <c r="W624" s="1845" t="s">
        <v>462</v>
      </c>
      <c r="X624" s="1845"/>
      <c r="Y624" s="1845"/>
      <c r="Z624" s="1410" t="s">
        <v>2452</v>
      </c>
      <c r="AA624" s="1410"/>
      <c r="AB624" s="1411"/>
      <c r="AC624" s="1706" t="s">
        <v>1865</v>
      </c>
      <c r="AD624" s="1707"/>
      <c r="AE624" s="1708"/>
      <c r="AF624" s="1409" t="s">
        <v>2231</v>
      </c>
      <c r="AG624" s="1410"/>
      <c r="AH624" s="1410"/>
      <c r="AI624" s="1410"/>
      <c r="AJ624" s="1411"/>
      <c r="AK624" s="1833" t="s">
        <v>2232</v>
      </c>
      <c r="AL624" s="1834"/>
      <c r="AM624" s="1834"/>
      <c r="AN624" s="1835"/>
      <c r="AO624" s="1697" t="s">
        <v>463</v>
      </c>
      <c r="AP624" s="1697"/>
      <c r="AQ624" s="1697"/>
      <c r="AR624" s="1697"/>
      <c r="AS624" s="1697"/>
      <c r="AU624" s="3"/>
      <c r="AZ624" s="3"/>
      <c r="BA624" s="3"/>
      <c r="BB624" s="3"/>
      <c r="BC624" s="3"/>
      <c r="BD624" s="3"/>
      <c r="BE624" s="1354">
        <f t="shared" si="1"/>
        <v>0</v>
      </c>
      <c r="BF624" s="1356"/>
      <c r="BG624" s="1394">
        <f t="shared" si="2"/>
        <v>0</v>
      </c>
      <c r="BH624" s="1395"/>
      <c r="BI624" s="1354">
        <f t="shared" si="3"/>
        <v>0</v>
      </c>
      <c r="BJ624" s="1356"/>
      <c r="BK624" s="1394">
        <f t="shared" si="4"/>
        <v>0</v>
      </c>
      <c r="BL624" s="1395"/>
      <c r="BM624" s="3"/>
      <c r="BN624" s="1396">
        <f t="shared" si="5"/>
        <v>0</v>
      </c>
      <c r="BO624" s="1397"/>
      <c r="BP624" s="1397"/>
      <c r="BQ624" s="1397"/>
      <c r="BR624" s="1398"/>
      <c r="BS624" s="1393">
        <f t="shared" si="6"/>
        <v>0</v>
      </c>
      <c r="BT624" s="1393"/>
      <c r="BU624" s="1393"/>
      <c r="BV624" s="1393"/>
      <c r="BW624" s="1393"/>
      <c r="BX624" s="1393">
        <f t="shared" si="7"/>
        <v>0</v>
      </c>
      <c r="BY624" s="1393"/>
      <c r="BZ624" s="1393"/>
      <c r="CA624" s="1393"/>
      <c r="CB624" s="1393"/>
      <c r="CC624" s="1393">
        <f t="shared" si="8"/>
        <v>0</v>
      </c>
      <c r="CD624" s="1393"/>
      <c r="CE624" s="1393"/>
      <c r="CF624" s="1393"/>
      <c r="CG624" s="1393"/>
      <c r="CH624" s="1393">
        <f t="shared" si="9"/>
        <v>0</v>
      </c>
      <c r="CI624" s="1393"/>
      <c r="CJ624" s="1393"/>
      <c r="CK624" s="1393"/>
      <c r="CL624" s="1393"/>
      <c r="CM624" s="1393">
        <f t="shared" si="10"/>
        <v>0</v>
      </c>
      <c r="CN624" s="1393"/>
      <c r="CO624" s="1393"/>
      <c r="CP624" s="1393"/>
      <c r="CQ624" s="1393"/>
      <c r="CR624" s="6"/>
      <c r="CS624" s="1392">
        <f t="shared" si="11"/>
        <v>0</v>
      </c>
      <c r="CT624" s="1392"/>
      <c r="CU624" s="1392"/>
      <c r="CV624" s="1392"/>
      <c r="CW624" s="1392"/>
      <c r="CX624" s="1392">
        <f t="shared" si="12"/>
        <v>0</v>
      </c>
      <c r="CY624" s="1392"/>
      <c r="CZ624" s="1392"/>
      <c r="DA624" s="1392"/>
      <c r="DB624" s="1392"/>
      <c r="DC624" s="1392">
        <f t="shared" si="13"/>
        <v>0</v>
      </c>
      <c r="DD624" s="1392"/>
      <c r="DE624" s="1392"/>
      <c r="DF624" s="1392"/>
      <c r="DG624" s="1392"/>
      <c r="DH624" s="1392">
        <f t="shared" si="14"/>
        <v>0</v>
      </c>
      <c r="DI624" s="1392"/>
      <c r="DJ624" s="1392"/>
      <c r="DK624" s="1392"/>
      <c r="DL624" s="1392"/>
      <c r="DM624" s="1392">
        <f t="shared" si="15"/>
        <v>0</v>
      </c>
      <c r="DN624" s="1392"/>
      <c r="DO624" s="1392"/>
      <c r="DP624" s="1392"/>
      <c r="DQ624" s="1392"/>
      <c r="DR624" s="1392">
        <f t="shared" si="16"/>
        <v>0</v>
      </c>
      <c r="DS624" s="1392"/>
      <c r="DT624" s="1392"/>
      <c r="DU624" s="1392"/>
      <c r="DV624" s="1392"/>
      <c r="DX624" s="1354" t="str">
        <f t="shared" si="17"/>
        <v/>
      </c>
      <c r="DY624" s="1355"/>
      <c r="DZ624" s="1355"/>
      <c r="EA624" s="1355"/>
      <c r="EB624" s="1356"/>
      <c r="EC624" s="1354" t="str">
        <f t="shared" si="18"/>
        <v/>
      </c>
      <c r="ED624" s="1355"/>
      <c r="EE624" s="1355"/>
      <c r="EF624" s="1355"/>
      <c r="EG624" s="1356"/>
      <c r="EH624" s="1354" t="str">
        <f t="shared" si="19"/>
        <v/>
      </c>
      <c r="EI624" s="1355"/>
      <c r="EJ624" s="1355"/>
      <c r="EK624" s="1355"/>
      <c r="EL624" s="1356"/>
      <c r="EM624" s="1354" t="str">
        <f t="shared" si="20"/>
        <v/>
      </c>
      <c r="EN624" s="1355"/>
      <c r="EO624" s="1355"/>
      <c r="EP624" s="1355"/>
      <c r="EQ624" s="1356"/>
      <c r="ER624" s="1354" t="str">
        <f t="shared" si="21"/>
        <v/>
      </c>
      <c r="ES624" s="1355"/>
      <c r="ET624" s="1355"/>
      <c r="EU624" s="1355"/>
      <c r="EV624" s="1356"/>
      <c r="EW624" s="1354" t="str">
        <f t="shared" si="22"/>
        <v/>
      </c>
      <c r="EX624" s="1355"/>
      <c r="EY624" s="1355"/>
      <c r="EZ624" s="1355"/>
      <c r="FA624" s="1356"/>
    </row>
    <row r="625" spans="2:157" ht="13.35" customHeight="1">
      <c r="B625" s="1593"/>
      <c r="C625" s="1593"/>
      <c r="D625" s="1593"/>
      <c r="E625" s="1593"/>
      <c r="F625" s="1593"/>
      <c r="G625" s="1593"/>
      <c r="H625" s="1593"/>
      <c r="I625" s="1593"/>
      <c r="J625" s="1593"/>
      <c r="K625" s="1593"/>
      <c r="L625" s="1593"/>
      <c r="M625" s="1697"/>
      <c r="N625" s="1697"/>
      <c r="O625" s="1697"/>
      <c r="P625" s="1697"/>
      <c r="Q625" s="1697"/>
      <c r="R625" s="1697"/>
      <c r="S625" s="1697"/>
      <c r="T625" s="1697"/>
      <c r="U625" s="1697"/>
      <c r="V625" s="1697"/>
      <c r="W625" s="1845"/>
      <c r="X625" s="1845"/>
      <c r="Y625" s="1845"/>
      <c r="Z625" s="1413"/>
      <c r="AA625" s="1413"/>
      <c r="AB625" s="1414"/>
      <c r="AC625" s="1709"/>
      <c r="AD625" s="1710"/>
      <c r="AE625" s="1711"/>
      <c r="AF625" s="1412"/>
      <c r="AG625" s="1413"/>
      <c r="AH625" s="1413"/>
      <c r="AI625" s="1413"/>
      <c r="AJ625" s="1414"/>
      <c r="AK625" s="1836"/>
      <c r="AL625" s="1837"/>
      <c r="AM625" s="1837"/>
      <c r="AN625" s="1838"/>
      <c r="AO625" s="1697"/>
      <c r="AP625" s="1697"/>
      <c r="AQ625" s="1697"/>
      <c r="AR625" s="1697"/>
      <c r="AS625" s="1697"/>
      <c r="AU625" s="3"/>
      <c r="AZ625" s="3"/>
      <c r="BA625" s="3"/>
      <c r="BB625" s="3"/>
      <c r="BC625" s="3"/>
      <c r="BD625" s="3"/>
      <c r="BE625" s="1354">
        <f t="shared" si="1"/>
        <v>0</v>
      </c>
      <c r="BF625" s="1356"/>
      <c r="BG625" s="1394">
        <f t="shared" si="2"/>
        <v>0</v>
      </c>
      <c r="BH625" s="1395"/>
      <c r="BI625" s="1354">
        <f t="shared" si="3"/>
        <v>0</v>
      </c>
      <c r="BJ625" s="1356"/>
      <c r="BK625" s="1394">
        <f t="shared" si="4"/>
        <v>0</v>
      </c>
      <c r="BL625" s="1395"/>
      <c r="BM625" s="3"/>
      <c r="BN625" s="1396">
        <f t="shared" si="5"/>
        <v>0</v>
      </c>
      <c r="BO625" s="1397"/>
      <c r="BP625" s="1397"/>
      <c r="BQ625" s="1397"/>
      <c r="BR625" s="1398"/>
      <c r="BS625" s="1393">
        <f t="shared" si="6"/>
        <v>0</v>
      </c>
      <c r="BT625" s="1393"/>
      <c r="BU625" s="1393"/>
      <c r="BV625" s="1393"/>
      <c r="BW625" s="1393"/>
      <c r="BX625" s="1393">
        <f t="shared" si="7"/>
        <v>0</v>
      </c>
      <c r="BY625" s="1393"/>
      <c r="BZ625" s="1393"/>
      <c r="CA625" s="1393"/>
      <c r="CB625" s="1393"/>
      <c r="CC625" s="1393">
        <f t="shared" si="8"/>
        <v>0</v>
      </c>
      <c r="CD625" s="1393"/>
      <c r="CE625" s="1393"/>
      <c r="CF625" s="1393"/>
      <c r="CG625" s="1393"/>
      <c r="CH625" s="1393">
        <f t="shared" si="9"/>
        <v>0</v>
      </c>
      <c r="CI625" s="1393"/>
      <c r="CJ625" s="1393"/>
      <c r="CK625" s="1393"/>
      <c r="CL625" s="1393"/>
      <c r="CM625" s="1393">
        <f t="shared" si="10"/>
        <v>0</v>
      </c>
      <c r="CN625" s="1393"/>
      <c r="CO625" s="1393"/>
      <c r="CP625" s="1393"/>
      <c r="CQ625" s="1393"/>
      <c r="CR625" s="6"/>
      <c r="CS625" s="1392">
        <f t="shared" si="11"/>
        <v>0</v>
      </c>
      <c r="CT625" s="1392"/>
      <c r="CU625" s="1392"/>
      <c r="CV625" s="1392"/>
      <c r="CW625" s="1392"/>
      <c r="CX625" s="1392">
        <f t="shared" si="12"/>
        <v>0</v>
      </c>
      <c r="CY625" s="1392"/>
      <c r="CZ625" s="1392"/>
      <c r="DA625" s="1392"/>
      <c r="DB625" s="1392"/>
      <c r="DC625" s="1392">
        <f t="shared" si="13"/>
        <v>0</v>
      </c>
      <c r="DD625" s="1392"/>
      <c r="DE625" s="1392"/>
      <c r="DF625" s="1392"/>
      <c r="DG625" s="1392"/>
      <c r="DH625" s="1392">
        <f t="shared" si="14"/>
        <v>0</v>
      </c>
      <c r="DI625" s="1392"/>
      <c r="DJ625" s="1392"/>
      <c r="DK625" s="1392"/>
      <c r="DL625" s="1392"/>
      <c r="DM625" s="1392">
        <f t="shared" si="15"/>
        <v>0</v>
      </c>
      <c r="DN625" s="1392"/>
      <c r="DO625" s="1392"/>
      <c r="DP625" s="1392"/>
      <c r="DQ625" s="1392"/>
      <c r="DR625" s="1392">
        <f t="shared" si="16"/>
        <v>0</v>
      </c>
      <c r="DS625" s="1392"/>
      <c r="DT625" s="1392"/>
      <c r="DU625" s="1392"/>
      <c r="DV625" s="1392"/>
      <c r="DX625" s="1354" t="str">
        <f t="shared" si="17"/>
        <v/>
      </c>
      <c r="DY625" s="1355"/>
      <c r="DZ625" s="1355"/>
      <c r="EA625" s="1355"/>
      <c r="EB625" s="1356"/>
      <c r="EC625" s="1354" t="str">
        <f t="shared" si="18"/>
        <v/>
      </c>
      <c r="ED625" s="1355"/>
      <c r="EE625" s="1355"/>
      <c r="EF625" s="1355"/>
      <c r="EG625" s="1356"/>
      <c r="EH625" s="1354" t="str">
        <f t="shared" si="19"/>
        <v/>
      </c>
      <c r="EI625" s="1355"/>
      <c r="EJ625" s="1355"/>
      <c r="EK625" s="1355"/>
      <c r="EL625" s="1356"/>
      <c r="EM625" s="1354" t="str">
        <f t="shared" si="20"/>
        <v/>
      </c>
      <c r="EN625" s="1355"/>
      <c r="EO625" s="1355"/>
      <c r="EP625" s="1355"/>
      <c r="EQ625" s="1356"/>
      <c r="ER625" s="1354" t="str">
        <f t="shared" si="21"/>
        <v/>
      </c>
      <c r="ES625" s="1355"/>
      <c r="ET625" s="1355"/>
      <c r="EU625" s="1355"/>
      <c r="EV625" s="1356"/>
      <c r="EW625" s="1354" t="str">
        <f t="shared" si="22"/>
        <v/>
      </c>
      <c r="EX625" s="1355"/>
      <c r="EY625" s="1355"/>
      <c r="EZ625" s="1355"/>
      <c r="FA625" s="1356"/>
    </row>
    <row r="626" spans="2:157" ht="13.35" customHeight="1">
      <c r="B626" s="1593"/>
      <c r="C626" s="1593"/>
      <c r="D626" s="1593"/>
      <c r="E626" s="1593"/>
      <c r="F626" s="1593"/>
      <c r="G626" s="1593"/>
      <c r="H626" s="1593"/>
      <c r="I626" s="1593"/>
      <c r="J626" s="1593"/>
      <c r="K626" s="1593"/>
      <c r="L626" s="1593"/>
      <c r="M626" s="1697"/>
      <c r="N626" s="1697"/>
      <c r="O626" s="1697"/>
      <c r="P626" s="1697"/>
      <c r="Q626" s="1697"/>
      <c r="R626" s="1697"/>
      <c r="S626" s="1697"/>
      <c r="T626" s="1697"/>
      <c r="U626" s="1697"/>
      <c r="V626" s="1697"/>
      <c r="W626" s="1845"/>
      <c r="X626" s="1845"/>
      <c r="Y626" s="1845"/>
      <c r="Z626" s="1444"/>
      <c r="AA626" s="1444"/>
      <c r="AB626" s="1445"/>
      <c r="AC626" s="1712"/>
      <c r="AD626" s="1713"/>
      <c r="AE626" s="1714"/>
      <c r="AF626" s="1443"/>
      <c r="AG626" s="1444"/>
      <c r="AH626" s="1444"/>
      <c r="AI626" s="1444"/>
      <c r="AJ626" s="1445"/>
      <c r="AK626" s="1839"/>
      <c r="AL626" s="1840"/>
      <c r="AM626" s="1840"/>
      <c r="AN626" s="1841"/>
      <c r="AO626" s="1697"/>
      <c r="AP626" s="1697"/>
      <c r="AQ626" s="1697"/>
      <c r="AR626" s="1697"/>
      <c r="AS626" s="1697"/>
      <c r="AT626" s="3"/>
      <c r="AU626" s="3"/>
      <c r="AZ626" s="3"/>
      <c r="BA626" s="3"/>
      <c r="BB626" s="3"/>
      <c r="BC626" s="3"/>
      <c r="BD626" s="3"/>
      <c r="BE626" s="1354">
        <f t="shared" si="1"/>
        <v>0</v>
      </c>
      <c r="BF626" s="1356"/>
      <c r="BG626" s="1394">
        <f t="shared" si="2"/>
        <v>0</v>
      </c>
      <c r="BH626" s="1395"/>
      <c r="BI626" s="1354">
        <f t="shared" si="3"/>
        <v>0</v>
      </c>
      <c r="BJ626" s="1356"/>
      <c r="BK626" s="1394">
        <f t="shared" si="4"/>
        <v>0</v>
      </c>
      <c r="BL626" s="1395"/>
      <c r="BM626" s="3"/>
      <c r="BN626" s="1396">
        <f t="shared" si="5"/>
        <v>0</v>
      </c>
      <c r="BO626" s="1397"/>
      <c r="BP626" s="1397"/>
      <c r="BQ626" s="1397"/>
      <c r="BR626" s="1398"/>
      <c r="BS626" s="1393">
        <f t="shared" si="6"/>
        <v>0</v>
      </c>
      <c r="BT626" s="1393"/>
      <c r="BU626" s="1393"/>
      <c r="BV626" s="1393"/>
      <c r="BW626" s="1393"/>
      <c r="BX626" s="1393">
        <f t="shared" si="7"/>
        <v>0</v>
      </c>
      <c r="BY626" s="1393"/>
      <c r="BZ626" s="1393"/>
      <c r="CA626" s="1393"/>
      <c r="CB626" s="1393"/>
      <c r="CC626" s="1393">
        <f t="shared" si="8"/>
        <v>0</v>
      </c>
      <c r="CD626" s="1393"/>
      <c r="CE626" s="1393"/>
      <c r="CF626" s="1393"/>
      <c r="CG626" s="1393"/>
      <c r="CH626" s="1393">
        <f t="shared" si="9"/>
        <v>0</v>
      </c>
      <c r="CI626" s="1393"/>
      <c r="CJ626" s="1393"/>
      <c r="CK626" s="1393"/>
      <c r="CL626" s="1393"/>
      <c r="CM626" s="1393">
        <f t="shared" si="10"/>
        <v>0</v>
      </c>
      <c r="CN626" s="1393"/>
      <c r="CO626" s="1393"/>
      <c r="CP626" s="1393"/>
      <c r="CQ626" s="1393"/>
      <c r="CR626" s="6"/>
      <c r="CS626" s="1392">
        <f t="shared" si="11"/>
        <v>0</v>
      </c>
      <c r="CT626" s="1392"/>
      <c r="CU626" s="1392"/>
      <c r="CV626" s="1392"/>
      <c r="CW626" s="1392"/>
      <c r="CX626" s="1392">
        <f t="shared" si="12"/>
        <v>0</v>
      </c>
      <c r="CY626" s="1392"/>
      <c r="CZ626" s="1392"/>
      <c r="DA626" s="1392"/>
      <c r="DB626" s="1392"/>
      <c r="DC626" s="1392">
        <f t="shared" si="13"/>
        <v>0</v>
      </c>
      <c r="DD626" s="1392"/>
      <c r="DE626" s="1392"/>
      <c r="DF626" s="1392"/>
      <c r="DG626" s="1392"/>
      <c r="DH626" s="1392">
        <f t="shared" si="14"/>
        <v>0</v>
      </c>
      <c r="DI626" s="1392"/>
      <c r="DJ626" s="1392"/>
      <c r="DK626" s="1392"/>
      <c r="DL626" s="1392"/>
      <c r="DM626" s="1392">
        <f t="shared" si="15"/>
        <v>0</v>
      </c>
      <c r="DN626" s="1392"/>
      <c r="DO626" s="1392"/>
      <c r="DP626" s="1392"/>
      <c r="DQ626" s="1392"/>
      <c r="DR626" s="1392">
        <f t="shared" si="16"/>
        <v>0</v>
      </c>
      <c r="DS626" s="1392"/>
      <c r="DT626" s="1392"/>
      <c r="DU626" s="1392"/>
      <c r="DV626" s="1392"/>
      <c r="DX626" s="1354" t="str">
        <f t="shared" si="17"/>
        <v/>
      </c>
      <c r="DY626" s="1355"/>
      <c r="DZ626" s="1355"/>
      <c r="EA626" s="1355"/>
      <c r="EB626" s="1356"/>
      <c r="EC626" s="1354" t="str">
        <f t="shared" si="18"/>
        <v/>
      </c>
      <c r="ED626" s="1355"/>
      <c r="EE626" s="1355"/>
      <c r="EF626" s="1355"/>
      <c r="EG626" s="1356"/>
      <c r="EH626" s="1354" t="str">
        <f t="shared" si="19"/>
        <v/>
      </c>
      <c r="EI626" s="1355"/>
      <c r="EJ626" s="1355"/>
      <c r="EK626" s="1355"/>
      <c r="EL626" s="1356"/>
      <c r="EM626" s="1354" t="str">
        <f t="shared" si="20"/>
        <v/>
      </c>
      <c r="EN626" s="1355"/>
      <c r="EO626" s="1355"/>
      <c r="EP626" s="1355"/>
      <c r="EQ626" s="1356"/>
      <c r="ER626" s="1354" t="str">
        <f t="shared" si="21"/>
        <v/>
      </c>
      <c r="ES626" s="1355"/>
      <c r="ET626" s="1355"/>
      <c r="EU626" s="1355"/>
      <c r="EV626" s="1356"/>
      <c r="EW626" s="1354" t="str">
        <f t="shared" si="22"/>
        <v/>
      </c>
      <c r="EX626" s="1355"/>
      <c r="EY626" s="1355"/>
      <c r="EZ626" s="1355"/>
      <c r="FA626" s="1356"/>
    </row>
    <row r="627" spans="2:157" ht="13.35" customHeight="1">
      <c r="B627" s="51" t="s">
        <v>112</v>
      </c>
      <c r="C627" s="1701" t="s">
        <v>2767</v>
      </c>
      <c r="D627" s="1701"/>
      <c r="E627" s="1701"/>
      <c r="F627" s="1701"/>
      <c r="G627" s="1701"/>
      <c r="H627" s="1701"/>
      <c r="I627" s="1701"/>
      <c r="J627" s="1701"/>
      <c r="K627" s="1701"/>
      <c r="L627" s="1701"/>
      <c r="M627" s="1705" t="s">
        <v>2439</v>
      </c>
      <c r="N627" s="1705"/>
      <c r="O627" s="1705"/>
      <c r="P627" s="1705"/>
      <c r="Q627" s="1553">
        <f>17*12</f>
        <v>204</v>
      </c>
      <c r="R627" s="1553"/>
      <c r="S627" s="1704"/>
      <c r="T627" s="1703">
        <f>35*12</f>
        <v>420</v>
      </c>
      <c r="U627" s="1553"/>
      <c r="V627" s="1704"/>
      <c r="W627" s="1698">
        <v>6.9699999999999998E-2</v>
      </c>
      <c r="X627" s="1699"/>
      <c r="Y627" s="1700"/>
      <c r="Z627" s="1514" t="s">
        <v>2451</v>
      </c>
      <c r="AA627" s="1515"/>
      <c r="AB627" s="1516"/>
      <c r="AC627" s="1425">
        <v>1</v>
      </c>
      <c r="AD627" s="1426"/>
      <c r="AE627" s="1427"/>
      <c r="AF627" s="1586">
        <f>-PMT(W627/12,T627,AO627,0)*12</f>
        <v>248716.2746566658</v>
      </c>
      <c r="AG627" s="1587"/>
      <c r="AH627" s="1587"/>
      <c r="AI627" s="1587"/>
      <c r="AJ627" s="1588"/>
      <c r="AK627" s="1715"/>
      <c r="AL627" s="1716"/>
      <c r="AM627" s="1716"/>
      <c r="AN627" s="1717"/>
      <c r="AO627" s="1613">
        <v>3255000</v>
      </c>
      <c r="AP627" s="1613"/>
      <c r="AQ627" s="1613"/>
      <c r="AR627" s="1613"/>
      <c r="AS627" s="1613"/>
      <c r="AT627" s="3"/>
      <c r="AU627" s="3"/>
      <c r="AZ627" s="3"/>
      <c r="BA627" s="3"/>
      <c r="BB627" s="3"/>
      <c r="BC627" s="3"/>
      <c r="BD627" s="3"/>
      <c r="BE627" s="1354">
        <f t="shared" si="1"/>
        <v>0</v>
      </c>
      <c r="BF627" s="1356"/>
      <c r="BG627" s="1394">
        <f t="shared" si="2"/>
        <v>0</v>
      </c>
      <c r="BH627" s="1395"/>
      <c r="BI627" s="1354">
        <f t="shared" si="3"/>
        <v>0</v>
      </c>
      <c r="BJ627" s="1356"/>
      <c r="BK627" s="1394">
        <f t="shared" si="4"/>
        <v>0</v>
      </c>
      <c r="BL627" s="1395"/>
      <c r="BM627" s="3"/>
      <c r="BN627" s="1396">
        <f t="shared" si="5"/>
        <v>0</v>
      </c>
      <c r="BO627" s="1397"/>
      <c r="BP627" s="1397"/>
      <c r="BQ627" s="1397"/>
      <c r="BR627" s="1398"/>
      <c r="BS627" s="1393">
        <f t="shared" si="6"/>
        <v>0</v>
      </c>
      <c r="BT627" s="1393"/>
      <c r="BU627" s="1393"/>
      <c r="BV627" s="1393"/>
      <c r="BW627" s="1393"/>
      <c r="BX627" s="1393">
        <f t="shared" si="7"/>
        <v>0</v>
      </c>
      <c r="BY627" s="1393"/>
      <c r="BZ627" s="1393"/>
      <c r="CA627" s="1393"/>
      <c r="CB627" s="1393"/>
      <c r="CC627" s="1393">
        <f t="shared" si="8"/>
        <v>0</v>
      </c>
      <c r="CD627" s="1393"/>
      <c r="CE627" s="1393"/>
      <c r="CF627" s="1393"/>
      <c r="CG627" s="1393"/>
      <c r="CH627" s="1393">
        <f t="shared" si="9"/>
        <v>0</v>
      </c>
      <c r="CI627" s="1393"/>
      <c r="CJ627" s="1393"/>
      <c r="CK627" s="1393"/>
      <c r="CL627" s="1393"/>
      <c r="CM627" s="1393">
        <f t="shared" si="10"/>
        <v>0</v>
      </c>
      <c r="CN627" s="1393"/>
      <c r="CO627" s="1393"/>
      <c r="CP627" s="1393"/>
      <c r="CQ627" s="1393"/>
      <c r="CR627" s="6"/>
      <c r="CS627" s="1392">
        <f t="shared" si="11"/>
        <v>0</v>
      </c>
      <c r="CT627" s="1392"/>
      <c r="CU627" s="1392"/>
      <c r="CV627" s="1392"/>
      <c r="CW627" s="1392"/>
      <c r="CX627" s="1392">
        <f t="shared" si="12"/>
        <v>0</v>
      </c>
      <c r="CY627" s="1392"/>
      <c r="CZ627" s="1392"/>
      <c r="DA627" s="1392"/>
      <c r="DB627" s="1392"/>
      <c r="DC627" s="1392">
        <f t="shared" si="13"/>
        <v>0</v>
      </c>
      <c r="DD627" s="1392"/>
      <c r="DE627" s="1392"/>
      <c r="DF627" s="1392"/>
      <c r="DG627" s="1392"/>
      <c r="DH627" s="1392">
        <f t="shared" si="14"/>
        <v>0</v>
      </c>
      <c r="DI627" s="1392"/>
      <c r="DJ627" s="1392"/>
      <c r="DK627" s="1392"/>
      <c r="DL627" s="1392"/>
      <c r="DM627" s="1392">
        <f t="shared" si="15"/>
        <v>0</v>
      </c>
      <c r="DN627" s="1392"/>
      <c r="DO627" s="1392"/>
      <c r="DP627" s="1392"/>
      <c r="DQ627" s="1392"/>
      <c r="DR627" s="1392">
        <f t="shared" si="16"/>
        <v>0</v>
      </c>
      <c r="DS627" s="1392"/>
      <c r="DT627" s="1392"/>
      <c r="DU627" s="1392"/>
      <c r="DV627" s="1392"/>
      <c r="DX627" s="1354" t="str">
        <f t="shared" si="17"/>
        <v/>
      </c>
      <c r="DY627" s="1355"/>
      <c r="DZ627" s="1355"/>
      <c r="EA627" s="1355"/>
      <c r="EB627" s="1356"/>
      <c r="EC627" s="1354" t="str">
        <f t="shared" si="18"/>
        <v/>
      </c>
      <c r="ED627" s="1355"/>
      <c r="EE627" s="1355"/>
      <c r="EF627" s="1355"/>
      <c r="EG627" s="1356"/>
      <c r="EH627" s="1354" t="str">
        <f t="shared" si="19"/>
        <v/>
      </c>
      <c r="EI627" s="1355"/>
      <c r="EJ627" s="1355"/>
      <c r="EK627" s="1355"/>
      <c r="EL627" s="1356"/>
      <c r="EM627" s="1354" t="str">
        <f t="shared" si="20"/>
        <v/>
      </c>
      <c r="EN627" s="1355"/>
      <c r="EO627" s="1355"/>
      <c r="EP627" s="1355"/>
      <c r="EQ627" s="1356"/>
      <c r="ER627" s="1354" t="str">
        <f t="shared" si="21"/>
        <v/>
      </c>
      <c r="ES627" s="1355"/>
      <c r="ET627" s="1355"/>
      <c r="EU627" s="1355"/>
      <c r="EV627" s="1356"/>
      <c r="EW627" s="1354" t="str">
        <f t="shared" si="22"/>
        <v/>
      </c>
      <c r="EX627" s="1355"/>
      <c r="EY627" s="1355"/>
      <c r="EZ627" s="1355"/>
      <c r="FA627" s="1356"/>
    </row>
    <row r="628" spans="2:157" ht="13.35" customHeight="1">
      <c r="B628" s="52" t="s">
        <v>113</v>
      </c>
      <c r="C628" s="1701" t="s">
        <v>2729</v>
      </c>
      <c r="D628" s="1701"/>
      <c r="E628" s="1701"/>
      <c r="F628" s="1701"/>
      <c r="G628" s="1701"/>
      <c r="H628" s="1701"/>
      <c r="I628" s="1701"/>
      <c r="J628" s="1701"/>
      <c r="K628" s="1701"/>
      <c r="L628" s="1701"/>
      <c r="M628" s="1705" t="s">
        <v>2435</v>
      </c>
      <c r="N628" s="1705"/>
      <c r="O628" s="1705"/>
      <c r="P628" s="1705"/>
      <c r="Q628" s="1703">
        <f>55*12</f>
        <v>660</v>
      </c>
      <c r="R628" s="1553"/>
      <c r="S628" s="1704"/>
      <c r="T628" s="1703">
        <f>55*12</f>
        <v>660</v>
      </c>
      <c r="U628" s="1553"/>
      <c r="V628" s="1704"/>
      <c r="W628" s="1698">
        <v>0.03</v>
      </c>
      <c r="X628" s="1699"/>
      <c r="Y628" s="1700"/>
      <c r="Z628" s="1514" t="s">
        <v>466</v>
      </c>
      <c r="AA628" s="1515"/>
      <c r="AB628" s="1516"/>
      <c r="AC628" s="1425">
        <v>3</v>
      </c>
      <c r="AD628" s="1426"/>
      <c r="AE628" s="1427"/>
      <c r="AF628" s="1586"/>
      <c r="AG628" s="1587"/>
      <c r="AH628" s="1587"/>
      <c r="AI628" s="1587"/>
      <c r="AJ628" s="1588"/>
      <c r="AK628" s="1715"/>
      <c r="AL628" s="1716"/>
      <c r="AM628" s="1716"/>
      <c r="AN628" s="1717"/>
      <c r="AO628" s="1581">
        <v>612751</v>
      </c>
      <c r="AP628" s="1582"/>
      <c r="AQ628" s="1582"/>
      <c r="AR628" s="1582"/>
      <c r="AS628" s="1583"/>
      <c r="AT628" s="1192" t="str">
        <f>IF(AND(NOT(C627=""),C628="",NOT(C629="")),"!","")</f>
        <v/>
      </c>
      <c r="AU628" s="3"/>
      <c r="AZ628" s="3"/>
      <c r="BA628" s="3"/>
      <c r="BB628" s="3"/>
      <c r="BC628" s="3"/>
      <c r="BD628" s="3"/>
      <c r="BE628" s="1354">
        <f t="shared" si="1"/>
        <v>0</v>
      </c>
      <c r="BF628" s="1356"/>
      <c r="BG628" s="1394">
        <f t="shared" si="2"/>
        <v>0</v>
      </c>
      <c r="BH628" s="1395"/>
      <c r="BI628" s="1354">
        <f t="shared" si="3"/>
        <v>0</v>
      </c>
      <c r="BJ628" s="1356"/>
      <c r="BK628" s="1394">
        <f t="shared" si="4"/>
        <v>0</v>
      </c>
      <c r="BL628" s="1395"/>
      <c r="BM628" s="3"/>
      <c r="BN628" s="1396">
        <f t="shared" si="5"/>
        <v>0</v>
      </c>
      <c r="BO628" s="1397"/>
      <c r="BP628" s="1397"/>
      <c r="BQ628" s="1397"/>
      <c r="BR628" s="1398"/>
      <c r="BS628" s="1393">
        <f t="shared" si="6"/>
        <v>0</v>
      </c>
      <c r="BT628" s="1393"/>
      <c r="BU628" s="1393"/>
      <c r="BV628" s="1393"/>
      <c r="BW628" s="1393"/>
      <c r="BX628" s="1393">
        <f t="shared" si="7"/>
        <v>0</v>
      </c>
      <c r="BY628" s="1393"/>
      <c r="BZ628" s="1393"/>
      <c r="CA628" s="1393"/>
      <c r="CB628" s="1393"/>
      <c r="CC628" s="1393">
        <f t="shared" si="8"/>
        <v>0</v>
      </c>
      <c r="CD628" s="1393"/>
      <c r="CE628" s="1393"/>
      <c r="CF628" s="1393"/>
      <c r="CG628" s="1393"/>
      <c r="CH628" s="1393">
        <f t="shared" si="9"/>
        <v>0</v>
      </c>
      <c r="CI628" s="1393"/>
      <c r="CJ628" s="1393"/>
      <c r="CK628" s="1393"/>
      <c r="CL628" s="1393"/>
      <c r="CM628" s="1393">
        <f t="shared" si="10"/>
        <v>0</v>
      </c>
      <c r="CN628" s="1393"/>
      <c r="CO628" s="1393"/>
      <c r="CP628" s="1393"/>
      <c r="CQ628" s="1393"/>
      <c r="CR628" s="6"/>
      <c r="CS628" s="1392">
        <f t="shared" si="11"/>
        <v>0</v>
      </c>
      <c r="CT628" s="1392"/>
      <c r="CU628" s="1392"/>
      <c r="CV628" s="1392"/>
      <c r="CW628" s="1392"/>
      <c r="CX628" s="1392">
        <f t="shared" si="12"/>
        <v>0</v>
      </c>
      <c r="CY628" s="1392"/>
      <c r="CZ628" s="1392"/>
      <c r="DA628" s="1392"/>
      <c r="DB628" s="1392"/>
      <c r="DC628" s="1392">
        <f t="shared" si="13"/>
        <v>0</v>
      </c>
      <c r="DD628" s="1392"/>
      <c r="DE628" s="1392"/>
      <c r="DF628" s="1392"/>
      <c r="DG628" s="1392"/>
      <c r="DH628" s="1392">
        <f t="shared" si="14"/>
        <v>0</v>
      </c>
      <c r="DI628" s="1392"/>
      <c r="DJ628" s="1392"/>
      <c r="DK628" s="1392"/>
      <c r="DL628" s="1392"/>
      <c r="DM628" s="1392">
        <f t="shared" si="15"/>
        <v>0</v>
      </c>
      <c r="DN628" s="1392"/>
      <c r="DO628" s="1392"/>
      <c r="DP628" s="1392"/>
      <c r="DQ628" s="1392"/>
      <c r="DR628" s="1392">
        <f t="shared" si="16"/>
        <v>0</v>
      </c>
      <c r="DS628" s="1392"/>
      <c r="DT628" s="1392"/>
      <c r="DU628" s="1392"/>
      <c r="DV628" s="1392"/>
      <c r="DX628" s="1354" t="str">
        <f t="shared" si="17"/>
        <v/>
      </c>
      <c r="DY628" s="1355"/>
      <c r="DZ628" s="1355"/>
      <c r="EA628" s="1355"/>
      <c r="EB628" s="1356"/>
      <c r="EC628" s="1354" t="str">
        <f t="shared" si="18"/>
        <v/>
      </c>
      <c r="ED628" s="1355"/>
      <c r="EE628" s="1355"/>
      <c r="EF628" s="1355"/>
      <c r="EG628" s="1356"/>
      <c r="EH628" s="1354" t="str">
        <f t="shared" si="19"/>
        <v/>
      </c>
      <c r="EI628" s="1355"/>
      <c r="EJ628" s="1355"/>
      <c r="EK628" s="1355"/>
      <c r="EL628" s="1356"/>
      <c r="EM628" s="1354" t="str">
        <f t="shared" si="20"/>
        <v/>
      </c>
      <c r="EN628" s="1355"/>
      <c r="EO628" s="1355"/>
      <c r="EP628" s="1355"/>
      <c r="EQ628" s="1356"/>
      <c r="ER628" s="1354" t="str">
        <f t="shared" si="21"/>
        <v/>
      </c>
      <c r="ES628" s="1355"/>
      <c r="ET628" s="1355"/>
      <c r="EU628" s="1355"/>
      <c r="EV628" s="1356"/>
      <c r="EW628" s="1354" t="str">
        <f t="shared" si="22"/>
        <v/>
      </c>
      <c r="EX628" s="1355"/>
      <c r="EY628" s="1355"/>
      <c r="EZ628" s="1355"/>
      <c r="FA628" s="1356"/>
    </row>
    <row r="629" spans="2:157" ht="13.35" customHeight="1">
      <c r="B629" s="52" t="s">
        <v>119</v>
      </c>
      <c r="C629" s="1701" t="s">
        <v>2730</v>
      </c>
      <c r="D629" s="1701"/>
      <c r="E629" s="1701"/>
      <c r="F629" s="1701"/>
      <c r="G629" s="1701"/>
      <c r="H629" s="1701"/>
      <c r="I629" s="1701"/>
      <c r="J629" s="1701"/>
      <c r="K629" s="1701"/>
      <c r="L629" s="1701"/>
      <c r="M629" s="1705" t="s">
        <v>2435</v>
      </c>
      <c r="N629" s="1705"/>
      <c r="O629" s="1705"/>
      <c r="P629" s="1705"/>
      <c r="Q629" s="1703">
        <f>55*12</f>
        <v>660</v>
      </c>
      <c r="R629" s="1553"/>
      <c r="S629" s="1704"/>
      <c r="T629" s="1703">
        <f>55*12</f>
        <v>660</v>
      </c>
      <c r="U629" s="1553"/>
      <c r="V629" s="1704"/>
      <c r="W629" s="1698">
        <v>0.03</v>
      </c>
      <c r="X629" s="1699"/>
      <c r="Y629" s="1700"/>
      <c r="Z629" s="1514" t="s">
        <v>466</v>
      </c>
      <c r="AA629" s="1515"/>
      <c r="AB629" s="1516"/>
      <c r="AC629" s="1425">
        <v>3</v>
      </c>
      <c r="AD629" s="1426"/>
      <c r="AE629" s="1427"/>
      <c r="AF629" s="1586"/>
      <c r="AG629" s="1587"/>
      <c r="AH629" s="1587"/>
      <c r="AI629" s="1587"/>
      <c r="AJ629" s="1588"/>
      <c r="AK629" s="1715"/>
      <c r="AL629" s="1716"/>
      <c r="AM629" s="1716"/>
      <c r="AN629" s="1717"/>
      <c r="AO629" s="1581">
        <v>1079394</v>
      </c>
      <c r="AP629" s="1582"/>
      <c r="AQ629" s="1582"/>
      <c r="AR629" s="1582"/>
      <c r="AS629" s="1583"/>
      <c r="AT629" s="1192" t="str">
        <f t="shared" ref="AT629:AT638" si="23">IF(AND(NOT(C628=""),C629="",NOT(C630="")),"!","")</f>
        <v/>
      </c>
      <c r="AU629" s="3"/>
      <c r="AZ629" s="3"/>
      <c r="BA629" s="3"/>
      <c r="BB629" s="3"/>
      <c r="BC629" s="3"/>
      <c r="BD629" s="3"/>
      <c r="BE629" s="1354">
        <f t="shared" si="1"/>
        <v>0</v>
      </c>
      <c r="BF629" s="1356"/>
      <c r="BG629" s="1394">
        <f t="shared" si="2"/>
        <v>0</v>
      </c>
      <c r="BH629" s="1395"/>
      <c r="BI629" s="1354">
        <f t="shared" si="3"/>
        <v>0</v>
      </c>
      <c r="BJ629" s="1356"/>
      <c r="BK629" s="1394">
        <f t="shared" si="4"/>
        <v>0</v>
      </c>
      <c r="BL629" s="1395"/>
      <c r="BM629" s="3"/>
      <c r="BN629" s="1396">
        <f t="shared" si="5"/>
        <v>0</v>
      </c>
      <c r="BO629" s="1397"/>
      <c r="BP629" s="1397"/>
      <c r="BQ629" s="1397"/>
      <c r="BR629" s="1398"/>
      <c r="BS629" s="1393">
        <f t="shared" si="6"/>
        <v>0</v>
      </c>
      <c r="BT629" s="1393"/>
      <c r="BU629" s="1393"/>
      <c r="BV629" s="1393"/>
      <c r="BW629" s="1393"/>
      <c r="BX629" s="1393">
        <f t="shared" si="7"/>
        <v>0</v>
      </c>
      <c r="BY629" s="1393"/>
      <c r="BZ629" s="1393"/>
      <c r="CA629" s="1393"/>
      <c r="CB629" s="1393"/>
      <c r="CC629" s="1393">
        <f t="shared" si="8"/>
        <v>0</v>
      </c>
      <c r="CD629" s="1393"/>
      <c r="CE629" s="1393"/>
      <c r="CF629" s="1393"/>
      <c r="CG629" s="1393"/>
      <c r="CH629" s="1393">
        <f t="shared" si="9"/>
        <v>0</v>
      </c>
      <c r="CI629" s="1393"/>
      <c r="CJ629" s="1393"/>
      <c r="CK629" s="1393"/>
      <c r="CL629" s="1393"/>
      <c r="CM629" s="1393">
        <f t="shared" si="10"/>
        <v>0</v>
      </c>
      <c r="CN629" s="1393"/>
      <c r="CO629" s="1393"/>
      <c r="CP629" s="1393"/>
      <c r="CQ629" s="1393"/>
      <c r="CR629" s="6"/>
      <c r="CS629" s="1392">
        <f t="shared" si="11"/>
        <v>0</v>
      </c>
      <c r="CT629" s="1392"/>
      <c r="CU629" s="1392"/>
      <c r="CV629" s="1392"/>
      <c r="CW629" s="1392"/>
      <c r="CX629" s="1392">
        <f t="shared" si="12"/>
        <v>0</v>
      </c>
      <c r="CY629" s="1392"/>
      <c r="CZ629" s="1392"/>
      <c r="DA629" s="1392"/>
      <c r="DB629" s="1392"/>
      <c r="DC629" s="1392">
        <f t="shared" si="13"/>
        <v>0</v>
      </c>
      <c r="DD629" s="1392"/>
      <c r="DE629" s="1392"/>
      <c r="DF629" s="1392"/>
      <c r="DG629" s="1392"/>
      <c r="DH629" s="1392">
        <f t="shared" si="14"/>
        <v>0</v>
      </c>
      <c r="DI629" s="1392"/>
      <c r="DJ629" s="1392"/>
      <c r="DK629" s="1392"/>
      <c r="DL629" s="1392"/>
      <c r="DM629" s="1392">
        <f t="shared" si="15"/>
        <v>0</v>
      </c>
      <c r="DN629" s="1392"/>
      <c r="DO629" s="1392"/>
      <c r="DP629" s="1392"/>
      <c r="DQ629" s="1392"/>
      <c r="DR629" s="1392">
        <f t="shared" si="16"/>
        <v>0</v>
      </c>
      <c r="DS629" s="1392"/>
      <c r="DT629" s="1392"/>
      <c r="DU629" s="1392"/>
      <c r="DV629" s="1392"/>
      <c r="DX629" s="1354" t="str">
        <f t="shared" si="17"/>
        <v/>
      </c>
      <c r="DY629" s="1355"/>
      <c r="DZ629" s="1355"/>
      <c r="EA629" s="1355"/>
      <c r="EB629" s="1356"/>
      <c r="EC629" s="1354" t="str">
        <f t="shared" si="18"/>
        <v/>
      </c>
      <c r="ED629" s="1355"/>
      <c r="EE629" s="1355"/>
      <c r="EF629" s="1355"/>
      <c r="EG629" s="1356"/>
      <c r="EH629" s="1354" t="str">
        <f t="shared" si="19"/>
        <v/>
      </c>
      <c r="EI629" s="1355"/>
      <c r="EJ629" s="1355"/>
      <c r="EK629" s="1355"/>
      <c r="EL629" s="1356"/>
      <c r="EM629" s="1354" t="str">
        <f t="shared" si="20"/>
        <v/>
      </c>
      <c r="EN629" s="1355"/>
      <c r="EO629" s="1355"/>
      <c r="EP629" s="1355"/>
      <c r="EQ629" s="1356"/>
      <c r="ER629" s="1354" t="str">
        <f t="shared" si="21"/>
        <v/>
      </c>
      <c r="ES629" s="1355"/>
      <c r="ET629" s="1355"/>
      <c r="EU629" s="1355"/>
      <c r="EV629" s="1356"/>
      <c r="EW629" s="1354" t="str">
        <f t="shared" si="22"/>
        <v/>
      </c>
      <c r="EX629" s="1355"/>
      <c r="EY629" s="1355"/>
      <c r="EZ629" s="1355"/>
      <c r="FA629" s="1356"/>
    </row>
    <row r="630" spans="2:157" ht="13.35" customHeight="1">
      <c r="B630" s="52" t="s">
        <v>590</v>
      </c>
      <c r="C630" s="1702" t="s">
        <v>2731</v>
      </c>
      <c r="D630" s="1702"/>
      <c r="E630" s="1702"/>
      <c r="F630" s="1702"/>
      <c r="G630" s="1702"/>
      <c r="H630" s="1702"/>
      <c r="I630" s="1702"/>
      <c r="J630" s="1702"/>
      <c r="K630" s="1702"/>
      <c r="L630" s="1702"/>
      <c r="M630" s="1705" t="s">
        <v>2435</v>
      </c>
      <c r="N630" s="1705"/>
      <c r="O630" s="1705"/>
      <c r="P630" s="1705"/>
      <c r="Q630" s="1703">
        <f>55*12</f>
        <v>660</v>
      </c>
      <c r="R630" s="1553"/>
      <c r="S630" s="1704"/>
      <c r="T630" s="1703">
        <f>55*12</f>
        <v>660</v>
      </c>
      <c r="U630" s="1553"/>
      <c r="V630" s="1704"/>
      <c r="W630" s="1698">
        <v>0.03</v>
      </c>
      <c r="X630" s="1699"/>
      <c r="Y630" s="1700"/>
      <c r="Z630" s="1514" t="s">
        <v>466</v>
      </c>
      <c r="AA630" s="1515"/>
      <c r="AB630" s="1516"/>
      <c r="AC630" s="1425">
        <v>2</v>
      </c>
      <c r="AD630" s="1426"/>
      <c r="AE630" s="1427"/>
      <c r="AF630" s="1586">
        <f>AO630*0.42%</f>
        <v>40780.630799999999</v>
      </c>
      <c r="AG630" s="1587"/>
      <c r="AH630" s="1587"/>
      <c r="AI630" s="1587"/>
      <c r="AJ630" s="1588"/>
      <c r="AK630" s="1715"/>
      <c r="AL630" s="1716"/>
      <c r="AM630" s="1716"/>
      <c r="AN630" s="1717"/>
      <c r="AO630" s="1581">
        <v>9709674</v>
      </c>
      <c r="AP630" s="1582"/>
      <c r="AQ630" s="1582"/>
      <c r="AR630" s="1582"/>
      <c r="AS630" s="1583"/>
      <c r="AT630" s="1192" t="str">
        <f t="shared" si="23"/>
        <v/>
      </c>
      <c r="AU630" s="3"/>
      <c r="AZ630" s="3"/>
      <c r="BA630" s="3"/>
      <c r="BB630" s="3"/>
      <c r="BC630" s="3"/>
      <c r="BD630" s="3"/>
      <c r="BE630" s="1354">
        <f t="shared" si="1"/>
        <v>0</v>
      </c>
      <c r="BF630" s="1356"/>
      <c r="BG630" s="1394">
        <f t="shared" si="2"/>
        <v>0</v>
      </c>
      <c r="BH630" s="1395"/>
      <c r="BI630" s="1354">
        <f t="shared" si="3"/>
        <v>0</v>
      </c>
      <c r="BJ630" s="1356"/>
      <c r="BK630" s="1394">
        <f t="shared" si="4"/>
        <v>0</v>
      </c>
      <c r="BL630" s="1395"/>
      <c r="BM630" s="3"/>
      <c r="BN630" s="1396">
        <f t="shared" si="5"/>
        <v>0</v>
      </c>
      <c r="BO630" s="1397"/>
      <c r="BP630" s="1397"/>
      <c r="BQ630" s="1397"/>
      <c r="BR630" s="1398"/>
      <c r="BS630" s="1393">
        <f t="shared" si="6"/>
        <v>0</v>
      </c>
      <c r="BT630" s="1393"/>
      <c r="BU630" s="1393"/>
      <c r="BV630" s="1393"/>
      <c r="BW630" s="1393"/>
      <c r="BX630" s="1393">
        <f t="shared" si="7"/>
        <v>0</v>
      </c>
      <c r="BY630" s="1393"/>
      <c r="BZ630" s="1393"/>
      <c r="CA630" s="1393"/>
      <c r="CB630" s="1393"/>
      <c r="CC630" s="1393">
        <f t="shared" si="8"/>
        <v>0</v>
      </c>
      <c r="CD630" s="1393"/>
      <c r="CE630" s="1393"/>
      <c r="CF630" s="1393"/>
      <c r="CG630" s="1393"/>
      <c r="CH630" s="1393">
        <f t="shared" si="9"/>
        <v>0</v>
      </c>
      <c r="CI630" s="1393"/>
      <c r="CJ630" s="1393"/>
      <c r="CK630" s="1393"/>
      <c r="CL630" s="1393"/>
      <c r="CM630" s="1393">
        <f t="shared" si="10"/>
        <v>0</v>
      </c>
      <c r="CN630" s="1393"/>
      <c r="CO630" s="1393"/>
      <c r="CP630" s="1393"/>
      <c r="CQ630" s="1393"/>
      <c r="CR630" s="6"/>
      <c r="CS630" s="1392">
        <f t="shared" si="11"/>
        <v>0</v>
      </c>
      <c r="CT630" s="1392"/>
      <c r="CU630" s="1392"/>
      <c r="CV630" s="1392"/>
      <c r="CW630" s="1392"/>
      <c r="CX630" s="1392">
        <f t="shared" si="12"/>
        <v>0</v>
      </c>
      <c r="CY630" s="1392"/>
      <c r="CZ630" s="1392"/>
      <c r="DA630" s="1392"/>
      <c r="DB630" s="1392"/>
      <c r="DC630" s="1392">
        <f t="shared" si="13"/>
        <v>0</v>
      </c>
      <c r="DD630" s="1392"/>
      <c r="DE630" s="1392"/>
      <c r="DF630" s="1392"/>
      <c r="DG630" s="1392"/>
      <c r="DH630" s="1392">
        <f t="shared" si="14"/>
        <v>0</v>
      </c>
      <c r="DI630" s="1392"/>
      <c r="DJ630" s="1392"/>
      <c r="DK630" s="1392"/>
      <c r="DL630" s="1392"/>
      <c r="DM630" s="1392">
        <f t="shared" si="15"/>
        <v>0</v>
      </c>
      <c r="DN630" s="1392"/>
      <c r="DO630" s="1392"/>
      <c r="DP630" s="1392"/>
      <c r="DQ630" s="1392"/>
      <c r="DR630" s="1392">
        <f t="shared" si="16"/>
        <v>0</v>
      </c>
      <c r="DS630" s="1392"/>
      <c r="DT630" s="1392"/>
      <c r="DU630" s="1392"/>
      <c r="DV630" s="1392"/>
      <c r="DX630" s="1354" t="str">
        <f t="shared" si="17"/>
        <v/>
      </c>
      <c r="DY630" s="1355"/>
      <c r="DZ630" s="1355"/>
      <c r="EA630" s="1355"/>
      <c r="EB630" s="1356"/>
      <c r="EC630" s="1354" t="str">
        <f t="shared" si="18"/>
        <v/>
      </c>
      <c r="ED630" s="1355"/>
      <c r="EE630" s="1355"/>
      <c r="EF630" s="1355"/>
      <c r="EG630" s="1356"/>
      <c r="EH630" s="1354" t="str">
        <f t="shared" si="19"/>
        <v/>
      </c>
      <c r="EI630" s="1355"/>
      <c r="EJ630" s="1355"/>
      <c r="EK630" s="1355"/>
      <c r="EL630" s="1356"/>
      <c r="EM630" s="1354" t="str">
        <f t="shared" si="20"/>
        <v/>
      </c>
      <c r="EN630" s="1355"/>
      <c r="EO630" s="1355"/>
      <c r="EP630" s="1355"/>
      <c r="EQ630" s="1356"/>
      <c r="ER630" s="1354" t="str">
        <f t="shared" si="21"/>
        <v/>
      </c>
      <c r="ES630" s="1355"/>
      <c r="ET630" s="1355"/>
      <c r="EU630" s="1355"/>
      <c r="EV630" s="1356"/>
      <c r="EW630" s="1354" t="str">
        <f t="shared" si="22"/>
        <v/>
      </c>
      <c r="EX630" s="1355"/>
      <c r="EY630" s="1355"/>
      <c r="EZ630" s="1355"/>
      <c r="FA630" s="1356"/>
    </row>
    <row r="631" spans="2:157" ht="13.35" customHeight="1">
      <c r="B631" s="52" t="s">
        <v>773</v>
      </c>
      <c r="C631" s="1702" t="s">
        <v>2646</v>
      </c>
      <c r="D631" s="1702"/>
      <c r="E631" s="1702"/>
      <c r="F631" s="1702"/>
      <c r="G631" s="1702"/>
      <c r="H631" s="1702"/>
      <c r="I631" s="1702"/>
      <c r="J631" s="1702"/>
      <c r="K631" s="1702"/>
      <c r="L631" s="1702"/>
      <c r="M631" s="1705" t="s">
        <v>2435</v>
      </c>
      <c r="N631" s="1705"/>
      <c r="O631" s="1705"/>
      <c r="P631" s="1705"/>
      <c r="Q631" s="1703">
        <f>55*12</f>
        <v>660</v>
      </c>
      <c r="R631" s="1553"/>
      <c r="S631" s="1704"/>
      <c r="T631" s="1703">
        <f>55*12</f>
        <v>660</v>
      </c>
      <c r="U631" s="1553"/>
      <c r="V631" s="1704"/>
      <c r="W631" s="1698">
        <v>0.03</v>
      </c>
      <c r="X631" s="1699"/>
      <c r="Y631" s="1700"/>
      <c r="Z631" s="1514" t="s">
        <v>466</v>
      </c>
      <c r="AA631" s="1515"/>
      <c r="AB631" s="1516"/>
      <c r="AC631" s="1425">
        <v>3</v>
      </c>
      <c r="AD631" s="1426"/>
      <c r="AE631" s="1427"/>
      <c r="AF631" s="1586"/>
      <c r="AG631" s="1587"/>
      <c r="AH631" s="1587"/>
      <c r="AI631" s="1587"/>
      <c r="AJ631" s="1588"/>
      <c r="AK631" s="1715"/>
      <c r="AL631" s="1716"/>
      <c r="AM631" s="1716"/>
      <c r="AN631" s="1717"/>
      <c r="AO631" s="1581">
        <v>1000000</v>
      </c>
      <c r="AP631" s="1582"/>
      <c r="AQ631" s="1582"/>
      <c r="AR631" s="1582"/>
      <c r="AS631" s="1583"/>
      <c r="AT631" s="1192" t="str">
        <f t="shared" si="23"/>
        <v/>
      </c>
      <c r="AU631" s="3"/>
      <c r="AZ631" s="3"/>
      <c r="BA631" s="3"/>
      <c r="BB631" s="3"/>
      <c r="BC631" s="3"/>
      <c r="BD631" s="3"/>
      <c r="BE631" s="1354">
        <f t="shared" si="1"/>
        <v>0</v>
      </c>
      <c r="BF631" s="1356"/>
      <c r="BG631" s="1394">
        <f t="shared" si="2"/>
        <v>0</v>
      </c>
      <c r="BH631" s="1395"/>
      <c r="BI631" s="1354">
        <f t="shared" si="3"/>
        <v>0</v>
      </c>
      <c r="BJ631" s="1356"/>
      <c r="BK631" s="1394">
        <f t="shared" si="4"/>
        <v>0</v>
      </c>
      <c r="BL631" s="1395"/>
      <c r="BM631" s="3"/>
      <c r="BN631" s="1396">
        <f t="shared" si="5"/>
        <v>0</v>
      </c>
      <c r="BO631" s="1397"/>
      <c r="BP631" s="1397"/>
      <c r="BQ631" s="1397"/>
      <c r="BR631" s="1398"/>
      <c r="BS631" s="1393">
        <f t="shared" si="6"/>
        <v>0</v>
      </c>
      <c r="BT631" s="1393"/>
      <c r="BU631" s="1393"/>
      <c r="BV631" s="1393"/>
      <c r="BW631" s="1393"/>
      <c r="BX631" s="1393">
        <f t="shared" si="7"/>
        <v>0</v>
      </c>
      <c r="BY631" s="1393"/>
      <c r="BZ631" s="1393"/>
      <c r="CA631" s="1393"/>
      <c r="CB631" s="1393"/>
      <c r="CC631" s="1393">
        <f t="shared" si="8"/>
        <v>0</v>
      </c>
      <c r="CD631" s="1393"/>
      <c r="CE631" s="1393"/>
      <c r="CF631" s="1393"/>
      <c r="CG631" s="1393"/>
      <c r="CH631" s="1393">
        <f t="shared" si="9"/>
        <v>0</v>
      </c>
      <c r="CI631" s="1393"/>
      <c r="CJ631" s="1393"/>
      <c r="CK631" s="1393"/>
      <c r="CL631" s="1393"/>
      <c r="CM631" s="1393">
        <f t="shared" si="10"/>
        <v>0</v>
      </c>
      <c r="CN631" s="1393"/>
      <c r="CO631" s="1393"/>
      <c r="CP631" s="1393"/>
      <c r="CQ631" s="1393"/>
      <c r="CR631" s="6"/>
      <c r="CS631" s="1392">
        <f t="shared" si="11"/>
        <v>0</v>
      </c>
      <c r="CT631" s="1392"/>
      <c r="CU631" s="1392"/>
      <c r="CV631" s="1392"/>
      <c r="CW631" s="1392"/>
      <c r="CX631" s="1392">
        <f t="shared" si="12"/>
        <v>0</v>
      </c>
      <c r="CY631" s="1392"/>
      <c r="CZ631" s="1392"/>
      <c r="DA631" s="1392"/>
      <c r="DB631" s="1392"/>
      <c r="DC631" s="1392">
        <f t="shared" si="13"/>
        <v>0</v>
      </c>
      <c r="DD631" s="1392"/>
      <c r="DE631" s="1392"/>
      <c r="DF631" s="1392"/>
      <c r="DG631" s="1392"/>
      <c r="DH631" s="1392">
        <f t="shared" si="14"/>
        <v>0</v>
      </c>
      <c r="DI631" s="1392"/>
      <c r="DJ631" s="1392"/>
      <c r="DK631" s="1392"/>
      <c r="DL631" s="1392"/>
      <c r="DM631" s="1392">
        <f t="shared" si="15"/>
        <v>0</v>
      </c>
      <c r="DN631" s="1392"/>
      <c r="DO631" s="1392"/>
      <c r="DP631" s="1392"/>
      <c r="DQ631" s="1392"/>
      <c r="DR631" s="1392">
        <f t="shared" si="16"/>
        <v>0</v>
      </c>
      <c r="DS631" s="1392"/>
      <c r="DT631" s="1392"/>
      <c r="DU631" s="1392"/>
      <c r="DV631" s="1392"/>
      <c r="DX631" s="1354" t="str">
        <f t="shared" si="17"/>
        <v/>
      </c>
      <c r="DY631" s="1355"/>
      <c r="DZ631" s="1355"/>
      <c r="EA631" s="1355"/>
      <c r="EB631" s="1356"/>
      <c r="EC631" s="1354" t="str">
        <f t="shared" si="18"/>
        <v/>
      </c>
      <c r="ED631" s="1355"/>
      <c r="EE631" s="1355"/>
      <c r="EF631" s="1355"/>
      <c r="EG631" s="1356"/>
      <c r="EH631" s="1354" t="str">
        <f t="shared" si="19"/>
        <v/>
      </c>
      <c r="EI631" s="1355"/>
      <c r="EJ631" s="1355"/>
      <c r="EK631" s="1355"/>
      <c r="EL631" s="1356"/>
      <c r="EM631" s="1354" t="str">
        <f t="shared" si="20"/>
        <v/>
      </c>
      <c r="EN631" s="1355"/>
      <c r="EO631" s="1355"/>
      <c r="EP631" s="1355"/>
      <c r="EQ631" s="1356"/>
      <c r="ER631" s="1354" t="str">
        <f t="shared" si="21"/>
        <v/>
      </c>
      <c r="ES631" s="1355"/>
      <c r="ET631" s="1355"/>
      <c r="EU631" s="1355"/>
      <c r="EV631" s="1356"/>
      <c r="EW631" s="1354" t="str">
        <f t="shared" si="22"/>
        <v/>
      </c>
      <c r="EX631" s="1355"/>
      <c r="EY631" s="1355"/>
      <c r="EZ631" s="1355"/>
      <c r="FA631" s="1356"/>
    </row>
    <row r="632" spans="2:157" ht="13.35" customHeight="1">
      <c r="B632" s="52" t="s">
        <v>593</v>
      </c>
      <c r="C632" s="1701" t="s">
        <v>2768</v>
      </c>
      <c r="D632" s="1702"/>
      <c r="E632" s="1702"/>
      <c r="F632" s="1702"/>
      <c r="G632" s="1702"/>
      <c r="H632" s="1702"/>
      <c r="I632" s="1702"/>
      <c r="J632" s="1702"/>
      <c r="K632" s="1702"/>
      <c r="L632" s="1702"/>
      <c r="M632" s="1705" t="s">
        <v>2435</v>
      </c>
      <c r="N632" s="1705"/>
      <c r="O632" s="1705"/>
      <c r="P632" s="1705"/>
      <c r="Q632" s="1703">
        <f>55*12</f>
        <v>660</v>
      </c>
      <c r="R632" s="1553"/>
      <c r="S632" s="1704"/>
      <c r="T632" s="1703">
        <f>55*12</f>
        <v>660</v>
      </c>
      <c r="U632" s="1553"/>
      <c r="V632" s="1704"/>
      <c r="W632" s="1698">
        <v>0.03</v>
      </c>
      <c r="X632" s="1699"/>
      <c r="Y632" s="1700"/>
      <c r="Z632" s="1514" t="s">
        <v>466</v>
      </c>
      <c r="AA632" s="1515"/>
      <c r="AB632" s="1516"/>
      <c r="AC632" s="1425">
        <v>2</v>
      </c>
      <c r="AD632" s="1426"/>
      <c r="AE632" s="1427"/>
      <c r="AF632" s="1586">
        <f>AO632*0.42%</f>
        <v>36566.997599999995</v>
      </c>
      <c r="AG632" s="1587"/>
      <c r="AH632" s="1587"/>
      <c r="AI632" s="1587"/>
      <c r="AJ632" s="1588"/>
      <c r="AK632" s="1715"/>
      <c r="AL632" s="1716"/>
      <c r="AM632" s="1716"/>
      <c r="AN632" s="1717"/>
      <c r="AO632" s="1581">
        <v>8706428</v>
      </c>
      <c r="AP632" s="1582"/>
      <c r="AQ632" s="1582"/>
      <c r="AR632" s="1582"/>
      <c r="AS632" s="1583"/>
      <c r="AT632" s="1192" t="str">
        <f t="shared" si="23"/>
        <v/>
      </c>
      <c r="AU632" s="3"/>
      <c r="AZ632" s="3"/>
      <c r="BA632" s="3"/>
      <c r="BB632" s="3"/>
      <c r="BC632" s="3"/>
      <c r="BD632" s="3"/>
      <c r="BE632" s="3"/>
      <c r="BF632" s="3"/>
      <c r="BG632" s="1354">
        <f>SUM(BG597:BH631)</f>
        <v>40</v>
      </c>
      <c r="BH632" s="1356"/>
      <c r="BI632" s="3"/>
      <c r="BJ632" s="3"/>
      <c r="BK632" s="1354">
        <f>SUM(BK597:BL631)</f>
        <v>10</v>
      </c>
      <c r="BL632" s="1356"/>
      <c r="BM632" s="3"/>
      <c r="BN632" s="1354">
        <f>SUM(BN597:BR631)</f>
        <v>0</v>
      </c>
      <c r="BO632" s="1355"/>
      <c r="BP632" s="1355"/>
      <c r="BQ632" s="1355"/>
      <c r="BR632" s="1356"/>
      <c r="BS632" s="1391">
        <f>SUM(BS597:BW631)</f>
        <v>27</v>
      </c>
      <c r="BT632" s="1391"/>
      <c r="BU632" s="1391"/>
      <c r="BV632" s="1391"/>
      <c r="BW632" s="1391"/>
      <c r="BX632" s="1391">
        <f>SUM(BX597:CB631)</f>
        <v>15</v>
      </c>
      <c r="BY632" s="1391"/>
      <c r="BZ632" s="1391"/>
      <c r="CA632" s="1391"/>
      <c r="CB632" s="1391"/>
      <c r="CC632" s="1391">
        <f>SUM(CC597:CG631)</f>
        <v>15</v>
      </c>
      <c r="CD632" s="1391"/>
      <c r="CE632" s="1391"/>
      <c r="CF632" s="1391"/>
      <c r="CG632" s="1391"/>
      <c r="CH632" s="1391">
        <f>SUM(CH597:CL631)</f>
        <v>0</v>
      </c>
      <c r="CI632" s="1391"/>
      <c r="CJ632" s="1391"/>
      <c r="CK632" s="1391"/>
      <c r="CL632" s="1391"/>
      <c r="CM632" s="1391">
        <f>SUM(CM597:CQ631)</f>
        <v>0</v>
      </c>
      <c r="CN632" s="1391"/>
      <c r="CO632" s="1391"/>
      <c r="CP632" s="1391"/>
      <c r="CQ632" s="1391"/>
      <c r="CR632" s="385"/>
      <c r="CS632" s="1391">
        <f>SUM(CS597:CW631)</f>
        <v>0</v>
      </c>
      <c r="CT632" s="1391"/>
      <c r="CU632" s="1391"/>
      <c r="CV632" s="1391"/>
      <c r="CW632" s="1391"/>
      <c r="CX632" s="1391">
        <f>SUM(CX597:DB631)</f>
        <v>6</v>
      </c>
      <c r="CY632" s="1391"/>
      <c r="CZ632" s="1391"/>
      <c r="DA632" s="1391"/>
      <c r="DB632" s="1391"/>
      <c r="DC632" s="1391">
        <f>SUM(DC597:DG631)</f>
        <v>2</v>
      </c>
      <c r="DD632" s="1391"/>
      <c r="DE632" s="1391"/>
      <c r="DF632" s="1391"/>
      <c r="DG632" s="1391"/>
      <c r="DH632" s="1391">
        <f>SUM(DH597:DL631)</f>
        <v>2</v>
      </c>
      <c r="DI632" s="1391"/>
      <c r="DJ632" s="1391"/>
      <c r="DK632" s="1391"/>
      <c r="DL632" s="1391"/>
      <c r="DM632" s="1391">
        <f>SUM(DM597:DQ631)</f>
        <v>0</v>
      </c>
      <c r="DN632" s="1391"/>
      <c r="DO632" s="1391"/>
      <c r="DP632" s="1391"/>
      <c r="DQ632" s="1391"/>
      <c r="DR632" s="1391">
        <f>SUM(DR597:DV631)</f>
        <v>0</v>
      </c>
      <c r="DS632" s="1391"/>
      <c r="DT632" s="1391"/>
      <c r="DU632" s="1391"/>
      <c r="DV632" s="1391"/>
      <c r="DX632" s="1391">
        <f>SUM(DX597:EB631)</f>
        <v>0</v>
      </c>
      <c r="DY632" s="1391"/>
      <c r="DZ632" s="1391"/>
      <c r="EA632" s="1391"/>
      <c r="EB632" s="1391"/>
      <c r="EC632" s="1391">
        <f>SUM(EC597:EG631)</f>
        <v>5968</v>
      </c>
      <c r="ED632" s="1391"/>
      <c r="EE632" s="1391"/>
      <c r="EF632" s="1391"/>
      <c r="EG632" s="1391"/>
      <c r="EH632" s="1391">
        <f>SUM(EH597:EL631)</f>
        <v>6901</v>
      </c>
      <c r="EI632" s="1391"/>
      <c r="EJ632" s="1391"/>
      <c r="EK632" s="1391"/>
      <c r="EL632" s="1391"/>
      <c r="EM632" s="1391">
        <f>SUM(EM597:EQ631)</f>
        <v>5695</v>
      </c>
      <c r="EN632" s="1391"/>
      <c r="EO632" s="1391"/>
      <c r="EP632" s="1391"/>
      <c r="EQ632" s="1391"/>
      <c r="ER632" s="1391">
        <f>SUM(ER597:EV631)</f>
        <v>0</v>
      </c>
      <c r="ES632" s="1391"/>
      <c r="ET632" s="1391"/>
      <c r="EU632" s="1391"/>
      <c r="EV632" s="1391"/>
      <c r="EW632" s="1391">
        <f>SUM(EW597:FA631)</f>
        <v>0</v>
      </c>
      <c r="EX632" s="1391"/>
      <c r="EY632" s="1391"/>
      <c r="EZ632" s="1391"/>
      <c r="FA632" s="1391"/>
    </row>
    <row r="633" spans="2:157" ht="13.35" customHeight="1">
      <c r="B633" s="52" t="s">
        <v>464</v>
      </c>
      <c r="C633" s="1701" t="s">
        <v>2780</v>
      </c>
      <c r="D633" s="1702"/>
      <c r="E633" s="1702"/>
      <c r="F633" s="1702"/>
      <c r="G633" s="1702"/>
      <c r="H633" s="1702"/>
      <c r="I633" s="1702"/>
      <c r="J633" s="1702"/>
      <c r="K633" s="1702"/>
      <c r="L633" s="1702"/>
      <c r="M633" s="1705" t="s">
        <v>2446</v>
      </c>
      <c r="N633" s="1705"/>
      <c r="O633" s="1705"/>
      <c r="P633" s="1705"/>
      <c r="Q633" s="1703"/>
      <c r="R633" s="1553"/>
      <c r="S633" s="1704"/>
      <c r="T633" s="1703"/>
      <c r="U633" s="1553"/>
      <c r="V633" s="1704"/>
      <c r="W633" s="1698"/>
      <c r="X633" s="1699"/>
      <c r="Y633" s="1700"/>
      <c r="Z633" s="1514"/>
      <c r="AA633" s="1515"/>
      <c r="AB633" s="1516"/>
      <c r="AC633" s="1425"/>
      <c r="AD633" s="1426"/>
      <c r="AE633" s="1427"/>
      <c r="AF633" s="1586"/>
      <c r="AG633" s="1587"/>
      <c r="AH633" s="1587"/>
      <c r="AI633" s="1587"/>
      <c r="AJ633" s="1588"/>
      <c r="AK633" s="1715"/>
      <c r="AL633" s="1716"/>
      <c r="AM633" s="1716"/>
      <c r="AN633" s="1717"/>
      <c r="AO633" s="1581">
        <v>2730000</v>
      </c>
      <c r="AP633" s="1582"/>
      <c r="AQ633" s="1582"/>
      <c r="AR633" s="1582"/>
      <c r="AS633" s="1583"/>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2052</v>
      </c>
      <c r="CM633" s="1354">
        <f>BN632+BS632+BX632+CC632+CH632+CM632</f>
        <v>57</v>
      </c>
      <c r="CN633" s="1355"/>
      <c r="CO633" s="1355"/>
      <c r="CP633" s="1355"/>
      <c r="CQ633" s="1356"/>
      <c r="CR633" s="385"/>
      <c r="CS633" s="3"/>
      <c r="CT633" s="3"/>
      <c r="CU633" s="3"/>
      <c r="CV633" s="3"/>
      <c r="CW633" s="3"/>
      <c r="CX633" s="3"/>
      <c r="CY633" s="3"/>
      <c r="CZ633" s="3"/>
      <c r="DA633" s="3"/>
      <c r="DB633" s="3"/>
      <c r="DC633" s="3"/>
      <c r="DD633" s="3"/>
      <c r="DE633" s="3"/>
      <c r="DF633" s="3"/>
    </row>
    <row r="634" spans="2:157" ht="13.35" customHeight="1">
      <c r="B634" s="52" t="s">
        <v>465</v>
      </c>
      <c r="C634" s="1702" t="s">
        <v>1851</v>
      </c>
      <c r="D634" s="1702"/>
      <c r="E634" s="1702"/>
      <c r="F634" s="1702"/>
      <c r="G634" s="1702"/>
      <c r="H634" s="1702"/>
      <c r="I634" s="1702"/>
      <c r="J634" s="1702"/>
      <c r="K634" s="1702"/>
      <c r="L634" s="1702"/>
      <c r="M634" s="1705" t="s">
        <v>2426</v>
      </c>
      <c r="N634" s="1705"/>
      <c r="O634" s="1705"/>
      <c r="P634" s="1705"/>
      <c r="Q634" s="1703"/>
      <c r="R634" s="1553"/>
      <c r="S634" s="1704"/>
      <c r="T634" s="1703"/>
      <c r="U634" s="1553"/>
      <c r="V634" s="1704"/>
      <c r="W634" s="1698"/>
      <c r="X634" s="1699"/>
      <c r="Y634" s="1700"/>
      <c r="Z634" s="1514"/>
      <c r="AA634" s="1515"/>
      <c r="AB634" s="1516"/>
      <c r="AC634" s="1425"/>
      <c r="AD634" s="1426"/>
      <c r="AE634" s="1427"/>
      <c r="AF634" s="1586"/>
      <c r="AG634" s="1587"/>
      <c r="AH634" s="1587"/>
      <c r="AI634" s="1587"/>
      <c r="AJ634" s="1588"/>
      <c r="AK634" s="1715"/>
      <c r="AL634" s="1716"/>
      <c r="AM634" s="1716"/>
      <c r="AN634" s="1717"/>
      <c r="AO634" s="1581">
        <f>AM562</f>
        <v>3458844</v>
      </c>
      <c r="AP634" s="1582"/>
      <c r="AQ634" s="1582"/>
      <c r="AR634" s="1582"/>
      <c r="AS634" s="1583"/>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0</v>
      </c>
      <c r="BS634" s="3"/>
      <c r="BT634" s="3"/>
      <c r="BU634" s="3"/>
      <c r="BV634" s="3"/>
      <c r="BW634" s="895">
        <f>BS632*1</f>
        <v>27</v>
      </c>
      <c r="BX634" s="3"/>
      <c r="BY634" s="3"/>
      <c r="BZ634" s="3"/>
      <c r="CA634" s="3"/>
      <c r="CB634" s="895">
        <f>BX632*2</f>
        <v>30</v>
      </c>
      <c r="CC634" s="3"/>
      <c r="CD634" s="3"/>
      <c r="CE634" s="3"/>
      <c r="CF634" s="3"/>
      <c r="CG634" s="895">
        <f>CC632*3</f>
        <v>45</v>
      </c>
      <c r="CH634" s="3"/>
      <c r="CI634" s="3"/>
      <c r="CJ634" s="3"/>
      <c r="CK634" s="3"/>
      <c r="CL634" s="895">
        <f>CH632*4</f>
        <v>0</v>
      </c>
      <c r="CM634" s="3"/>
      <c r="CN634" s="3"/>
      <c r="CO634" s="3"/>
      <c r="CP634" s="3"/>
      <c r="CQ634" s="895">
        <f>CM632*5</f>
        <v>0</v>
      </c>
      <c r="CS634" s="895">
        <f>BR634+BW634+CB634+CG634+CL634+CQ634</f>
        <v>102</v>
      </c>
      <c r="CT634" s="57" t="s">
        <v>2054</v>
      </c>
      <c r="CU634" s="3"/>
      <c r="CV634" s="3"/>
      <c r="CW634" s="3"/>
      <c r="CX634" s="3"/>
      <c r="CY634" s="3"/>
      <c r="CZ634" s="3"/>
      <c r="DA634" s="3"/>
      <c r="DB634" s="3"/>
      <c r="DC634" s="3"/>
      <c r="DD634" s="3"/>
      <c r="DE634" s="3"/>
      <c r="DF634" s="3"/>
    </row>
    <row r="635" spans="2:157" ht="13.35" customHeight="1">
      <c r="B635" s="52" t="s">
        <v>470</v>
      </c>
      <c r="C635" s="1702"/>
      <c r="D635" s="1702"/>
      <c r="E635" s="1702"/>
      <c r="F635" s="1702"/>
      <c r="G635" s="1702"/>
      <c r="H635" s="1702"/>
      <c r="I635" s="1702"/>
      <c r="J635" s="1702"/>
      <c r="K635" s="1702"/>
      <c r="L635" s="1702"/>
      <c r="M635" s="1705"/>
      <c r="N635" s="1705"/>
      <c r="O635" s="1705"/>
      <c r="P635" s="1705"/>
      <c r="Q635" s="1703"/>
      <c r="R635" s="1553"/>
      <c r="S635" s="1704"/>
      <c r="T635" s="1703"/>
      <c r="U635" s="1553"/>
      <c r="V635" s="1704"/>
      <c r="W635" s="1698"/>
      <c r="X635" s="1699"/>
      <c r="Y635" s="1700"/>
      <c r="Z635" s="1514"/>
      <c r="AA635" s="1515"/>
      <c r="AB635" s="1516"/>
      <c r="AC635" s="1425"/>
      <c r="AD635" s="1426"/>
      <c r="AE635" s="1427"/>
      <c r="AF635" s="1586"/>
      <c r="AG635" s="1587"/>
      <c r="AH635" s="1587"/>
      <c r="AI635" s="1587"/>
      <c r="AJ635" s="1588"/>
      <c r="AK635" s="1715"/>
      <c r="AL635" s="1716"/>
      <c r="AM635" s="1716"/>
      <c r="AN635" s="1717"/>
      <c r="AO635" s="1581"/>
      <c r="AP635" s="1582"/>
      <c r="AQ635" s="1582"/>
      <c r="AR635" s="1582"/>
      <c r="AS635" s="1583"/>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7" t="e">
        <f>DX597*(BN597/$BN$632)</f>
        <v>#VALUE!</v>
      </c>
      <c r="DY635" s="1357"/>
      <c r="DZ635" s="1357"/>
      <c r="EA635" s="1357"/>
      <c r="EB635" s="1357"/>
      <c r="EC635" s="1357">
        <f t="shared" ref="EC635:EC657" si="24">EC597*(BS597/$BS$632)</f>
        <v>116.1111111111111</v>
      </c>
      <c r="ED635" s="1357"/>
      <c r="EE635" s="1357"/>
      <c r="EF635" s="1357"/>
      <c r="EG635" s="1357"/>
      <c r="EH635" s="1357" t="e">
        <f t="shared" ref="EH635:EH657" si="25">EH597*(BX597/$BX$632)</f>
        <v>#VALUE!</v>
      </c>
      <c r="EI635" s="1357"/>
      <c r="EJ635" s="1357"/>
      <c r="EK635" s="1357"/>
      <c r="EL635" s="1357"/>
      <c r="EM635" s="1357" t="e">
        <f t="shared" ref="EM635:EM657" si="26">EM597*(CC597/$CC$632)</f>
        <v>#VALUE!</v>
      </c>
      <c r="EN635" s="1357"/>
      <c r="EO635" s="1357"/>
      <c r="EP635" s="1357"/>
      <c r="EQ635" s="1357"/>
      <c r="ER635" s="1357" t="e">
        <f t="shared" ref="ER635:ER657" si="27">ER597*(CH597/$CH$632)</f>
        <v>#VALUE!</v>
      </c>
      <c r="ES635" s="1357"/>
      <c r="ET635" s="1357"/>
      <c r="EU635" s="1357"/>
      <c r="EV635" s="1357"/>
      <c r="EW635" s="1357" t="e">
        <f t="shared" ref="EW635:EW657" si="28">EW597*(CM597/$CM$632)</f>
        <v>#VALUE!</v>
      </c>
      <c r="EX635" s="1357"/>
      <c r="EY635" s="1357"/>
      <c r="EZ635" s="1357"/>
      <c r="FA635" s="1357"/>
    </row>
    <row r="636" spans="2:157" ht="13.35" customHeight="1">
      <c r="B636" s="52" t="s">
        <v>655</v>
      </c>
      <c r="C636" s="1702"/>
      <c r="D636" s="1702"/>
      <c r="E636" s="1702"/>
      <c r="F636" s="1702"/>
      <c r="G636" s="1702"/>
      <c r="H636" s="1702"/>
      <c r="I636" s="1702"/>
      <c r="J636" s="1702"/>
      <c r="K636" s="1702"/>
      <c r="L636" s="1702"/>
      <c r="M636" s="1705"/>
      <c r="N636" s="1705"/>
      <c r="O636" s="1705"/>
      <c r="P636" s="1705"/>
      <c r="Q636" s="1703"/>
      <c r="R636" s="1553"/>
      <c r="S636" s="1704"/>
      <c r="T636" s="1703"/>
      <c r="U636" s="1553"/>
      <c r="V636" s="1704"/>
      <c r="W636" s="1698"/>
      <c r="X636" s="1699"/>
      <c r="Y636" s="1700"/>
      <c r="Z636" s="1514"/>
      <c r="AA636" s="1515"/>
      <c r="AB636" s="1516"/>
      <c r="AC636" s="1425"/>
      <c r="AD636" s="1426"/>
      <c r="AE636" s="1427"/>
      <c r="AF636" s="1586"/>
      <c r="AG636" s="1587"/>
      <c r="AH636" s="1587"/>
      <c r="AI636" s="1587"/>
      <c r="AJ636" s="1588"/>
      <c r="AK636" s="1715"/>
      <c r="AL636" s="1716"/>
      <c r="AM636" s="1716"/>
      <c r="AN636" s="1717"/>
      <c r="AO636" s="1581"/>
      <c r="AP636" s="1582"/>
      <c r="AQ636" s="1582"/>
      <c r="AR636" s="1582"/>
      <c r="AS636" s="1583"/>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7" t="e">
        <f t="shared" ref="DX636:DX657" si="29">DX598*(BN598/$BN$632)</f>
        <v>#VALUE!</v>
      </c>
      <c r="DY636" s="1357"/>
      <c r="DZ636" s="1357"/>
      <c r="EA636" s="1357"/>
      <c r="EB636" s="1357"/>
      <c r="EC636" s="1357" t="e">
        <f t="shared" si="24"/>
        <v>#VALUE!</v>
      </c>
      <c r="ED636" s="1357"/>
      <c r="EE636" s="1357"/>
      <c r="EF636" s="1357"/>
      <c r="EG636" s="1357"/>
      <c r="EH636" s="1357">
        <f t="shared" si="25"/>
        <v>49</v>
      </c>
      <c r="EI636" s="1357"/>
      <c r="EJ636" s="1357"/>
      <c r="EK636" s="1357"/>
      <c r="EL636" s="1357"/>
      <c r="EM636" s="1357" t="e">
        <f t="shared" si="26"/>
        <v>#VALUE!</v>
      </c>
      <c r="EN636" s="1357"/>
      <c r="EO636" s="1357"/>
      <c r="EP636" s="1357"/>
      <c r="EQ636" s="1357"/>
      <c r="ER636" s="1357" t="e">
        <f t="shared" si="27"/>
        <v>#VALUE!</v>
      </c>
      <c r="ES636" s="1357"/>
      <c r="ET636" s="1357"/>
      <c r="EU636" s="1357"/>
      <c r="EV636" s="1357"/>
      <c r="EW636" s="1357" t="e">
        <f t="shared" si="28"/>
        <v>#VALUE!</v>
      </c>
      <c r="EX636" s="1357"/>
      <c r="EY636" s="1357"/>
      <c r="EZ636" s="1357"/>
      <c r="FA636" s="1357"/>
    </row>
    <row r="637" spans="2:157" ht="13.35" customHeight="1">
      <c r="B637" s="52" t="s">
        <v>363</v>
      </c>
      <c r="C637" s="1702"/>
      <c r="D637" s="1702"/>
      <c r="E637" s="1702"/>
      <c r="F637" s="1702"/>
      <c r="G637" s="1702"/>
      <c r="H637" s="1702"/>
      <c r="I637" s="1702"/>
      <c r="J637" s="1702"/>
      <c r="K637" s="1702"/>
      <c r="L637" s="1702"/>
      <c r="M637" s="1705"/>
      <c r="N637" s="1705"/>
      <c r="O637" s="1705"/>
      <c r="P637" s="1705"/>
      <c r="Q637" s="1703"/>
      <c r="R637" s="1553"/>
      <c r="S637" s="1704"/>
      <c r="T637" s="1703"/>
      <c r="U637" s="1553"/>
      <c r="V637" s="1704"/>
      <c r="W637" s="1698"/>
      <c r="X637" s="1699"/>
      <c r="Y637" s="1700"/>
      <c r="Z637" s="1514"/>
      <c r="AA637" s="1515"/>
      <c r="AB637" s="1516"/>
      <c r="AC637" s="1425"/>
      <c r="AD637" s="1426"/>
      <c r="AE637" s="1427"/>
      <c r="AF637" s="1586"/>
      <c r="AG637" s="1587"/>
      <c r="AH637" s="1587"/>
      <c r="AI637" s="1587"/>
      <c r="AJ637" s="1588"/>
      <c r="AK637" s="1715"/>
      <c r="AL637" s="1716"/>
      <c r="AM637" s="1716"/>
      <c r="AN637" s="1717"/>
      <c r="AO637" s="1581"/>
      <c r="AP637" s="1582"/>
      <c r="AQ637" s="1582"/>
      <c r="AR637" s="1582"/>
      <c r="AS637" s="1583"/>
      <c r="AT637" s="1192" t="str">
        <f t="shared" si="23"/>
        <v/>
      </c>
      <c r="AV637" s="3"/>
      <c r="AW637" s="3"/>
      <c r="AX637" s="3"/>
      <c r="AY637" s="3"/>
      <c r="AZ637" s="34"/>
      <c r="BA637" s="3" t="s">
        <v>2451</v>
      </c>
      <c r="BB637" s="34"/>
      <c r="BC637" s="34"/>
      <c r="BD637" s="34"/>
      <c r="BE637" s="34"/>
      <c r="BF637" s="34"/>
      <c r="BG637" s="34"/>
      <c r="BH637" s="34"/>
      <c r="BI637" s="34"/>
      <c r="BJ637" s="34"/>
      <c r="BK637" s="34"/>
      <c r="BL637" s="34"/>
      <c r="BM637" s="34"/>
      <c r="BN637" s="1396">
        <f>IF(J773="SRO/Studio",O773,0)</f>
        <v>0</v>
      </c>
      <c r="BO637" s="1397"/>
      <c r="BP637" s="1397"/>
      <c r="BQ637" s="1397"/>
      <c r="BR637" s="1398"/>
      <c r="BS637" s="1393">
        <f>IF(J773="1 Bedroom",O773,0)</f>
        <v>1</v>
      </c>
      <c r="BT637" s="1393"/>
      <c r="BU637" s="1393"/>
      <c r="BV637" s="1393"/>
      <c r="BW637" s="1393"/>
      <c r="BX637" s="1393">
        <f>IF(J773="2 Bedrooms",O773,0)</f>
        <v>0</v>
      </c>
      <c r="BY637" s="1393"/>
      <c r="BZ637" s="1393"/>
      <c r="CA637" s="1393"/>
      <c r="CB637" s="1393"/>
      <c r="CC637" s="1393">
        <f>IF(J773="3 Bedrooms",O773,0)</f>
        <v>0</v>
      </c>
      <c r="CD637" s="1393"/>
      <c r="CE637" s="1393"/>
      <c r="CF637" s="1393"/>
      <c r="CG637" s="1393"/>
      <c r="CH637" s="1393">
        <f>IF(J773="4 Bedrooms",O773,0)</f>
        <v>0</v>
      </c>
      <c r="CI637" s="1393"/>
      <c r="CJ637" s="1393"/>
      <c r="CK637" s="1393"/>
      <c r="CL637" s="1393"/>
      <c r="CM637" s="1393">
        <f>IF(J773="5 Bedrooms",O773,0)</f>
        <v>0</v>
      </c>
      <c r="CN637" s="1393"/>
      <c r="CO637" s="1393"/>
      <c r="CP637" s="1393"/>
      <c r="CQ637" s="1393"/>
      <c r="CR637" s="6"/>
      <c r="CS637" s="3"/>
      <c r="CT637" s="3"/>
      <c r="CU637" s="3"/>
      <c r="CV637" s="3"/>
      <c r="CW637" s="3"/>
      <c r="CX637" s="3"/>
      <c r="CY637" s="3"/>
      <c r="CZ637" s="3"/>
      <c r="DA637" s="3"/>
      <c r="DB637" s="3"/>
      <c r="DC637" s="3"/>
      <c r="DD637" s="3"/>
      <c r="DE637" s="3"/>
      <c r="DF637" s="3"/>
      <c r="DX637" s="1357" t="e">
        <f t="shared" si="29"/>
        <v>#VALUE!</v>
      </c>
      <c r="DY637" s="1357"/>
      <c r="DZ637" s="1357"/>
      <c r="EA637" s="1357"/>
      <c r="EB637" s="1357"/>
      <c r="EC637" s="1357">
        <f t="shared" si="24"/>
        <v>23.222222222222221</v>
      </c>
      <c r="ED637" s="1357"/>
      <c r="EE637" s="1357"/>
      <c r="EF637" s="1357"/>
      <c r="EG637" s="1357"/>
      <c r="EH637" s="1357" t="e">
        <f t="shared" si="25"/>
        <v>#VALUE!</v>
      </c>
      <c r="EI637" s="1357"/>
      <c r="EJ637" s="1357"/>
      <c r="EK637" s="1357"/>
      <c r="EL637" s="1357"/>
      <c r="EM637" s="1357" t="e">
        <f t="shared" si="26"/>
        <v>#VALUE!</v>
      </c>
      <c r="EN637" s="1357"/>
      <c r="EO637" s="1357"/>
      <c r="EP637" s="1357"/>
      <c r="EQ637" s="1357"/>
      <c r="ER637" s="1357" t="e">
        <f t="shared" si="27"/>
        <v>#VALUE!</v>
      </c>
      <c r="ES637" s="1357"/>
      <c r="ET637" s="1357"/>
      <c r="EU637" s="1357"/>
      <c r="EV637" s="1357"/>
      <c r="EW637" s="1357" t="e">
        <f t="shared" si="28"/>
        <v>#VALUE!</v>
      </c>
      <c r="EX637" s="1357"/>
      <c r="EY637" s="1357"/>
      <c r="EZ637" s="1357"/>
      <c r="FA637" s="1357"/>
    </row>
    <row r="638" spans="2:157" ht="13.35" customHeight="1">
      <c r="B638" s="52" t="s">
        <v>364</v>
      </c>
      <c r="C638" s="1702"/>
      <c r="D638" s="1702"/>
      <c r="E638" s="1702"/>
      <c r="F638" s="1702"/>
      <c r="G638" s="1702"/>
      <c r="H638" s="1702"/>
      <c r="I638" s="1702"/>
      <c r="J638" s="1702"/>
      <c r="K638" s="1702"/>
      <c r="L638" s="1702"/>
      <c r="M638" s="1705"/>
      <c r="N638" s="1705"/>
      <c r="O638" s="1705"/>
      <c r="P638" s="1705"/>
      <c r="Q638" s="1703"/>
      <c r="R638" s="1553"/>
      <c r="S638" s="1704"/>
      <c r="T638" s="1703"/>
      <c r="U638" s="1553"/>
      <c r="V638" s="1704"/>
      <c r="W638" s="1698"/>
      <c r="X638" s="1699"/>
      <c r="Y638" s="1700"/>
      <c r="Z638" s="1514"/>
      <c r="AA638" s="1515"/>
      <c r="AB638" s="1516"/>
      <c r="AC638" s="1425"/>
      <c r="AD638" s="1426"/>
      <c r="AE638" s="1427"/>
      <c r="AF638" s="1586"/>
      <c r="AG638" s="1587"/>
      <c r="AH638" s="1587"/>
      <c r="AI638" s="1587"/>
      <c r="AJ638" s="1588"/>
      <c r="AK638" s="1715"/>
      <c r="AL638" s="1716"/>
      <c r="AM638" s="1716"/>
      <c r="AN638" s="1717"/>
      <c r="AO638" s="1581"/>
      <c r="AP638" s="1582"/>
      <c r="AQ638" s="1582"/>
      <c r="AR638" s="1582"/>
      <c r="AS638" s="1583"/>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96">
        <f>IF(J774="SRO/Studio",O774,0)</f>
        <v>0</v>
      </c>
      <c r="BO638" s="1397"/>
      <c r="BP638" s="1397"/>
      <c r="BQ638" s="1397"/>
      <c r="BR638" s="1398"/>
      <c r="BS638" s="1393">
        <f>IF(J774="1 Bedroom",O774,0)</f>
        <v>0</v>
      </c>
      <c r="BT638" s="1393"/>
      <c r="BU638" s="1393"/>
      <c r="BV638" s="1393"/>
      <c r="BW638" s="1393"/>
      <c r="BX638" s="1393">
        <f>IF(J774="2 Bedrooms",O774,0)</f>
        <v>0</v>
      </c>
      <c r="BY638" s="1393"/>
      <c r="BZ638" s="1393"/>
      <c r="CA638" s="1393"/>
      <c r="CB638" s="1393"/>
      <c r="CC638" s="1393">
        <f>IF(J774="3 Bedrooms",O774,0)</f>
        <v>0</v>
      </c>
      <c r="CD638" s="1393"/>
      <c r="CE638" s="1393"/>
      <c r="CF638" s="1393"/>
      <c r="CG638" s="1393"/>
      <c r="CH638" s="1393">
        <f>IF(J774="4 Bedrooms",O774,0)</f>
        <v>0</v>
      </c>
      <c r="CI638" s="1393"/>
      <c r="CJ638" s="1393"/>
      <c r="CK638" s="1393"/>
      <c r="CL638" s="1393"/>
      <c r="CM638" s="1393">
        <f>IF(J774="5 Bedrooms",O774,0)</f>
        <v>0</v>
      </c>
      <c r="CN638" s="1393"/>
      <c r="CO638" s="1393"/>
      <c r="CP638" s="1393"/>
      <c r="CQ638" s="1393"/>
      <c r="CR638" s="6"/>
      <c r="CS638" s="3"/>
      <c r="CT638" s="3"/>
      <c r="CU638" s="3"/>
      <c r="CV638" s="3"/>
      <c r="CW638" s="3"/>
      <c r="CX638" s="3"/>
      <c r="CY638" s="3"/>
      <c r="CZ638" s="3"/>
      <c r="DA638" s="3"/>
      <c r="DB638" s="3"/>
      <c r="DC638" s="3"/>
      <c r="DD638" s="3"/>
      <c r="DE638" s="3"/>
      <c r="DF638" s="3"/>
      <c r="DX638" s="1357" t="e">
        <f t="shared" si="29"/>
        <v>#VALUE!</v>
      </c>
      <c r="DY638" s="1357"/>
      <c r="DZ638" s="1357"/>
      <c r="EA638" s="1357"/>
      <c r="EB638" s="1357"/>
      <c r="EC638" s="1357" t="e">
        <f t="shared" si="24"/>
        <v>#VALUE!</v>
      </c>
      <c r="ED638" s="1357"/>
      <c r="EE638" s="1357"/>
      <c r="EF638" s="1357"/>
      <c r="EG638" s="1357"/>
      <c r="EH638" s="1357">
        <f t="shared" si="25"/>
        <v>49</v>
      </c>
      <c r="EI638" s="1357"/>
      <c r="EJ638" s="1357"/>
      <c r="EK638" s="1357"/>
      <c r="EL638" s="1357"/>
      <c r="EM638" s="1357" t="e">
        <f t="shared" si="26"/>
        <v>#VALUE!</v>
      </c>
      <c r="EN638" s="1357"/>
      <c r="EO638" s="1357"/>
      <c r="EP638" s="1357"/>
      <c r="EQ638" s="1357"/>
      <c r="ER638" s="1357" t="e">
        <f t="shared" si="27"/>
        <v>#VALUE!</v>
      </c>
      <c r="ES638" s="1357"/>
      <c r="ET638" s="1357"/>
      <c r="EU638" s="1357"/>
      <c r="EV638" s="1357"/>
      <c r="EW638" s="1357" t="e">
        <f t="shared" si="28"/>
        <v>#VALUE!</v>
      </c>
      <c r="EX638" s="1357"/>
      <c r="EY638" s="1357"/>
      <c r="EZ638" s="1357"/>
      <c r="FA638" s="1357"/>
    </row>
    <row r="639" spans="2:157" ht="13.35" customHeight="1">
      <c r="B639" s="1595" t="s">
        <v>128</v>
      </c>
      <c r="C639" s="1596"/>
      <c r="D639" s="1596"/>
      <c r="E639" s="1596"/>
      <c r="F639" s="1596"/>
      <c r="G639" s="1596"/>
      <c r="H639" s="1596"/>
      <c r="I639" s="1596"/>
      <c r="J639" s="1596"/>
      <c r="K639" s="1596"/>
      <c r="L639" s="1596"/>
      <c r="M639" s="1596"/>
      <c r="N639" s="1596"/>
      <c r="O639" s="1596"/>
      <c r="P639" s="1596"/>
      <c r="Q639" s="1596"/>
      <c r="R639" s="1596"/>
      <c r="S639" s="1596"/>
      <c r="T639" s="1596"/>
      <c r="U639" s="1596"/>
      <c r="V639" s="1596"/>
      <c r="W639" s="1596"/>
      <c r="X639" s="1596"/>
      <c r="Y639" s="1596"/>
      <c r="Z639" s="1596"/>
      <c r="AA639" s="1596"/>
      <c r="AB639" s="1596"/>
      <c r="AC639" s="1596"/>
      <c r="AD639" s="1596"/>
      <c r="AE639" s="1596"/>
      <c r="AF639" s="1596"/>
      <c r="AG639" s="1596"/>
      <c r="AH639" s="1596"/>
      <c r="AI639" s="1596"/>
      <c r="AJ639" s="1596"/>
      <c r="AK639" s="1596"/>
      <c r="AL639" s="1596"/>
      <c r="AM639" s="1596"/>
      <c r="AN639" s="1597"/>
      <c r="AO639" s="1590">
        <f>SUM(AO627:AR638)</f>
        <v>30552091</v>
      </c>
      <c r="AP639" s="1591"/>
      <c r="AQ639" s="1591"/>
      <c r="AR639" s="1591"/>
      <c r="AS639" s="1592"/>
      <c r="AV639" s="3"/>
      <c r="AW639" s="3"/>
      <c r="AX639" s="3"/>
      <c r="AY639" s="3"/>
      <c r="AZ639" s="34"/>
      <c r="BA639" s="34"/>
      <c r="BB639" s="34"/>
      <c r="BC639" s="34"/>
      <c r="BD639" s="34"/>
      <c r="BE639" s="34"/>
      <c r="BF639" s="34"/>
      <c r="BG639" s="34"/>
      <c r="BH639" s="34"/>
      <c r="BI639" s="34"/>
      <c r="BJ639" s="34"/>
      <c r="BK639" s="34"/>
      <c r="BL639" s="34"/>
      <c r="BM639" s="34"/>
      <c r="BN639" s="1396">
        <f>IF(J775="SRO/Studio",O775,0)</f>
        <v>0</v>
      </c>
      <c r="BO639" s="1397"/>
      <c r="BP639" s="1397"/>
      <c r="BQ639" s="1397"/>
      <c r="BR639" s="1398"/>
      <c r="BS639" s="1393">
        <f>IF(J775="1 Bedroom",O775,0)</f>
        <v>0</v>
      </c>
      <c r="BT639" s="1393"/>
      <c r="BU639" s="1393"/>
      <c r="BV639" s="1393"/>
      <c r="BW639" s="1393"/>
      <c r="BX639" s="1393">
        <f>IF(J775="2 Bedrooms",O775,0)</f>
        <v>0</v>
      </c>
      <c r="BY639" s="1393"/>
      <c r="BZ639" s="1393"/>
      <c r="CA639" s="1393"/>
      <c r="CB639" s="1393"/>
      <c r="CC639" s="1393">
        <f>IF(J775="3 Bedrooms",O775,0)</f>
        <v>0</v>
      </c>
      <c r="CD639" s="1393"/>
      <c r="CE639" s="1393"/>
      <c r="CF639" s="1393"/>
      <c r="CG639" s="1393"/>
      <c r="CH639" s="1393">
        <f>IF(J775="4 Bedrooms",O775,0)</f>
        <v>0</v>
      </c>
      <c r="CI639" s="1393"/>
      <c r="CJ639" s="1393"/>
      <c r="CK639" s="1393"/>
      <c r="CL639" s="1393"/>
      <c r="CM639" s="1393">
        <f>IF(J775="5 Bedrooms",O775,0)</f>
        <v>0</v>
      </c>
      <c r="CN639" s="1393"/>
      <c r="CO639" s="1393"/>
      <c r="CP639" s="1393"/>
      <c r="CQ639" s="1393"/>
      <c r="CR639" s="1047"/>
      <c r="CV639" s="3"/>
      <c r="CW639" s="3"/>
      <c r="CX639" s="3"/>
      <c r="CY639" s="3"/>
      <c r="CZ639" s="3"/>
      <c r="DA639" s="3"/>
      <c r="DB639" s="3"/>
      <c r="DC639" s="3"/>
      <c r="DD639" s="3"/>
      <c r="DE639" s="3"/>
      <c r="DF639" s="3"/>
      <c r="DX639" s="1357" t="e">
        <f t="shared" si="29"/>
        <v>#VALUE!</v>
      </c>
      <c r="DY639" s="1357"/>
      <c r="DZ639" s="1357"/>
      <c r="EA639" s="1357"/>
      <c r="EB639" s="1357"/>
      <c r="EC639" s="1357" t="e">
        <f t="shared" si="24"/>
        <v>#VALUE!</v>
      </c>
      <c r="ED639" s="1357"/>
      <c r="EE639" s="1357"/>
      <c r="EF639" s="1357"/>
      <c r="EG639" s="1357"/>
      <c r="EH639" s="1357" t="e">
        <f t="shared" si="25"/>
        <v>#VALUE!</v>
      </c>
      <c r="EI639" s="1357"/>
      <c r="EJ639" s="1357"/>
      <c r="EK639" s="1357"/>
      <c r="EL639" s="1357"/>
      <c r="EM639" s="1357">
        <f t="shared" si="26"/>
        <v>111.86666666666666</v>
      </c>
      <c r="EN639" s="1357"/>
      <c r="EO639" s="1357"/>
      <c r="EP639" s="1357"/>
      <c r="EQ639" s="1357"/>
      <c r="ER639" s="1357" t="e">
        <f t="shared" si="27"/>
        <v>#VALUE!</v>
      </c>
      <c r="ES639" s="1357"/>
      <c r="ET639" s="1357"/>
      <c r="EU639" s="1357"/>
      <c r="EV639" s="1357"/>
      <c r="EW639" s="1357" t="e">
        <f t="shared" si="28"/>
        <v>#VALUE!</v>
      </c>
      <c r="EX639" s="1357"/>
      <c r="EY639" s="1357"/>
      <c r="EZ639" s="1357"/>
      <c r="FA639" s="1357"/>
    </row>
    <row r="640" spans="2:157" ht="13.35" customHeight="1">
      <c r="B640" s="1595" t="s">
        <v>268</v>
      </c>
      <c r="C640" s="1596"/>
      <c r="D640" s="1596"/>
      <c r="E640" s="1596"/>
      <c r="F640" s="1596"/>
      <c r="G640" s="1596"/>
      <c r="H640" s="1596"/>
      <c r="I640" s="1596"/>
      <c r="J640" s="1596"/>
      <c r="K640" s="1596"/>
      <c r="L640" s="1596"/>
      <c r="M640" s="1596"/>
      <c r="N640" s="1596"/>
      <c r="O640" s="1596"/>
      <c r="P640" s="1596"/>
      <c r="Q640" s="1596"/>
      <c r="R640" s="1596"/>
      <c r="S640" s="1596"/>
      <c r="T640" s="1596"/>
      <c r="U640" s="1596"/>
      <c r="V640" s="1596"/>
      <c r="W640" s="1596"/>
      <c r="X640" s="1596"/>
      <c r="Y640" s="1596"/>
      <c r="Z640" s="1596"/>
      <c r="AA640" s="1596"/>
      <c r="AB640" s="1596"/>
      <c r="AC640" s="1596"/>
      <c r="AD640" s="1596"/>
      <c r="AE640" s="1596"/>
      <c r="AF640" s="1596"/>
      <c r="AG640" s="1596"/>
      <c r="AH640" s="1596"/>
      <c r="AI640" s="1596"/>
      <c r="AJ640" s="1596"/>
      <c r="AK640" s="1596"/>
      <c r="AL640" s="1596"/>
      <c r="AM640" s="1596"/>
      <c r="AN640" s="1597"/>
      <c r="AO640" s="1581">
        <f>20665587-111000</f>
        <v>20554587</v>
      </c>
      <c r="AP640" s="1582"/>
      <c r="AQ640" s="1582"/>
      <c r="AR640" s="1582"/>
      <c r="AS640" s="1583"/>
      <c r="AV640" s="3"/>
      <c r="AW640" s="3"/>
      <c r="AX640" s="3"/>
      <c r="AY640" s="3"/>
      <c r="AZ640" s="34"/>
      <c r="BA640" s="34"/>
      <c r="BB640" s="34"/>
      <c r="BC640" s="34"/>
      <c r="BD640" s="34"/>
      <c r="BE640" s="34"/>
      <c r="BF640" s="34"/>
      <c r="BG640" s="34"/>
      <c r="BH640" s="34"/>
      <c r="BI640" s="34"/>
      <c r="BJ640" s="34"/>
      <c r="BK640" s="34"/>
      <c r="BL640" s="34"/>
      <c r="BM640" s="34"/>
      <c r="BN640" s="1396">
        <f>IF(J776="SRO/Studio",O776,0)</f>
        <v>0</v>
      </c>
      <c r="BO640" s="1397"/>
      <c r="BP640" s="1397"/>
      <c r="BQ640" s="1397"/>
      <c r="BR640" s="1398"/>
      <c r="BS640" s="1393">
        <f>IF(J776="1 Bedroom",O776,0)</f>
        <v>0</v>
      </c>
      <c r="BT640" s="1393"/>
      <c r="BU640" s="1393"/>
      <c r="BV640" s="1393"/>
      <c r="BW640" s="1393"/>
      <c r="BX640" s="1393">
        <f>IF(J776="2 Bedrooms",O776,0)</f>
        <v>0</v>
      </c>
      <c r="BY640" s="1393"/>
      <c r="BZ640" s="1393"/>
      <c r="CA640" s="1393"/>
      <c r="CB640" s="1393"/>
      <c r="CC640" s="1393">
        <f>IF(J776="3 Bedrooms",O776,0)</f>
        <v>0</v>
      </c>
      <c r="CD640" s="1393"/>
      <c r="CE640" s="1393"/>
      <c r="CF640" s="1393"/>
      <c r="CG640" s="1393"/>
      <c r="CH640" s="1393">
        <f>IF(J776="4 Bedrooms",O776,0)</f>
        <v>0</v>
      </c>
      <c r="CI640" s="1393"/>
      <c r="CJ640" s="1393"/>
      <c r="CK640" s="1393"/>
      <c r="CL640" s="1393"/>
      <c r="CM640" s="1393">
        <f>IF(J776="5 Bedrooms",O776,0)</f>
        <v>0</v>
      </c>
      <c r="CN640" s="1393"/>
      <c r="CO640" s="1393"/>
      <c r="CP640" s="1393"/>
      <c r="CQ640" s="1393"/>
      <c r="CV640" s="3"/>
      <c r="CW640" s="3"/>
      <c r="CX640" s="3"/>
      <c r="CY640" s="3"/>
      <c r="CZ640" s="3"/>
      <c r="DA640" s="3"/>
      <c r="DB640" s="3"/>
      <c r="DC640" s="3"/>
      <c r="DD640" s="3"/>
      <c r="DE640" s="3"/>
      <c r="DF640" s="3"/>
      <c r="DX640" s="1357" t="e">
        <f t="shared" si="29"/>
        <v>#VALUE!</v>
      </c>
      <c r="DY640" s="1357"/>
      <c r="DZ640" s="1357"/>
      <c r="EA640" s="1357"/>
      <c r="EB640" s="1357"/>
      <c r="EC640" s="1357">
        <f t="shared" si="24"/>
        <v>112.88888888888889</v>
      </c>
      <c r="ED640" s="1357"/>
      <c r="EE640" s="1357"/>
      <c r="EF640" s="1357"/>
      <c r="EG640" s="1357"/>
      <c r="EH640" s="1357" t="e">
        <f t="shared" si="25"/>
        <v>#VALUE!</v>
      </c>
      <c r="EI640" s="1357"/>
      <c r="EJ640" s="1357"/>
      <c r="EK640" s="1357"/>
      <c r="EL640" s="1357"/>
      <c r="EM640" s="1357" t="e">
        <f t="shared" si="26"/>
        <v>#VALUE!</v>
      </c>
      <c r="EN640" s="1357"/>
      <c r="EO640" s="1357"/>
      <c r="EP640" s="1357"/>
      <c r="EQ640" s="1357"/>
      <c r="ER640" s="1357" t="e">
        <f t="shared" si="27"/>
        <v>#VALUE!</v>
      </c>
      <c r="ES640" s="1357"/>
      <c r="ET640" s="1357"/>
      <c r="EU640" s="1357"/>
      <c r="EV640" s="1357"/>
      <c r="EW640" s="1357" t="e">
        <f t="shared" si="28"/>
        <v>#VALUE!</v>
      </c>
      <c r="EX640" s="1357"/>
      <c r="EY640" s="1357"/>
      <c r="EZ640" s="1357"/>
      <c r="FA640" s="1357"/>
    </row>
    <row r="641" spans="1:157" ht="13.35" customHeight="1">
      <c r="B641" s="1843" t="s">
        <v>269</v>
      </c>
      <c r="C641" s="1721"/>
      <c r="D641" s="1721"/>
      <c r="E641" s="1721"/>
      <c r="F641" s="1721"/>
      <c r="G641" s="1721"/>
      <c r="H641" s="1721"/>
      <c r="I641" s="1721"/>
      <c r="J641" s="1721"/>
      <c r="K641" s="1721"/>
      <c r="L641" s="1721"/>
      <c r="M641" s="1721"/>
      <c r="N641" s="1721"/>
      <c r="O641" s="1721"/>
      <c r="P641" s="1721"/>
      <c r="Q641" s="1721"/>
      <c r="R641" s="1721"/>
      <c r="S641" s="1721"/>
      <c r="T641" s="1721"/>
      <c r="U641" s="1721"/>
      <c r="V641" s="1721"/>
      <c r="W641" s="1721"/>
      <c r="X641" s="1721"/>
      <c r="Y641" s="1721"/>
      <c r="Z641" s="1721"/>
      <c r="AA641" s="1721"/>
      <c r="AB641" s="1721"/>
      <c r="AC641" s="1721"/>
      <c r="AD641" s="1721"/>
      <c r="AE641" s="1721"/>
      <c r="AF641" s="1721"/>
      <c r="AG641" s="1721"/>
      <c r="AH641" s="1721"/>
      <c r="AI641" s="1721"/>
      <c r="AJ641" s="1721"/>
      <c r="AK641" s="1721"/>
      <c r="AL641" s="1721"/>
      <c r="AM641" s="1721"/>
      <c r="AN641" s="1844"/>
      <c r="AO641" s="1590">
        <f>AO639+AO640</f>
        <v>51106678</v>
      </c>
      <c r="AP641" s="1591"/>
      <c r="AQ641" s="1591"/>
      <c r="AR641" s="1591"/>
      <c r="AS641" s="1592"/>
      <c r="AV641" s="3"/>
      <c r="AW641" s="3"/>
      <c r="AX641" s="3"/>
      <c r="AY641" s="3"/>
      <c r="AZ641" s="34"/>
      <c r="BA641" s="34"/>
      <c r="BB641" s="34"/>
      <c r="BC641" s="34"/>
      <c r="BD641" s="34"/>
      <c r="BE641" s="34"/>
      <c r="BF641" s="34"/>
      <c r="BG641" s="34"/>
      <c r="BH641" s="34"/>
      <c r="BI641" s="34"/>
      <c r="BJ641" s="34"/>
      <c r="BK641" s="34"/>
      <c r="BL641" s="34"/>
      <c r="BM641" s="34"/>
      <c r="BN641" s="1394">
        <f>SUM(BN637:BR640)</f>
        <v>0</v>
      </c>
      <c r="BO641" s="1513"/>
      <c r="BP641" s="1513"/>
      <c r="BQ641" s="1513"/>
      <c r="BR641" s="1395"/>
      <c r="BS641" s="1718">
        <f>SUM(BS637:BW640)</f>
        <v>1</v>
      </c>
      <c r="BT641" s="1719"/>
      <c r="BU641" s="1719"/>
      <c r="BV641" s="1719"/>
      <c r="BW641" s="1720"/>
      <c r="BX641" s="1718">
        <f>SUM(BX637:CB640)</f>
        <v>0</v>
      </c>
      <c r="BY641" s="1719"/>
      <c r="BZ641" s="1719"/>
      <c r="CA641" s="1719"/>
      <c r="CB641" s="1720"/>
      <c r="CC641" s="1718">
        <f>SUM(CC637:CG640)</f>
        <v>0</v>
      </c>
      <c r="CD641" s="1719"/>
      <c r="CE641" s="1719"/>
      <c r="CF641" s="1719"/>
      <c r="CG641" s="1720"/>
      <c r="CH641" s="1718">
        <f>SUM(CH637:CL640)</f>
        <v>0</v>
      </c>
      <c r="CI641" s="1719"/>
      <c r="CJ641" s="1719"/>
      <c r="CK641" s="1719"/>
      <c r="CL641" s="1720"/>
      <c r="CM641" s="1718">
        <f>SUM(CM637:CQ640)</f>
        <v>0</v>
      </c>
      <c r="CN641" s="1719"/>
      <c r="CO641" s="1719"/>
      <c r="CP641" s="1719"/>
      <c r="CQ641" s="1720"/>
      <c r="CS641" s="895">
        <f>BN641+BS641+BX641+CC641+CH641+CM641</f>
        <v>1</v>
      </c>
      <c r="CT641" s="57" t="s">
        <v>2051</v>
      </c>
      <c r="CU641" s="3"/>
      <c r="CV641" s="3"/>
      <c r="CW641" s="3"/>
      <c r="CX641" s="3"/>
      <c r="CY641" s="3"/>
      <c r="CZ641" s="3"/>
      <c r="DA641" s="3"/>
      <c r="DB641" s="3"/>
      <c r="DC641" s="3"/>
      <c r="DD641" s="3"/>
      <c r="DE641" s="3"/>
      <c r="DF641" s="3"/>
      <c r="DX641" s="1357" t="e">
        <f t="shared" si="29"/>
        <v>#VALUE!</v>
      </c>
      <c r="DY641" s="1357"/>
      <c r="DZ641" s="1357"/>
      <c r="EA641" s="1357"/>
      <c r="EB641" s="1357"/>
      <c r="EC641" s="1357" t="e">
        <f t="shared" si="24"/>
        <v>#VALUE!</v>
      </c>
      <c r="ED641" s="1357"/>
      <c r="EE641" s="1357"/>
      <c r="EF641" s="1357"/>
      <c r="EG641" s="1357"/>
      <c r="EH641" s="1357">
        <f t="shared" si="25"/>
        <v>240.4</v>
      </c>
      <c r="EI641" s="1357"/>
      <c r="EJ641" s="1357"/>
      <c r="EK641" s="1357"/>
      <c r="EL641" s="1357"/>
      <c r="EM641" s="1357" t="e">
        <f t="shared" si="26"/>
        <v>#VALUE!</v>
      </c>
      <c r="EN641" s="1357"/>
      <c r="EO641" s="1357"/>
      <c r="EP641" s="1357"/>
      <c r="EQ641" s="1357"/>
      <c r="ER641" s="1357" t="e">
        <f t="shared" si="27"/>
        <v>#VALUE!</v>
      </c>
      <c r="ES641" s="1357"/>
      <c r="ET641" s="1357"/>
      <c r="EU641" s="1357"/>
      <c r="EV641" s="1357"/>
      <c r="EW641" s="1357" t="e">
        <f t="shared" si="28"/>
        <v>#VALUE!</v>
      </c>
      <c r="EX641" s="1357"/>
      <c r="EY641" s="1357"/>
      <c r="EZ641" s="1357"/>
      <c r="FA641" s="1357"/>
    </row>
    <row r="642" spans="1:157" ht="13.3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1</v>
      </c>
      <c r="BX642" s="3"/>
      <c r="BY642" s="3"/>
      <c r="BZ642" s="3"/>
      <c r="CA642" s="3"/>
      <c r="CB642" s="895">
        <f>BX641*2</f>
        <v>0</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1</v>
      </c>
      <c r="CT642" s="57" t="s">
        <v>2053</v>
      </c>
      <c r="CU642" s="3"/>
      <c r="CV642" s="3"/>
      <c r="CW642" s="3"/>
      <c r="CX642" s="3"/>
      <c r="CY642" s="3"/>
      <c r="CZ642" s="3"/>
      <c r="DA642" s="3"/>
      <c r="DB642" s="3"/>
      <c r="DC642" s="3"/>
      <c r="DD642" s="3"/>
      <c r="DE642" s="3"/>
      <c r="DF642" s="3"/>
      <c r="DX642" s="1357" t="e">
        <f t="shared" si="29"/>
        <v>#VALUE!</v>
      </c>
      <c r="DY642" s="1357"/>
      <c r="DZ642" s="1357"/>
      <c r="EA642" s="1357"/>
      <c r="EB642" s="1357"/>
      <c r="EC642" s="1357" t="e">
        <f t="shared" si="24"/>
        <v>#VALUE!</v>
      </c>
      <c r="ED642" s="1357"/>
      <c r="EE642" s="1357"/>
      <c r="EF642" s="1357"/>
      <c r="EG642" s="1357"/>
      <c r="EH642" s="1357" t="e">
        <f t="shared" si="25"/>
        <v>#VALUE!</v>
      </c>
      <c r="EI642" s="1357"/>
      <c r="EJ642" s="1357"/>
      <c r="EK642" s="1357"/>
      <c r="EL642" s="1357"/>
      <c r="EM642" s="1357">
        <f t="shared" si="26"/>
        <v>367.73333333333335</v>
      </c>
      <c r="EN642" s="1357"/>
      <c r="EO642" s="1357"/>
      <c r="EP642" s="1357"/>
      <c r="EQ642" s="1357"/>
      <c r="ER642" s="1357" t="e">
        <f t="shared" si="27"/>
        <v>#VALUE!</v>
      </c>
      <c r="ES642" s="1357"/>
      <c r="ET642" s="1357"/>
      <c r="EU642" s="1357"/>
      <c r="EV642" s="1357"/>
      <c r="EW642" s="1357" t="e">
        <f t="shared" si="28"/>
        <v>#VALUE!</v>
      </c>
      <c r="EX642" s="1357"/>
      <c r="EY642" s="1357"/>
      <c r="EZ642" s="1357"/>
      <c r="FA642" s="1357"/>
    </row>
    <row r="643" spans="1:157" ht="13.35" customHeight="1">
      <c r="A643" s="55" t="s">
        <v>112</v>
      </c>
      <c r="B643" t="s">
        <v>472</v>
      </c>
      <c r="G643" s="1512" t="str">
        <f>C627</f>
        <v>SVB Tax-Exempt Perm Loan</v>
      </c>
      <c r="H643" s="1512"/>
      <c r="I643" s="1512"/>
      <c r="J643" s="1512"/>
      <c r="K643" s="1512"/>
      <c r="L643" s="1512"/>
      <c r="M643" s="1512"/>
      <c r="N643" s="1512"/>
      <c r="O643" s="1512"/>
      <c r="P643" s="1512"/>
      <c r="Q643" s="1512"/>
      <c r="R643" s="1512"/>
      <c r="S643" s="8"/>
      <c r="T643" s="55" t="s">
        <v>113</v>
      </c>
      <c r="U643" t="s">
        <v>472</v>
      </c>
      <c r="Z643" s="1512" t="str">
        <f>C628</f>
        <v>Sonoma County HOME</v>
      </c>
      <c r="AA643" s="1512"/>
      <c r="AB643" s="1512"/>
      <c r="AC643" s="1512"/>
      <c r="AD643" s="1512"/>
      <c r="AE643" s="1512"/>
      <c r="AF643" s="1512"/>
      <c r="AG643" s="1512"/>
      <c r="AH643" s="1512"/>
      <c r="AI643" s="1512"/>
      <c r="AJ643" s="1512"/>
      <c r="AK643" s="1512"/>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7" t="e">
        <f t="shared" si="29"/>
        <v>#VALUE!</v>
      </c>
      <c r="DY643" s="1357"/>
      <c r="DZ643" s="1357"/>
      <c r="EA643" s="1357"/>
      <c r="EB643" s="1357"/>
      <c r="EC643" s="1357" t="e">
        <f t="shared" si="24"/>
        <v>#VALUE!</v>
      </c>
      <c r="ED643" s="1357"/>
      <c r="EE643" s="1357"/>
      <c r="EF643" s="1357"/>
      <c r="EG643" s="1357"/>
      <c r="EH643" s="1357">
        <f t="shared" si="25"/>
        <v>160.26666666666665</v>
      </c>
      <c r="EI643" s="1357"/>
      <c r="EJ643" s="1357"/>
      <c r="EK643" s="1357"/>
      <c r="EL643" s="1357"/>
      <c r="EM643" s="1357" t="e">
        <f t="shared" si="26"/>
        <v>#VALUE!</v>
      </c>
      <c r="EN643" s="1357"/>
      <c r="EO643" s="1357"/>
      <c r="EP643" s="1357"/>
      <c r="EQ643" s="1357"/>
      <c r="ER643" s="1357" t="e">
        <f t="shared" si="27"/>
        <v>#VALUE!</v>
      </c>
      <c r="ES643" s="1357"/>
      <c r="ET643" s="1357"/>
      <c r="EU643" s="1357"/>
      <c r="EV643" s="1357"/>
      <c r="EW643" s="1357" t="e">
        <f t="shared" si="28"/>
        <v>#VALUE!</v>
      </c>
      <c r="EX643" s="1357"/>
      <c r="EY643" s="1357"/>
      <c r="EZ643" s="1357"/>
      <c r="FA643" s="1357"/>
    </row>
    <row r="644" spans="1:157" ht="13.35" customHeight="1">
      <c r="A644" s="22"/>
      <c r="B644" t="s">
        <v>85</v>
      </c>
      <c r="G644" s="1434" t="s">
        <v>2735</v>
      </c>
      <c r="H644" s="1434"/>
      <c r="I644" s="1434"/>
      <c r="J644" s="1434"/>
      <c r="K644" s="1434"/>
      <c r="L644" s="1434"/>
      <c r="M644" s="1434"/>
      <c r="N644" s="1434"/>
      <c r="O644" s="1434"/>
      <c r="P644" s="1434"/>
      <c r="Q644" s="1434"/>
      <c r="R644" s="1434"/>
      <c r="S644" s="8"/>
      <c r="T644" s="22"/>
      <c r="U644" t="s">
        <v>85</v>
      </c>
      <c r="Z644" s="1434" t="s">
        <v>2739</v>
      </c>
      <c r="AA644" s="1434"/>
      <c r="AB644" s="1434"/>
      <c r="AC644" s="1434"/>
      <c r="AD644" s="1434"/>
      <c r="AE644" s="1434"/>
      <c r="AF644" s="1434"/>
      <c r="AG644" s="1434"/>
      <c r="AH644" s="1434"/>
      <c r="AI644" s="1434"/>
      <c r="AJ644" s="1434"/>
      <c r="AK644" s="1434"/>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2058</v>
      </c>
      <c r="CT644" s="3"/>
      <c r="CU644" s="3"/>
      <c r="CV644" s="3"/>
      <c r="CW644" s="3"/>
      <c r="CX644" s="3"/>
      <c r="CY644" s="3"/>
      <c r="CZ644" s="3"/>
      <c r="DA644" s="3"/>
      <c r="DB644" s="3"/>
      <c r="DC644" s="3"/>
      <c r="DD644" s="3"/>
      <c r="DE644" s="3"/>
      <c r="DF644" s="3"/>
      <c r="DX644" s="1357" t="e">
        <f t="shared" si="29"/>
        <v>#VALUE!</v>
      </c>
      <c r="DY644" s="1357"/>
      <c r="DZ644" s="1357"/>
      <c r="EA644" s="1357"/>
      <c r="EB644" s="1357"/>
      <c r="EC644" s="1357">
        <f t="shared" si="24"/>
        <v>382</v>
      </c>
      <c r="ED644" s="1357"/>
      <c r="EE644" s="1357"/>
      <c r="EF644" s="1357"/>
      <c r="EG644" s="1357"/>
      <c r="EH644" s="1357" t="e">
        <f t="shared" si="25"/>
        <v>#VALUE!</v>
      </c>
      <c r="EI644" s="1357"/>
      <c r="EJ644" s="1357"/>
      <c r="EK644" s="1357"/>
      <c r="EL644" s="1357"/>
      <c r="EM644" s="1357" t="e">
        <f t="shared" si="26"/>
        <v>#VALUE!</v>
      </c>
      <c r="EN644" s="1357"/>
      <c r="EO644" s="1357"/>
      <c r="EP644" s="1357"/>
      <c r="EQ644" s="1357"/>
      <c r="ER644" s="1357" t="e">
        <f t="shared" si="27"/>
        <v>#VALUE!</v>
      </c>
      <c r="ES644" s="1357"/>
      <c r="ET644" s="1357"/>
      <c r="EU644" s="1357"/>
      <c r="EV644" s="1357"/>
      <c r="EW644" s="1357" t="e">
        <f t="shared" si="28"/>
        <v>#VALUE!</v>
      </c>
      <c r="EX644" s="1357"/>
      <c r="EY644" s="1357"/>
      <c r="EZ644" s="1357"/>
      <c r="FA644" s="1357"/>
    </row>
    <row r="645" spans="1:157" ht="13.35" customHeight="1">
      <c r="A645" s="22"/>
      <c r="B645" t="s">
        <v>589</v>
      </c>
      <c r="G645" s="1434" t="s">
        <v>2736</v>
      </c>
      <c r="H645" s="1434"/>
      <c r="I645" s="1434"/>
      <c r="J645" s="1434"/>
      <c r="K645" s="1434"/>
      <c r="L645" s="1434"/>
      <c r="M645" s="1434"/>
      <c r="N645" s="1434"/>
      <c r="O645" s="1434"/>
      <c r="P645" s="1434"/>
      <c r="Q645" s="1434"/>
      <c r="R645" s="1434"/>
      <c r="T645" s="22"/>
      <c r="U645" t="s">
        <v>589</v>
      </c>
      <c r="Z645" s="1433" t="s">
        <v>2740</v>
      </c>
      <c r="AA645" s="1433"/>
      <c r="AB645" s="1433"/>
      <c r="AC645" s="1433"/>
      <c r="AD645" s="1433"/>
      <c r="AE645" s="1433"/>
      <c r="AF645" s="1433"/>
      <c r="AG645" s="1433"/>
      <c r="AH645" s="1433"/>
      <c r="AI645" s="1433"/>
      <c r="AJ645" s="1433"/>
      <c r="AK645" s="1433"/>
      <c r="AV645" s="3"/>
      <c r="AW645" s="3"/>
      <c r="AX645" s="3"/>
      <c r="AY645" s="3"/>
      <c r="AZ645" s="3"/>
      <c r="BA645" s="3"/>
      <c r="BB645" s="3"/>
      <c r="BC645" s="3"/>
      <c r="BD645" s="3"/>
      <c r="BE645" s="3"/>
      <c r="BF645" s="3"/>
      <c r="BG645" s="3"/>
      <c r="BH645" s="3"/>
      <c r="BI645" s="3"/>
      <c r="BJ645" s="3"/>
      <c r="BK645" s="3"/>
      <c r="BL645" s="3"/>
      <c r="BM645" s="3"/>
      <c r="BN645" s="1396">
        <f t="shared" ref="BN645:BN654" si="30">IF(J787="SRO/Studio",O787,0)</f>
        <v>0</v>
      </c>
      <c r="BO645" s="1397"/>
      <c r="BP645" s="1397"/>
      <c r="BQ645" s="1397"/>
      <c r="BR645" s="1398"/>
      <c r="BS645" s="1393">
        <f t="shared" ref="BS645:BS654" si="31">IF(J787="1 Bedroom",O787,0)</f>
        <v>0</v>
      </c>
      <c r="BT645" s="1393"/>
      <c r="BU645" s="1393"/>
      <c r="BV645" s="1393"/>
      <c r="BW645" s="1393"/>
      <c r="BX645" s="1393">
        <f t="shared" ref="BX645:BX654" si="32">IF(J787="2 Bedrooms",O787,0)</f>
        <v>0</v>
      </c>
      <c r="BY645" s="1393"/>
      <c r="BZ645" s="1393"/>
      <c r="CA645" s="1393"/>
      <c r="CB645" s="1393"/>
      <c r="CC645" s="1393">
        <f t="shared" ref="CC645:CC654" si="33">IF(J787="3 Bedrooms",O787,0)</f>
        <v>0</v>
      </c>
      <c r="CD645" s="1393"/>
      <c r="CE645" s="1393"/>
      <c r="CF645" s="1393"/>
      <c r="CG645" s="1393"/>
      <c r="CH645" s="1393">
        <f t="shared" ref="CH645:CH654" si="34">IF(J787="4 Bedrooms",O787,0)</f>
        <v>0</v>
      </c>
      <c r="CI645" s="1393"/>
      <c r="CJ645" s="1393"/>
      <c r="CK645" s="1393"/>
      <c r="CL645" s="1393"/>
      <c r="CM645" s="1393">
        <f t="shared" ref="CM645:CM654" si="35">IF(J787="5 Bedrooms",O787,0)</f>
        <v>0</v>
      </c>
      <c r="CN645" s="1393"/>
      <c r="CO645" s="1393"/>
      <c r="CP645" s="1393"/>
      <c r="CQ645" s="1393"/>
      <c r="CR645" s="6"/>
      <c r="CS645" s="1396">
        <f t="shared" ref="CS645:CS654" si="36">IF(AND(BN645&gt;=1,AH787&gt;=0.1,AH787&lt;=1),O787,0)</f>
        <v>0</v>
      </c>
      <c r="CT645" s="1397"/>
      <c r="CU645" s="1397"/>
      <c r="CV645" s="1397"/>
      <c r="CW645" s="1398"/>
      <c r="CX645" s="1396">
        <f t="shared" ref="CX645:CX654" si="37">IF(AND(BS645&gt;=1,AH787&gt;=0.1,AH787&lt;=1),O787,0)</f>
        <v>0</v>
      </c>
      <c r="CY645" s="1397"/>
      <c r="CZ645" s="1397"/>
      <c r="DA645" s="1397"/>
      <c r="DB645" s="1398"/>
      <c r="DC645" s="1396">
        <f t="shared" ref="DC645:DC654" si="38">IF(AND(BX645&gt;=1,AH787&gt;=0.1,AH787&lt;=1),O787,0)</f>
        <v>0</v>
      </c>
      <c r="DD645" s="1397"/>
      <c r="DE645" s="1397"/>
      <c r="DF645" s="1397"/>
      <c r="DG645" s="1398"/>
      <c r="DH645" s="1396">
        <f t="shared" ref="DH645:DH654" si="39">IF(AND(CC645&gt;=1,AH787&gt;=0.1,AH787&lt;=1),O787,0)</f>
        <v>0</v>
      </c>
      <c r="DI645" s="1397"/>
      <c r="DJ645" s="1397"/>
      <c r="DK645" s="1397"/>
      <c r="DL645" s="1398"/>
      <c r="DM645" s="1396">
        <f t="shared" ref="DM645:DM654" si="40">IF(AND(CH645&gt;=1,AH787&gt;=0.1,AH787&lt;=1),O787,0)</f>
        <v>0</v>
      </c>
      <c r="DN645" s="1397"/>
      <c r="DO645" s="1397"/>
      <c r="DP645" s="1397"/>
      <c r="DQ645" s="1398"/>
      <c r="DR645" s="1396">
        <f t="shared" ref="DR645:DR654" si="41">IF(AND(CM645&gt;=1,AH787&gt;=0.1,AH787&lt;=1),O787,0)</f>
        <v>0</v>
      </c>
      <c r="DS645" s="1397"/>
      <c r="DT645" s="1397"/>
      <c r="DU645" s="1397"/>
      <c r="DV645" s="1398"/>
      <c r="DX645" s="1357" t="e">
        <f t="shared" si="29"/>
        <v>#VALUE!</v>
      </c>
      <c r="DY645" s="1357"/>
      <c r="DZ645" s="1357"/>
      <c r="EA645" s="1357"/>
      <c r="EB645" s="1357"/>
      <c r="EC645" s="1357" t="e">
        <f t="shared" si="24"/>
        <v>#VALUE!</v>
      </c>
      <c r="ED645" s="1357"/>
      <c r="EE645" s="1357"/>
      <c r="EF645" s="1357"/>
      <c r="EG645" s="1357"/>
      <c r="EH645" s="1357">
        <f t="shared" si="25"/>
        <v>452.66666666666663</v>
      </c>
      <c r="EI645" s="1357"/>
      <c r="EJ645" s="1357"/>
      <c r="EK645" s="1357"/>
      <c r="EL645" s="1357"/>
      <c r="EM645" s="1357" t="e">
        <f t="shared" si="26"/>
        <v>#VALUE!</v>
      </c>
      <c r="EN645" s="1357"/>
      <c r="EO645" s="1357"/>
      <c r="EP645" s="1357"/>
      <c r="EQ645" s="1357"/>
      <c r="ER645" s="1357" t="e">
        <f t="shared" si="27"/>
        <v>#VALUE!</v>
      </c>
      <c r="ES645" s="1357"/>
      <c r="ET645" s="1357"/>
      <c r="EU645" s="1357"/>
      <c r="EV645" s="1357"/>
      <c r="EW645" s="1357" t="e">
        <f t="shared" si="28"/>
        <v>#VALUE!</v>
      </c>
      <c r="EX645" s="1357"/>
      <c r="EY645" s="1357"/>
      <c r="EZ645" s="1357"/>
      <c r="FA645" s="1357"/>
    </row>
    <row r="646" spans="1:157" ht="13.35" customHeight="1">
      <c r="A646" s="22"/>
      <c r="B646" t="s">
        <v>17</v>
      </c>
      <c r="G646" s="1434" t="s">
        <v>2737</v>
      </c>
      <c r="H646" s="1434"/>
      <c r="I646" s="1434"/>
      <c r="J646" s="1434"/>
      <c r="K646" s="1434"/>
      <c r="L646" s="1434"/>
      <c r="M646" s="1434"/>
      <c r="N646" s="1434"/>
      <c r="O646" s="1434"/>
      <c r="P646" s="1434"/>
      <c r="Q646" s="1434"/>
      <c r="R646" s="1434"/>
      <c r="S646" s="8"/>
      <c r="T646" s="22"/>
      <c r="U646" t="s">
        <v>17</v>
      </c>
      <c r="Z646" s="1433" t="s">
        <v>2741</v>
      </c>
      <c r="AA646" s="1433"/>
      <c r="AB646" s="1433"/>
      <c r="AC646" s="1433"/>
      <c r="AD646" s="1433"/>
      <c r="AE646" s="1433"/>
      <c r="AF646" s="1433"/>
      <c r="AG646" s="1433"/>
      <c r="AH646" s="1433"/>
      <c r="AI646" s="1433"/>
      <c r="AJ646" s="1433"/>
      <c r="AK646" s="1433"/>
      <c r="AZ646" s="3"/>
      <c r="BA646" s="3"/>
      <c r="BB646" s="3"/>
      <c r="BC646" s="3"/>
      <c r="BD646" s="3"/>
      <c r="BE646" s="3"/>
      <c r="BF646" s="3"/>
      <c r="BG646" s="3"/>
      <c r="BH646" s="3"/>
      <c r="BI646" s="3"/>
      <c r="BJ646" s="3"/>
      <c r="BK646" s="3"/>
      <c r="BL646" s="3"/>
      <c r="BM646" s="3"/>
      <c r="BN646" s="1396">
        <f t="shared" si="30"/>
        <v>0</v>
      </c>
      <c r="BO646" s="1397"/>
      <c r="BP646" s="1397"/>
      <c r="BQ646" s="1397"/>
      <c r="BR646" s="1398"/>
      <c r="BS646" s="1393">
        <f t="shared" si="31"/>
        <v>0</v>
      </c>
      <c r="BT646" s="1393"/>
      <c r="BU646" s="1393"/>
      <c r="BV646" s="1393"/>
      <c r="BW646" s="1393"/>
      <c r="BX646" s="1393">
        <f t="shared" si="32"/>
        <v>0</v>
      </c>
      <c r="BY646" s="1393"/>
      <c r="BZ646" s="1393"/>
      <c r="CA646" s="1393"/>
      <c r="CB646" s="1393"/>
      <c r="CC646" s="1393">
        <f t="shared" si="33"/>
        <v>0</v>
      </c>
      <c r="CD646" s="1393"/>
      <c r="CE646" s="1393"/>
      <c r="CF646" s="1393"/>
      <c r="CG646" s="1393"/>
      <c r="CH646" s="1393">
        <f t="shared" si="34"/>
        <v>0</v>
      </c>
      <c r="CI646" s="1393"/>
      <c r="CJ646" s="1393"/>
      <c r="CK646" s="1393"/>
      <c r="CL646" s="1393"/>
      <c r="CM646" s="1393">
        <f t="shared" si="35"/>
        <v>0</v>
      </c>
      <c r="CN646" s="1393"/>
      <c r="CO646" s="1393"/>
      <c r="CP646" s="1393"/>
      <c r="CQ646" s="1393"/>
      <c r="CR646" s="6"/>
      <c r="CS646" s="1396">
        <f t="shared" si="36"/>
        <v>0</v>
      </c>
      <c r="CT646" s="1397"/>
      <c r="CU646" s="1397"/>
      <c r="CV646" s="1397"/>
      <c r="CW646" s="1398"/>
      <c r="CX646" s="1396">
        <f t="shared" si="37"/>
        <v>0</v>
      </c>
      <c r="CY646" s="1397"/>
      <c r="CZ646" s="1397"/>
      <c r="DA646" s="1397"/>
      <c r="DB646" s="1398"/>
      <c r="DC646" s="1396">
        <f t="shared" si="38"/>
        <v>0</v>
      </c>
      <c r="DD646" s="1397"/>
      <c r="DE646" s="1397"/>
      <c r="DF646" s="1397"/>
      <c r="DG646" s="1398"/>
      <c r="DH646" s="1396">
        <f t="shared" si="39"/>
        <v>0</v>
      </c>
      <c r="DI646" s="1397"/>
      <c r="DJ646" s="1397"/>
      <c r="DK646" s="1397"/>
      <c r="DL646" s="1398"/>
      <c r="DM646" s="1396">
        <f t="shared" si="40"/>
        <v>0</v>
      </c>
      <c r="DN646" s="1397"/>
      <c r="DO646" s="1397"/>
      <c r="DP646" s="1397"/>
      <c r="DQ646" s="1398"/>
      <c r="DR646" s="1396">
        <f t="shared" si="41"/>
        <v>0</v>
      </c>
      <c r="DS646" s="1397"/>
      <c r="DT646" s="1397"/>
      <c r="DU646" s="1397"/>
      <c r="DV646" s="1398"/>
      <c r="DX646" s="1357" t="e">
        <f t="shared" si="29"/>
        <v>#VALUE!</v>
      </c>
      <c r="DY646" s="1357"/>
      <c r="DZ646" s="1357"/>
      <c r="EA646" s="1357"/>
      <c r="EB646" s="1357"/>
      <c r="EC646" s="1357" t="e">
        <f t="shared" si="24"/>
        <v>#VALUE!</v>
      </c>
      <c r="ED646" s="1357"/>
      <c r="EE646" s="1357"/>
      <c r="EF646" s="1357"/>
      <c r="EG646" s="1357"/>
      <c r="EH646" s="1357" t="e">
        <f t="shared" si="25"/>
        <v>#VALUE!</v>
      </c>
      <c r="EI646" s="1357"/>
      <c r="EJ646" s="1357"/>
      <c r="EK646" s="1357"/>
      <c r="EL646" s="1357"/>
      <c r="EM646" s="1357">
        <f t="shared" si="26"/>
        <v>831.4666666666667</v>
      </c>
      <c r="EN646" s="1357"/>
      <c r="EO646" s="1357"/>
      <c r="EP646" s="1357"/>
      <c r="EQ646" s="1357"/>
      <c r="ER646" s="1357" t="e">
        <f t="shared" si="27"/>
        <v>#VALUE!</v>
      </c>
      <c r="ES646" s="1357"/>
      <c r="ET646" s="1357"/>
      <c r="EU646" s="1357"/>
      <c r="EV646" s="1357"/>
      <c r="EW646" s="1357" t="e">
        <f t="shared" si="28"/>
        <v>#VALUE!</v>
      </c>
      <c r="EX646" s="1357"/>
      <c r="EY646" s="1357"/>
      <c r="EZ646" s="1357"/>
      <c r="FA646" s="1357"/>
    </row>
    <row r="647" spans="1:157" ht="13.35" customHeight="1">
      <c r="A647" s="22"/>
      <c r="B647" t="s">
        <v>317</v>
      </c>
      <c r="G647" s="1437" t="s">
        <v>2738</v>
      </c>
      <c r="H647" s="1437"/>
      <c r="I647" s="1437"/>
      <c r="J647" s="1437"/>
      <c r="K647" s="1437"/>
      <c r="L647" s="1437"/>
      <c r="O647" s="33" t="s">
        <v>207</v>
      </c>
      <c r="P647" s="1421"/>
      <c r="Q647" s="1421"/>
      <c r="R647" s="1421"/>
      <c r="S647" s="10"/>
      <c r="T647" s="22"/>
      <c r="U647" t="s">
        <v>317</v>
      </c>
      <c r="Z647" s="1437" t="s">
        <v>2742</v>
      </c>
      <c r="AA647" s="1437"/>
      <c r="AB647" s="1437"/>
      <c r="AC647" s="1437"/>
      <c r="AD647" s="1437"/>
      <c r="AE647" s="1437"/>
      <c r="AH647" s="33" t="s">
        <v>207</v>
      </c>
      <c r="AI647" s="1421"/>
      <c r="AJ647" s="1421"/>
      <c r="AK647" s="1421"/>
      <c r="AZ647" s="34"/>
      <c r="BA647" s="34"/>
      <c r="BB647" s="34"/>
      <c r="BC647" s="34"/>
      <c r="BD647" s="34"/>
      <c r="BE647" s="34"/>
      <c r="BF647" s="34"/>
      <c r="BG647" s="34"/>
      <c r="BH647" s="34"/>
      <c r="BI647" s="34"/>
      <c r="BJ647" s="34"/>
      <c r="BK647" s="34"/>
      <c r="BL647" s="34"/>
      <c r="BM647" s="34"/>
      <c r="BN647" s="1396">
        <f t="shared" si="30"/>
        <v>0</v>
      </c>
      <c r="BO647" s="1397"/>
      <c r="BP647" s="1397"/>
      <c r="BQ647" s="1397"/>
      <c r="BR647" s="1398"/>
      <c r="BS647" s="1393">
        <f t="shared" si="31"/>
        <v>0</v>
      </c>
      <c r="BT647" s="1393"/>
      <c r="BU647" s="1393"/>
      <c r="BV647" s="1393"/>
      <c r="BW647" s="1393"/>
      <c r="BX647" s="1393">
        <f t="shared" si="32"/>
        <v>0</v>
      </c>
      <c r="BY647" s="1393"/>
      <c r="BZ647" s="1393"/>
      <c r="CA647" s="1393"/>
      <c r="CB647" s="1393"/>
      <c r="CC647" s="1393">
        <f t="shared" si="33"/>
        <v>0</v>
      </c>
      <c r="CD647" s="1393"/>
      <c r="CE647" s="1393"/>
      <c r="CF647" s="1393"/>
      <c r="CG647" s="1393"/>
      <c r="CH647" s="1393">
        <f t="shared" si="34"/>
        <v>0</v>
      </c>
      <c r="CI647" s="1393"/>
      <c r="CJ647" s="1393"/>
      <c r="CK647" s="1393"/>
      <c r="CL647" s="1393"/>
      <c r="CM647" s="1393">
        <f t="shared" si="35"/>
        <v>0</v>
      </c>
      <c r="CN647" s="1393"/>
      <c r="CO647" s="1393"/>
      <c r="CP647" s="1393"/>
      <c r="CQ647" s="1393"/>
      <c r="CR647" s="6"/>
      <c r="CS647" s="1396">
        <f t="shared" si="36"/>
        <v>0</v>
      </c>
      <c r="CT647" s="1397"/>
      <c r="CU647" s="1397"/>
      <c r="CV647" s="1397"/>
      <c r="CW647" s="1398"/>
      <c r="CX647" s="1396">
        <f t="shared" si="37"/>
        <v>0</v>
      </c>
      <c r="CY647" s="1397"/>
      <c r="CZ647" s="1397"/>
      <c r="DA647" s="1397"/>
      <c r="DB647" s="1398"/>
      <c r="DC647" s="1396">
        <f t="shared" si="38"/>
        <v>0</v>
      </c>
      <c r="DD647" s="1397"/>
      <c r="DE647" s="1397"/>
      <c r="DF647" s="1397"/>
      <c r="DG647" s="1398"/>
      <c r="DH647" s="1396">
        <f t="shared" si="39"/>
        <v>0</v>
      </c>
      <c r="DI647" s="1397"/>
      <c r="DJ647" s="1397"/>
      <c r="DK647" s="1397"/>
      <c r="DL647" s="1398"/>
      <c r="DM647" s="1396">
        <f t="shared" si="40"/>
        <v>0</v>
      </c>
      <c r="DN647" s="1397"/>
      <c r="DO647" s="1397"/>
      <c r="DP647" s="1397"/>
      <c r="DQ647" s="1398"/>
      <c r="DR647" s="1396">
        <f t="shared" si="41"/>
        <v>0</v>
      </c>
      <c r="DS647" s="1397"/>
      <c r="DT647" s="1397"/>
      <c r="DU647" s="1397"/>
      <c r="DV647" s="1398"/>
      <c r="DX647" s="1357" t="e">
        <f t="shared" si="29"/>
        <v>#VALUE!</v>
      </c>
      <c r="DY647" s="1357"/>
      <c r="DZ647" s="1357"/>
      <c r="EA647" s="1357"/>
      <c r="EB647" s="1357"/>
      <c r="EC647" s="1357">
        <f t="shared" si="24"/>
        <v>254.66666666666666</v>
      </c>
      <c r="ED647" s="1357"/>
      <c r="EE647" s="1357"/>
      <c r="EF647" s="1357"/>
      <c r="EG647" s="1357"/>
      <c r="EH647" s="1357" t="e">
        <f t="shared" si="25"/>
        <v>#VALUE!</v>
      </c>
      <c r="EI647" s="1357"/>
      <c r="EJ647" s="1357"/>
      <c r="EK647" s="1357"/>
      <c r="EL647" s="1357"/>
      <c r="EM647" s="1357" t="e">
        <f t="shared" si="26"/>
        <v>#VALUE!</v>
      </c>
      <c r="EN647" s="1357"/>
      <c r="EO647" s="1357"/>
      <c r="EP647" s="1357"/>
      <c r="EQ647" s="1357"/>
      <c r="ER647" s="1357" t="e">
        <f t="shared" si="27"/>
        <v>#VALUE!</v>
      </c>
      <c r="ES647" s="1357"/>
      <c r="ET647" s="1357"/>
      <c r="EU647" s="1357"/>
      <c r="EV647" s="1357"/>
      <c r="EW647" s="1357" t="e">
        <f t="shared" si="28"/>
        <v>#VALUE!</v>
      </c>
      <c r="EX647" s="1357"/>
      <c r="EY647" s="1357"/>
      <c r="EZ647" s="1357"/>
      <c r="FA647" s="1357"/>
    </row>
    <row r="648" spans="1:157" ht="13.35" customHeight="1">
      <c r="A648" s="22"/>
      <c r="B648" t="s">
        <v>18</v>
      </c>
      <c r="H648" s="1434" t="str">
        <f>M627</f>
        <v>Loan, Tax-Exempt</v>
      </c>
      <c r="I648" s="1434"/>
      <c r="J648" s="1434"/>
      <c r="K648" s="1434"/>
      <c r="L648" s="1434"/>
      <c r="M648" s="1434"/>
      <c r="N648" s="1434"/>
      <c r="O648" s="1434"/>
      <c r="P648" s="1434"/>
      <c r="Q648" s="1434"/>
      <c r="R648" s="1434"/>
      <c r="S648" s="8"/>
      <c r="T648" s="22"/>
      <c r="U648" t="s">
        <v>18</v>
      </c>
      <c r="AA648" s="1434" t="str">
        <f>M628</f>
        <v>Loan, Residual Receipts</v>
      </c>
      <c r="AB648" s="1434"/>
      <c r="AC648" s="1434"/>
      <c r="AD648" s="1434"/>
      <c r="AE648" s="1434"/>
      <c r="AF648" s="1434"/>
      <c r="AG648" s="1434"/>
      <c r="AH648" s="1434"/>
      <c r="AI648" s="1434"/>
      <c r="AJ648" s="1434"/>
      <c r="AK648" s="1434"/>
      <c r="AZ648" s="34"/>
      <c r="BA648" s="34"/>
      <c r="BB648" s="34"/>
      <c r="BC648" s="34"/>
      <c r="BD648" s="34"/>
      <c r="BE648" s="34"/>
      <c r="BF648" s="34"/>
      <c r="BG648" s="34"/>
      <c r="BH648" s="34"/>
      <c r="BI648" s="34"/>
      <c r="BJ648" s="34"/>
      <c r="BK648" s="34"/>
      <c r="BL648" s="34"/>
      <c r="BM648" s="34"/>
      <c r="BN648" s="1396">
        <f t="shared" si="30"/>
        <v>0</v>
      </c>
      <c r="BO648" s="1397"/>
      <c r="BP648" s="1397"/>
      <c r="BQ648" s="1397"/>
      <c r="BR648" s="1398"/>
      <c r="BS648" s="1393">
        <f t="shared" si="31"/>
        <v>0</v>
      </c>
      <c r="BT648" s="1393"/>
      <c r="BU648" s="1393"/>
      <c r="BV648" s="1393"/>
      <c r="BW648" s="1393"/>
      <c r="BX648" s="1393">
        <f t="shared" si="32"/>
        <v>0</v>
      </c>
      <c r="BY648" s="1393"/>
      <c r="BZ648" s="1393"/>
      <c r="CA648" s="1393"/>
      <c r="CB648" s="1393"/>
      <c r="CC648" s="1393">
        <f t="shared" si="33"/>
        <v>0</v>
      </c>
      <c r="CD648" s="1393"/>
      <c r="CE648" s="1393"/>
      <c r="CF648" s="1393"/>
      <c r="CG648" s="1393"/>
      <c r="CH648" s="1393">
        <f t="shared" si="34"/>
        <v>0</v>
      </c>
      <c r="CI648" s="1393"/>
      <c r="CJ648" s="1393"/>
      <c r="CK648" s="1393"/>
      <c r="CL648" s="1393"/>
      <c r="CM648" s="1393">
        <f t="shared" si="35"/>
        <v>0</v>
      </c>
      <c r="CN648" s="1393"/>
      <c r="CO648" s="1393"/>
      <c r="CP648" s="1393"/>
      <c r="CQ648" s="1393"/>
      <c r="CR648" s="6"/>
      <c r="CS648" s="1396">
        <f t="shared" si="36"/>
        <v>0</v>
      </c>
      <c r="CT648" s="1397"/>
      <c r="CU648" s="1397"/>
      <c r="CV648" s="1397"/>
      <c r="CW648" s="1398"/>
      <c r="CX648" s="1396">
        <f t="shared" si="37"/>
        <v>0</v>
      </c>
      <c r="CY648" s="1397"/>
      <c r="CZ648" s="1397"/>
      <c r="DA648" s="1397"/>
      <c r="DB648" s="1398"/>
      <c r="DC648" s="1396">
        <f t="shared" si="38"/>
        <v>0</v>
      </c>
      <c r="DD648" s="1397"/>
      <c r="DE648" s="1397"/>
      <c r="DF648" s="1397"/>
      <c r="DG648" s="1398"/>
      <c r="DH648" s="1396">
        <f t="shared" si="39"/>
        <v>0</v>
      </c>
      <c r="DI648" s="1397"/>
      <c r="DJ648" s="1397"/>
      <c r="DK648" s="1397"/>
      <c r="DL648" s="1398"/>
      <c r="DM648" s="1396">
        <f t="shared" si="40"/>
        <v>0</v>
      </c>
      <c r="DN648" s="1397"/>
      <c r="DO648" s="1397"/>
      <c r="DP648" s="1397"/>
      <c r="DQ648" s="1398"/>
      <c r="DR648" s="1396">
        <f t="shared" si="41"/>
        <v>0</v>
      </c>
      <c r="DS648" s="1397"/>
      <c r="DT648" s="1397"/>
      <c r="DU648" s="1397"/>
      <c r="DV648" s="1398"/>
      <c r="DX648" s="1357" t="e">
        <f t="shared" si="29"/>
        <v>#VALUE!</v>
      </c>
      <c r="DY648" s="1357"/>
      <c r="DZ648" s="1357"/>
      <c r="EA648" s="1357"/>
      <c r="EB648" s="1357"/>
      <c r="EC648" s="1357">
        <f t="shared" si="24"/>
        <v>156.2222222222222</v>
      </c>
      <c r="ED648" s="1357"/>
      <c r="EE648" s="1357"/>
      <c r="EF648" s="1357"/>
      <c r="EG648" s="1357"/>
      <c r="EH648" s="1357" t="e">
        <f t="shared" si="25"/>
        <v>#VALUE!</v>
      </c>
      <c r="EI648" s="1357"/>
      <c r="EJ648" s="1357"/>
      <c r="EK648" s="1357"/>
      <c r="EL648" s="1357"/>
      <c r="EM648" s="1357" t="e">
        <f t="shared" si="26"/>
        <v>#VALUE!</v>
      </c>
      <c r="EN648" s="1357"/>
      <c r="EO648" s="1357"/>
      <c r="EP648" s="1357"/>
      <c r="EQ648" s="1357"/>
      <c r="ER648" s="1357" t="e">
        <f t="shared" si="27"/>
        <v>#VALUE!</v>
      </c>
      <c r="ES648" s="1357"/>
      <c r="ET648" s="1357"/>
      <c r="EU648" s="1357"/>
      <c r="EV648" s="1357"/>
      <c r="EW648" s="1357" t="e">
        <f t="shared" si="28"/>
        <v>#VALUE!</v>
      </c>
      <c r="EX648" s="1357"/>
      <c r="EY648" s="1357"/>
      <c r="EZ648" s="1357"/>
      <c r="FA648" s="1357"/>
    </row>
    <row r="649" spans="1:157" ht="13.35" customHeight="1">
      <c r="A649" s="22"/>
      <c r="B649" t="s">
        <v>20</v>
      </c>
      <c r="N649" s="1419" t="s">
        <v>554</v>
      </c>
      <c r="O649" s="1419"/>
      <c r="T649" s="22"/>
      <c r="U649" t="s">
        <v>20</v>
      </c>
      <c r="AG649" s="1419" t="s">
        <v>554</v>
      </c>
      <c r="AH649" s="1419"/>
      <c r="AZ649" s="34"/>
      <c r="BA649" s="34"/>
      <c r="BB649" s="34"/>
      <c r="BC649" s="34"/>
      <c r="BD649" s="34"/>
      <c r="BE649" s="34"/>
      <c r="BF649" s="34"/>
      <c r="BG649" s="34"/>
      <c r="BH649" s="34"/>
      <c r="BI649" s="34"/>
      <c r="BJ649" s="34"/>
      <c r="BK649" s="34"/>
      <c r="BL649" s="34"/>
      <c r="BM649" s="34"/>
      <c r="BN649" s="1396">
        <f t="shared" si="30"/>
        <v>0</v>
      </c>
      <c r="BO649" s="1397"/>
      <c r="BP649" s="1397"/>
      <c r="BQ649" s="1397"/>
      <c r="BR649" s="1398"/>
      <c r="BS649" s="1393">
        <f t="shared" si="31"/>
        <v>0</v>
      </c>
      <c r="BT649" s="1393"/>
      <c r="BU649" s="1393"/>
      <c r="BV649" s="1393"/>
      <c r="BW649" s="1393"/>
      <c r="BX649" s="1393">
        <f t="shared" si="32"/>
        <v>0</v>
      </c>
      <c r="BY649" s="1393"/>
      <c r="BZ649" s="1393"/>
      <c r="CA649" s="1393"/>
      <c r="CB649" s="1393"/>
      <c r="CC649" s="1393">
        <f t="shared" si="33"/>
        <v>0</v>
      </c>
      <c r="CD649" s="1393"/>
      <c r="CE649" s="1393"/>
      <c r="CF649" s="1393"/>
      <c r="CG649" s="1393"/>
      <c r="CH649" s="1393">
        <f t="shared" si="34"/>
        <v>0</v>
      </c>
      <c r="CI649" s="1393"/>
      <c r="CJ649" s="1393"/>
      <c r="CK649" s="1393"/>
      <c r="CL649" s="1393"/>
      <c r="CM649" s="1393">
        <f t="shared" si="35"/>
        <v>0</v>
      </c>
      <c r="CN649" s="1393"/>
      <c r="CO649" s="1393"/>
      <c r="CP649" s="1393"/>
      <c r="CQ649" s="1393"/>
      <c r="CR649" s="6"/>
      <c r="CS649" s="1396">
        <f t="shared" si="36"/>
        <v>0</v>
      </c>
      <c r="CT649" s="1397"/>
      <c r="CU649" s="1397"/>
      <c r="CV649" s="1397"/>
      <c r="CW649" s="1398"/>
      <c r="CX649" s="1396">
        <f t="shared" si="37"/>
        <v>0</v>
      </c>
      <c r="CY649" s="1397"/>
      <c r="CZ649" s="1397"/>
      <c r="DA649" s="1397"/>
      <c r="DB649" s="1398"/>
      <c r="DC649" s="1396">
        <f t="shared" si="38"/>
        <v>0</v>
      </c>
      <c r="DD649" s="1397"/>
      <c r="DE649" s="1397"/>
      <c r="DF649" s="1397"/>
      <c r="DG649" s="1398"/>
      <c r="DH649" s="1396">
        <f t="shared" si="39"/>
        <v>0</v>
      </c>
      <c r="DI649" s="1397"/>
      <c r="DJ649" s="1397"/>
      <c r="DK649" s="1397"/>
      <c r="DL649" s="1398"/>
      <c r="DM649" s="1396">
        <f t="shared" si="40"/>
        <v>0</v>
      </c>
      <c r="DN649" s="1397"/>
      <c r="DO649" s="1397"/>
      <c r="DP649" s="1397"/>
      <c r="DQ649" s="1398"/>
      <c r="DR649" s="1396">
        <f t="shared" si="41"/>
        <v>0</v>
      </c>
      <c r="DS649" s="1397"/>
      <c r="DT649" s="1397"/>
      <c r="DU649" s="1397"/>
      <c r="DV649" s="1398"/>
      <c r="DX649" s="1357" t="e">
        <f t="shared" si="29"/>
        <v>#VALUE!</v>
      </c>
      <c r="DY649" s="1357"/>
      <c r="DZ649" s="1357"/>
      <c r="EA649" s="1357"/>
      <c r="EB649" s="1357"/>
      <c r="EC649" s="1357" t="e">
        <f t="shared" si="24"/>
        <v>#VALUE!</v>
      </c>
      <c r="ED649" s="1357"/>
      <c r="EE649" s="1357"/>
      <c r="EF649" s="1357"/>
      <c r="EG649" s="1357"/>
      <c r="EH649" s="1357">
        <f t="shared" si="25"/>
        <v>333.8</v>
      </c>
      <c r="EI649" s="1357"/>
      <c r="EJ649" s="1357"/>
      <c r="EK649" s="1357"/>
      <c r="EL649" s="1357"/>
      <c r="EM649" s="1357" t="e">
        <f t="shared" si="26"/>
        <v>#VALUE!</v>
      </c>
      <c r="EN649" s="1357"/>
      <c r="EO649" s="1357"/>
      <c r="EP649" s="1357"/>
      <c r="EQ649" s="1357"/>
      <c r="ER649" s="1357" t="e">
        <f t="shared" si="27"/>
        <v>#VALUE!</v>
      </c>
      <c r="ES649" s="1357"/>
      <c r="ET649" s="1357"/>
      <c r="EU649" s="1357"/>
      <c r="EV649" s="1357"/>
      <c r="EW649" s="1357" t="e">
        <f t="shared" si="28"/>
        <v>#VALUE!</v>
      </c>
      <c r="EX649" s="1357"/>
      <c r="EY649" s="1357"/>
      <c r="EZ649" s="1357"/>
      <c r="FA649" s="1357"/>
    </row>
    <row r="650" spans="1:157" ht="13.35" customHeight="1">
      <c r="A650" s="22"/>
      <c r="T650" s="22"/>
      <c r="AZ650" s="34"/>
      <c r="BA650" s="34"/>
      <c r="BB650" s="34"/>
      <c r="BC650" s="34"/>
      <c r="BD650" s="34"/>
      <c r="BE650" s="34"/>
      <c r="BF650" s="34"/>
      <c r="BG650" s="34"/>
      <c r="BH650" s="34"/>
      <c r="BI650" s="34"/>
      <c r="BJ650" s="34"/>
      <c r="BK650" s="34"/>
      <c r="BL650" s="34"/>
      <c r="BM650" s="34"/>
      <c r="BN650" s="1396">
        <f t="shared" si="30"/>
        <v>0</v>
      </c>
      <c r="BO650" s="1397"/>
      <c r="BP650" s="1397"/>
      <c r="BQ650" s="1397"/>
      <c r="BR650" s="1398"/>
      <c r="BS650" s="1393">
        <f t="shared" si="31"/>
        <v>0</v>
      </c>
      <c r="BT650" s="1393"/>
      <c r="BU650" s="1393"/>
      <c r="BV650" s="1393"/>
      <c r="BW650" s="1393"/>
      <c r="BX650" s="1393">
        <f t="shared" si="32"/>
        <v>0</v>
      </c>
      <c r="BY650" s="1393"/>
      <c r="BZ650" s="1393"/>
      <c r="CA650" s="1393"/>
      <c r="CB650" s="1393"/>
      <c r="CC650" s="1393">
        <f t="shared" si="33"/>
        <v>0</v>
      </c>
      <c r="CD650" s="1393"/>
      <c r="CE650" s="1393"/>
      <c r="CF650" s="1393"/>
      <c r="CG650" s="1393"/>
      <c r="CH650" s="1393">
        <f t="shared" si="34"/>
        <v>0</v>
      </c>
      <c r="CI650" s="1393"/>
      <c r="CJ650" s="1393"/>
      <c r="CK650" s="1393"/>
      <c r="CL650" s="1393"/>
      <c r="CM650" s="1393">
        <f t="shared" si="35"/>
        <v>0</v>
      </c>
      <c r="CN650" s="1393"/>
      <c r="CO650" s="1393"/>
      <c r="CP650" s="1393"/>
      <c r="CQ650" s="1393"/>
      <c r="CR650" s="6"/>
      <c r="CS650" s="1396">
        <f t="shared" si="36"/>
        <v>0</v>
      </c>
      <c r="CT650" s="1397"/>
      <c r="CU650" s="1397"/>
      <c r="CV650" s="1397"/>
      <c r="CW650" s="1398"/>
      <c r="CX650" s="1396">
        <f t="shared" si="37"/>
        <v>0</v>
      </c>
      <c r="CY650" s="1397"/>
      <c r="CZ650" s="1397"/>
      <c r="DA650" s="1397"/>
      <c r="DB650" s="1398"/>
      <c r="DC650" s="1396">
        <f t="shared" si="38"/>
        <v>0</v>
      </c>
      <c r="DD650" s="1397"/>
      <c r="DE650" s="1397"/>
      <c r="DF650" s="1397"/>
      <c r="DG650" s="1398"/>
      <c r="DH650" s="1396">
        <f t="shared" si="39"/>
        <v>0</v>
      </c>
      <c r="DI650" s="1397"/>
      <c r="DJ650" s="1397"/>
      <c r="DK650" s="1397"/>
      <c r="DL650" s="1398"/>
      <c r="DM650" s="1396">
        <f t="shared" si="40"/>
        <v>0</v>
      </c>
      <c r="DN650" s="1397"/>
      <c r="DO650" s="1397"/>
      <c r="DP650" s="1397"/>
      <c r="DQ650" s="1398"/>
      <c r="DR650" s="1396">
        <f t="shared" si="41"/>
        <v>0</v>
      </c>
      <c r="DS650" s="1397"/>
      <c r="DT650" s="1397"/>
      <c r="DU650" s="1397"/>
      <c r="DV650" s="1398"/>
      <c r="DX650" s="1357" t="e">
        <f t="shared" si="29"/>
        <v>#VALUE!</v>
      </c>
      <c r="DY650" s="1357"/>
      <c r="DZ650" s="1357"/>
      <c r="EA650" s="1357"/>
      <c r="EB650" s="1357"/>
      <c r="EC650" s="1357" t="e">
        <f t="shared" si="24"/>
        <v>#VALUE!</v>
      </c>
      <c r="ED650" s="1357"/>
      <c r="EE650" s="1357"/>
      <c r="EF650" s="1357"/>
      <c r="EG650" s="1357"/>
      <c r="EH650" s="1357" t="e">
        <f t="shared" si="25"/>
        <v>#VALUE!</v>
      </c>
      <c r="EI650" s="1357"/>
      <c r="EJ650" s="1357"/>
      <c r="EK650" s="1357"/>
      <c r="EL650" s="1357"/>
      <c r="EM650" s="1357">
        <f t="shared" si="26"/>
        <v>127.86666666666666</v>
      </c>
      <c r="EN650" s="1357"/>
      <c r="EO650" s="1357"/>
      <c r="EP650" s="1357"/>
      <c r="EQ650" s="1357"/>
      <c r="ER650" s="1357" t="e">
        <f t="shared" si="27"/>
        <v>#VALUE!</v>
      </c>
      <c r="ES650" s="1357"/>
      <c r="ET650" s="1357"/>
      <c r="EU650" s="1357"/>
      <c r="EV650" s="1357"/>
      <c r="EW650" s="1357" t="e">
        <f t="shared" si="28"/>
        <v>#VALUE!</v>
      </c>
      <c r="EX650" s="1357"/>
      <c r="EY650" s="1357"/>
      <c r="EZ650" s="1357"/>
      <c r="FA650" s="1357"/>
    </row>
    <row r="651" spans="1:157" ht="13.35" customHeight="1">
      <c r="A651" s="55" t="s">
        <v>119</v>
      </c>
      <c r="B651" t="s">
        <v>472</v>
      </c>
      <c r="G651" s="1512" t="str">
        <f>C629</f>
        <v>Sonoma County CDBG</v>
      </c>
      <c r="H651" s="1512"/>
      <c r="I651" s="1512"/>
      <c r="J651" s="1512"/>
      <c r="K651" s="1512"/>
      <c r="L651" s="1512"/>
      <c r="M651" s="1512"/>
      <c r="N651" s="1512"/>
      <c r="O651" s="1512"/>
      <c r="P651" s="1512"/>
      <c r="Q651" s="1512"/>
      <c r="R651" s="1512"/>
      <c r="T651" s="55" t="s">
        <v>590</v>
      </c>
      <c r="U651" t="s">
        <v>472</v>
      </c>
      <c r="Z651" s="1512" t="str">
        <f>C630</f>
        <v>HCD Joe Serna</v>
      </c>
      <c r="AA651" s="1512"/>
      <c r="AB651" s="1512"/>
      <c r="AC651" s="1512"/>
      <c r="AD651" s="1512"/>
      <c r="AE651" s="1512"/>
      <c r="AF651" s="1512"/>
      <c r="AG651" s="1512"/>
      <c r="AH651" s="1512"/>
      <c r="AI651" s="1512"/>
      <c r="AJ651" s="1512"/>
      <c r="AK651" s="1512"/>
      <c r="AZ651" s="34"/>
      <c r="BA651" s="34"/>
      <c r="BB651" s="34"/>
      <c r="BC651" s="34"/>
      <c r="BD651" s="34"/>
      <c r="BE651" s="34"/>
      <c r="BF651" s="34"/>
      <c r="BG651" s="34"/>
      <c r="BH651" s="34"/>
      <c r="BI651" s="34"/>
      <c r="BJ651" s="34"/>
      <c r="BK651" s="34"/>
      <c r="BL651" s="34"/>
      <c r="BM651" s="34"/>
      <c r="BN651" s="1396">
        <f t="shared" si="30"/>
        <v>0</v>
      </c>
      <c r="BO651" s="1397"/>
      <c r="BP651" s="1397"/>
      <c r="BQ651" s="1397"/>
      <c r="BR651" s="1398"/>
      <c r="BS651" s="1393">
        <f t="shared" si="31"/>
        <v>0</v>
      </c>
      <c r="BT651" s="1393"/>
      <c r="BU651" s="1393"/>
      <c r="BV651" s="1393"/>
      <c r="BW651" s="1393"/>
      <c r="BX651" s="1393">
        <f t="shared" si="32"/>
        <v>0</v>
      </c>
      <c r="BY651" s="1393"/>
      <c r="BZ651" s="1393"/>
      <c r="CA651" s="1393"/>
      <c r="CB651" s="1393"/>
      <c r="CC651" s="1393">
        <f t="shared" si="33"/>
        <v>0</v>
      </c>
      <c r="CD651" s="1393"/>
      <c r="CE651" s="1393"/>
      <c r="CF651" s="1393"/>
      <c r="CG651" s="1393"/>
      <c r="CH651" s="1393">
        <f t="shared" si="34"/>
        <v>0</v>
      </c>
      <c r="CI651" s="1393"/>
      <c r="CJ651" s="1393"/>
      <c r="CK651" s="1393"/>
      <c r="CL651" s="1393"/>
      <c r="CM651" s="1393">
        <f t="shared" si="35"/>
        <v>0</v>
      </c>
      <c r="CN651" s="1393"/>
      <c r="CO651" s="1393"/>
      <c r="CP651" s="1393"/>
      <c r="CQ651" s="1393"/>
      <c r="CR651" s="6"/>
      <c r="CS651" s="1396">
        <f t="shared" si="36"/>
        <v>0</v>
      </c>
      <c r="CT651" s="1397"/>
      <c r="CU651" s="1397"/>
      <c r="CV651" s="1397"/>
      <c r="CW651" s="1398"/>
      <c r="CX651" s="1396">
        <f t="shared" si="37"/>
        <v>0</v>
      </c>
      <c r="CY651" s="1397"/>
      <c r="CZ651" s="1397"/>
      <c r="DA651" s="1397"/>
      <c r="DB651" s="1398"/>
      <c r="DC651" s="1396">
        <f t="shared" si="38"/>
        <v>0</v>
      </c>
      <c r="DD651" s="1397"/>
      <c r="DE651" s="1397"/>
      <c r="DF651" s="1397"/>
      <c r="DG651" s="1398"/>
      <c r="DH651" s="1396">
        <f t="shared" si="39"/>
        <v>0</v>
      </c>
      <c r="DI651" s="1397"/>
      <c r="DJ651" s="1397"/>
      <c r="DK651" s="1397"/>
      <c r="DL651" s="1398"/>
      <c r="DM651" s="1396">
        <f t="shared" si="40"/>
        <v>0</v>
      </c>
      <c r="DN651" s="1397"/>
      <c r="DO651" s="1397"/>
      <c r="DP651" s="1397"/>
      <c r="DQ651" s="1398"/>
      <c r="DR651" s="1396">
        <f t="shared" si="41"/>
        <v>0</v>
      </c>
      <c r="DS651" s="1397"/>
      <c r="DT651" s="1397"/>
      <c r="DU651" s="1397"/>
      <c r="DV651" s="1398"/>
      <c r="DX651" s="1357" t="e">
        <f t="shared" si="29"/>
        <v>#VALUE!</v>
      </c>
      <c r="DY651" s="1357"/>
      <c r="DZ651" s="1357"/>
      <c r="EA651" s="1357"/>
      <c r="EB651" s="1357"/>
      <c r="EC651" s="1357" t="e">
        <f t="shared" si="24"/>
        <v>#VALUE!</v>
      </c>
      <c r="ED651" s="1357"/>
      <c r="EE651" s="1357"/>
      <c r="EF651" s="1357"/>
      <c r="EG651" s="1357"/>
      <c r="EH651" s="1357" t="e">
        <f t="shared" si="25"/>
        <v>#VALUE!</v>
      </c>
      <c r="EI651" s="1357"/>
      <c r="EJ651" s="1357"/>
      <c r="EK651" s="1357"/>
      <c r="EL651" s="1357"/>
      <c r="EM651" s="1357" t="e">
        <f t="shared" si="26"/>
        <v>#VALUE!</v>
      </c>
      <c r="EN651" s="1357"/>
      <c r="EO651" s="1357"/>
      <c r="EP651" s="1357"/>
      <c r="EQ651" s="1357"/>
      <c r="ER651" s="1357" t="e">
        <f t="shared" si="27"/>
        <v>#VALUE!</v>
      </c>
      <c r="ES651" s="1357"/>
      <c r="ET651" s="1357"/>
      <c r="EU651" s="1357"/>
      <c r="EV651" s="1357"/>
      <c r="EW651" s="1357" t="e">
        <f t="shared" si="28"/>
        <v>#VALUE!</v>
      </c>
      <c r="EX651" s="1357"/>
      <c r="EY651" s="1357"/>
      <c r="EZ651" s="1357"/>
      <c r="FA651" s="1357"/>
    </row>
    <row r="652" spans="1:157" ht="13.35" customHeight="1">
      <c r="A652" s="22"/>
      <c r="B652" t="s">
        <v>85</v>
      </c>
      <c r="G652" s="1434" t="s">
        <v>2739</v>
      </c>
      <c r="H652" s="1434"/>
      <c r="I652" s="1434"/>
      <c r="J652" s="1434"/>
      <c r="K652" s="1434"/>
      <c r="L652" s="1434"/>
      <c r="M652" s="1434"/>
      <c r="N652" s="1434"/>
      <c r="O652" s="1434"/>
      <c r="P652" s="1434"/>
      <c r="Q652" s="1434"/>
      <c r="R652" s="1434"/>
      <c r="T652" s="22"/>
      <c r="U652" t="s">
        <v>85</v>
      </c>
      <c r="Z652" s="1434" t="s">
        <v>2743</v>
      </c>
      <c r="AA652" s="1434"/>
      <c r="AB652" s="1434"/>
      <c r="AC652" s="1434"/>
      <c r="AD652" s="1434"/>
      <c r="AE652" s="1434"/>
      <c r="AF652" s="1434"/>
      <c r="AG652" s="1434"/>
      <c r="AH652" s="1434"/>
      <c r="AI652" s="1434"/>
      <c r="AJ652" s="1434"/>
      <c r="AK652" s="1434"/>
      <c r="AZ652" s="34"/>
      <c r="BA652" s="34"/>
      <c r="BB652" s="34"/>
      <c r="BC652" s="34"/>
      <c r="BD652" s="34"/>
      <c r="BE652" s="34"/>
      <c r="BF652" s="34"/>
      <c r="BG652" s="34"/>
      <c r="BH652" s="34"/>
      <c r="BI652" s="34"/>
      <c r="BJ652" s="34"/>
      <c r="BK652" s="34"/>
      <c r="BL652" s="34"/>
      <c r="BM652" s="34"/>
      <c r="BN652" s="1396">
        <f t="shared" si="30"/>
        <v>0</v>
      </c>
      <c r="BO652" s="1397"/>
      <c r="BP652" s="1397"/>
      <c r="BQ652" s="1397"/>
      <c r="BR652" s="1398"/>
      <c r="BS652" s="1393">
        <f t="shared" si="31"/>
        <v>0</v>
      </c>
      <c r="BT652" s="1393"/>
      <c r="BU652" s="1393"/>
      <c r="BV652" s="1393"/>
      <c r="BW652" s="1393"/>
      <c r="BX652" s="1393">
        <f t="shared" si="32"/>
        <v>0</v>
      </c>
      <c r="BY652" s="1393"/>
      <c r="BZ652" s="1393"/>
      <c r="CA652" s="1393"/>
      <c r="CB652" s="1393"/>
      <c r="CC652" s="1393">
        <f t="shared" si="33"/>
        <v>0</v>
      </c>
      <c r="CD652" s="1393"/>
      <c r="CE652" s="1393"/>
      <c r="CF652" s="1393"/>
      <c r="CG652" s="1393"/>
      <c r="CH652" s="1393">
        <f t="shared" si="34"/>
        <v>0</v>
      </c>
      <c r="CI652" s="1393"/>
      <c r="CJ652" s="1393"/>
      <c r="CK652" s="1393"/>
      <c r="CL652" s="1393"/>
      <c r="CM652" s="1393">
        <f t="shared" si="35"/>
        <v>0</v>
      </c>
      <c r="CN652" s="1393"/>
      <c r="CO652" s="1393"/>
      <c r="CP652" s="1393"/>
      <c r="CQ652" s="1393"/>
      <c r="CR652" s="6"/>
      <c r="CS652" s="1396">
        <f t="shared" si="36"/>
        <v>0</v>
      </c>
      <c r="CT652" s="1397"/>
      <c r="CU652" s="1397"/>
      <c r="CV652" s="1397"/>
      <c r="CW652" s="1398"/>
      <c r="CX652" s="1396">
        <f t="shared" si="37"/>
        <v>0</v>
      </c>
      <c r="CY652" s="1397"/>
      <c r="CZ652" s="1397"/>
      <c r="DA652" s="1397"/>
      <c r="DB652" s="1398"/>
      <c r="DC652" s="1396">
        <f t="shared" si="38"/>
        <v>0</v>
      </c>
      <c r="DD652" s="1397"/>
      <c r="DE652" s="1397"/>
      <c r="DF652" s="1397"/>
      <c r="DG652" s="1398"/>
      <c r="DH652" s="1396">
        <f t="shared" si="39"/>
        <v>0</v>
      </c>
      <c r="DI652" s="1397"/>
      <c r="DJ652" s="1397"/>
      <c r="DK652" s="1397"/>
      <c r="DL652" s="1398"/>
      <c r="DM652" s="1396">
        <f t="shared" si="40"/>
        <v>0</v>
      </c>
      <c r="DN652" s="1397"/>
      <c r="DO652" s="1397"/>
      <c r="DP652" s="1397"/>
      <c r="DQ652" s="1398"/>
      <c r="DR652" s="1396">
        <f t="shared" si="41"/>
        <v>0</v>
      </c>
      <c r="DS652" s="1397"/>
      <c r="DT652" s="1397"/>
      <c r="DU652" s="1397"/>
      <c r="DV652" s="1398"/>
      <c r="DX652" s="1357" t="e">
        <f t="shared" si="29"/>
        <v>#VALUE!</v>
      </c>
      <c r="DY652" s="1357"/>
      <c r="DZ652" s="1357"/>
      <c r="EA652" s="1357"/>
      <c r="EB652" s="1357"/>
      <c r="EC652" s="1357" t="e">
        <f t="shared" si="24"/>
        <v>#VALUE!</v>
      </c>
      <c r="ED652" s="1357"/>
      <c r="EE652" s="1357"/>
      <c r="EF652" s="1357"/>
      <c r="EG652" s="1357"/>
      <c r="EH652" s="1357" t="e">
        <f t="shared" si="25"/>
        <v>#VALUE!</v>
      </c>
      <c r="EI652" s="1357"/>
      <c r="EJ652" s="1357"/>
      <c r="EK652" s="1357"/>
      <c r="EL652" s="1357"/>
      <c r="EM652" s="1357" t="e">
        <f t="shared" si="26"/>
        <v>#VALUE!</v>
      </c>
      <c r="EN652" s="1357"/>
      <c r="EO652" s="1357"/>
      <c r="EP652" s="1357"/>
      <c r="EQ652" s="1357"/>
      <c r="ER652" s="1357" t="e">
        <f t="shared" si="27"/>
        <v>#VALUE!</v>
      </c>
      <c r="ES652" s="1357"/>
      <c r="ET652" s="1357"/>
      <c r="EU652" s="1357"/>
      <c r="EV652" s="1357"/>
      <c r="EW652" s="1357" t="e">
        <f t="shared" si="28"/>
        <v>#VALUE!</v>
      </c>
      <c r="EX652" s="1357"/>
      <c r="EY652" s="1357"/>
      <c r="EZ652" s="1357"/>
      <c r="FA652" s="1357"/>
    </row>
    <row r="653" spans="1:157" ht="13.35" customHeight="1">
      <c r="A653" s="22"/>
      <c r="B653" t="s">
        <v>589</v>
      </c>
      <c r="G653" s="1433" t="s">
        <v>2740</v>
      </c>
      <c r="H653" s="1433"/>
      <c r="I653" s="1433"/>
      <c r="J653" s="1433"/>
      <c r="K653" s="1433"/>
      <c r="L653" s="1433"/>
      <c r="M653" s="1433"/>
      <c r="N653" s="1433"/>
      <c r="O653" s="1433"/>
      <c r="P653" s="1433"/>
      <c r="Q653" s="1433"/>
      <c r="R653" s="1433"/>
      <c r="T653" s="22"/>
      <c r="U653" t="s">
        <v>589</v>
      </c>
      <c r="Z653" s="1433" t="s">
        <v>2744</v>
      </c>
      <c r="AA653" s="1433"/>
      <c r="AB653" s="1433"/>
      <c r="AC653" s="1433"/>
      <c r="AD653" s="1433"/>
      <c r="AE653" s="1433"/>
      <c r="AF653" s="1433"/>
      <c r="AG653" s="1433"/>
      <c r="AH653" s="1433"/>
      <c r="AI653" s="1433"/>
      <c r="AJ653" s="1433"/>
      <c r="AK653" s="1433"/>
      <c r="AZ653" s="34"/>
      <c r="BA653" s="34"/>
      <c r="BB653" s="34"/>
      <c r="BC653" s="34"/>
      <c r="BD653" s="34"/>
      <c r="BE653" s="34"/>
      <c r="BF653" s="34"/>
      <c r="BG653" s="34"/>
      <c r="BH653" s="34"/>
      <c r="BI653" s="34"/>
      <c r="BJ653" s="34"/>
      <c r="BK653" s="34"/>
      <c r="BL653" s="34"/>
      <c r="BM653" s="34"/>
      <c r="BN653" s="1396">
        <f t="shared" si="30"/>
        <v>0</v>
      </c>
      <c r="BO653" s="1397"/>
      <c r="BP653" s="1397"/>
      <c r="BQ653" s="1397"/>
      <c r="BR653" s="1398"/>
      <c r="BS653" s="1393">
        <f t="shared" si="31"/>
        <v>0</v>
      </c>
      <c r="BT653" s="1393"/>
      <c r="BU653" s="1393"/>
      <c r="BV653" s="1393"/>
      <c r="BW653" s="1393"/>
      <c r="BX653" s="1393">
        <f t="shared" si="32"/>
        <v>0</v>
      </c>
      <c r="BY653" s="1393"/>
      <c r="BZ653" s="1393"/>
      <c r="CA653" s="1393"/>
      <c r="CB653" s="1393"/>
      <c r="CC653" s="1393">
        <f t="shared" si="33"/>
        <v>0</v>
      </c>
      <c r="CD653" s="1393"/>
      <c r="CE653" s="1393"/>
      <c r="CF653" s="1393"/>
      <c r="CG653" s="1393"/>
      <c r="CH653" s="1393">
        <f t="shared" si="34"/>
        <v>0</v>
      </c>
      <c r="CI653" s="1393"/>
      <c r="CJ653" s="1393"/>
      <c r="CK653" s="1393"/>
      <c r="CL653" s="1393"/>
      <c r="CM653" s="1393">
        <f t="shared" si="35"/>
        <v>0</v>
      </c>
      <c r="CN653" s="1393"/>
      <c r="CO653" s="1393"/>
      <c r="CP653" s="1393"/>
      <c r="CQ653" s="1393"/>
      <c r="CR653" s="6"/>
      <c r="CS653" s="1396">
        <f t="shared" si="36"/>
        <v>0</v>
      </c>
      <c r="CT653" s="1397"/>
      <c r="CU653" s="1397"/>
      <c r="CV653" s="1397"/>
      <c r="CW653" s="1398"/>
      <c r="CX653" s="1396">
        <f t="shared" si="37"/>
        <v>0</v>
      </c>
      <c r="CY653" s="1397"/>
      <c r="CZ653" s="1397"/>
      <c r="DA653" s="1397"/>
      <c r="DB653" s="1398"/>
      <c r="DC653" s="1396">
        <f t="shared" si="38"/>
        <v>0</v>
      </c>
      <c r="DD653" s="1397"/>
      <c r="DE653" s="1397"/>
      <c r="DF653" s="1397"/>
      <c r="DG653" s="1398"/>
      <c r="DH653" s="1396">
        <f t="shared" si="39"/>
        <v>0</v>
      </c>
      <c r="DI653" s="1397"/>
      <c r="DJ653" s="1397"/>
      <c r="DK653" s="1397"/>
      <c r="DL653" s="1398"/>
      <c r="DM653" s="1396">
        <f t="shared" si="40"/>
        <v>0</v>
      </c>
      <c r="DN653" s="1397"/>
      <c r="DO653" s="1397"/>
      <c r="DP653" s="1397"/>
      <c r="DQ653" s="1398"/>
      <c r="DR653" s="1396">
        <f t="shared" si="41"/>
        <v>0</v>
      </c>
      <c r="DS653" s="1397"/>
      <c r="DT653" s="1397"/>
      <c r="DU653" s="1397"/>
      <c r="DV653" s="1398"/>
      <c r="DX653" s="1357" t="e">
        <f t="shared" si="29"/>
        <v>#VALUE!</v>
      </c>
      <c r="DY653" s="1357"/>
      <c r="DZ653" s="1357"/>
      <c r="EA653" s="1357"/>
      <c r="EB653" s="1357"/>
      <c r="EC653" s="1357" t="e">
        <f t="shared" si="24"/>
        <v>#VALUE!</v>
      </c>
      <c r="ED653" s="1357"/>
      <c r="EE653" s="1357"/>
      <c r="EF653" s="1357"/>
      <c r="EG653" s="1357"/>
      <c r="EH653" s="1357" t="e">
        <f t="shared" si="25"/>
        <v>#VALUE!</v>
      </c>
      <c r="EI653" s="1357"/>
      <c r="EJ653" s="1357"/>
      <c r="EK653" s="1357"/>
      <c r="EL653" s="1357"/>
      <c r="EM653" s="1357" t="e">
        <f t="shared" si="26"/>
        <v>#VALUE!</v>
      </c>
      <c r="EN653" s="1357"/>
      <c r="EO653" s="1357"/>
      <c r="EP653" s="1357"/>
      <c r="EQ653" s="1357"/>
      <c r="ER653" s="1357" t="e">
        <f t="shared" si="27"/>
        <v>#VALUE!</v>
      </c>
      <c r="ES653" s="1357"/>
      <c r="ET653" s="1357"/>
      <c r="EU653" s="1357"/>
      <c r="EV653" s="1357"/>
      <c r="EW653" s="1357" t="e">
        <f t="shared" si="28"/>
        <v>#VALUE!</v>
      </c>
      <c r="EX653" s="1357"/>
      <c r="EY653" s="1357"/>
      <c r="EZ653" s="1357"/>
      <c r="FA653" s="1357"/>
    </row>
    <row r="654" spans="1:157" ht="13.35" customHeight="1">
      <c r="A654" s="22"/>
      <c r="B654" t="s">
        <v>17</v>
      </c>
      <c r="G654" s="1433" t="s">
        <v>2741</v>
      </c>
      <c r="H654" s="1433"/>
      <c r="I654" s="1433"/>
      <c r="J654" s="1433"/>
      <c r="K654" s="1433"/>
      <c r="L654" s="1433"/>
      <c r="M654" s="1433"/>
      <c r="N654" s="1433"/>
      <c r="O654" s="1433"/>
      <c r="P654" s="1433"/>
      <c r="Q654" s="1433"/>
      <c r="R654" s="1433"/>
      <c r="T654" s="22"/>
      <c r="U654" t="s">
        <v>17</v>
      </c>
      <c r="Z654" s="1433" t="s">
        <v>2745</v>
      </c>
      <c r="AA654" s="1433"/>
      <c r="AB654" s="1433"/>
      <c r="AC654" s="1433"/>
      <c r="AD654" s="1433"/>
      <c r="AE654" s="1433"/>
      <c r="AF654" s="1433"/>
      <c r="AG654" s="1433"/>
      <c r="AH654" s="1433"/>
      <c r="AI654" s="1433"/>
      <c r="AJ654" s="1433"/>
      <c r="AK654" s="1433"/>
      <c r="AZ654" s="34"/>
      <c r="BA654" s="34"/>
      <c r="BB654" s="34"/>
      <c r="BC654" s="34"/>
      <c r="BD654" s="34"/>
      <c r="BE654" s="34"/>
      <c r="BF654" s="34"/>
      <c r="BG654" s="34"/>
      <c r="BH654" s="34"/>
      <c r="BI654" s="34"/>
      <c r="BJ654" s="34"/>
      <c r="BK654" s="34"/>
      <c r="BL654" s="34"/>
      <c r="BM654" s="34"/>
      <c r="BN654" s="1396">
        <f t="shared" si="30"/>
        <v>0</v>
      </c>
      <c r="BO654" s="1397"/>
      <c r="BP654" s="1397"/>
      <c r="BQ654" s="1397"/>
      <c r="BR654" s="1398"/>
      <c r="BS654" s="1393">
        <f t="shared" si="31"/>
        <v>0</v>
      </c>
      <c r="BT654" s="1393"/>
      <c r="BU654" s="1393"/>
      <c r="BV654" s="1393"/>
      <c r="BW654" s="1393"/>
      <c r="BX654" s="1393">
        <f t="shared" si="32"/>
        <v>0</v>
      </c>
      <c r="BY654" s="1393"/>
      <c r="BZ654" s="1393"/>
      <c r="CA654" s="1393"/>
      <c r="CB654" s="1393"/>
      <c r="CC654" s="1393">
        <f t="shared" si="33"/>
        <v>0</v>
      </c>
      <c r="CD654" s="1393"/>
      <c r="CE654" s="1393"/>
      <c r="CF654" s="1393"/>
      <c r="CG654" s="1393"/>
      <c r="CH654" s="1393">
        <f t="shared" si="34"/>
        <v>0</v>
      </c>
      <c r="CI654" s="1393"/>
      <c r="CJ654" s="1393"/>
      <c r="CK654" s="1393"/>
      <c r="CL654" s="1393"/>
      <c r="CM654" s="1393">
        <f t="shared" si="35"/>
        <v>0</v>
      </c>
      <c r="CN654" s="1393"/>
      <c r="CO654" s="1393"/>
      <c r="CP654" s="1393"/>
      <c r="CQ654" s="1393"/>
      <c r="CR654" s="6"/>
      <c r="CS654" s="1396">
        <f t="shared" si="36"/>
        <v>0</v>
      </c>
      <c r="CT654" s="1397"/>
      <c r="CU654" s="1397"/>
      <c r="CV654" s="1397"/>
      <c r="CW654" s="1398"/>
      <c r="CX654" s="1396">
        <f t="shared" si="37"/>
        <v>0</v>
      </c>
      <c r="CY654" s="1397"/>
      <c r="CZ654" s="1397"/>
      <c r="DA654" s="1397"/>
      <c r="DB654" s="1398"/>
      <c r="DC654" s="1396">
        <f t="shared" si="38"/>
        <v>0</v>
      </c>
      <c r="DD654" s="1397"/>
      <c r="DE654" s="1397"/>
      <c r="DF654" s="1397"/>
      <c r="DG654" s="1398"/>
      <c r="DH654" s="1396">
        <f t="shared" si="39"/>
        <v>0</v>
      </c>
      <c r="DI654" s="1397"/>
      <c r="DJ654" s="1397"/>
      <c r="DK654" s="1397"/>
      <c r="DL654" s="1398"/>
      <c r="DM654" s="1396">
        <f t="shared" si="40"/>
        <v>0</v>
      </c>
      <c r="DN654" s="1397"/>
      <c r="DO654" s="1397"/>
      <c r="DP654" s="1397"/>
      <c r="DQ654" s="1398"/>
      <c r="DR654" s="1396">
        <f t="shared" si="41"/>
        <v>0</v>
      </c>
      <c r="DS654" s="1397"/>
      <c r="DT654" s="1397"/>
      <c r="DU654" s="1397"/>
      <c r="DV654" s="1398"/>
      <c r="DX654" s="1357" t="e">
        <f t="shared" si="29"/>
        <v>#VALUE!</v>
      </c>
      <c r="DY654" s="1357"/>
      <c r="DZ654" s="1357"/>
      <c r="EA654" s="1357"/>
      <c r="EB654" s="1357"/>
      <c r="EC654" s="1357" t="e">
        <f t="shared" si="24"/>
        <v>#VALUE!</v>
      </c>
      <c r="ED654" s="1357"/>
      <c r="EE654" s="1357"/>
      <c r="EF654" s="1357"/>
      <c r="EG654" s="1357"/>
      <c r="EH654" s="1357" t="e">
        <f t="shared" si="25"/>
        <v>#VALUE!</v>
      </c>
      <c r="EI654" s="1357"/>
      <c r="EJ654" s="1357"/>
      <c r="EK654" s="1357"/>
      <c r="EL654" s="1357"/>
      <c r="EM654" s="1357" t="e">
        <f t="shared" si="26"/>
        <v>#VALUE!</v>
      </c>
      <c r="EN654" s="1357"/>
      <c r="EO654" s="1357"/>
      <c r="EP654" s="1357"/>
      <c r="EQ654" s="1357"/>
      <c r="ER654" s="1357" t="e">
        <f t="shared" si="27"/>
        <v>#VALUE!</v>
      </c>
      <c r="ES654" s="1357"/>
      <c r="ET654" s="1357"/>
      <c r="EU654" s="1357"/>
      <c r="EV654" s="1357"/>
      <c r="EW654" s="1357" t="e">
        <f t="shared" si="28"/>
        <v>#VALUE!</v>
      </c>
      <c r="EX654" s="1357"/>
      <c r="EY654" s="1357"/>
      <c r="EZ654" s="1357"/>
      <c r="FA654" s="1357"/>
    </row>
    <row r="655" spans="1:157" ht="13.35" customHeight="1">
      <c r="A655" s="22"/>
      <c r="B655" t="s">
        <v>317</v>
      </c>
      <c r="G655" s="1437" t="s">
        <v>2742</v>
      </c>
      <c r="H655" s="1437"/>
      <c r="I655" s="1437"/>
      <c r="J655" s="1437"/>
      <c r="K655" s="1437"/>
      <c r="L655" s="1437"/>
      <c r="O655" s="33" t="s">
        <v>207</v>
      </c>
      <c r="P655" s="1421"/>
      <c r="Q655" s="1421"/>
      <c r="R655" s="1421"/>
      <c r="T655" s="22"/>
      <c r="U655" t="s">
        <v>317</v>
      </c>
      <c r="Z655" s="1437" t="s">
        <v>2746</v>
      </c>
      <c r="AA655" s="1437"/>
      <c r="AB655" s="1437"/>
      <c r="AC655" s="1437"/>
      <c r="AD655" s="1437"/>
      <c r="AE655" s="1437"/>
      <c r="AH655" s="33" t="s">
        <v>207</v>
      </c>
      <c r="AI655" s="1421"/>
      <c r="AJ655" s="1421"/>
      <c r="AK655" s="1421"/>
      <c r="AZ655" s="34"/>
      <c r="BA655" s="34"/>
      <c r="BB655" s="34"/>
      <c r="BC655" s="34"/>
      <c r="BD655" s="34"/>
      <c r="BE655" s="34"/>
      <c r="BF655" s="34"/>
      <c r="BG655" s="34"/>
      <c r="BH655" s="34"/>
      <c r="BI655" s="34"/>
      <c r="BJ655" s="34"/>
      <c r="BK655" s="34"/>
      <c r="BL655" s="34"/>
      <c r="BM655" s="34"/>
      <c r="BN655" s="1394">
        <f>SUM(BN645:BR654)</f>
        <v>0</v>
      </c>
      <c r="BO655" s="1513"/>
      <c r="BP655" s="1513"/>
      <c r="BQ655" s="1513"/>
      <c r="BR655" s="1395"/>
      <c r="BS655" s="1718">
        <f>SUM(BS645:BW654)</f>
        <v>0</v>
      </c>
      <c r="BT655" s="1719"/>
      <c r="BU655" s="1719"/>
      <c r="BV655" s="1719"/>
      <c r="BW655" s="1720"/>
      <c r="BX655" s="1718">
        <f>SUM(BX645:CB654)</f>
        <v>0</v>
      </c>
      <c r="BY655" s="1719"/>
      <c r="BZ655" s="1719"/>
      <c r="CA655" s="1719"/>
      <c r="CB655" s="1720"/>
      <c r="CC655" s="1718">
        <f>SUM(CC645:CG654)</f>
        <v>0</v>
      </c>
      <c r="CD655" s="1719"/>
      <c r="CE655" s="1719"/>
      <c r="CF655" s="1719"/>
      <c r="CG655" s="1720"/>
      <c r="CH655" s="1718">
        <f>SUM(CH645:CL654)</f>
        <v>0</v>
      </c>
      <c r="CI655" s="1719"/>
      <c r="CJ655" s="1719"/>
      <c r="CK655" s="1719"/>
      <c r="CL655" s="1720"/>
      <c r="CM655" s="1718">
        <f>SUM(CM645:CQ654)</f>
        <v>0</v>
      </c>
      <c r="CN655" s="1719"/>
      <c r="CO655" s="1719"/>
      <c r="CP655" s="1719"/>
      <c r="CQ655" s="1720"/>
      <c r="CR655" s="1047"/>
      <c r="CS655" s="1606">
        <f>SUM(CS645:CW654)</f>
        <v>0</v>
      </c>
      <c r="CT655" s="1606"/>
      <c r="CU655" s="1606"/>
      <c r="CV655" s="1606"/>
      <c r="CW655" s="1606"/>
      <c r="CX655" s="1606">
        <f>SUM(CX645:DB654)</f>
        <v>0</v>
      </c>
      <c r="CY655" s="1606"/>
      <c r="CZ655" s="1606"/>
      <c r="DA655" s="1606"/>
      <c r="DB655" s="1606"/>
      <c r="DC655" s="1606">
        <f>SUM(DC645:DG654)</f>
        <v>0</v>
      </c>
      <c r="DD655" s="1606"/>
      <c r="DE655" s="1606"/>
      <c r="DF655" s="1606"/>
      <c r="DG655" s="1606"/>
      <c r="DH655" s="1606">
        <f>SUM(DH645:DL654)</f>
        <v>0</v>
      </c>
      <c r="DI655" s="1606"/>
      <c r="DJ655" s="1606"/>
      <c r="DK655" s="1606"/>
      <c r="DL655" s="1606"/>
      <c r="DM655" s="1606">
        <f>SUM(DM645:DQ654)</f>
        <v>0</v>
      </c>
      <c r="DN655" s="1606"/>
      <c r="DO655" s="1606"/>
      <c r="DP655" s="1606"/>
      <c r="DQ655" s="1606"/>
      <c r="DR655" s="1606">
        <f>SUM(DR645:DV654)</f>
        <v>0</v>
      </c>
      <c r="DS655" s="1606"/>
      <c r="DT655" s="1606"/>
      <c r="DU655" s="1606"/>
      <c r="DV655" s="1606"/>
      <c r="DX655" s="1357" t="e">
        <f t="shared" si="29"/>
        <v>#VALUE!</v>
      </c>
      <c r="DY655" s="1357"/>
      <c r="DZ655" s="1357"/>
      <c r="EA655" s="1357"/>
      <c r="EB655" s="1357"/>
      <c r="EC655" s="1357" t="e">
        <f t="shared" si="24"/>
        <v>#VALUE!</v>
      </c>
      <c r="ED655" s="1357"/>
      <c r="EE655" s="1357"/>
      <c r="EF655" s="1357"/>
      <c r="EG655" s="1357"/>
      <c r="EH655" s="1357" t="e">
        <f t="shared" si="25"/>
        <v>#VALUE!</v>
      </c>
      <c r="EI655" s="1357"/>
      <c r="EJ655" s="1357"/>
      <c r="EK655" s="1357"/>
      <c r="EL655" s="1357"/>
      <c r="EM655" s="1357" t="e">
        <f t="shared" si="26"/>
        <v>#VALUE!</v>
      </c>
      <c r="EN655" s="1357"/>
      <c r="EO655" s="1357"/>
      <c r="EP655" s="1357"/>
      <c r="EQ655" s="1357"/>
      <c r="ER655" s="1357" t="e">
        <f t="shared" si="27"/>
        <v>#VALUE!</v>
      </c>
      <c r="ES655" s="1357"/>
      <c r="ET655" s="1357"/>
      <c r="EU655" s="1357"/>
      <c r="EV655" s="1357"/>
      <c r="EW655" s="1357" t="e">
        <f t="shared" si="28"/>
        <v>#VALUE!</v>
      </c>
      <c r="EX655" s="1357"/>
      <c r="EY655" s="1357"/>
      <c r="EZ655" s="1357"/>
      <c r="FA655" s="1357"/>
    </row>
    <row r="656" spans="1:157" ht="13.35" customHeight="1">
      <c r="A656" s="22"/>
      <c r="B656" t="s">
        <v>18</v>
      </c>
      <c r="H656" s="1434" t="str">
        <f>M629</f>
        <v>Loan, Residual Receipts</v>
      </c>
      <c r="I656" s="1434"/>
      <c r="J656" s="1434"/>
      <c r="K656" s="1434"/>
      <c r="L656" s="1434"/>
      <c r="M656" s="1434"/>
      <c r="N656" s="1434"/>
      <c r="O656" s="1434"/>
      <c r="P656" s="1434"/>
      <c r="Q656" s="1434"/>
      <c r="R656" s="1434"/>
      <c r="T656" s="22"/>
      <c r="U656" t="s">
        <v>18</v>
      </c>
      <c r="AA656" s="1434" t="str">
        <f>M630</f>
        <v>Loan, Residual Receipts</v>
      </c>
      <c r="AB656" s="1434"/>
      <c r="AC656" s="1434"/>
      <c r="AD656" s="1434"/>
      <c r="AE656" s="1434"/>
      <c r="AF656" s="1434"/>
      <c r="AG656" s="1434"/>
      <c r="AH656" s="1434"/>
      <c r="AI656" s="1434"/>
      <c r="AJ656" s="1434"/>
      <c r="AK656" s="1434"/>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7" t="e">
        <f t="shared" si="29"/>
        <v>#VALUE!</v>
      </c>
      <c r="DY656" s="1357"/>
      <c r="DZ656" s="1357"/>
      <c r="EA656" s="1357"/>
      <c r="EB656" s="1357"/>
      <c r="EC656" s="1357" t="e">
        <f t="shared" si="24"/>
        <v>#VALUE!</v>
      </c>
      <c r="ED656" s="1357"/>
      <c r="EE656" s="1357"/>
      <c r="EF656" s="1357"/>
      <c r="EG656" s="1357"/>
      <c r="EH656" s="1357" t="e">
        <f t="shared" si="25"/>
        <v>#VALUE!</v>
      </c>
      <c r="EI656" s="1357"/>
      <c r="EJ656" s="1357"/>
      <c r="EK656" s="1357"/>
      <c r="EL656" s="1357"/>
      <c r="EM656" s="1357" t="e">
        <f t="shared" si="26"/>
        <v>#VALUE!</v>
      </c>
      <c r="EN656" s="1357"/>
      <c r="EO656" s="1357"/>
      <c r="EP656" s="1357"/>
      <c r="EQ656" s="1357"/>
      <c r="ER656" s="1357" t="e">
        <f t="shared" si="27"/>
        <v>#VALUE!</v>
      </c>
      <c r="ES656" s="1357"/>
      <c r="ET656" s="1357"/>
      <c r="EU656" s="1357"/>
      <c r="EV656" s="1357"/>
      <c r="EW656" s="1357" t="e">
        <f t="shared" si="28"/>
        <v>#VALUE!</v>
      </c>
      <c r="EX656" s="1357"/>
      <c r="EY656" s="1357"/>
      <c r="EZ656" s="1357"/>
      <c r="FA656" s="1357"/>
    </row>
    <row r="657" spans="1:157" ht="13.35" customHeight="1">
      <c r="A657" s="22"/>
      <c r="B657" t="s">
        <v>20</v>
      </c>
      <c r="N657" s="1419" t="s">
        <v>554</v>
      </c>
      <c r="O657" s="1419"/>
      <c r="T657" s="22"/>
      <c r="U657" t="s">
        <v>20</v>
      </c>
      <c r="AG657" s="1419" t="s">
        <v>554</v>
      </c>
      <c r="AH657" s="1419"/>
      <c r="AZ657" s="34"/>
      <c r="BA657" s="34"/>
      <c r="BB657" s="34"/>
      <c r="BC657" s="34"/>
      <c r="BD657" s="34"/>
      <c r="BE657" s="34"/>
      <c r="BF657" s="34"/>
      <c r="BG657" s="34"/>
      <c r="BH657" s="34"/>
      <c r="BI657" s="34"/>
      <c r="BJ657" s="34"/>
      <c r="BK657" s="34"/>
      <c r="BL657" s="34"/>
      <c r="BM657" s="34"/>
      <c r="CR657" s="3"/>
      <c r="CS657" s="895">
        <f>BN655+BS655+BX655+CC655+CH655+CM655</f>
        <v>0</v>
      </c>
      <c r="CT657" s="57" t="s">
        <v>2050</v>
      </c>
      <c r="CU657" s="3"/>
      <c r="CV657" s="3"/>
      <c r="CW657" s="3"/>
      <c r="CX657" s="3"/>
      <c r="CY657" s="3"/>
      <c r="CZ657" s="3"/>
      <c r="DA657" s="3"/>
      <c r="DB657" s="3"/>
      <c r="DC657" s="3"/>
      <c r="DD657" s="3"/>
      <c r="DE657" s="3"/>
      <c r="DF657" s="3"/>
      <c r="DQ657" s="56" t="s">
        <v>2059</v>
      </c>
      <c r="DR657" s="1357">
        <f>SUM(CS655:DV655)</f>
        <v>0</v>
      </c>
      <c r="DS657" s="1357"/>
      <c r="DT657" s="1357"/>
      <c r="DU657" s="1357"/>
      <c r="DV657" s="1357"/>
      <c r="DX657" s="1357" t="e">
        <f t="shared" si="29"/>
        <v>#VALUE!</v>
      </c>
      <c r="DY657" s="1357"/>
      <c r="DZ657" s="1357"/>
      <c r="EA657" s="1357"/>
      <c r="EB657" s="1357"/>
      <c r="EC657" s="1357" t="e">
        <f t="shared" si="24"/>
        <v>#VALUE!</v>
      </c>
      <c r="ED657" s="1357"/>
      <c r="EE657" s="1357"/>
      <c r="EF657" s="1357"/>
      <c r="EG657" s="1357"/>
      <c r="EH657" s="1357" t="e">
        <f t="shared" si="25"/>
        <v>#VALUE!</v>
      </c>
      <c r="EI657" s="1357"/>
      <c r="EJ657" s="1357"/>
      <c r="EK657" s="1357"/>
      <c r="EL657" s="1357"/>
      <c r="EM657" s="1357" t="e">
        <f t="shared" si="26"/>
        <v>#VALUE!</v>
      </c>
      <c r="EN657" s="1357"/>
      <c r="EO657" s="1357"/>
      <c r="EP657" s="1357"/>
      <c r="EQ657" s="1357"/>
      <c r="ER657" s="1357" t="e">
        <f t="shared" si="27"/>
        <v>#VALUE!</v>
      </c>
      <c r="ES657" s="1357"/>
      <c r="ET657" s="1357"/>
      <c r="EU657" s="1357"/>
      <c r="EV657" s="1357"/>
      <c r="EW657" s="1357" t="e">
        <f t="shared" si="28"/>
        <v>#VALUE!</v>
      </c>
      <c r="EX657" s="1357"/>
      <c r="EY657" s="1357"/>
      <c r="EZ657" s="1357"/>
      <c r="FA657" s="1357"/>
    </row>
    <row r="658" spans="1:157" ht="13.3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1743</v>
      </c>
      <c r="CU658" s="3"/>
      <c r="CV658" s="3"/>
      <c r="CW658" s="3"/>
      <c r="CX658" s="3"/>
      <c r="CY658" s="3"/>
      <c r="CZ658" s="3"/>
      <c r="DA658" s="3"/>
      <c r="DB658" s="3"/>
      <c r="DC658" s="3"/>
      <c r="DD658" s="3"/>
      <c r="DE658" s="3"/>
      <c r="DF658" s="3"/>
      <c r="DX658" s="1357" t="e">
        <f t="shared" ref="DX658:DX667" si="42">DX620*(BN620/$BN$632)</f>
        <v>#VALUE!</v>
      </c>
      <c r="DY658" s="1357"/>
      <c r="DZ658" s="1357"/>
      <c r="EA658" s="1357"/>
      <c r="EB658" s="1357"/>
      <c r="EC658" s="1357" t="e">
        <f t="shared" ref="EC658:EC667" si="43">EC620*(BS620/$BS$632)</f>
        <v>#VALUE!</v>
      </c>
      <c r="ED658" s="1357"/>
      <c r="EE658" s="1357"/>
      <c r="EF658" s="1357"/>
      <c r="EG658" s="1357"/>
      <c r="EH658" s="1357" t="e">
        <f t="shared" ref="EH658:EH667" si="44">EH620*(BX620/$BX$632)</f>
        <v>#VALUE!</v>
      </c>
      <c r="EI658" s="1357"/>
      <c r="EJ658" s="1357"/>
      <c r="EK658" s="1357"/>
      <c r="EL658" s="1357"/>
      <c r="EM658" s="1357" t="e">
        <f t="shared" ref="EM658:EM667" si="45">EM620*(CC620/$CC$632)</f>
        <v>#VALUE!</v>
      </c>
      <c r="EN658" s="1357"/>
      <c r="EO658" s="1357"/>
      <c r="EP658" s="1357"/>
      <c r="EQ658" s="1357"/>
      <c r="ER658" s="1357" t="e">
        <f t="shared" ref="ER658:ER667" si="46">ER620*(CH620/$CH$632)</f>
        <v>#VALUE!</v>
      </c>
      <c r="ES658" s="1357"/>
      <c r="ET658" s="1357"/>
      <c r="EU658" s="1357"/>
      <c r="EV658" s="1357"/>
      <c r="EW658" s="1357" t="e">
        <f t="shared" ref="EW658:EW667" si="47">EW620*(CM620/$CM$632)</f>
        <v>#VALUE!</v>
      </c>
      <c r="EX658" s="1357"/>
      <c r="EY658" s="1357"/>
      <c r="EZ658" s="1357"/>
      <c r="FA658" s="1357"/>
    </row>
    <row r="659" spans="1:157" ht="13.35" customHeight="1">
      <c r="A659" s="55" t="s">
        <v>773</v>
      </c>
      <c r="B659" t="s">
        <v>472</v>
      </c>
      <c r="G659" s="1512" t="str">
        <f>C631</f>
        <v>City of Healdsburg</v>
      </c>
      <c r="H659" s="1512"/>
      <c r="I659" s="1512"/>
      <c r="J659" s="1512"/>
      <c r="K659" s="1512"/>
      <c r="L659" s="1512"/>
      <c r="M659" s="1512"/>
      <c r="N659" s="1512"/>
      <c r="O659" s="1512"/>
      <c r="P659" s="1512"/>
      <c r="Q659" s="1512"/>
      <c r="R659" s="1512"/>
      <c r="T659" s="55" t="s">
        <v>593</v>
      </c>
      <c r="U659" t="s">
        <v>472</v>
      </c>
      <c r="Z659" s="1512" t="str">
        <f>C632</f>
        <v>HCD CDBG-DR</v>
      </c>
      <c r="AA659" s="1512"/>
      <c r="AB659" s="1512"/>
      <c r="AC659" s="1512"/>
      <c r="AD659" s="1512"/>
      <c r="AE659" s="1512"/>
      <c r="AF659" s="1512"/>
      <c r="AG659" s="1512"/>
      <c r="AH659" s="1512"/>
      <c r="AI659" s="1512"/>
      <c r="AJ659" s="1512"/>
      <c r="AK659" s="1512"/>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7" t="e">
        <f t="shared" si="42"/>
        <v>#VALUE!</v>
      </c>
      <c r="DY659" s="1357"/>
      <c r="DZ659" s="1357"/>
      <c r="EA659" s="1357"/>
      <c r="EB659" s="1357"/>
      <c r="EC659" s="1357" t="e">
        <f t="shared" si="43"/>
        <v>#VALUE!</v>
      </c>
      <c r="ED659" s="1357"/>
      <c r="EE659" s="1357"/>
      <c r="EF659" s="1357"/>
      <c r="EG659" s="1357"/>
      <c r="EH659" s="1357" t="e">
        <f t="shared" si="44"/>
        <v>#VALUE!</v>
      </c>
      <c r="EI659" s="1357"/>
      <c r="EJ659" s="1357"/>
      <c r="EK659" s="1357"/>
      <c r="EL659" s="1357"/>
      <c r="EM659" s="1357" t="e">
        <f t="shared" si="45"/>
        <v>#VALUE!</v>
      </c>
      <c r="EN659" s="1357"/>
      <c r="EO659" s="1357"/>
      <c r="EP659" s="1357"/>
      <c r="EQ659" s="1357"/>
      <c r="ER659" s="1357" t="e">
        <f t="shared" si="46"/>
        <v>#VALUE!</v>
      </c>
      <c r="ES659" s="1357"/>
      <c r="ET659" s="1357"/>
      <c r="EU659" s="1357"/>
      <c r="EV659" s="1357"/>
      <c r="EW659" s="1357" t="e">
        <f t="shared" si="47"/>
        <v>#VALUE!</v>
      </c>
      <c r="EX659" s="1357"/>
      <c r="EY659" s="1357"/>
      <c r="EZ659" s="1357"/>
      <c r="FA659" s="1357"/>
    </row>
    <row r="660" spans="1:157" ht="13.35" customHeight="1">
      <c r="A660" s="22"/>
      <c r="B660" t="s">
        <v>85</v>
      </c>
      <c r="G660" s="1434" t="s">
        <v>2648</v>
      </c>
      <c r="H660" s="1434"/>
      <c r="I660" s="1434"/>
      <c r="J660" s="1434"/>
      <c r="K660" s="1434"/>
      <c r="L660" s="1434"/>
      <c r="M660" s="1434"/>
      <c r="N660" s="1434"/>
      <c r="O660" s="1434"/>
      <c r="P660" s="1434"/>
      <c r="Q660" s="1434"/>
      <c r="R660" s="1434"/>
      <c r="T660" s="22"/>
      <c r="U660" t="s">
        <v>85</v>
      </c>
      <c r="Z660" s="1434" t="s">
        <v>2743</v>
      </c>
      <c r="AA660" s="1434"/>
      <c r="AB660" s="1434"/>
      <c r="AC660" s="1434"/>
      <c r="AD660" s="1434"/>
      <c r="AE660" s="1434"/>
      <c r="AF660" s="1434"/>
      <c r="AG660" s="1434"/>
      <c r="AH660" s="1434"/>
      <c r="AI660" s="1434"/>
      <c r="AJ660" s="1434"/>
      <c r="AK660" s="1434"/>
      <c r="AZ660" s="34"/>
      <c r="BA660" s="34"/>
      <c r="BB660" s="34"/>
      <c r="BC660" s="34"/>
      <c r="BD660" s="34"/>
      <c r="BE660" s="34"/>
      <c r="BF660" s="34"/>
      <c r="BG660" s="34"/>
      <c r="BH660" s="34"/>
      <c r="BI660" s="34"/>
      <c r="BJ660" s="34"/>
      <c r="BK660" s="34"/>
      <c r="BL660" s="34"/>
      <c r="BM660" s="34"/>
      <c r="BN660" s="1718">
        <f>BN632+BN641+BN655</f>
        <v>0</v>
      </c>
      <c r="BO660" s="1719"/>
      <c r="BP660" s="1719"/>
      <c r="BQ660" s="1719"/>
      <c r="BR660" s="1720"/>
      <c r="BS660" s="1718">
        <f>BS632+BS641+BS655</f>
        <v>28</v>
      </c>
      <c r="BT660" s="1719"/>
      <c r="BU660" s="1719"/>
      <c r="BV660" s="1719"/>
      <c r="BW660" s="1720"/>
      <c r="BX660" s="1718">
        <f>BX632+BX641+BX655</f>
        <v>15</v>
      </c>
      <c r="BY660" s="1719"/>
      <c r="BZ660" s="1719"/>
      <c r="CA660" s="1719"/>
      <c r="CB660" s="1720"/>
      <c r="CC660" s="1718">
        <f>CC632+CC641+CC655</f>
        <v>15</v>
      </c>
      <c r="CD660" s="1719"/>
      <c r="CE660" s="1719"/>
      <c r="CF660" s="1719"/>
      <c r="CG660" s="1720"/>
      <c r="CH660" s="1718">
        <f>CH632+CH641+CH655</f>
        <v>0</v>
      </c>
      <c r="CI660" s="1719"/>
      <c r="CJ660" s="1719"/>
      <c r="CK660" s="1719"/>
      <c r="CL660" s="1720"/>
      <c r="CM660" s="1354">
        <f>CM655+CM641+CM632</f>
        <v>0</v>
      </c>
      <c r="CN660" s="1355"/>
      <c r="CO660" s="1355"/>
      <c r="CP660" s="1355"/>
      <c r="CQ660" s="1356"/>
      <c r="CR660" s="3"/>
      <c r="CS660" s="895">
        <f>CS634+CS658</f>
        <v>102</v>
      </c>
      <c r="CT660" s="57" t="s">
        <v>2055</v>
      </c>
      <c r="CU660" s="3"/>
      <c r="CV660" s="3"/>
      <c r="CW660" s="3"/>
      <c r="CX660" s="3"/>
      <c r="CY660" s="3"/>
      <c r="CZ660" s="3"/>
      <c r="DA660" s="3"/>
      <c r="DB660" s="3"/>
      <c r="DC660" s="3"/>
      <c r="DD660" s="3"/>
      <c r="DE660" s="3"/>
      <c r="DF660" s="3"/>
      <c r="DX660" s="1357" t="e">
        <f t="shared" si="42"/>
        <v>#VALUE!</v>
      </c>
      <c r="DY660" s="1357"/>
      <c r="DZ660" s="1357"/>
      <c r="EA660" s="1357"/>
      <c r="EB660" s="1357"/>
      <c r="EC660" s="1357" t="e">
        <f t="shared" si="43"/>
        <v>#VALUE!</v>
      </c>
      <c r="ED660" s="1357"/>
      <c r="EE660" s="1357"/>
      <c r="EF660" s="1357"/>
      <c r="EG660" s="1357"/>
      <c r="EH660" s="1357" t="e">
        <f t="shared" si="44"/>
        <v>#VALUE!</v>
      </c>
      <c r="EI660" s="1357"/>
      <c r="EJ660" s="1357"/>
      <c r="EK660" s="1357"/>
      <c r="EL660" s="1357"/>
      <c r="EM660" s="1357" t="e">
        <f t="shared" si="45"/>
        <v>#VALUE!</v>
      </c>
      <c r="EN660" s="1357"/>
      <c r="EO660" s="1357"/>
      <c r="EP660" s="1357"/>
      <c r="EQ660" s="1357"/>
      <c r="ER660" s="1357" t="e">
        <f t="shared" si="46"/>
        <v>#VALUE!</v>
      </c>
      <c r="ES660" s="1357"/>
      <c r="ET660" s="1357"/>
      <c r="EU660" s="1357"/>
      <c r="EV660" s="1357"/>
      <c r="EW660" s="1357" t="e">
        <f t="shared" si="47"/>
        <v>#VALUE!</v>
      </c>
      <c r="EX660" s="1357"/>
      <c r="EY660" s="1357"/>
      <c r="EZ660" s="1357"/>
      <c r="FA660" s="1357"/>
    </row>
    <row r="661" spans="1:157" ht="13.35" customHeight="1">
      <c r="A661" s="22"/>
      <c r="B661" t="s">
        <v>589</v>
      </c>
      <c r="G661" s="1434" t="s">
        <v>2747</v>
      </c>
      <c r="H661" s="1434"/>
      <c r="I661" s="1434"/>
      <c r="J661" s="1434"/>
      <c r="K661" s="1434"/>
      <c r="L661" s="1434"/>
      <c r="M661" s="1434"/>
      <c r="N661" s="1434"/>
      <c r="O661" s="1434"/>
      <c r="P661" s="1434"/>
      <c r="Q661" s="1434"/>
      <c r="R661" s="1434"/>
      <c r="T661" s="22"/>
      <c r="U661" t="s">
        <v>589</v>
      </c>
      <c r="Z661" s="1433" t="s">
        <v>2744</v>
      </c>
      <c r="AA661" s="1433"/>
      <c r="AB661" s="1433"/>
      <c r="AC661" s="1433"/>
      <c r="AD661" s="1433"/>
      <c r="AE661" s="1433"/>
      <c r="AF661" s="1433"/>
      <c r="AG661" s="1433"/>
      <c r="AH661" s="1433"/>
      <c r="AI661" s="1433"/>
      <c r="AJ661" s="1433"/>
      <c r="AK661" s="1433"/>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7" t="e">
        <f t="shared" si="42"/>
        <v>#VALUE!</v>
      </c>
      <c r="DY661" s="1357"/>
      <c r="DZ661" s="1357"/>
      <c r="EA661" s="1357"/>
      <c r="EB661" s="1357"/>
      <c r="EC661" s="1357" t="e">
        <f t="shared" si="43"/>
        <v>#VALUE!</v>
      </c>
      <c r="ED661" s="1357"/>
      <c r="EE661" s="1357"/>
      <c r="EF661" s="1357"/>
      <c r="EG661" s="1357"/>
      <c r="EH661" s="1357" t="e">
        <f t="shared" si="44"/>
        <v>#VALUE!</v>
      </c>
      <c r="EI661" s="1357"/>
      <c r="EJ661" s="1357"/>
      <c r="EK661" s="1357"/>
      <c r="EL661" s="1357"/>
      <c r="EM661" s="1357" t="e">
        <f t="shared" si="45"/>
        <v>#VALUE!</v>
      </c>
      <c r="EN661" s="1357"/>
      <c r="EO661" s="1357"/>
      <c r="EP661" s="1357"/>
      <c r="EQ661" s="1357"/>
      <c r="ER661" s="1357" t="e">
        <f t="shared" si="46"/>
        <v>#VALUE!</v>
      </c>
      <c r="ES661" s="1357"/>
      <c r="ET661" s="1357"/>
      <c r="EU661" s="1357"/>
      <c r="EV661" s="1357"/>
      <c r="EW661" s="1357" t="e">
        <f t="shared" si="47"/>
        <v>#VALUE!</v>
      </c>
      <c r="EX661" s="1357"/>
      <c r="EY661" s="1357"/>
      <c r="EZ661" s="1357"/>
      <c r="FA661" s="1357"/>
    </row>
    <row r="662" spans="1:157" ht="13.35" customHeight="1">
      <c r="A662" s="22"/>
      <c r="B662" t="s">
        <v>17</v>
      </c>
      <c r="G662" s="1434" t="s">
        <v>2748</v>
      </c>
      <c r="H662" s="1434"/>
      <c r="I662" s="1434"/>
      <c r="J662" s="1434"/>
      <c r="K662" s="1434"/>
      <c r="L662" s="1434"/>
      <c r="M662" s="1434"/>
      <c r="N662" s="1434"/>
      <c r="O662" s="1434"/>
      <c r="P662" s="1434"/>
      <c r="Q662" s="1434"/>
      <c r="R662" s="1434"/>
      <c r="T662" s="22"/>
      <c r="U662" t="s">
        <v>17</v>
      </c>
      <c r="Z662" s="1433" t="s">
        <v>2745</v>
      </c>
      <c r="AA662" s="1433"/>
      <c r="AB662" s="1433"/>
      <c r="AC662" s="1433"/>
      <c r="AD662" s="1433"/>
      <c r="AE662" s="1433"/>
      <c r="AF662" s="1433"/>
      <c r="AG662" s="1433"/>
      <c r="AH662" s="1433"/>
      <c r="AI662" s="1433"/>
      <c r="AJ662" s="1433"/>
      <c r="AK662" s="143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7" t="e">
        <f t="shared" si="42"/>
        <v>#VALUE!</v>
      </c>
      <c r="DY662" s="1357"/>
      <c r="DZ662" s="1357"/>
      <c r="EA662" s="1357"/>
      <c r="EB662" s="1357"/>
      <c r="EC662" s="1357" t="e">
        <f t="shared" si="43"/>
        <v>#VALUE!</v>
      </c>
      <c r="ED662" s="1357"/>
      <c r="EE662" s="1357"/>
      <c r="EF662" s="1357"/>
      <c r="EG662" s="1357"/>
      <c r="EH662" s="1357" t="e">
        <f t="shared" si="44"/>
        <v>#VALUE!</v>
      </c>
      <c r="EI662" s="1357"/>
      <c r="EJ662" s="1357"/>
      <c r="EK662" s="1357"/>
      <c r="EL662" s="1357"/>
      <c r="EM662" s="1357" t="e">
        <f t="shared" si="45"/>
        <v>#VALUE!</v>
      </c>
      <c r="EN662" s="1357"/>
      <c r="EO662" s="1357"/>
      <c r="EP662" s="1357"/>
      <c r="EQ662" s="1357"/>
      <c r="ER662" s="1357" t="e">
        <f t="shared" si="46"/>
        <v>#VALUE!</v>
      </c>
      <c r="ES662" s="1357"/>
      <c r="ET662" s="1357"/>
      <c r="EU662" s="1357"/>
      <c r="EV662" s="1357"/>
      <c r="EW662" s="1357" t="e">
        <f t="shared" si="47"/>
        <v>#VALUE!</v>
      </c>
      <c r="EX662" s="1357"/>
      <c r="EY662" s="1357"/>
      <c r="EZ662" s="1357"/>
      <c r="FA662" s="1357"/>
    </row>
    <row r="663" spans="1:157" ht="13.35" customHeight="1">
      <c r="A663" s="22"/>
      <c r="B663" t="s">
        <v>317</v>
      </c>
      <c r="G663" s="1437" t="s">
        <v>2749</v>
      </c>
      <c r="H663" s="1437"/>
      <c r="I663" s="1437"/>
      <c r="J663" s="1437"/>
      <c r="K663" s="1437"/>
      <c r="L663" s="1437"/>
      <c r="O663" s="33" t="s">
        <v>207</v>
      </c>
      <c r="P663" s="1421"/>
      <c r="Q663" s="1421"/>
      <c r="R663" s="1421"/>
      <c r="T663" s="22"/>
      <c r="U663" t="s">
        <v>317</v>
      </c>
      <c r="Z663" s="1437" t="s">
        <v>2746</v>
      </c>
      <c r="AA663" s="1437"/>
      <c r="AB663" s="1437"/>
      <c r="AC663" s="1437"/>
      <c r="AD663" s="1437"/>
      <c r="AE663" s="1437"/>
      <c r="AH663" s="33" t="s">
        <v>207</v>
      </c>
      <c r="AI663" s="1421"/>
      <c r="AJ663" s="1421"/>
      <c r="AK663" s="142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7" t="e">
        <f t="shared" si="42"/>
        <v>#VALUE!</v>
      </c>
      <c r="DY663" s="1357"/>
      <c r="DZ663" s="1357"/>
      <c r="EA663" s="1357"/>
      <c r="EB663" s="1357"/>
      <c r="EC663" s="1357" t="e">
        <f t="shared" si="43"/>
        <v>#VALUE!</v>
      </c>
      <c r="ED663" s="1357"/>
      <c r="EE663" s="1357"/>
      <c r="EF663" s="1357"/>
      <c r="EG663" s="1357"/>
      <c r="EH663" s="1357" t="e">
        <f t="shared" si="44"/>
        <v>#VALUE!</v>
      </c>
      <c r="EI663" s="1357"/>
      <c r="EJ663" s="1357"/>
      <c r="EK663" s="1357"/>
      <c r="EL663" s="1357"/>
      <c r="EM663" s="1357" t="e">
        <f t="shared" si="45"/>
        <v>#VALUE!</v>
      </c>
      <c r="EN663" s="1357"/>
      <c r="EO663" s="1357"/>
      <c r="EP663" s="1357"/>
      <c r="EQ663" s="1357"/>
      <c r="ER663" s="1357" t="e">
        <f t="shared" si="46"/>
        <v>#VALUE!</v>
      </c>
      <c r="ES663" s="1357"/>
      <c r="ET663" s="1357"/>
      <c r="EU663" s="1357"/>
      <c r="EV663" s="1357"/>
      <c r="EW663" s="1357" t="e">
        <f t="shared" si="47"/>
        <v>#VALUE!</v>
      </c>
      <c r="EX663" s="1357"/>
      <c r="EY663" s="1357"/>
      <c r="EZ663" s="1357"/>
      <c r="FA663" s="1357"/>
    </row>
    <row r="664" spans="1:157" ht="13.35" customHeight="1">
      <c r="A664" s="22"/>
      <c r="B664" t="s">
        <v>18</v>
      </c>
      <c r="H664" s="1434" t="str">
        <f>M631</f>
        <v>Loan, Residual Receipts</v>
      </c>
      <c r="I664" s="1434"/>
      <c r="J664" s="1434"/>
      <c r="K664" s="1434"/>
      <c r="L664" s="1434"/>
      <c r="M664" s="1434"/>
      <c r="N664" s="1434"/>
      <c r="O664" s="1434"/>
      <c r="P664" s="1434"/>
      <c r="Q664" s="1434"/>
      <c r="R664" s="1434"/>
      <c r="T664" s="22"/>
      <c r="U664" t="s">
        <v>18</v>
      </c>
      <c r="AA664" s="1434" t="str">
        <f>M632</f>
        <v>Loan, Residual Receipts</v>
      </c>
      <c r="AB664" s="1434"/>
      <c r="AC664" s="1434"/>
      <c r="AD664" s="1434"/>
      <c r="AE664" s="1434"/>
      <c r="AF664" s="1434"/>
      <c r="AG664" s="1434"/>
      <c r="AH664" s="1434"/>
      <c r="AI664" s="1434"/>
      <c r="AJ664" s="1434"/>
      <c r="AK664" s="1434"/>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7" t="e">
        <f t="shared" si="42"/>
        <v>#VALUE!</v>
      </c>
      <c r="DY664" s="1357"/>
      <c r="DZ664" s="1357"/>
      <c r="EA664" s="1357"/>
      <c r="EB664" s="1357"/>
      <c r="EC664" s="1357" t="e">
        <f t="shared" si="43"/>
        <v>#VALUE!</v>
      </c>
      <c r="ED664" s="1357"/>
      <c r="EE664" s="1357"/>
      <c r="EF664" s="1357"/>
      <c r="EG664" s="1357"/>
      <c r="EH664" s="1357" t="e">
        <f t="shared" si="44"/>
        <v>#VALUE!</v>
      </c>
      <c r="EI664" s="1357"/>
      <c r="EJ664" s="1357"/>
      <c r="EK664" s="1357"/>
      <c r="EL664" s="1357"/>
      <c r="EM664" s="1357" t="e">
        <f t="shared" si="45"/>
        <v>#VALUE!</v>
      </c>
      <c r="EN664" s="1357"/>
      <c r="EO664" s="1357"/>
      <c r="EP664" s="1357"/>
      <c r="EQ664" s="1357"/>
      <c r="ER664" s="1357" t="e">
        <f t="shared" si="46"/>
        <v>#VALUE!</v>
      </c>
      <c r="ES664" s="1357"/>
      <c r="ET664" s="1357"/>
      <c r="EU664" s="1357"/>
      <c r="EV664" s="1357"/>
      <c r="EW664" s="1357" t="e">
        <f t="shared" si="47"/>
        <v>#VALUE!</v>
      </c>
      <c r="EX664" s="1357"/>
      <c r="EY664" s="1357"/>
      <c r="EZ664" s="1357"/>
      <c r="FA664" s="1357"/>
    </row>
    <row r="665" spans="1:157" ht="13.35" customHeight="1">
      <c r="A665" s="22"/>
      <c r="B665" t="s">
        <v>20</v>
      </c>
      <c r="N665" s="1419" t="s">
        <v>554</v>
      </c>
      <c r="O665" s="1419"/>
      <c r="T665" s="22"/>
      <c r="U665" t="s">
        <v>20</v>
      </c>
      <c r="AG665" s="1419" t="s">
        <v>678</v>
      </c>
      <c r="AH665" s="141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7" t="e">
        <f t="shared" si="42"/>
        <v>#VALUE!</v>
      </c>
      <c r="DY665" s="1357"/>
      <c r="DZ665" s="1357"/>
      <c r="EA665" s="1357"/>
      <c r="EB665" s="1357"/>
      <c r="EC665" s="1357" t="e">
        <f t="shared" si="43"/>
        <v>#VALUE!</v>
      </c>
      <c r="ED665" s="1357"/>
      <c r="EE665" s="1357"/>
      <c r="EF665" s="1357"/>
      <c r="EG665" s="1357"/>
      <c r="EH665" s="1357" t="e">
        <f t="shared" si="44"/>
        <v>#VALUE!</v>
      </c>
      <c r="EI665" s="1357"/>
      <c r="EJ665" s="1357"/>
      <c r="EK665" s="1357"/>
      <c r="EL665" s="1357"/>
      <c r="EM665" s="1357" t="e">
        <f t="shared" si="45"/>
        <v>#VALUE!</v>
      </c>
      <c r="EN665" s="1357"/>
      <c r="EO665" s="1357"/>
      <c r="EP665" s="1357"/>
      <c r="EQ665" s="1357"/>
      <c r="ER665" s="1357" t="e">
        <f t="shared" si="46"/>
        <v>#VALUE!</v>
      </c>
      <c r="ES665" s="1357"/>
      <c r="ET665" s="1357"/>
      <c r="EU665" s="1357"/>
      <c r="EV665" s="1357"/>
      <c r="EW665" s="1357" t="e">
        <f t="shared" si="47"/>
        <v>#VALUE!</v>
      </c>
      <c r="EX665" s="1357"/>
      <c r="EY665" s="1357"/>
      <c r="EZ665" s="1357"/>
      <c r="FA665" s="1357"/>
    </row>
    <row r="666" spans="1:157" ht="13.3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1740</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7" t="e">
        <f t="shared" si="42"/>
        <v>#VALUE!</v>
      </c>
      <c r="DY666" s="1357"/>
      <c r="DZ666" s="1357"/>
      <c r="EA666" s="1357"/>
      <c r="EB666" s="1357"/>
      <c r="EC666" s="1357" t="e">
        <f t="shared" si="43"/>
        <v>#VALUE!</v>
      </c>
      <c r="ED666" s="1357"/>
      <c r="EE666" s="1357"/>
      <c r="EF666" s="1357"/>
      <c r="EG666" s="1357"/>
      <c r="EH666" s="1357" t="e">
        <f t="shared" si="44"/>
        <v>#VALUE!</v>
      </c>
      <c r="EI666" s="1357"/>
      <c r="EJ666" s="1357"/>
      <c r="EK666" s="1357"/>
      <c r="EL666" s="1357"/>
      <c r="EM666" s="1357" t="e">
        <f t="shared" si="45"/>
        <v>#VALUE!</v>
      </c>
      <c r="EN666" s="1357"/>
      <c r="EO666" s="1357"/>
      <c r="EP666" s="1357"/>
      <c r="EQ666" s="1357"/>
      <c r="ER666" s="1357" t="e">
        <f t="shared" si="46"/>
        <v>#VALUE!</v>
      </c>
      <c r="ES666" s="1357"/>
      <c r="ET666" s="1357"/>
      <c r="EU666" s="1357"/>
      <c r="EV666" s="1357"/>
      <c r="EW666" s="1357" t="e">
        <f t="shared" si="47"/>
        <v>#VALUE!</v>
      </c>
      <c r="EX666" s="1357"/>
      <c r="EY666" s="1357"/>
      <c r="EZ666" s="1357"/>
      <c r="FA666" s="1357"/>
    </row>
    <row r="667" spans="1:157" ht="13.35" customHeight="1">
      <c r="A667" s="55" t="s">
        <v>464</v>
      </c>
      <c r="B667" t="s">
        <v>472</v>
      </c>
      <c r="G667" s="1512" t="str">
        <f>C633</f>
        <v>City of Healdsburg - Land Donation</v>
      </c>
      <c r="H667" s="1512"/>
      <c r="I667" s="1512"/>
      <c r="J667" s="1512"/>
      <c r="K667" s="1512"/>
      <c r="L667" s="1512"/>
      <c r="M667" s="1512"/>
      <c r="N667" s="1512"/>
      <c r="O667" s="1512"/>
      <c r="P667" s="1512"/>
      <c r="Q667" s="1512"/>
      <c r="R667" s="1512"/>
      <c r="T667" s="55" t="s">
        <v>465</v>
      </c>
      <c r="U667" t="s">
        <v>472</v>
      </c>
      <c r="Z667" s="1512" t="str">
        <f>C634</f>
        <v>Deferred Developer Fee</v>
      </c>
      <c r="AA667" s="1512"/>
      <c r="AB667" s="1512"/>
      <c r="AC667" s="1512"/>
      <c r="AD667" s="1512"/>
      <c r="AE667" s="1512"/>
      <c r="AF667" s="1512"/>
      <c r="AG667" s="1512"/>
      <c r="AH667" s="1512"/>
      <c r="AI667" s="1512"/>
      <c r="AJ667" s="1512"/>
      <c r="AK667" s="1512"/>
      <c r="AZ667" s="3"/>
      <c r="BA667" s="118">
        <f t="shared" ref="BA667:BA699" si="48">IF($G718=0,"N/A",VLOOKUP($T$189,TC_Rent,(MATCH($B718,bedrooms,FALSE))))</f>
        <v>2594</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7" t="e">
        <f t="shared" si="42"/>
        <v>#VALUE!</v>
      </c>
      <c r="DY667" s="1357"/>
      <c r="DZ667" s="1357"/>
      <c r="EA667" s="1357"/>
      <c r="EB667" s="1357"/>
      <c r="EC667" s="1357" t="e">
        <f t="shared" si="43"/>
        <v>#VALUE!</v>
      </c>
      <c r="ED667" s="1357"/>
      <c r="EE667" s="1357"/>
      <c r="EF667" s="1357"/>
      <c r="EG667" s="1357"/>
      <c r="EH667" s="1357" t="e">
        <f t="shared" si="44"/>
        <v>#VALUE!</v>
      </c>
      <c r="EI667" s="1357"/>
      <c r="EJ667" s="1357"/>
      <c r="EK667" s="1357"/>
      <c r="EL667" s="1357"/>
      <c r="EM667" s="1357" t="e">
        <f t="shared" si="45"/>
        <v>#VALUE!</v>
      </c>
      <c r="EN667" s="1357"/>
      <c r="EO667" s="1357"/>
      <c r="EP667" s="1357"/>
      <c r="EQ667" s="1357"/>
      <c r="ER667" s="1357" t="e">
        <f t="shared" si="46"/>
        <v>#VALUE!</v>
      </c>
      <c r="ES667" s="1357"/>
      <c r="ET667" s="1357"/>
      <c r="EU667" s="1357"/>
      <c r="EV667" s="1357"/>
      <c r="EW667" s="1357" t="e">
        <f t="shared" si="47"/>
        <v>#VALUE!</v>
      </c>
      <c r="EX667" s="1357"/>
      <c r="EY667" s="1357"/>
      <c r="EZ667" s="1357"/>
      <c r="FA667" s="1357"/>
    </row>
    <row r="668" spans="1:157" ht="13.35" customHeight="1">
      <c r="A668" s="22"/>
      <c r="B668" t="s">
        <v>85</v>
      </c>
      <c r="G668" s="1434" t="s">
        <v>2648</v>
      </c>
      <c r="H668" s="1434"/>
      <c r="I668" s="1434"/>
      <c r="J668" s="1434"/>
      <c r="K668" s="1434"/>
      <c r="L668" s="1434"/>
      <c r="M668" s="1434"/>
      <c r="N668" s="1434"/>
      <c r="O668" s="1434"/>
      <c r="P668" s="1434"/>
      <c r="Q668" s="1434"/>
      <c r="R668" s="1434"/>
      <c r="T668" s="22"/>
      <c r="U668" t="s">
        <v>85</v>
      </c>
      <c r="Z668" s="1434"/>
      <c r="AA668" s="1434"/>
      <c r="AB668" s="1434"/>
      <c r="AC668" s="1434"/>
      <c r="AD668" s="1434"/>
      <c r="AE668" s="1434"/>
      <c r="AF668" s="1434"/>
      <c r="AG668" s="1434"/>
      <c r="AH668" s="1434"/>
      <c r="AI668" s="1434"/>
      <c r="AJ668" s="1434"/>
      <c r="AK668" s="1434"/>
      <c r="AZ668" s="3"/>
      <c r="BA668" s="118">
        <f t="shared" si="48"/>
        <v>3112</v>
      </c>
      <c r="BB668" s="3"/>
      <c r="BC668" s="3"/>
      <c r="BD668" s="3"/>
      <c r="BE668" s="3"/>
      <c r="BF668" s="218"/>
      <c r="BG668" s="315">
        <f t="shared" ref="BG668:BG700" si="49">G718</f>
        <v>5</v>
      </c>
      <c r="BH668" s="319">
        <f t="shared" ref="BH668:BH702" si="50">IF($BG$703=0,0,BG668/$BG$703)</f>
        <v>8.771929824561403E-2</v>
      </c>
      <c r="BI668" s="320">
        <f t="shared" ref="BI668:BI691" si="51">IF(BH668=0,"",BH668*AC718)</f>
        <v>2.6315789473684209E-2</v>
      </c>
      <c r="BJ668" s="3"/>
      <c r="BK668" s="3"/>
      <c r="BL668" s="3"/>
      <c r="BM668" s="3"/>
      <c r="BN668" s="3"/>
      <c r="BO668" s="3"/>
      <c r="BT668" s="315">
        <f t="shared" ref="BT668:BT700" si="52">G718</f>
        <v>5</v>
      </c>
      <c r="BU668" s="319">
        <f t="shared" ref="BU668:BU702" si="53">IF($BT$703=0,0,BT668/$BT$703)</f>
        <v>8.771929824561403E-2</v>
      </c>
      <c r="BV668" s="320">
        <f t="shared" ref="BV668:BV700" si="54">IF(BU668=0,"",BU668*AH718)</f>
        <v>2.6309026227867276E-2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7" t="e">
        <f>DX630*(BN630/$BN$632)</f>
        <v>#VALUE!</v>
      </c>
      <c r="DY668" s="1357"/>
      <c r="DZ668" s="1357"/>
      <c r="EA668" s="1357"/>
      <c r="EB668" s="1357"/>
      <c r="EC668" s="1357" t="e">
        <f>EC630*(BS630/$BS$632)</f>
        <v>#VALUE!</v>
      </c>
      <c r="ED668" s="1357"/>
      <c r="EE668" s="1357"/>
      <c r="EF668" s="1357"/>
      <c r="EG668" s="1357"/>
      <c r="EH668" s="1357" t="e">
        <f>EH630*(BX630/$BX$632)</f>
        <v>#VALUE!</v>
      </c>
      <c r="EI668" s="1357"/>
      <c r="EJ668" s="1357"/>
      <c r="EK668" s="1357"/>
      <c r="EL668" s="1357"/>
      <c r="EM668" s="1357" t="e">
        <f>EM630*(CC630/$CC$632)</f>
        <v>#VALUE!</v>
      </c>
      <c r="EN668" s="1357"/>
      <c r="EO668" s="1357"/>
      <c r="EP668" s="1357"/>
      <c r="EQ668" s="1357"/>
      <c r="ER668" s="1357" t="e">
        <f>ER630*(CH630/$CH$632)</f>
        <v>#VALUE!</v>
      </c>
      <c r="ES668" s="1357"/>
      <c r="ET668" s="1357"/>
      <c r="EU668" s="1357"/>
      <c r="EV668" s="1357"/>
      <c r="EW668" s="1357" t="e">
        <f>EW630*(CM630/$CM$632)</f>
        <v>#VALUE!</v>
      </c>
      <c r="EX668" s="1357"/>
      <c r="EY668" s="1357"/>
      <c r="EZ668" s="1357"/>
      <c r="FA668" s="1357"/>
    </row>
    <row r="669" spans="1:157" ht="13.35" customHeight="1">
      <c r="A669" s="22"/>
      <c r="B669" t="s">
        <v>589</v>
      </c>
      <c r="G669" s="1434" t="s">
        <v>2747</v>
      </c>
      <c r="H669" s="1434"/>
      <c r="I669" s="1434"/>
      <c r="J669" s="1434"/>
      <c r="K669" s="1434"/>
      <c r="L669" s="1434"/>
      <c r="M669" s="1434"/>
      <c r="N669" s="1434"/>
      <c r="O669" s="1434"/>
      <c r="P669" s="1434"/>
      <c r="Q669" s="1434"/>
      <c r="R669" s="1434"/>
      <c r="T669" s="22"/>
      <c r="U669" t="s">
        <v>589</v>
      </c>
      <c r="Z669" s="1433"/>
      <c r="AA669" s="1433"/>
      <c r="AB669" s="1433"/>
      <c r="AC669" s="1433"/>
      <c r="AD669" s="1433"/>
      <c r="AE669" s="1433"/>
      <c r="AF669" s="1433"/>
      <c r="AG669" s="1433"/>
      <c r="AH669" s="1433"/>
      <c r="AI669" s="1433"/>
      <c r="AJ669" s="1433"/>
      <c r="AK669" s="1433"/>
      <c r="AZ669" s="3"/>
      <c r="BA669" s="118">
        <f t="shared" si="48"/>
        <v>2594</v>
      </c>
      <c r="BB669" s="3"/>
      <c r="BC669" s="3"/>
      <c r="BD669" s="3"/>
      <c r="BE669" s="3"/>
      <c r="BF669" s="218"/>
      <c r="BG669" s="316">
        <f t="shared" si="49"/>
        <v>1</v>
      </c>
      <c r="BH669" s="319">
        <f t="shared" si="50"/>
        <v>1.7543859649122806E-2</v>
      </c>
      <c r="BI669" s="320">
        <f t="shared" si="51"/>
        <v>5.263157894736842E-3</v>
      </c>
      <c r="BJ669" s="3"/>
      <c r="BK669" s="3"/>
      <c r="BL669" s="3"/>
      <c r="BM669" s="3"/>
      <c r="BN669" s="3"/>
      <c r="BO669" s="3"/>
      <c r="BT669" s="316">
        <f t="shared" si="52"/>
        <v>1</v>
      </c>
      <c r="BU669" s="319">
        <f t="shared" si="53"/>
        <v>1.7543859649122806E-2</v>
      </c>
      <c r="BV669" s="320">
        <f t="shared" si="54"/>
        <v>5.2597754025165743E-3</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7" t="e">
        <f>DX631*(BN631/$BN$632)</f>
        <v>#VALUE!</v>
      </c>
      <c r="DY669" s="1357"/>
      <c r="DZ669" s="1357"/>
      <c r="EA669" s="1357"/>
      <c r="EB669" s="1357"/>
      <c r="EC669" s="1357" t="e">
        <f>EC631*(BS631/$BS$632)</f>
        <v>#VALUE!</v>
      </c>
      <c r="ED669" s="1357"/>
      <c r="EE669" s="1357"/>
      <c r="EF669" s="1357"/>
      <c r="EG669" s="1357"/>
      <c r="EH669" s="1357" t="e">
        <f>EH631*(BX631/$BX$632)</f>
        <v>#VALUE!</v>
      </c>
      <c r="EI669" s="1357"/>
      <c r="EJ669" s="1357"/>
      <c r="EK669" s="1357"/>
      <c r="EL669" s="1357"/>
      <c r="EM669" s="1357" t="e">
        <f>EM631*(CC631/$CC$632)</f>
        <v>#VALUE!</v>
      </c>
      <c r="EN669" s="1357"/>
      <c r="EO669" s="1357"/>
      <c r="EP669" s="1357"/>
      <c r="EQ669" s="1357"/>
      <c r="ER669" s="1357" t="e">
        <f>ER631*(CH631/$CH$632)</f>
        <v>#VALUE!</v>
      </c>
      <c r="ES669" s="1357"/>
      <c r="ET669" s="1357"/>
      <c r="EU669" s="1357"/>
      <c r="EV669" s="1357"/>
      <c r="EW669" s="1357" t="e">
        <f>EW631*(CM631/$CM$632)</f>
        <v>#VALUE!</v>
      </c>
      <c r="EX669" s="1357"/>
      <c r="EY669" s="1357"/>
      <c r="EZ669" s="1357"/>
      <c r="FA669" s="1357"/>
    </row>
    <row r="670" spans="1:157" ht="13.35" customHeight="1">
      <c r="A670" s="22"/>
      <c r="B670" t="s">
        <v>17</v>
      </c>
      <c r="G670" s="1434" t="s">
        <v>2748</v>
      </c>
      <c r="H670" s="1434"/>
      <c r="I670" s="1434"/>
      <c r="J670" s="1434"/>
      <c r="K670" s="1434"/>
      <c r="L670" s="1434"/>
      <c r="M670" s="1434"/>
      <c r="N670" s="1434"/>
      <c r="O670" s="1434"/>
      <c r="P670" s="1434"/>
      <c r="Q670" s="1434"/>
      <c r="R670" s="1434"/>
      <c r="T670" s="22"/>
      <c r="U670" t="s">
        <v>17</v>
      </c>
      <c r="Z670" s="1433"/>
      <c r="AA670" s="1433"/>
      <c r="AB670" s="1433"/>
      <c r="AC670" s="1433"/>
      <c r="AD670" s="1433"/>
      <c r="AE670" s="1433"/>
      <c r="AF670" s="1433"/>
      <c r="AG670" s="1433"/>
      <c r="AH670" s="1433"/>
      <c r="AI670" s="1433"/>
      <c r="AJ670" s="1433"/>
      <c r="AK670" s="1433"/>
      <c r="AZ670" s="3"/>
      <c r="BA670" s="118">
        <f t="shared" si="48"/>
        <v>3112</v>
      </c>
      <c r="BB670" s="3"/>
      <c r="BC670" s="3"/>
      <c r="BD670" s="3"/>
      <c r="BE670" s="3"/>
      <c r="BF670" s="218"/>
      <c r="BG670" s="316">
        <f t="shared" si="49"/>
        <v>1</v>
      </c>
      <c r="BH670" s="319">
        <f t="shared" si="50"/>
        <v>1.7543859649122806E-2</v>
      </c>
      <c r="BI670" s="320">
        <f t="shared" si="51"/>
        <v>5.263157894736842E-3</v>
      </c>
      <c r="BJ670" s="3"/>
      <c r="BK670" s="3"/>
      <c r="BL670" s="3"/>
      <c r="BM670" s="3"/>
      <c r="BN670" s="3"/>
      <c r="BO670" s="3"/>
      <c r="BT670" s="316">
        <f t="shared" si="52"/>
        <v>1</v>
      </c>
      <c r="BU670" s="319">
        <f t="shared" si="53"/>
        <v>1.7543859649122806E-2</v>
      </c>
      <c r="BV670" s="320">
        <f t="shared" si="54"/>
        <v>5.2618052455734553E-3</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7">
        <f>SUMIF(DX635:EB669,"&gt;0")</f>
        <v>0</v>
      </c>
      <c r="DY670" s="1357"/>
      <c r="DZ670" s="1357"/>
      <c r="EA670" s="1357"/>
      <c r="EB670" s="1357"/>
      <c r="EC670" s="1357">
        <f>SUMIF(EC635:EG669,"&gt;0")</f>
        <v>1045.1111111111111</v>
      </c>
      <c r="ED670" s="1357"/>
      <c r="EE670" s="1357"/>
      <c r="EF670" s="1357"/>
      <c r="EG670" s="1357"/>
      <c r="EH670" s="1357">
        <f>SUMIF(EH635:EL669,"&gt;0")</f>
        <v>1285.1333333333332</v>
      </c>
      <c r="EI670" s="1357"/>
      <c r="EJ670" s="1357"/>
      <c r="EK670" s="1357"/>
      <c r="EL670" s="1357"/>
      <c r="EM670" s="1357">
        <f>SUMIF(EM635:EQ669,"&gt;0")</f>
        <v>1438.9333333333332</v>
      </c>
      <c r="EN670" s="1357"/>
      <c r="EO670" s="1357"/>
      <c r="EP670" s="1357"/>
      <c r="EQ670" s="1357"/>
      <c r="ER670" s="1357">
        <f>SUMIF(ER635:EV669,"&gt;0")</f>
        <v>0</v>
      </c>
      <c r="ES670" s="1357"/>
      <c r="ET670" s="1357"/>
      <c r="EU670" s="1357"/>
      <c r="EV670" s="1357"/>
      <c r="EW670" s="1357">
        <f>SUMIF(EW635:FA669,"&gt;0")</f>
        <v>0</v>
      </c>
      <c r="EX670" s="1357"/>
      <c r="EY670" s="1357"/>
      <c r="EZ670" s="1357"/>
      <c r="FA670" s="1357"/>
    </row>
    <row r="671" spans="1:157" ht="13.35" customHeight="1">
      <c r="A671" s="22"/>
      <c r="B671" t="s">
        <v>317</v>
      </c>
      <c r="G671" s="1437" t="s">
        <v>2749</v>
      </c>
      <c r="H671" s="1437"/>
      <c r="I671" s="1437"/>
      <c r="J671" s="1437"/>
      <c r="K671" s="1437"/>
      <c r="L671" s="1437"/>
      <c r="O671" s="33" t="s">
        <v>207</v>
      </c>
      <c r="P671" s="1421"/>
      <c r="Q671" s="1421"/>
      <c r="R671" s="1421"/>
      <c r="T671" s="22"/>
      <c r="U671" t="s">
        <v>317</v>
      </c>
      <c r="Z671" s="1437"/>
      <c r="AA671" s="1437"/>
      <c r="AB671" s="1437"/>
      <c r="AC671" s="1437"/>
      <c r="AD671" s="1437"/>
      <c r="AE671" s="1437"/>
      <c r="AH671" s="33" t="s">
        <v>207</v>
      </c>
      <c r="AI671" s="1421"/>
      <c r="AJ671" s="1421"/>
      <c r="AK671" s="1421"/>
      <c r="AZ671" s="3"/>
      <c r="BA671" s="118">
        <f t="shared" si="48"/>
        <v>3596</v>
      </c>
      <c r="BB671" s="3"/>
      <c r="BC671" s="3"/>
      <c r="BD671" s="3"/>
      <c r="BE671" s="3"/>
      <c r="BF671" s="218"/>
      <c r="BG671" s="316">
        <f t="shared" si="49"/>
        <v>1</v>
      </c>
      <c r="BH671" s="319">
        <f t="shared" si="50"/>
        <v>1.7543859649122806E-2</v>
      </c>
      <c r="BI671" s="320">
        <f t="shared" si="51"/>
        <v>5.263157894736842E-3</v>
      </c>
      <c r="BJ671" s="3"/>
      <c r="BK671" s="3"/>
      <c r="BL671" s="3"/>
      <c r="BM671" s="3"/>
      <c r="BN671" s="3"/>
      <c r="BO671" s="3"/>
      <c r="BT671" s="316">
        <f t="shared" si="52"/>
        <v>1</v>
      </c>
      <c r="BU671" s="319">
        <f t="shared" si="53"/>
        <v>1.7543859649122806E-2</v>
      </c>
      <c r="BV671" s="320">
        <f t="shared" si="54"/>
        <v>5.2597754025165743E-3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35" customHeight="1">
      <c r="A672" s="22"/>
      <c r="B672" t="s">
        <v>18</v>
      </c>
      <c r="H672" s="1434" t="str">
        <f>M633</f>
        <v>Value of Donation</v>
      </c>
      <c r="I672" s="1434"/>
      <c r="J672" s="1434"/>
      <c r="K672" s="1434"/>
      <c r="L672" s="1434"/>
      <c r="M672" s="1434"/>
      <c r="N672" s="1434"/>
      <c r="O672" s="1434"/>
      <c r="P672" s="1434"/>
      <c r="Q672" s="1434"/>
      <c r="R672" s="1434"/>
      <c r="T672" s="22"/>
      <c r="U672" t="s">
        <v>18</v>
      </c>
      <c r="AA672" s="1434" t="str">
        <f>M634</f>
        <v>Developer Fee, Deferral</v>
      </c>
      <c r="AB672" s="1434"/>
      <c r="AC672" s="1434"/>
      <c r="AD672" s="1434"/>
      <c r="AE672" s="1434"/>
      <c r="AF672" s="1434"/>
      <c r="AG672" s="1434"/>
      <c r="AH672" s="1434"/>
      <c r="AI672" s="1434"/>
      <c r="AJ672" s="1434"/>
      <c r="AK672" s="1434"/>
      <c r="AZ672" s="3"/>
      <c r="BA672" s="118">
        <f t="shared" si="48"/>
        <v>2594</v>
      </c>
      <c r="BB672" s="3"/>
      <c r="BC672" s="3"/>
      <c r="BD672" s="3"/>
      <c r="BE672" s="3"/>
      <c r="BF672" s="218"/>
      <c r="BG672" s="316">
        <f t="shared" si="49"/>
        <v>2</v>
      </c>
      <c r="BH672" s="319">
        <f t="shared" si="50"/>
        <v>3.5087719298245612E-2</v>
      </c>
      <c r="BI672" s="320">
        <f t="shared" si="51"/>
        <v>1.0526315789473684E-2</v>
      </c>
      <c r="BJ672" s="3"/>
      <c r="BK672" s="3"/>
      <c r="BL672" s="3"/>
      <c r="BM672" s="3"/>
      <c r="BN672" s="3"/>
      <c r="BO672" s="3"/>
      <c r="BT672" s="316">
        <f t="shared" si="52"/>
        <v>2</v>
      </c>
      <c r="BU672" s="319">
        <f t="shared" si="53"/>
        <v>3.5087719298245612E-2</v>
      </c>
      <c r="BV672" s="320">
        <f t="shared" si="54"/>
        <v>1.0518509845247154E-2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35" customHeight="1">
      <c r="A673" s="22"/>
      <c r="B673" t="s">
        <v>20</v>
      </c>
      <c r="N673" s="1419" t="s">
        <v>554</v>
      </c>
      <c r="O673" s="1419"/>
      <c r="T673" s="22"/>
      <c r="U673" t="s">
        <v>20</v>
      </c>
      <c r="AG673" s="1419" t="s">
        <v>554</v>
      </c>
      <c r="AH673" s="1419"/>
      <c r="AZ673" s="3"/>
      <c r="BA673" s="118">
        <f t="shared" si="48"/>
        <v>3112</v>
      </c>
      <c r="BB673" s="3"/>
      <c r="BC673" s="3"/>
      <c r="BD673" s="3"/>
      <c r="BE673" s="3"/>
      <c r="BF673" s="218"/>
      <c r="BG673" s="316">
        <f t="shared" si="49"/>
        <v>3</v>
      </c>
      <c r="BH673" s="319">
        <f t="shared" si="50"/>
        <v>5.2631578947368418E-2</v>
      </c>
      <c r="BI673" s="320">
        <f t="shared" si="51"/>
        <v>2.368421052631579E-2</v>
      </c>
      <c r="BJ673" s="3"/>
      <c r="BK673" s="3"/>
      <c r="BL673" s="3"/>
      <c r="BM673" s="3"/>
      <c r="BN673" s="3"/>
      <c r="BO673" s="3"/>
      <c r="BT673" s="316">
        <f t="shared" si="52"/>
        <v>3</v>
      </c>
      <c r="BU673" s="319">
        <f t="shared" si="53"/>
        <v>5.2631578947368418E-2</v>
      </c>
      <c r="BV673" s="320">
        <f t="shared" si="54"/>
        <v>2.367812360508055E-2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35" customHeight="1">
      <c r="A674" s="22"/>
      <c r="T674" s="22"/>
      <c r="AZ674" s="3"/>
      <c r="BA674" s="118">
        <f t="shared" si="48"/>
        <v>3596</v>
      </c>
      <c r="BB674" s="3"/>
      <c r="BC674" s="3"/>
      <c r="BD674" s="3"/>
      <c r="BE674" s="3"/>
      <c r="BF674" s="218"/>
      <c r="BG674" s="316">
        <f t="shared" si="49"/>
        <v>3</v>
      </c>
      <c r="BH674" s="319">
        <f t="shared" si="50"/>
        <v>5.2631578947368418E-2</v>
      </c>
      <c r="BI674" s="320">
        <f t="shared" si="51"/>
        <v>2.368421052631579E-2</v>
      </c>
      <c r="BJ674" s="3"/>
      <c r="BK674" s="3"/>
      <c r="BL674" s="3"/>
      <c r="BM674" s="3"/>
      <c r="BN674" s="3"/>
      <c r="BO674" s="3"/>
      <c r="BT674" s="316">
        <f t="shared" si="52"/>
        <v>3</v>
      </c>
      <c r="BU674" s="319">
        <f t="shared" si="53"/>
        <v>5.2631578947368418E-2</v>
      </c>
      <c r="BV674" s="320">
        <f t="shared" si="54"/>
        <v>2.3677445541875251E-2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35" customHeight="1">
      <c r="A675" s="55" t="s">
        <v>470</v>
      </c>
      <c r="B675" t="s">
        <v>472</v>
      </c>
      <c r="G675" s="1512">
        <f>C635</f>
        <v>0</v>
      </c>
      <c r="H675" s="1512"/>
      <c r="I675" s="1512"/>
      <c r="J675" s="1512"/>
      <c r="K675" s="1512"/>
      <c r="L675" s="1512"/>
      <c r="M675" s="1512"/>
      <c r="N675" s="1512"/>
      <c r="O675" s="1512"/>
      <c r="P675" s="1512"/>
      <c r="Q675" s="1512"/>
      <c r="R675" s="1512"/>
      <c r="T675" s="55" t="s">
        <v>655</v>
      </c>
      <c r="U675" t="s">
        <v>472</v>
      </c>
      <c r="Z675" s="1512">
        <f>C636</f>
        <v>0</v>
      </c>
      <c r="AA675" s="1512"/>
      <c r="AB675" s="1512"/>
      <c r="AC675" s="1512"/>
      <c r="AD675" s="1512"/>
      <c r="AE675" s="1512"/>
      <c r="AF675" s="1512"/>
      <c r="AG675" s="1512"/>
      <c r="AH675" s="1512"/>
      <c r="AI675" s="1512"/>
      <c r="AJ675" s="1512"/>
      <c r="AK675" s="1512"/>
      <c r="AZ675" s="3"/>
      <c r="BA675" s="118">
        <f t="shared" si="48"/>
        <v>3112</v>
      </c>
      <c r="BB675" s="3"/>
      <c r="BC675" s="3"/>
      <c r="BD675" s="3"/>
      <c r="BE675" s="3"/>
      <c r="BF675" s="218"/>
      <c r="BG675" s="316">
        <f t="shared" si="49"/>
        <v>4</v>
      </c>
      <c r="BH675" s="319">
        <f t="shared" si="50"/>
        <v>7.0175438596491224E-2</v>
      </c>
      <c r="BI675" s="320">
        <f t="shared" si="51"/>
        <v>3.1578947368421054E-2</v>
      </c>
      <c r="BJ675" s="3"/>
      <c r="BK675" s="3"/>
      <c r="BL675" s="3"/>
      <c r="BM675" s="3"/>
      <c r="BN675" s="3"/>
      <c r="BO675" s="3"/>
      <c r="BT675" s="316">
        <f t="shared" si="52"/>
        <v>4</v>
      </c>
      <c r="BU675" s="319">
        <f t="shared" si="53"/>
        <v>7.0175438596491224E-2</v>
      </c>
      <c r="BV675" s="320">
        <f t="shared" si="54"/>
        <v>3.1575044396307789E-2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35" customHeight="1">
      <c r="A676" s="22"/>
      <c r="B676" t="s">
        <v>85</v>
      </c>
      <c r="G676" s="1434"/>
      <c r="H676" s="1434"/>
      <c r="I676" s="1434"/>
      <c r="J676" s="1434"/>
      <c r="K676" s="1434"/>
      <c r="L676" s="1434"/>
      <c r="M676" s="1434"/>
      <c r="N676" s="1434"/>
      <c r="O676" s="1434"/>
      <c r="P676" s="1434"/>
      <c r="Q676" s="1434"/>
      <c r="R676" s="1434"/>
      <c r="T676" s="22"/>
      <c r="U676" t="s">
        <v>85</v>
      </c>
      <c r="Z676" s="1434"/>
      <c r="AA676" s="1434"/>
      <c r="AB676" s="1434"/>
      <c r="AC676" s="1434"/>
      <c r="AD676" s="1434"/>
      <c r="AE676" s="1434"/>
      <c r="AF676" s="1434"/>
      <c r="AG676" s="1434"/>
      <c r="AH676" s="1434"/>
      <c r="AI676" s="1434"/>
      <c r="AJ676" s="1434"/>
      <c r="AK676" s="1434"/>
      <c r="AZ676" s="3"/>
      <c r="BA676" s="118">
        <f t="shared" si="48"/>
        <v>2594</v>
      </c>
      <c r="BB676" s="3"/>
      <c r="BC676" s="3"/>
      <c r="BD676" s="3"/>
      <c r="BE676" s="3"/>
      <c r="BF676" s="218"/>
      <c r="BG676" s="316">
        <f t="shared" si="49"/>
        <v>2</v>
      </c>
      <c r="BH676" s="319">
        <f t="shared" si="50"/>
        <v>3.5087719298245612E-2</v>
      </c>
      <c r="BI676" s="320">
        <f t="shared" si="51"/>
        <v>1.5789473684210527E-2</v>
      </c>
      <c r="BJ676" s="3"/>
      <c r="BK676" s="3"/>
      <c r="BL676" s="3"/>
      <c r="BM676" s="3"/>
      <c r="BN676" s="3"/>
      <c r="BO676" s="3"/>
      <c r="BT676" s="316">
        <f t="shared" si="52"/>
        <v>2</v>
      </c>
      <c r="BU676" s="319">
        <f t="shared" si="53"/>
        <v>3.5087719298245612E-2</v>
      </c>
      <c r="BV676" s="320">
        <f t="shared" si="54"/>
        <v>1.5784963694583501E-2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35" customHeight="1">
      <c r="A677" s="22"/>
      <c r="B677" t="s">
        <v>589</v>
      </c>
      <c r="G677" s="1434"/>
      <c r="H677" s="1434"/>
      <c r="I677" s="1434"/>
      <c r="J677" s="1434"/>
      <c r="K677" s="1434"/>
      <c r="L677" s="1434"/>
      <c r="M677" s="1434"/>
      <c r="N677" s="1434"/>
      <c r="O677" s="1434"/>
      <c r="P677" s="1434"/>
      <c r="Q677" s="1434"/>
      <c r="R677" s="1434"/>
      <c r="T677" s="22"/>
      <c r="U677" t="s">
        <v>589</v>
      </c>
      <c r="Z677" s="1433"/>
      <c r="AA677" s="1433"/>
      <c r="AB677" s="1433"/>
      <c r="AC677" s="1433"/>
      <c r="AD677" s="1433"/>
      <c r="AE677" s="1433"/>
      <c r="AF677" s="1433"/>
      <c r="AG677" s="1433"/>
      <c r="AH677" s="1433"/>
      <c r="AI677" s="1433"/>
      <c r="AJ677" s="1433"/>
      <c r="AK677" s="1433"/>
      <c r="AZ677" s="3"/>
      <c r="BA677" s="118">
        <f t="shared" si="48"/>
        <v>3112</v>
      </c>
      <c r="BB677" s="3"/>
      <c r="BC677" s="3"/>
      <c r="BD677" s="3"/>
      <c r="BE677" s="3"/>
      <c r="BF677" s="218"/>
      <c r="BG677" s="316">
        <f t="shared" si="49"/>
        <v>9</v>
      </c>
      <c r="BH677" s="319">
        <f t="shared" si="50"/>
        <v>0.15789473684210525</v>
      </c>
      <c r="BI677" s="320">
        <f t="shared" si="51"/>
        <v>7.8947368421052627E-2</v>
      </c>
      <c r="BJ677" s="3"/>
      <c r="BK677" s="3"/>
      <c r="BL677" s="3"/>
      <c r="BM677" s="3"/>
      <c r="BN677" s="3"/>
      <c r="BO677" s="3"/>
      <c r="BT677" s="316">
        <f t="shared" si="52"/>
        <v>9</v>
      </c>
      <c r="BU677" s="319">
        <f t="shared" si="53"/>
        <v>0.15789473684210525</v>
      </c>
      <c r="BV677" s="320">
        <f t="shared" si="54"/>
        <v>7.8947368421052627E-2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35" customHeight="1">
      <c r="A678" s="22"/>
      <c r="B678" t="s">
        <v>17</v>
      </c>
      <c r="G678" s="1434"/>
      <c r="H678" s="1434"/>
      <c r="I678" s="1434"/>
      <c r="J678" s="1434"/>
      <c r="K678" s="1434"/>
      <c r="L678" s="1434"/>
      <c r="M678" s="1434"/>
      <c r="N678" s="1434"/>
      <c r="O678" s="1434"/>
      <c r="P678" s="1434"/>
      <c r="Q678" s="1434"/>
      <c r="R678" s="1434"/>
      <c r="T678" s="22"/>
      <c r="U678" t="s">
        <v>17</v>
      </c>
      <c r="Z678" s="1433"/>
      <c r="AA678" s="1433"/>
      <c r="AB678" s="1433"/>
      <c r="AC678" s="1433"/>
      <c r="AD678" s="1433"/>
      <c r="AE678" s="1433"/>
      <c r="AF678" s="1433"/>
      <c r="AG678" s="1433"/>
      <c r="AH678" s="1433"/>
      <c r="AI678" s="1433"/>
      <c r="AJ678" s="1433"/>
      <c r="AK678" s="1433"/>
      <c r="AZ678" s="3"/>
      <c r="BA678" s="118">
        <f t="shared" si="48"/>
        <v>3596</v>
      </c>
      <c r="BB678" s="3"/>
      <c r="BC678" s="3"/>
      <c r="BD678" s="3"/>
      <c r="BE678" s="3"/>
      <c r="BF678" s="218"/>
      <c r="BG678" s="316">
        <f t="shared" si="49"/>
        <v>5</v>
      </c>
      <c r="BH678" s="319">
        <f t="shared" si="50"/>
        <v>8.771929824561403E-2</v>
      </c>
      <c r="BI678" s="320">
        <f t="shared" si="51"/>
        <v>4.3859649122807015E-2</v>
      </c>
      <c r="BJ678" s="3"/>
      <c r="BK678" s="3"/>
      <c r="BL678" s="3"/>
      <c r="BM678" s="3"/>
      <c r="BN678" s="3"/>
      <c r="BO678" s="3"/>
      <c r="BT678" s="316">
        <f t="shared" si="52"/>
        <v>5</v>
      </c>
      <c r="BU678" s="319">
        <f t="shared" si="53"/>
        <v>8.771929824561403E-2</v>
      </c>
      <c r="BV678" s="320">
        <f t="shared" si="54"/>
        <v>4.3859649122807015E-2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35" customHeight="1">
      <c r="A679" s="22"/>
      <c r="B679" t="s">
        <v>317</v>
      </c>
      <c r="G679" s="1437"/>
      <c r="H679" s="1437"/>
      <c r="I679" s="1437"/>
      <c r="J679" s="1437"/>
      <c r="K679" s="1437"/>
      <c r="L679" s="1437"/>
      <c r="O679" s="33" t="s">
        <v>207</v>
      </c>
      <c r="P679" s="1421"/>
      <c r="Q679" s="1421"/>
      <c r="R679" s="1421"/>
      <c r="T679" s="22"/>
      <c r="U679" t="s">
        <v>317</v>
      </c>
      <c r="Z679" s="1437"/>
      <c r="AA679" s="1437"/>
      <c r="AB679" s="1437"/>
      <c r="AC679" s="1437"/>
      <c r="AD679" s="1437"/>
      <c r="AE679" s="1437"/>
      <c r="AH679" s="33" t="s">
        <v>207</v>
      </c>
      <c r="AI679" s="1421"/>
      <c r="AJ679" s="1421"/>
      <c r="AK679" s="1421"/>
      <c r="AZ679" s="3"/>
      <c r="BA679" s="118">
        <f t="shared" si="48"/>
        <v>2594</v>
      </c>
      <c r="BB679" s="3"/>
      <c r="BC679" s="3"/>
      <c r="BD679" s="3"/>
      <c r="BE679" s="3"/>
      <c r="BF679" s="218"/>
      <c r="BG679" s="316">
        <f t="shared" si="49"/>
        <v>8</v>
      </c>
      <c r="BH679" s="319">
        <f t="shared" si="50"/>
        <v>0.14035087719298245</v>
      </c>
      <c r="BI679" s="320">
        <f t="shared" si="51"/>
        <v>7.0175438596491224E-2</v>
      </c>
      <c r="BJ679" s="3"/>
      <c r="BK679" s="3"/>
      <c r="BL679" s="3"/>
      <c r="BM679" s="3"/>
      <c r="BN679" s="3"/>
      <c r="BO679" s="3"/>
      <c r="BT679" s="316">
        <f t="shared" si="52"/>
        <v>8</v>
      </c>
      <c r="BU679" s="319">
        <f t="shared" si="53"/>
        <v>0.14035087719298245</v>
      </c>
      <c r="BV679" s="320">
        <f t="shared" si="54"/>
        <v>7.0175438596491224E-2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35" customHeight="1">
      <c r="A680" s="22"/>
      <c r="B680" t="s">
        <v>18</v>
      </c>
      <c r="H680" s="1434"/>
      <c r="I680" s="1434"/>
      <c r="J680" s="1434"/>
      <c r="K680" s="1434"/>
      <c r="L680" s="1434"/>
      <c r="M680" s="1434"/>
      <c r="N680" s="1434"/>
      <c r="O680" s="1434"/>
      <c r="P680" s="1434"/>
      <c r="Q680" s="1434"/>
      <c r="R680" s="1434"/>
      <c r="T680" s="22"/>
      <c r="U680" t="s">
        <v>18</v>
      </c>
      <c r="AA680" s="1434"/>
      <c r="AB680" s="1434"/>
      <c r="AC680" s="1434"/>
      <c r="AD680" s="1434"/>
      <c r="AE680" s="1434"/>
      <c r="AF680" s="1434"/>
      <c r="AG680" s="1434"/>
      <c r="AH680" s="1434"/>
      <c r="AI680" s="1434"/>
      <c r="AJ680" s="1434"/>
      <c r="AK680" s="1434"/>
      <c r="AZ680" s="3"/>
      <c r="BA680" s="118">
        <f t="shared" si="48"/>
        <v>2594</v>
      </c>
      <c r="BB680" s="3"/>
      <c r="BC680" s="3"/>
      <c r="BD680" s="3"/>
      <c r="BE680" s="3"/>
      <c r="BF680" s="218"/>
      <c r="BG680" s="316">
        <f t="shared" si="49"/>
        <v>6</v>
      </c>
      <c r="BH680" s="319">
        <f t="shared" si="50"/>
        <v>0.10526315789473684</v>
      </c>
      <c r="BI680" s="320">
        <f t="shared" si="51"/>
        <v>5.2631578947368418E-2</v>
      </c>
      <c r="BJ680" s="3"/>
      <c r="BK680" s="3"/>
      <c r="BL680" s="3"/>
      <c r="BM680" s="3"/>
      <c r="BN680" s="3"/>
      <c r="BO680" s="3"/>
      <c r="BT680" s="316">
        <f t="shared" si="52"/>
        <v>6</v>
      </c>
      <c r="BU680" s="319">
        <f t="shared" si="53"/>
        <v>0.10526315789473684</v>
      </c>
      <c r="BV680" s="320">
        <f t="shared" si="54"/>
        <v>5.2631578947368418E-2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35" customHeight="1">
      <c r="A681" s="22"/>
      <c r="B681" t="s">
        <v>20</v>
      </c>
      <c r="N681" s="1419" t="s">
        <v>678</v>
      </c>
      <c r="O681" s="1419"/>
      <c r="T681" s="22"/>
      <c r="U681" t="s">
        <v>20</v>
      </c>
      <c r="AG681" s="1419" t="s">
        <v>678</v>
      </c>
      <c r="AH681" s="1419"/>
      <c r="AZ681" s="3"/>
      <c r="BA681" s="118">
        <f t="shared" si="48"/>
        <v>3112</v>
      </c>
      <c r="BB681" s="3"/>
      <c r="BC681" s="3"/>
      <c r="BD681" s="3"/>
      <c r="BE681" s="3"/>
      <c r="BF681" s="218"/>
      <c r="BG681" s="316">
        <f t="shared" si="49"/>
        <v>3</v>
      </c>
      <c r="BH681" s="319">
        <f t="shared" si="50"/>
        <v>5.2631578947368418E-2</v>
      </c>
      <c r="BI681" s="320">
        <f t="shared" si="51"/>
        <v>3.1578947368421047E-2</v>
      </c>
      <c r="BJ681" s="3"/>
      <c r="BK681" s="3"/>
      <c r="BL681" s="3"/>
      <c r="BM681" s="3"/>
      <c r="BN681" s="3"/>
      <c r="BO681" s="3"/>
      <c r="BT681" s="316">
        <f t="shared" si="52"/>
        <v>3</v>
      </c>
      <c r="BU681" s="319">
        <f t="shared" si="53"/>
        <v>5.2631578947368418E-2</v>
      </c>
      <c r="BV681" s="320">
        <f t="shared" si="54"/>
        <v>3.1591121210891526E-2</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35" customHeight="1">
      <c r="A682" s="22"/>
      <c r="T682" s="22"/>
      <c r="AZ682" s="3"/>
      <c r="BA682" s="118">
        <f t="shared" si="48"/>
        <v>3596</v>
      </c>
      <c r="BB682" s="3"/>
      <c r="BC682" s="3"/>
      <c r="BD682" s="3"/>
      <c r="BE682" s="3"/>
      <c r="BF682" s="218"/>
      <c r="BG682" s="316">
        <f t="shared" si="49"/>
        <v>3</v>
      </c>
      <c r="BH682" s="319">
        <f t="shared" si="50"/>
        <v>5.2631578947368418E-2</v>
      </c>
      <c r="BI682" s="320">
        <f t="shared" si="51"/>
        <v>3.1578947368421047E-2</v>
      </c>
      <c r="BJ682" s="3"/>
      <c r="BK682" s="3"/>
      <c r="BL682" s="3"/>
      <c r="BM682" s="3"/>
      <c r="BN682" s="3"/>
      <c r="BO682" s="3"/>
      <c r="BT682" s="316">
        <f t="shared" si="52"/>
        <v>3</v>
      </c>
      <c r="BU682" s="319">
        <f t="shared" si="53"/>
        <v>5.2631578947368418E-2</v>
      </c>
      <c r="BV682" s="320">
        <f t="shared" si="54"/>
        <v>3.1575564876200779E-2</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35" customHeight="1">
      <c r="A683" s="55" t="s">
        <v>363</v>
      </c>
      <c r="B683" t="s">
        <v>472</v>
      </c>
      <c r="G683" s="1512">
        <f>C637</f>
        <v>0</v>
      </c>
      <c r="H683" s="1512"/>
      <c r="I683" s="1512"/>
      <c r="J683" s="1512"/>
      <c r="K683" s="1512"/>
      <c r="L683" s="1512"/>
      <c r="M683" s="1512"/>
      <c r="N683" s="1512"/>
      <c r="O683" s="1512"/>
      <c r="P683" s="1512"/>
      <c r="Q683" s="1512"/>
      <c r="R683" s="1512"/>
      <c r="T683" s="55" t="s">
        <v>364</v>
      </c>
      <c r="U683" t="s">
        <v>472</v>
      </c>
      <c r="Z683" s="1512">
        <f>C638</f>
        <v>0</v>
      </c>
      <c r="AA683" s="1512"/>
      <c r="AB683" s="1512"/>
      <c r="AC683" s="1512"/>
      <c r="AD683" s="1512"/>
      <c r="AE683" s="1512"/>
      <c r="AF683" s="1512"/>
      <c r="AG683" s="1512"/>
      <c r="AH683" s="1512"/>
      <c r="AI683" s="1512"/>
      <c r="AJ683" s="1512"/>
      <c r="AK683" s="1512"/>
      <c r="AZ683" s="3"/>
      <c r="BA683" s="118" t="str">
        <f t="shared" si="48"/>
        <v>N/A</v>
      </c>
      <c r="BB683" s="3"/>
      <c r="BC683" s="3"/>
      <c r="BD683" s="3"/>
      <c r="BE683" s="3"/>
      <c r="BF683" s="218"/>
      <c r="BG683" s="316">
        <f t="shared" si="49"/>
        <v>1</v>
      </c>
      <c r="BH683" s="319">
        <f t="shared" si="50"/>
        <v>1.7543859649122806E-2</v>
      </c>
      <c r="BI683" s="320">
        <f t="shared" si="51"/>
        <v>1.0526315789473684E-2</v>
      </c>
      <c r="BJ683" s="3"/>
      <c r="BK683" s="3"/>
      <c r="BL683" s="3"/>
      <c r="BM683" s="3"/>
      <c r="BN683" s="3"/>
      <c r="BO683" s="3"/>
      <c r="BT683" s="316">
        <f t="shared" si="52"/>
        <v>1</v>
      </c>
      <c r="BU683" s="319">
        <f t="shared" si="53"/>
        <v>1.7543859649122806E-2</v>
      </c>
      <c r="BV683" s="320">
        <f t="shared" si="54"/>
        <v>1.0523388560388735E-2</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35" customHeight="1">
      <c r="B684" t="s">
        <v>85</v>
      </c>
      <c r="G684" s="1434"/>
      <c r="H684" s="1434"/>
      <c r="I684" s="1434"/>
      <c r="J684" s="1434"/>
      <c r="K684" s="1434"/>
      <c r="L684" s="1434"/>
      <c r="M684" s="1434"/>
      <c r="N684" s="1434"/>
      <c r="O684" s="1434"/>
      <c r="P684" s="1434"/>
      <c r="Q684" s="1434"/>
      <c r="R684" s="1434"/>
      <c r="T684" s="22"/>
      <c r="U684" t="s">
        <v>85</v>
      </c>
      <c r="Z684" s="1434"/>
      <c r="AA684" s="1434"/>
      <c r="AB684" s="1434"/>
      <c r="AC684" s="1434"/>
      <c r="AD684" s="1434"/>
      <c r="AE684" s="1434"/>
      <c r="AF684" s="1434"/>
      <c r="AG684" s="1434"/>
      <c r="AH684" s="1434"/>
      <c r="AI684" s="1434"/>
      <c r="AJ684" s="1434"/>
      <c r="AK684" s="1434"/>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35" customHeight="1">
      <c r="B685" t="s">
        <v>589</v>
      </c>
      <c r="G685" s="1434"/>
      <c r="H685" s="1434"/>
      <c r="I685" s="1434"/>
      <c r="J685" s="1434"/>
      <c r="K685" s="1434"/>
      <c r="L685" s="1434"/>
      <c r="M685" s="1434"/>
      <c r="N685" s="1434"/>
      <c r="O685" s="1434"/>
      <c r="P685" s="1434"/>
      <c r="Q685" s="1434"/>
      <c r="R685" s="1434"/>
      <c r="U685" t="s">
        <v>589</v>
      </c>
      <c r="Z685" s="1433"/>
      <c r="AA685" s="1433"/>
      <c r="AB685" s="1433"/>
      <c r="AC685" s="1433"/>
      <c r="AD685" s="1433"/>
      <c r="AE685" s="1433"/>
      <c r="AF685" s="1433"/>
      <c r="AG685" s="1433"/>
      <c r="AH685" s="1433"/>
      <c r="AI685" s="1433"/>
      <c r="AJ685" s="1433"/>
      <c r="AK685" s="1433"/>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35" customHeight="1">
      <c r="B686" t="s">
        <v>17</v>
      </c>
      <c r="G686" s="1434"/>
      <c r="H686" s="1434"/>
      <c r="I686" s="1434"/>
      <c r="J686" s="1434"/>
      <c r="K686" s="1434"/>
      <c r="L686" s="1434"/>
      <c r="M686" s="1434"/>
      <c r="N686" s="1434"/>
      <c r="O686" s="1434"/>
      <c r="P686" s="1434"/>
      <c r="Q686" s="1434"/>
      <c r="R686" s="1434"/>
      <c r="U686" t="s">
        <v>17</v>
      </c>
      <c r="Z686" s="1433"/>
      <c r="AA686" s="1433"/>
      <c r="AB686" s="1433"/>
      <c r="AC686" s="1433"/>
      <c r="AD686" s="1433"/>
      <c r="AE686" s="1433"/>
      <c r="AF686" s="1433"/>
      <c r="AG686" s="1433"/>
      <c r="AH686" s="1433"/>
      <c r="AI686" s="1433"/>
      <c r="AJ686" s="1433"/>
      <c r="AK686" s="1433"/>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35" customHeight="1">
      <c r="B687" t="s">
        <v>317</v>
      </c>
      <c r="G687" s="1437"/>
      <c r="H687" s="1437"/>
      <c r="I687" s="1437"/>
      <c r="J687" s="1437"/>
      <c r="K687" s="1437"/>
      <c r="L687" s="1437"/>
      <c r="O687" s="33" t="s">
        <v>207</v>
      </c>
      <c r="P687" s="1421"/>
      <c r="Q687" s="1421"/>
      <c r="R687" s="1421"/>
      <c r="U687" t="s">
        <v>317</v>
      </c>
      <c r="Z687" s="1437"/>
      <c r="AA687" s="1437"/>
      <c r="AB687" s="1437"/>
      <c r="AC687" s="1437"/>
      <c r="AD687" s="1437"/>
      <c r="AE687" s="1437"/>
      <c r="AH687" s="33" t="s">
        <v>207</v>
      </c>
      <c r="AI687" s="1421"/>
      <c r="AJ687" s="1421"/>
      <c r="AK687" s="1421"/>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35" customHeight="1">
      <c r="B688" t="s">
        <v>18</v>
      </c>
      <c r="H688" s="1434"/>
      <c r="I688" s="1434"/>
      <c r="J688" s="1434"/>
      <c r="K688" s="1434"/>
      <c r="L688" s="1434"/>
      <c r="M688" s="1434"/>
      <c r="N688" s="1434"/>
      <c r="O688" s="1434"/>
      <c r="P688" s="1434"/>
      <c r="Q688" s="1434"/>
      <c r="R688" s="1434"/>
      <c r="U688" t="s">
        <v>18</v>
      </c>
      <c r="AA688" s="1434"/>
      <c r="AB688" s="1434"/>
      <c r="AC688" s="1434"/>
      <c r="AD688" s="1434"/>
      <c r="AE688" s="1434"/>
      <c r="AF688" s="1434"/>
      <c r="AG688" s="1434"/>
      <c r="AH688" s="1434"/>
      <c r="AI688" s="1434"/>
      <c r="AJ688" s="1434"/>
      <c r="AK688" s="1434"/>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35" customHeight="1">
      <c r="B689" t="s">
        <v>20</v>
      </c>
      <c r="N689" s="1419" t="s">
        <v>678</v>
      </c>
      <c r="O689" s="1419"/>
      <c r="U689" t="s">
        <v>20</v>
      </c>
      <c r="AG689" s="1419" t="s">
        <v>678</v>
      </c>
      <c r="AH689" s="1419"/>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3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35"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3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35" customHeight="1">
      <c r="B693" s="135"/>
      <c r="C693" s="135"/>
      <c r="E693" s="136" t="s">
        <v>437</v>
      </c>
      <c r="F693" s="135"/>
      <c r="G693" s="135"/>
      <c r="H693" s="135"/>
      <c r="AE693" s="1419" t="s">
        <v>554</v>
      </c>
      <c r="AF693" s="1419"/>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35" customHeight="1">
      <c r="B694" s="135"/>
      <c r="C694" s="135"/>
      <c r="D694" s="136" t="s">
        <v>440</v>
      </c>
      <c r="E694" s="135"/>
      <c r="F694" s="135"/>
      <c r="G694" s="135"/>
      <c r="H694" s="135"/>
      <c r="AE694" s="1419" t="s">
        <v>678</v>
      </c>
      <c r="AF694" s="1419"/>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35" customHeight="1">
      <c r="B695" s="135"/>
      <c r="C695" s="135"/>
      <c r="D695" s="136" t="s">
        <v>940</v>
      </c>
      <c r="E695" s="135"/>
      <c r="F695" s="135"/>
      <c r="G695" s="135"/>
      <c r="H695" s="135"/>
      <c r="AE695" s="1536">
        <v>45531</v>
      </c>
      <c r="AF695" s="1536"/>
      <c r="AG695" s="1536"/>
      <c r="AH695" s="1536"/>
      <c r="AI695" s="1536"/>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35" customHeight="1">
      <c r="B696" s="135"/>
      <c r="C696" s="135"/>
      <c r="D696" s="343" t="s">
        <v>1003</v>
      </c>
      <c r="E696" s="135"/>
      <c r="F696" s="135"/>
      <c r="G696" s="135"/>
      <c r="H696" s="135"/>
      <c r="AE696" s="1584">
        <v>45637</v>
      </c>
      <c r="AF696" s="1584"/>
      <c r="AG696" s="1584"/>
      <c r="AH696" s="1584"/>
      <c r="AI696" s="1584"/>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3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35" customHeight="1">
      <c r="B698" s="135"/>
      <c r="C698" s="135"/>
      <c r="D698" s="136" t="s">
        <v>826</v>
      </c>
      <c r="E698" s="135"/>
      <c r="F698" s="135"/>
      <c r="G698" s="135"/>
      <c r="H698" s="135"/>
      <c r="AE698" s="1536">
        <v>45809</v>
      </c>
      <c r="AF698" s="1536"/>
      <c r="AG698" s="1536"/>
      <c r="AH698" s="1536"/>
      <c r="AI698" s="1536"/>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35" customHeight="1">
      <c r="B699" s="135"/>
      <c r="C699" s="135"/>
      <c r="D699" s="136" t="s">
        <v>438</v>
      </c>
      <c r="E699" s="135"/>
      <c r="F699" s="135"/>
      <c r="G699" s="135"/>
      <c r="H699" s="135"/>
      <c r="AE699" s="1585">
        <v>0.55000000000000004</v>
      </c>
      <c r="AF699" s="1585"/>
      <c r="AG699" s="1585"/>
      <c r="AH699" s="1585"/>
      <c r="AI699" s="1585"/>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35" customHeight="1">
      <c r="B700" s="135"/>
      <c r="C700" s="135"/>
      <c r="D700" s="136" t="s">
        <v>439</v>
      </c>
      <c r="E700" s="135"/>
      <c r="F700" s="135"/>
      <c r="G700" s="135"/>
      <c r="H700" s="135"/>
      <c r="W700" s="1512" t="str">
        <f>H335</f>
        <v>California Municipal Finance Authority</v>
      </c>
      <c r="X700" s="1512"/>
      <c r="Y700" s="1512"/>
      <c r="Z700" s="1512"/>
      <c r="AA700" s="1512"/>
      <c r="AB700" s="1512"/>
      <c r="AC700" s="1512"/>
      <c r="AD700" s="1512"/>
      <c r="AE700" s="1512"/>
      <c r="AF700" s="1512"/>
      <c r="AG700" s="1512"/>
      <c r="AH700" s="1512"/>
      <c r="AI700" s="1512"/>
      <c r="AJ700" s="1512"/>
      <c r="AK700" s="1512"/>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3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35" customHeight="1">
      <c r="B702" s="135"/>
      <c r="C702" s="135"/>
      <c r="D702" s="136" t="s">
        <v>441</v>
      </c>
      <c r="E702" s="135"/>
      <c r="F702" s="135"/>
      <c r="G702" s="135"/>
      <c r="H702" s="135"/>
      <c r="AE702" s="1419" t="s">
        <v>678</v>
      </c>
      <c r="AF702" s="1419"/>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35" customHeight="1">
      <c r="B703" s="135"/>
      <c r="C703" s="135"/>
      <c r="D703" s="136" t="s">
        <v>445</v>
      </c>
      <c r="E703" s="135"/>
      <c r="F703" s="135"/>
      <c r="G703" s="135"/>
      <c r="H703" s="135"/>
      <c r="W703" s="1518" t="s">
        <v>600</v>
      </c>
      <c r="X703" s="1434"/>
      <c r="Y703" s="1434"/>
      <c r="Z703" s="1434"/>
      <c r="AA703" s="1434"/>
      <c r="AB703" s="1434"/>
      <c r="AC703" s="1434"/>
      <c r="AD703" s="1434"/>
      <c r="AE703" s="1434"/>
      <c r="AF703" s="1434"/>
      <c r="AG703" s="1434"/>
      <c r="AH703" s="1434"/>
      <c r="AI703" s="1434"/>
      <c r="AJ703" s="1434"/>
      <c r="AK703" s="1434"/>
      <c r="AZ703" s="34"/>
      <c r="BA703" s="34"/>
      <c r="BB703" s="34"/>
      <c r="BC703" s="34"/>
      <c r="BD703" s="34"/>
      <c r="BE703" s="3"/>
      <c r="BF703" s="312" t="s">
        <v>915</v>
      </c>
      <c r="BG703" s="321">
        <f>SUM(BG668:BG702)</f>
        <v>57</v>
      </c>
      <c r="BH703" s="322">
        <f>SUM(BH668:BH702)</f>
        <v>1</v>
      </c>
      <c r="BI703" s="322">
        <f>SUM(BI668:BI702)</f>
        <v>0.46666666666666662</v>
      </c>
      <c r="BN703" s="3"/>
      <c r="BO703" s="3"/>
      <c r="BT703" s="893">
        <f>SUM(BT668:BT702)</f>
        <v>57</v>
      </c>
      <c r="BU703" s="322">
        <f>SUM(BU668:BU702)</f>
        <v>1</v>
      </c>
      <c r="BV703" s="322">
        <f>SUM(BV668:BV702)</f>
        <v>0.46662857909676847</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35" customHeight="1">
      <c r="B704" s="135"/>
      <c r="C704" s="135"/>
      <c r="D704" s="136" t="s">
        <v>87</v>
      </c>
      <c r="E704" s="135"/>
      <c r="F704" s="135"/>
      <c r="G704" s="135"/>
      <c r="H704" s="135"/>
      <c r="J704" s="1518" t="s">
        <v>600</v>
      </c>
      <c r="K704" s="1434"/>
      <c r="L704" s="1434"/>
      <c r="M704" s="1434"/>
      <c r="N704" s="1434"/>
      <c r="O704" s="1434"/>
      <c r="P704" s="1434"/>
      <c r="Q704" s="1434"/>
      <c r="R704" s="1434"/>
      <c r="S704" s="1434"/>
      <c r="T704" s="1434"/>
      <c r="U704" s="1434"/>
      <c r="V704" s="1434"/>
      <c r="W704" s="1434"/>
      <c r="X704" s="1434"/>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35" customHeight="1">
      <c r="B705" s="135"/>
      <c r="C705" s="135"/>
      <c r="D705" s="136" t="s">
        <v>88</v>
      </c>
      <c r="J705" s="1579" t="s">
        <v>600</v>
      </c>
      <c r="K705" s="1437"/>
      <c r="L705" s="1437"/>
      <c r="M705" s="1437"/>
      <c r="N705" s="1437"/>
      <c r="O705" s="1437"/>
      <c r="P705" s="4" t="s">
        <v>207</v>
      </c>
      <c r="Q705" s="4"/>
      <c r="R705" s="1420" t="s">
        <v>600</v>
      </c>
      <c r="S705" s="1421"/>
      <c r="T705" s="1421"/>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35" customHeight="1">
      <c r="B706" s="135"/>
      <c r="C706" s="135"/>
      <c r="D706" s="136" t="s">
        <v>446</v>
      </c>
      <c r="W706" s="1434" t="s">
        <v>308</v>
      </c>
      <c r="X706" s="1434"/>
      <c r="Y706" s="1434"/>
      <c r="Z706" s="1434"/>
      <c r="AA706" s="1434"/>
      <c r="AB706" s="1434"/>
      <c r="AC706" s="1434"/>
      <c r="AD706" s="1434"/>
      <c r="AE706" s="1434"/>
      <c r="AF706" s="1434"/>
      <c r="AG706" s="1434"/>
      <c r="AH706" s="1434"/>
      <c r="AI706" s="1434"/>
      <c r="AJ706" s="1434"/>
      <c r="AK706" s="1434"/>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35" customHeight="1">
      <c r="B707" s="135"/>
      <c r="C707" s="135"/>
      <c r="D707" s="136"/>
      <c r="E707" s="1434" t="s">
        <v>335</v>
      </c>
      <c r="F707" s="1434"/>
      <c r="G707" s="1434"/>
      <c r="H707" s="1434"/>
      <c r="I707" s="1434"/>
      <c r="J707" s="1434"/>
      <c r="K707" s="1434"/>
      <c r="L707" s="1434"/>
      <c r="M707" s="1434"/>
      <c r="N707" s="1434"/>
      <c r="O707" s="1434"/>
      <c r="P707" s="1434"/>
      <c r="Q707" s="1434"/>
      <c r="R707" s="1434"/>
      <c r="S707" s="1434"/>
      <c r="T707" s="1434"/>
      <c r="U707" s="1434"/>
      <c r="V707" s="1434"/>
      <c r="W707" s="1434"/>
      <c r="X707" s="1434"/>
      <c r="Y707" s="1434"/>
      <c r="Z707" s="1434"/>
      <c r="AA707" s="1434"/>
      <c r="AB707" s="1434"/>
      <c r="AC707" s="1434"/>
      <c r="AD707" s="1434"/>
      <c r="AE707" s="1434"/>
      <c r="AF707" s="1434"/>
      <c r="AG707" s="1434"/>
      <c r="AH707" s="1434"/>
      <c r="AI707" s="1434"/>
      <c r="AJ707" s="1434"/>
      <c r="AK707" s="1434"/>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3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35" customHeight="1">
      <c r="A709" s="1275" t="s">
        <v>95</v>
      </c>
      <c r="B709" s="1275"/>
      <c r="C709" s="1275"/>
      <c r="D709" s="1275"/>
      <c r="E709" s="1275"/>
      <c r="F709" s="1275"/>
      <c r="G709" s="1275"/>
      <c r="H709" s="1275"/>
      <c r="I709" s="1275"/>
      <c r="J709" s="1275"/>
      <c r="K709" s="1275"/>
      <c r="L709" s="1275"/>
      <c r="M709" s="1275"/>
      <c r="N709" s="1275"/>
      <c r="O709" s="1275"/>
      <c r="P709" s="1275"/>
      <c r="Q709" s="1275"/>
      <c r="R709" s="1275"/>
      <c r="S709" s="1275"/>
      <c r="T709" s="1275"/>
      <c r="U709" s="1275"/>
      <c r="V709" s="1275"/>
      <c r="W709" s="1275"/>
      <c r="X709" s="1275"/>
      <c r="Y709" s="1275"/>
      <c r="Z709" s="1275"/>
      <c r="AA709" s="1275"/>
      <c r="AB709" s="1275"/>
      <c r="AC709" s="1275"/>
      <c r="AD709" s="1275"/>
      <c r="AE709" s="1275"/>
      <c r="AF709" s="1275"/>
      <c r="AG709" s="1275"/>
      <c r="AH709" s="1275"/>
      <c r="AI709" s="1275"/>
      <c r="AJ709" s="1275"/>
      <c r="AK709" s="1275"/>
      <c r="AL709" s="1275"/>
      <c r="AM709" s="1275"/>
      <c r="AN709" s="1275"/>
      <c r="AO709" s="1275"/>
      <c r="AP709" s="1275"/>
      <c r="AQ709" s="1275"/>
      <c r="AR709" s="1275"/>
      <c r="AS709" s="1275"/>
      <c r="AT709" s="1275"/>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35" customHeight="1">
      <c r="A710" s="1275"/>
      <c r="B710" s="1275"/>
      <c r="C710" s="1275"/>
      <c r="D710" s="1275"/>
      <c r="E710" s="1275"/>
      <c r="F710" s="1275"/>
      <c r="G710" s="1275"/>
      <c r="H710" s="1275"/>
      <c r="I710" s="1275"/>
      <c r="J710" s="1275"/>
      <c r="K710" s="1275"/>
      <c r="L710" s="1275"/>
      <c r="M710" s="1275"/>
      <c r="N710" s="1275"/>
      <c r="O710" s="1275"/>
      <c r="P710" s="1275"/>
      <c r="Q710" s="1275"/>
      <c r="R710" s="1275"/>
      <c r="S710" s="1275"/>
      <c r="T710" s="1275"/>
      <c r="U710" s="1275"/>
      <c r="V710" s="1275"/>
      <c r="W710" s="1275"/>
      <c r="X710" s="1275"/>
      <c r="Y710" s="1275"/>
      <c r="Z710" s="1275"/>
      <c r="AA710" s="1275"/>
      <c r="AB710" s="1275"/>
      <c r="AC710" s="1275"/>
      <c r="AD710" s="1275"/>
      <c r="AE710" s="1275"/>
      <c r="AF710" s="1275"/>
      <c r="AG710" s="1275"/>
      <c r="AH710" s="1275"/>
      <c r="AI710" s="1275"/>
      <c r="AJ710" s="1275"/>
      <c r="AK710" s="1275"/>
      <c r="AL710" s="1275"/>
      <c r="AM710" s="1275"/>
      <c r="AN710" s="1275"/>
      <c r="AO710" s="1275"/>
      <c r="AP710" s="1275"/>
      <c r="AQ710" s="1275"/>
      <c r="AR710" s="1275"/>
      <c r="AS710" s="1275"/>
      <c r="AT710" s="1275"/>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35" customHeight="1">
      <c r="A711" s="1275"/>
      <c r="B711" s="1275"/>
      <c r="C711" s="1275"/>
      <c r="D711" s="1275"/>
      <c r="E711" s="1275"/>
      <c r="F711" s="1275"/>
      <c r="G711" s="1275"/>
      <c r="H711" s="1275"/>
      <c r="I711" s="1275"/>
      <c r="J711" s="1275"/>
      <c r="K711" s="1275"/>
      <c r="L711" s="1275"/>
      <c r="M711" s="1275"/>
      <c r="N711" s="1275"/>
      <c r="O711" s="1275"/>
      <c r="P711" s="1275"/>
      <c r="Q711" s="1275"/>
      <c r="R711" s="1275"/>
      <c r="S711" s="1275"/>
      <c r="T711" s="1275"/>
      <c r="U711" s="1275"/>
      <c r="V711" s="1275"/>
      <c r="W711" s="1275"/>
      <c r="X711" s="1275"/>
      <c r="Y711" s="1275"/>
      <c r="Z711" s="1275"/>
      <c r="AA711" s="1275"/>
      <c r="AB711" s="1275"/>
      <c r="AC711" s="1275"/>
      <c r="AD711" s="1275"/>
      <c r="AE711" s="1275"/>
      <c r="AF711" s="1275"/>
      <c r="AG711" s="1275"/>
      <c r="AH711" s="1275"/>
      <c r="AI711" s="1275"/>
      <c r="AJ711" s="1275"/>
      <c r="AK711" s="1275"/>
      <c r="AL711" s="1275"/>
      <c r="AM711" s="1275"/>
      <c r="AN711" s="1275"/>
      <c r="AO711" s="1275"/>
      <c r="AP711" s="1275"/>
      <c r="AQ711" s="1275"/>
      <c r="AR711" s="1275"/>
      <c r="AS711" s="1275"/>
      <c r="AT711" s="1275"/>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3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3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35" customHeight="1">
      <c r="B714" s="1578" t="s">
        <v>390</v>
      </c>
      <c r="C714" s="1371"/>
      <c r="D714" s="1371"/>
      <c r="E714" s="1371"/>
      <c r="F714" s="1372"/>
      <c r="G714" s="1578" t="s">
        <v>286</v>
      </c>
      <c r="H714" s="1371"/>
      <c r="I714" s="1371"/>
      <c r="J714" s="1372"/>
      <c r="K714" s="1385" t="s">
        <v>1868</v>
      </c>
      <c r="L714" s="1386"/>
      <c r="M714" s="1386"/>
      <c r="N714" s="1387"/>
      <c r="O714" s="1578" t="s">
        <v>456</v>
      </c>
      <c r="P714" s="1371"/>
      <c r="Q714" s="1371"/>
      <c r="R714" s="1371"/>
      <c r="S714" s="1372"/>
      <c r="T714" s="1370" t="s">
        <v>2252</v>
      </c>
      <c r="U714" s="1371"/>
      <c r="V714" s="1371"/>
      <c r="W714" s="1372"/>
      <c r="X714" s="1370" t="s">
        <v>2254</v>
      </c>
      <c r="Y714" s="1371"/>
      <c r="Z714" s="1371"/>
      <c r="AA714" s="1371"/>
      <c r="AB714" s="1372"/>
      <c r="AC714" s="1370" t="s">
        <v>2253</v>
      </c>
      <c r="AD714" s="1371"/>
      <c r="AE714" s="1371"/>
      <c r="AF714" s="1371"/>
      <c r="AG714" s="1372"/>
      <c r="AH714" s="1370" t="s">
        <v>2255</v>
      </c>
      <c r="AI714" s="1371"/>
      <c r="AJ714" s="1372"/>
      <c r="AK714" s="1370" t="s">
        <v>2289</v>
      </c>
      <c r="AL714" s="1371"/>
      <c r="AM714" s="1371"/>
      <c r="AN714" s="1371"/>
      <c r="AO714" s="1372"/>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35" customHeight="1">
      <c r="B715" s="1373"/>
      <c r="C715" s="1374"/>
      <c r="D715" s="1374"/>
      <c r="E715" s="1374"/>
      <c r="F715" s="1375"/>
      <c r="G715" s="1373"/>
      <c r="H715" s="1374"/>
      <c r="I715" s="1374"/>
      <c r="J715" s="1375"/>
      <c r="K715" s="1388"/>
      <c r="L715" s="1389"/>
      <c r="M715" s="1389"/>
      <c r="N715" s="1390"/>
      <c r="O715" s="1373"/>
      <c r="P715" s="1374"/>
      <c r="Q715" s="1374"/>
      <c r="R715" s="1374"/>
      <c r="S715" s="1375"/>
      <c r="T715" s="1373"/>
      <c r="U715" s="1374"/>
      <c r="V715" s="1374"/>
      <c r="W715" s="1375"/>
      <c r="X715" s="1373"/>
      <c r="Y715" s="1374"/>
      <c r="Z715" s="1374"/>
      <c r="AA715" s="1374"/>
      <c r="AB715" s="1375"/>
      <c r="AC715" s="1373"/>
      <c r="AD715" s="1374"/>
      <c r="AE715" s="1374"/>
      <c r="AF715" s="1374"/>
      <c r="AG715" s="1375"/>
      <c r="AH715" s="1373"/>
      <c r="AI715" s="1374"/>
      <c r="AJ715" s="1375"/>
      <c r="AK715" s="1373"/>
      <c r="AL715" s="1374"/>
      <c r="AM715" s="1374"/>
      <c r="AN715" s="1374"/>
      <c r="AO715" s="1375"/>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35" customHeight="1">
      <c r="A716" s="4"/>
      <c r="B716" s="1373"/>
      <c r="C716" s="1374"/>
      <c r="D716" s="1374"/>
      <c r="E716" s="1374"/>
      <c r="F716" s="1375"/>
      <c r="G716" s="1373"/>
      <c r="H716" s="1374"/>
      <c r="I716" s="1374"/>
      <c r="J716" s="1375"/>
      <c r="K716" s="1388"/>
      <c r="L716" s="1389"/>
      <c r="M716" s="1389"/>
      <c r="N716" s="1390"/>
      <c r="O716" s="1373"/>
      <c r="P716" s="1374"/>
      <c r="Q716" s="1374"/>
      <c r="R716" s="1374"/>
      <c r="S716" s="1375"/>
      <c r="T716" s="1373"/>
      <c r="U716" s="1374"/>
      <c r="V716" s="1374"/>
      <c r="W716" s="1375"/>
      <c r="X716" s="1373"/>
      <c r="Y716" s="1374"/>
      <c r="Z716" s="1374"/>
      <c r="AA716" s="1374"/>
      <c r="AB716" s="1375"/>
      <c r="AC716" s="1373"/>
      <c r="AD716" s="1374"/>
      <c r="AE716" s="1374"/>
      <c r="AF716" s="1374"/>
      <c r="AG716" s="1375"/>
      <c r="AH716" s="1373"/>
      <c r="AI716" s="1374"/>
      <c r="AJ716" s="1375"/>
      <c r="AK716" s="1373"/>
      <c r="AL716" s="1374"/>
      <c r="AM716" s="1374"/>
      <c r="AN716" s="1374"/>
      <c r="AO716" s="1375"/>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35" customHeight="1">
      <c r="A717" s="4"/>
      <c r="B717" s="1376"/>
      <c r="C717" s="1377"/>
      <c r="D717" s="1377"/>
      <c r="E717" s="1377"/>
      <c r="F717" s="1378"/>
      <c r="G717" s="1376"/>
      <c r="H717" s="1377"/>
      <c r="I717" s="1377"/>
      <c r="J717" s="1378"/>
      <c r="K717" s="1388"/>
      <c r="L717" s="1389"/>
      <c r="M717" s="1389"/>
      <c r="N717" s="1390"/>
      <c r="O717" s="1376"/>
      <c r="P717" s="1377"/>
      <c r="Q717" s="1377"/>
      <c r="R717" s="1377"/>
      <c r="S717" s="1378"/>
      <c r="T717" s="1376"/>
      <c r="U717" s="1377"/>
      <c r="V717" s="1377"/>
      <c r="W717" s="1378"/>
      <c r="X717" s="1376"/>
      <c r="Y717" s="1377"/>
      <c r="Z717" s="1377"/>
      <c r="AA717" s="1377"/>
      <c r="AB717" s="1378"/>
      <c r="AC717" s="1376"/>
      <c r="AD717" s="1377"/>
      <c r="AE717" s="1377"/>
      <c r="AF717" s="1377"/>
      <c r="AG717" s="1378"/>
      <c r="AH717" s="1376"/>
      <c r="AI717" s="1377"/>
      <c r="AJ717" s="1378"/>
      <c r="AK717" s="1376"/>
      <c r="AL717" s="1377"/>
      <c r="AM717" s="1377"/>
      <c r="AN717" s="1377"/>
      <c r="AO717" s="1378"/>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35" customHeight="1">
      <c r="A718" s="4"/>
      <c r="B718" s="1358" t="s">
        <v>326</v>
      </c>
      <c r="C718" s="1359"/>
      <c r="D718" s="1359"/>
      <c r="E718" s="1359"/>
      <c r="F718" s="1360"/>
      <c r="G718" s="1367">
        <v>5</v>
      </c>
      <c r="H718" s="1368"/>
      <c r="I718" s="1368"/>
      <c r="J718" s="1369"/>
      <c r="K718" s="1573">
        <v>499</v>
      </c>
      <c r="L718" s="1574"/>
      <c r="M718" s="1574"/>
      <c r="N718" s="1575"/>
      <c r="O718" s="1379">
        <v>627</v>
      </c>
      <c r="P718" s="1380"/>
      <c r="Q718" s="1380"/>
      <c r="R718" s="1380"/>
      <c r="S718" s="1381"/>
      <c r="T718" s="1379">
        <v>151</v>
      </c>
      <c r="U718" s="1380"/>
      <c r="V718" s="1380"/>
      <c r="W718" s="1381"/>
      <c r="X718" s="1361">
        <f t="shared" ref="X718:X741" si="59">O718+T718</f>
        <v>778</v>
      </c>
      <c r="Y718" s="1362"/>
      <c r="Z718" s="1362"/>
      <c r="AA718" s="1362"/>
      <c r="AB718" s="1363"/>
      <c r="AC718" s="1382">
        <v>0.3</v>
      </c>
      <c r="AD718" s="1383"/>
      <c r="AE718" s="1383"/>
      <c r="AF718" s="1383"/>
      <c r="AG718" s="1384"/>
      <c r="AH718" s="1364">
        <f t="shared" ref="AH718:AH751" si="60">IF($AC718&gt;0,($X718/$BA667), "")</f>
        <v>0.29992289899768698</v>
      </c>
      <c r="AI718" s="1365"/>
      <c r="AJ718" s="1366"/>
      <c r="AK718" s="1358" t="s">
        <v>1068</v>
      </c>
      <c r="AL718" s="1359"/>
      <c r="AM718" s="1359"/>
      <c r="AN718" s="1359"/>
      <c r="AO718" s="1360"/>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35" customHeight="1">
      <c r="A719" s="4"/>
      <c r="B719" s="1358" t="s">
        <v>163</v>
      </c>
      <c r="C719" s="1359"/>
      <c r="D719" s="1359"/>
      <c r="E719" s="1359"/>
      <c r="F719" s="1360"/>
      <c r="G719" s="1367">
        <v>1</v>
      </c>
      <c r="H719" s="1368"/>
      <c r="I719" s="1368"/>
      <c r="J719" s="1369"/>
      <c r="K719" s="1573">
        <v>705</v>
      </c>
      <c r="L719" s="1574"/>
      <c r="M719" s="1574"/>
      <c r="N719" s="1575"/>
      <c r="O719" s="1379">
        <v>735</v>
      </c>
      <c r="P719" s="1380"/>
      <c r="Q719" s="1380"/>
      <c r="R719" s="1380"/>
      <c r="S719" s="1381"/>
      <c r="T719" s="1379">
        <v>198</v>
      </c>
      <c r="U719" s="1380"/>
      <c r="V719" s="1380"/>
      <c r="W719" s="1381"/>
      <c r="X719" s="1361">
        <f t="shared" si="59"/>
        <v>933</v>
      </c>
      <c r="Y719" s="1362"/>
      <c r="Z719" s="1362"/>
      <c r="AA719" s="1362"/>
      <c r="AB719" s="1363"/>
      <c r="AC719" s="1382">
        <v>0.3</v>
      </c>
      <c r="AD719" s="1383"/>
      <c r="AE719" s="1383"/>
      <c r="AF719" s="1383"/>
      <c r="AG719" s="1384"/>
      <c r="AH719" s="1364">
        <f t="shared" si="60"/>
        <v>0.29980719794344474</v>
      </c>
      <c r="AI719" s="1365"/>
      <c r="AJ719" s="1366"/>
      <c r="AK719" s="1358" t="s">
        <v>1068</v>
      </c>
      <c r="AL719" s="1359"/>
      <c r="AM719" s="1359"/>
      <c r="AN719" s="1359"/>
      <c r="AO719" s="1360"/>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35" customHeight="1">
      <c r="A720" s="4"/>
      <c r="B720" s="1358" t="s">
        <v>326</v>
      </c>
      <c r="C720" s="1359"/>
      <c r="D720" s="1359"/>
      <c r="E720" s="1359"/>
      <c r="F720" s="1360"/>
      <c r="G720" s="1367">
        <v>1</v>
      </c>
      <c r="H720" s="1368"/>
      <c r="I720" s="1368"/>
      <c r="J720" s="1369"/>
      <c r="K720" s="1573">
        <v>499</v>
      </c>
      <c r="L720" s="1574"/>
      <c r="M720" s="1574"/>
      <c r="N720" s="1575"/>
      <c r="O720" s="1379">
        <v>627</v>
      </c>
      <c r="P720" s="1380"/>
      <c r="Q720" s="1380"/>
      <c r="R720" s="1380"/>
      <c r="S720" s="1381"/>
      <c r="T720" s="1379">
        <v>151</v>
      </c>
      <c r="U720" s="1380"/>
      <c r="V720" s="1380"/>
      <c r="W720" s="1381"/>
      <c r="X720" s="1361">
        <f t="shared" si="59"/>
        <v>778</v>
      </c>
      <c r="Y720" s="1362"/>
      <c r="Z720" s="1362"/>
      <c r="AA720" s="1362"/>
      <c r="AB720" s="1363"/>
      <c r="AC720" s="1382">
        <v>0.3</v>
      </c>
      <c r="AD720" s="1383"/>
      <c r="AE720" s="1383"/>
      <c r="AF720" s="1383"/>
      <c r="AG720" s="1384"/>
      <c r="AH720" s="1364">
        <f t="shared" si="60"/>
        <v>0.29992289899768698</v>
      </c>
      <c r="AI720" s="1365"/>
      <c r="AJ720" s="1366"/>
      <c r="AK720" s="1358" t="s">
        <v>600</v>
      </c>
      <c r="AL720" s="1359"/>
      <c r="AM720" s="1359"/>
      <c r="AN720" s="1359"/>
      <c r="AO720" s="1360"/>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35" customHeight="1">
      <c r="B721" s="1358" t="s">
        <v>163</v>
      </c>
      <c r="C721" s="1359"/>
      <c r="D721" s="1359"/>
      <c r="E721" s="1359"/>
      <c r="F721" s="1360"/>
      <c r="G721" s="1367">
        <v>1</v>
      </c>
      <c r="H721" s="1368"/>
      <c r="I721" s="1368"/>
      <c r="J721" s="1369"/>
      <c r="K721" s="1573">
        <v>705</v>
      </c>
      <c r="L721" s="1574"/>
      <c r="M721" s="1574"/>
      <c r="N721" s="1575"/>
      <c r="O721" s="1379">
        <v>735</v>
      </c>
      <c r="P721" s="1380"/>
      <c r="Q721" s="1380"/>
      <c r="R721" s="1380"/>
      <c r="S721" s="1381"/>
      <c r="T721" s="1379">
        <v>198</v>
      </c>
      <c r="U721" s="1380"/>
      <c r="V721" s="1380"/>
      <c r="W721" s="1381"/>
      <c r="X721" s="1361">
        <f t="shared" si="59"/>
        <v>933</v>
      </c>
      <c r="Y721" s="1362"/>
      <c r="Z721" s="1362"/>
      <c r="AA721" s="1362"/>
      <c r="AB721" s="1363"/>
      <c r="AC721" s="1382">
        <v>0.3</v>
      </c>
      <c r="AD721" s="1383"/>
      <c r="AE721" s="1383"/>
      <c r="AF721" s="1383"/>
      <c r="AG721" s="1384"/>
      <c r="AH721" s="1364">
        <f t="shared" si="60"/>
        <v>0.29980719794344474</v>
      </c>
      <c r="AI721" s="1365"/>
      <c r="AJ721" s="1366"/>
      <c r="AK721" s="1358" t="s">
        <v>600</v>
      </c>
      <c r="AL721" s="1359"/>
      <c r="AM721" s="1359"/>
      <c r="AN721" s="1359"/>
      <c r="AO721" s="1360"/>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35" customHeight="1">
      <c r="B722" s="1358" t="s">
        <v>164</v>
      </c>
      <c r="C722" s="1359"/>
      <c r="D722" s="1359"/>
      <c r="E722" s="1359"/>
      <c r="F722" s="1360"/>
      <c r="G722" s="1367">
        <v>2</v>
      </c>
      <c r="H722" s="1368"/>
      <c r="I722" s="1368"/>
      <c r="J722" s="1369"/>
      <c r="K722" s="1573">
        <v>946</v>
      </c>
      <c r="L722" s="1574"/>
      <c r="M722" s="1574"/>
      <c r="N722" s="1575"/>
      <c r="O722" s="1379">
        <v>839</v>
      </c>
      <c r="P722" s="1380"/>
      <c r="Q722" s="1380"/>
      <c r="R722" s="1380"/>
      <c r="S722" s="1381"/>
      <c r="T722" s="1379">
        <v>239</v>
      </c>
      <c r="U722" s="1380"/>
      <c r="V722" s="1380"/>
      <c r="W722" s="1381"/>
      <c r="X722" s="1361">
        <f t="shared" si="59"/>
        <v>1078</v>
      </c>
      <c r="Y722" s="1362"/>
      <c r="Z722" s="1362"/>
      <c r="AA722" s="1362"/>
      <c r="AB722" s="1363"/>
      <c r="AC722" s="1382">
        <v>0.3</v>
      </c>
      <c r="AD722" s="1383"/>
      <c r="AE722" s="1383"/>
      <c r="AF722" s="1383"/>
      <c r="AG722" s="1384"/>
      <c r="AH722" s="1364">
        <f t="shared" si="60"/>
        <v>0.29977753058954393</v>
      </c>
      <c r="AI722" s="1365"/>
      <c r="AJ722" s="1366"/>
      <c r="AK722" s="1358" t="s">
        <v>600</v>
      </c>
      <c r="AL722" s="1359"/>
      <c r="AM722" s="1359"/>
      <c r="AN722" s="1359"/>
      <c r="AO722" s="1360"/>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35" customHeight="1">
      <c r="B723" s="1358" t="s">
        <v>326</v>
      </c>
      <c r="C723" s="1359"/>
      <c r="D723" s="1359"/>
      <c r="E723" s="1359"/>
      <c r="F723" s="1360"/>
      <c r="G723" s="1367">
        <v>3</v>
      </c>
      <c r="H723" s="1368"/>
      <c r="I723" s="1368"/>
      <c r="J723" s="1369"/>
      <c r="K723" s="1573">
        <v>499</v>
      </c>
      <c r="L723" s="1574"/>
      <c r="M723" s="1574"/>
      <c r="N723" s="1575"/>
      <c r="O723" s="1379">
        <v>1016</v>
      </c>
      <c r="P723" s="1380"/>
      <c r="Q723" s="1380"/>
      <c r="R723" s="1380"/>
      <c r="S723" s="1381"/>
      <c r="T723" s="1379">
        <v>151</v>
      </c>
      <c r="U723" s="1380"/>
      <c r="V723" s="1380"/>
      <c r="W723" s="1381"/>
      <c r="X723" s="1361">
        <f t="shared" si="59"/>
        <v>1167</v>
      </c>
      <c r="Y723" s="1362"/>
      <c r="Z723" s="1362"/>
      <c r="AA723" s="1362"/>
      <c r="AB723" s="1363"/>
      <c r="AC723" s="1382">
        <v>0.45</v>
      </c>
      <c r="AD723" s="1383"/>
      <c r="AE723" s="1383"/>
      <c r="AF723" s="1383"/>
      <c r="AG723" s="1384"/>
      <c r="AH723" s="1364">
        <f t="shared" si="60"/>
        <v>0.44988434849653047</v>
      </c>
      <c r="AI723" s="1365"/>
      <c r="AJ723" s="1366"/>
      <c r="AK723" s="1358" t="s">
        <v>600</v>
      </c>
      <c r="AL723" s="1359"/>
      <c r="AM723" s="1359"/>
      <c r="AN723" s="1359"/>
      <c r="AO723" s="1360"/>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35" customHeight="1">
      <c r="B724" s="1358" t="s">
        <v>163</v>
      </c>
      <c r="C724" s="1359"/>
      <c r="D724" s="1359"/>
      <c r="E724" s="1359"/>
      <c r="F724" s="1360"/>
      <c r="G724" s="1367">
        <v>3</v>
      </c>
      <c r="H724" s="1368"/>
      <c r="I724" s="1368"/>
      <c r="J724" s="1369"/>
      <c r="K724" s="1573">
        <v>705</v>
      </c>
      <c r="L724" s="1574"/>
      <c r="M724" s="1574"/>
      <c r="N724" s="1575"/>
      <c r="O724" s="1379">
        <v>1202</v>
      </c>
      <c r="P724" s="1380"/>
      <c r="Q724" s="1380"/>
      <c r="R724" s="1380"/>
      <c r="S724" s="1381"/>
      <c r="T724" s="1379">
        <v>198</v>
      </c>
      <c r="U724" s="1380"/>
      <c r="V724" s="1380"/>
      <c r="W724" s="1381"/>
      <c r="X724" s="1361">
        <f t="shared" si="59"/>
        <v>1400</v>
      </c>
      <c r="Y724" s="1362"/>
      <c r="Z724" s="1362"/>
      <c r="AA724" s="1362"/>
      <c r="AB724" s="1363"/>
      <c r="AC724" s="1382">
        <v>0.45</v>
      </c>
      <c r="AD724" s="1383"/>
      <c r="AE724" s="1383"/>
      <c r="AF724" s="1383"/>
      <c r="AG724" s="1384"/>
      <c r="AH724" s="1364">
        <f t="shared" si="60"/>
        <v>0.44987146529562982</v>
      </c>
      <c r="AI724" s="1365"/>
      <c r="AJ724" s="1366"/>
      <c r="AK724" s="1358" t="s">
        <v>600</v>
      </c>
      <c r="AL724" s="1359"/>
      <c r="AM724" s="1359"/>
      <c r="AN724" s="1359"/>
      <c r="AO724" s="1360"/>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35" customHeight="1">
      <c r="B725" s="1358" t="s">
        <v>164</v>
      </c>
      <c r="C725" s="1359"/>
      <c r="D725" s="1359"/>
      <c r="E725" s="1359"/>
      <c r="F725" s="1360"/>
      <c r="G725" s="1367">
        <v>4</v>
      </c>
      <c r="H725" s="1368"/>
      <c r="I725" s="1368"/>
      <c r="J725" s="1369"/>
      <c r="K725" s="1573">
        <v>946</v>
      </c>
      <c r="L725" s="1574"/>
      <c r="M725" s="1574"/>
      <c r="N725" s="1575"/>
      <c r="O725" s="1379">
        <v>1379</v>
      </c>
      <c r="P725" s="1380"/>
      <c r="Q725" s="1380"/>
      <c r="R725" s="1380"/>
      <c r="S725" s="1381"/>
      <c r="T725" s="1379">
        <v>239</v>
      </c>
      <c r="U725" s="1380"/>
      <c r="V725" s="1380"/>
      <c r="W725" s="1381"/>
      <c r="X725" s="1361">
        <f t="shared" si="59"/>
        <v>1618</v>
      </c>
      <c r="Y725" s="1362"/>
      <c r="Z725" s="1362"/>
      <c r="AA725" s="1362"/>
      <c r="AB725" s="1363"/>
      <c r="AC725" s="1382">
        <v>0.45</v>
      </c>
      <c r="AD725" s="1383"/>
      <c r="AE725" s="1383"/>
      <c r="AF725" s="1383"/>
      <c r="AG725" s="1384"/>
      <c r="AH725" s="1364">
        <f t="shared" si="60"/>
        <v>0.44994438264738601</v>
      </c>
      <c r="AI725" s="1365"/>
      <c r="AJ725" s="1366"/>
      <c r="AK725" s="1358" t="s">
        <v>600</v>
      </c>
      <c r="AL725" s="1359"/>
      <c r="AM725" s="1359"/>
      <c r="AN725" s="1359"/>
      <c r="AO725" s="1360"/>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35" customHeight="1">
      <c r="B726" s="1358" t="s">
        <v>163</v>
      </c>
      <c r="C726" s="1359"/>
      <c r="D726" s="1359"/>
      <c r="E726" s="1359"/>
      <c r="F726" s="1360"/>
      <c r="G726" s="1367">
        <v>2</v>
      </c>
      <c r="H726" s="1368"/>
      <c r="I726" s="1368"/>
      <c r="J726" s="1369"/>
      <c r="K726" s="1573">
        <v>705</v>
      </c>
      <c r="L726" s="1574"/>
      <c r="M726" s="1574"/>
      <c r="N726" s="1575"/>
      <c r="O726" s="1379">
        <v>1202</v>
      </c>
      <c r="P726" s="1380"/>
      <c r="Q726" s="1380"/>
      <c r="R726" s="1380"/>
      <c r="S726" s="1381"/>
      <c r="T726" s="1379">
        <v>198</v>
      </c>
      <c r="U726" s="1380"/>
      <c r="V726" s="1380"/>
      <c r="W726" s="1381"/>
      <c r="X726" s="1361">
        <f t="shared" si="59"/>
        <v>1400</v>
      </c>
      <c r="Y726" s="1362"/>
      <c r="Z726" s="1362"/>
      <c r="AA726" s="1362"/>
      <c r="AB726" s="1363"/>
      <c r="AC726" s="1382">
        <v>0.45</v>
      </c>
      <c r="AD726" s="1383"/>
      <c r="AE726" s="1383"/>
      <c r="AF726" s="1383"/>
      <c r="AG726" s="1384"/>
      <c r="AH726" s="1364">
        <f t="shared" si="60"/>
        <v>0.44987146529562982</v>
      </c>
      <c r="AI726" s="1365"/>
      <c r="AJ726" s="1366"/>
      <c r="AK726" s="1358" t="s">
        <v>600</v>
      </c>
      <c r="AL726" s="1359"/>
      <c r="AM726" s="1359"/>
      <c r="AN726" s="1359"/>
      <c r="AO726" s="1360"/>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35" customHeight="1">
      <c r="A727" s="4"/>
      <c r="B727" s="1358" t="s">
        <v>326</v>
      </c>
      <c r="C727" s="1359"/>
      <c r="D727" s="1359"/>
      <c r="E727" s="1359"/>
      <c r="F727" s="1360"/>
      <c r="G727" s="1367">
        <v>9</v>
      </c>
      <c r="H727" s="1368"/>
      <c r="I727" s="1368"/>
      <c r="J727" s="1369"/>
      <c r="K727" s="1573">
        <v>499</v>
      </c>
      <c r="L727" s="1574"/>
      <c r="M727" s="1574"/>
      <c r="N727" s="1575"/>
      <c r="O727" s="1379">
        <v>1146</v>
      </c>
      <c r="P727" s="1380"/>
      <c r="Q727" s="1380"/>
      <c r="R727" s="1380"/>
      <c r="S727" s="1381"/>
      <c r="T727" s="1379">
        <v>151</v>
      </c>
      <c r="U727" s="1380"/>
      <c r="V727" s="1380"/>
      <c r="W727" s="1381"/>
      <c r="X727" s="1361">
        <f t="shared" si="59"/>
        <v>1297</v>
      </c>
      <c r="Y727" s="1362"/>
      <c r="Z727" s="1362"/>
      <c r="AA727" s="1362"/>
      <c r="AB727" s="1363"/>
      <c r="AC727" s="1382">
        <v>0.5</v>
      </c>
      <c r="AD727" s="1383"/>
      <c r="AE727" s="1383"/>
      <c r="AF727" s="1383"/>
      <c r="AG727" s="1384"/>
      <c r="AH727" s="1364">
        <f t="shared" si="60"/>
        <v>0.5</v>
      </c>
      <c r="AI727" s="1365"/>
      <c r="AJ727" s="1366"/>
      <c r="AK727" s="1358" t="s">
        <v>600</v>
      </c>
      <c r="AL727" s="1359"/>
      <c r="AM727" s="1359"/>
      <c r="AN727" s="1359"/>
      <c r="AO727" s="1360"/>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35" customHeight="1">
      <c r="A728" s="4"/>
      <c r="B728" s="1358" t="s">
        <v>163</v>
      </c>
      <c r="C728" s="1359"/>
      <c r="D728" s="1359"/>
      <c r="E728" s="1359"/>
      <c r="F728" s="1360"/>
      <c r="G728" s="1367">
        <v>5</v>
      </c>
      <c r="H728" s="1368"/>
      <c r="I728" s="1368"/>
      <c r="J728" s="1369"/>
      <c r="K728" s="1573">
        <v>705</v>
      </c>
      <c r="L728" s="1574"/>
      <c r="M728" s="1574"/>
      <c r="N728" s="1575"/>
      <c r="O728" s="1379">
        <v>1358</v>
      </c>
      <c r="P728" s="1380"/>
      <c r="Q728" s="1380"/>
      <c r="R728" s="1380"/>
      <c r="S728" s="1381"/>
      <c r="T728" s="1379">
        <v>198</v>
      </c>
      <c r="U728" s="1380"/>
      <c r="V728" s="1380"/>
      <c r="W728" s="1381"/>
      <c r="X728" s="1361">
        <f t="shared" si="59"/>
        <v>1556</v>
      </c>
      <c r="Y728" s="1362"/>
      <c r="Z728" s="1362"/>
      <c r="AA728" s="1362"/>
      <c r="AB728" s="1363"/>
      <c r="AC728" s="1382">
        <v>0.5</v>
      </c>
      <c r="AD728" s="1383"/>
      <c r="AE728" s="1383"/>
      <c r="AF728" s="1383"/>
      <c r="AG728" s="1384"/>
      <c r="AH728" s="1364">
        <f t="shared" si="60"/>
        <v>0.5</v>
      </c>
      <c r="AI728" s="1365"/>
      <c r="AJ728" s="1366"/>
      <c r="AK728" s="1358" t="s">
        <v>600</v>
      </c>
      <c r="AL728" s="1359"/>
      <c r="AM728" s="1359"/>
      <c r="AN728" s="1359"/>
      <c r="AO728" s="1360"/>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35" customHeight="1">
      <c r="A729" s="4"/>
      <c r="B729" s="1358" t="s">
        <v>164</v>
      </c>
      <c r="C729" s="1359"/>
      <c r="D729" s="1359"/>
      <c r="E729" s="1359"/>
      <c r="F729" s="1360"/>
      <c r="G729" s="1367">
        <v>8</v>
      </c>
      <c r="H729" s="1368"/>
      <c r="I729" s="1368"/>
      <c r="J729" s="1369"/>
      <c r="K729" s="1573">
        <v>946</v>
      </c>
      <c r="L729" s="1574"/>
      <c r="M729" s="1574"/>
      <c r="N729" s="1575"/>
      <c r="O729" s="1379">
        <v>1559</v>
      </c>
      <c r="P729" s="1380"/>
      <c r="Q729" s="1380"/>
      <c r="R729" s="1380"/>
      <c r="S729" s="1381"/>
      <c r="T729" s="1379">
        <v>239</v>
      </c>
      <c r="U729" s="1380"/>
      <c r="V729" s="1380"/>
      <c r="W729" s="1381"/>
      <c r="X729" s="1361">
        <f t="shared" si="59"/>
        <v>1798</v>
      </c>
      <c r="Y729" s="1362"/>
      <c r="Z729" s="1362"/>
      <c r="AA729" s="1362"/>
      <c r="AB729" s="1363"/>
      <c r="AC729" s="1382">
        <v>0.5</v>
      </c>
      <c r="AD729" s="1383"/>
      <c r="AE729" s="1383"/>
      <c r="AF729" s="1383"/>
      <c r="AG729" s="1384"/>
      <c r="AH729" s="1364">
        <f t="shared" si="60"/>
        <v>0.5</v>
      </c>
      <c r="AI729" s="1365"/>
      <c r="AJ729" s="1366"/>
      <c r="AK729" s="1358" t="s">
        <v>600</v>
      </c>
      <c r="AL729" s="1359"/>
      <c r="AM729" s="1359"/>
      <c r="AN729" s="1359"/>
      <c r="AO729" s="1360"/>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35" customHeight="1">
      <c r="B730" s="1358" t="s">
        <v>326</v>
      </c>
      <c r="C730" s="1359"/>
      <c r="D730" s="1359"/>
      <c r="E730" s="1359"/>
      <c r="F730" s="1360"/>
      <c r="G730" s="1367">
        <v>6</v>
      </c>
      <c r="H730" s="1368"/>
      <c r="I730" s="1368"/>
      <c r="J730" s="1369"/>
      <c r="K730" s="1573">
        <v>499</v>
      </c>
      <c r="L730" s="1574"/>
      <c r="M730" s="1574"/>
      <c r="N730" s="1575"/>
      <c r="O730" s="1379">
        <v>1146</v>
      </c>
      <c r="P730" s="1380"/>
      <c r="Q730" s="1380"/>
      <c r="R730" s="1380"/>
      <c r="S730" s="1381"/>
      <c r="T730" s="1379">
        <v>151</v>
      </c>
      <c r="U730" s="1380"/>
      <c r="V730" s="1380"/>
      <c r="W730" s="1381"/>
      <c r="X730" s="1361">
        <f t="shared" si="59"/>
        <v>1297</v>
      </c>
      <c r="Y730" s="1362"/>
      <c r="Z730" s="1362"/>
      <c r="AA730" s="1362"/>
      <c r="AB730" s="1363"/>
      <c r="AC730" s="1382">
        <v>0.5</v>
      </c>
      <c r="AD730" s="1383"/>
      <c r="AE730" s="1383"/>
      <c r="AF730" s="1383"/>
      <c r="AG730" s="1384"/>
      <c r="AH730" s="1364">
        <f t="shared" si="60"/>
        <v>0.5</v>
      </c>
      <c r="AI730" s="1365"/>
      <c r="AJ730" s="1366"/>
      <c r="AK730" s="1358" t="s">
        <v>600</v>
      </c>
      <c r="AL730" s="1359"/>
      <c r="AM730" s="1359"/>
      <c r="AN730" s="1359"/>
      <c r="AO730" s="1360"/>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35" customHeight="1">
      <c r="B731" s="1358" t="s">
        <v>326</v>
      </c>
      <c r="C731" s="1359"/>
      <c r="D731" s="1359"/>
      <c r="E731" s="1359"/>
      <c r="F731" s="1360"/>
      <c r="G731" s="1367">
        <v>3</v>
      </c>
      <c r="H731" s="1368"/>
      <c r="I731" s="1368"/>
      <c r="J731" s="1369"/>
      <c r="K731" s="1573">
        <v>499</v>
      </c>
      <c r="L731" s="1574"/>
      <c r="M731" s="1574"/>
      <c r="N731" s="1575"/>
      <c r="O731" s="1379">
        <v>1406</v>
      </c>
      <c r="P731" s="1380"/>
      <c r="Q731" s="1380"/>
      <c r="R731" s="1380"/>
      <c r="S731" s="1381"/>
      <c r="T731" s="1379">
        <v>151</v>
      </c>
      <c r="U731" s="1380"/>
      <c r="V731" s="1380"/>
      <c r="W731" s="1381"/>
      <c r="X731" s="1361">
        <f t="shared" si="59"/>
        <v>1557</v>
      </c>
      <c r="Y731" s="1362"/>
      <c r="Z731" s="1362"/>
      <c r="AA731" s="1362"/>
      <c r="AB731" s="1363"/>
      <c r="AC731" s="1382">
        <v>0.6</v>
      </c>
      <c r="AD731" s="1383"/>
      <c r="AE731" s="1383"/>
      <c r="AF731" s="1383"/>
      <c r="AG731" s="1384"/>
      <c r="AH731" s="1364">
        <f t="shared" si="60"/>
        <v>0.60023130300693905</v>
      </c>
      <c r="AI731" s="1365"/>
      <c r="AJ731" s="1366"/>
      <c r="AK731" s="1358" t="s">
        <v>600</v>
      </c>
      <c r="AL731" s="1359"/>
      <c r="AM731" s="1359"/>
      <c r="AN731" s="1359"/>
      <c r="AO731" s="1360"/>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35" customHeight="1">
      <c r="B732" s="1358" t="s">
        <v>163</v>
      </c>
      <c r="C732" s="1359"/>
      <c r="D732" s="1359"/>
      <c r="E732" s="1359"/>
      <c r="F732" s="1360"/>
      <c r="G732" s="1367">
        <v>3</v>
      </c>
      <c r="H732" s="1368"/>
      <c r="I732" s="1368"/>
      <c r="J732" s="1369"/>
      <c r="K732" s="1573">
        <v>705</v>
      </c>
      <c r="L732" s="1574"/>
      <c r="M732" s="1574"/>
      <c r="N732" s="1575"/>
      <c r="O732" s="1379">
        <v>1669</v>
      </c>
      <c r="P732" s="1380"/>
      <c r="Q732" s="1380"/>
      <c r="R732" s="1380"/>
      <c r="S732" s="1381"/>
      <c r="T732" s="1379">
        <v>198</v>
      </c>
      <c r="U732" s="1380"/>
      <c r="V732" s="1380"/>
      <c r="W732" s="1381"/>
      <c r="X732" s="1361">
        <f t="shared" si="59"/>
        <v>1867</v>
      </c>
      <c r="Y732" s="1362"/>
      <c r="Z732" s="1362"/>
      <c r="AA732" s="1362"/>
      <c r="AB732" s="1363"/>
      <c r="AC732" s="1382">
        <v>0.6</v>
      </c>
      <c r="AD732" s="1383"/>
      <c r="AE732" s="1383"/>
      <c r="AF732" s="1383"/>
      <c r="AG732" s="1384"/>
      <c r="AH732" s="1364">
        <f t="shared" si="60"/>
        <v>0.59993573264781486</v>
      </c>
      <c r="AI732" s="1365"/>
      <c r="AJ732" s="1366"/>
      <c r="AK732" s="1358" t="s">
        <v>600</v>
      </c>
      <c r="AL732" s="1359"/>
      <c r="AM732" s="1359"/>
      <c r="AN732" s="1359"/>
      <c r="AO732" s="1360"/>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35" customHeight="1">
      <c r="B733" s="1358" t="s">
        <v>164</v>
      </c>
      <c r="C733" s="1359"/>
      <c r="D733" s="1359"/>
      <c r="E733" s="1359"/>
      <c r="F733" s="1360"/>
      <c r="G733" s="1367">
        <v>1</v>
      </c>
      <c r="H733" s="1368"/>
      <c r="I733" s="1368"/>
      <c r="J733" s="1369"/>
      <c r="K733" s="1573">
        <v>946</v>
      </c>
      <c r="L733" s="1574"/>
      <c r="M733" s="1574"/>
      <c r="N733" s="1575"/>
      <c r="O733" s="1379">
        <v>1918</v>
      </c>
      <c r="P733" s="1380"/>
      <c r="Q733" s="1380"/>
      <c r="R733" s="1380"/>
      <c r="S733" s="1381"/>
      <c r="T733" s="1379">
        <v>239</v>
      </c>
      <c r="U733" s="1380"/>
      <c r="V733" s="1380"/>
      <c r="W733" s="1381"/>
      <c r="X733" s="1361">
        <f t="shared" si="59"/>
        <v>2157</v>
      </c>
      <c r="Y733" s="1362"/>
      <c r="Z733" s="1362"/>
      <c r="AA733" s="1362"/>
      <c r="AB733" s="1363"/>
      <c r="AC733" s="1382">
        <v>0.6</v>
      </c>
      <c r="AD733" s="1383"/>
      <c r="AE733" s="1383"/>
      <c r="AF733" s="1383"/>
      <c r="AG733" s="1384"/>
      <c r="AH733" s="1364">
        <f t="shared" si="60"/>
        <v>0.59983314794215792</v>
      </c>
      <c r="AI733" s="1365"/>
      <c r="AJ733" s="1366"/>
      <c r="AK733" s="1358" t="s">
        <v>600</v>
      </c>
      <c r="AL733" s="1359"/>
      <c r="AM733" s="1359"/>
      <c r="AN733" s="1359"/>
      <c r="AO733" s="1360"/>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35" customHeight="1">
      <c r="B734" s="1358"/>
      <c r="C734" s="1359"/>
      <c r="D734" s="1359"/>
      <c r="E734" s="1359"/>
      <c r="F734" s="1360"/>
      <c r="G734" s="1367"/>
      <c r="H734" s="1368"/>
      <c r="I734" s="1368"/>
      <c r="J734" s="1369"/>
      <c r="K734" s="1573"/>
      <c r="L734" s="1574"/>
      <c r="M734" s="1574"/>
      <c r="N734" s="1575"/>
      <c r="O734" s="1379"/>
      <c r="P734" s="1380"/>
      <c r="Q734" s="1380"/>
      <c r="R734" s="1380"/>
      <c r="S734" s="1381"/>
      <c r="T734" s="1379"/>
      <c r="U734" s="1380"/>
      <c r="V734" s="1380"/>
      <c r="W734" s="1381"/>
      <c r="X734" s="1361">
        <f t="shared" si="59"/>
        <v>0</v>
      </c>
      <c r="Y734" s="1362"/>
      <c r="Z734" s="1362"/>
      <c r="AA734" s="1362"/>
      <c r="AB734" s="1363"/>
      <c r="AC734" s="1382"/>
      <c r="AD734" s="1383"/>
      <c r="AE734" s="1383"/>
      <c r="AF734" s="1383"/>
      <c r="AG734" s="1384"/>
      <c r="AH734" s="1364" t="str">
        <f t="shared" si="60"/>
        <v/>
      </c>
      <c r="AI734" s="1365"/>
      <c r="AJ734" s="1366"/>
      <c r="AK734" s="1358" t="s">
        <v>600</v>
      </c>
      <c r="AL734" s="1359"/>
      <c r="AM734" s="1359"/>
      <c r="AN734" s="1359"/>
      <c r="AO734" s="1360"/>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35" customHeight="1">
      <c r="B735" s="1358"/>
      <c r="C735" s="1359"/>
      <c r="D735" s="1359"/>
      <c r="E735" s="1359"/>
      <c r="F735" s="1360"/>
      <c r="G735" s="1367"/>
      <c r="H735" s="1368"/>
      <c r="I735" s="1368"/>
      <c r="J735" s="1369"/>
      <c r="K735" s="1573"/>
      <c r="L735" s="1574"/>
      <c r="M735" s="1574"/>
      <c r="N735" s="1575"/>
      <c r="O735" s="1379"/>
      <c r="P735" s="1380"/>
      <c r="Q735" s="1380"/>
      <c r="R735" s="1380"/>
      <c r="S735" s="1381"/>
      <c r="T735" s="1379"/>
      <c r="U735" s="1380"/>
      <c r="V735" s="1380"/>
      <c r="W735" s="1381"/>
      <c r="X735" s="1361">
        <f t="shared" si="59"/>
        <v>0</v>
      </c>
      <c r="Y735" s="1362"/>
      <c r="Z735" s="1362"/>
      <c r="AA735" s="1362"/>
      <c r="AB735" s="1363"/>
      <c r="AC735" s="1382"/>
      <c r="AD735" s="1383"/>
      <c r="AE735" s="1383"/>
      <c r="AF735" s="1383"/>
      <c r="AG735" s="1384"/>
      <c r="AH735" s="1364" t="str">
        <f t="shared" si="60"/>
        <v/>
      </c>
      <c r="AI735" s="1365"/>
      <c r="AJ735" s="1366"/>
      <c r="AK735" s="1358" t="s">
        <v>600</v>
      </c>
      <c r="AL735" s="1359"/>
      <c r="AM735" s="1359"/>
      <c r="AN735" s="1359"/>
      <c r="AO735" s="1360"/>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35" customHeight="1">
      <c r="B736" s="1358"/>
      <c r="C736" s="1359"/>
      <c r="D736" s="1359"/>
      <c r="E736" s="1359"/>
      <c r="F736" s="1360"/>
      <c r="G736" s="1367"/>
      <c r="H736" s="1368"/>
      <c r="I736" s="1368"/>
      <c r="J736" s="1369"/>
      <c r="K736" s="1573"/>
      <c r="L736" s="1574"/>
      <c r="M736" s="1574"/>
      <c r="N736" s="1575"/>
      <c r="O736" s="1379"/>
      <c r="P736" s="1380"/>
      <c r="Q736" s="1380"/>
      <c r="R736" s="1380"/>
      <c r="S736" s="1381"/>
      <c r="T736" s="1379"/>
      <c r="U736" s="1380"/>
      <c r="V736" s="1380"/>
      <c r="W736" s="1381"/>
      <c r="X736" s="1361">
        <f t="shared" si="59"/>
        <v>0</v>
      </c>
      <c r="Y736" s="1362"/>
      <c r="Z736" s="1362"/>
      <c r="AA736" s="1362"/>
      <c r="AB736" s="1363"/>
      <c r="AC736" s="1382"/>
      <c r="AD736" s="1383"/>
      <c r="AE736" s="1383"/>
      <c r="AF736" s="1383"/>
      <c r="AG736" s="1384"/>
      <c r="AH736" s="1364" t="str">
        <f t="shared" si="60"/>
        <v/>
      </c>
      <c r="AI736" s="1365"/>
      <c r="AJ736" s="1366"/>
      <c r="AK736" s="1358" t="s">
        <v>600</v>
      </c>
      <c r="AL736" s="1359"/>
      <c r="AM736" s="1359"/>
      <c r="AN736" s="1359"/>
      <c r="AO736" s="1360"/>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35" customHeight="1">
      <c r="B737" s="1358"/>
      <c r="C737" s="1359"/>
      <c r="D737" s="1359"/>
      <c r="E737" s="1359"/>
      <c r="F737" s="1360"/>
      <c r="G737" s="1367"/>
      <c r="H737" s="1368"/>
      <c r="I737" s="1368"/>
      <c r="J737" s="1369"/>
      <c r="K737" s="1573"/>
      <c r="L737" s="1574"/>
      <c r="M737" s="1574"/>
      <c r="N737" s="1575"/>
      <c r="O737" s="1379"/>
      <c r="P737" s="1380"/>
      <c r="Q737" s="1380"/>
      <c r="R737" s="1380"/>
      <c r="S737" s="1381"/>
      <c r="T737" s="1379"/>
      <c r="U737" s="1380"/>
      <c r="V737" s="1380"/>
      <c r="W737" s="1381"/>
      <c r="X737" s="1361">
        <f t="shared" si="59"/>
        <v>0</v>
      </c>
      <c r="Y737" s="1362"/>
      <c r="Z737" s="1362"/>
      <c r="AA737" s="1362"/>
      <c r="AB737" s="1363"/>
      <c r="AC737" s="1382"/>
      <c r="AD737" s="1383"/>
      <c r="AE737" s="1383"/>
      <c r="AF737" s="1383"/>
      <c r="AG737" s="1384"/>
      <c r="AH737" s="1364" t="str">
        <f t="shared" si="60"/>
        <v/>
      </c>
      <c r="AI737" s="1365"/>
      <c r="AJ737" s="1366"/>
      <c r="AK737" s="1358" t="s">
        <v>600</v>
      </c>
      <c r="AL737" s="1359"/>
      <c r="AM737" s="1359"/>
      <c r="AN737" s="1359"/>
      <c r="AO737" s="1360"/>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35" customHeight="1">
      <c r="B738" s="1358"/>
      <c r="C738" s="1359"/>
      <c r="D738" s="1359"/>
      <c r="E738" s="1359"/>
      <c r="F738" s="1360"/>
      <c r="G738" s="1367"/>
      <c r="H738" s="1368"/>
      <c r="I738" s="1368"/>
      <c r="J738" s="1369"/>
      <c r="K738" s="1573"/>
      <c r="L738" s="1574"/>
      <c r="M738" s="1574"/>
      <c r="N738" s="1575"/>
      <c r="O738" s="1379"/>
      <c r="P738" s="1380"/>
      <c r="Q738" s="1380"/>
      <c r="R738" s="1380"/>
      <c r="S738" s="1381"/>
      <c r="T738" s="1379"/>
      <c r="U738" s="1380"/>
      <c r="V738" s="1380"/>
      <c r="W738" s="1381"/>
      <c r="X738" s="1361">
        <f t="shared" si="59"/>
        <v>0</v>
      </c>
      <c r="Y738" s="1362"/>
      <c r="Z738" s="1362"/>
      <c r="AA738" s="1362"/>
      <c r="AB738" s="1363"/>
      <c r="AC738" s="1382"/>
      <c r="AD738" s="1383"/>
      <c r="AE738" s="1383"/>
      <c r="AF738" s="1383"/>
      <c r="AG738" s="1384"/>
      <c r="AH738" s="1364" t="str">
        <f t="shared" si="60"/>
        <v/>
      </c>
      <c r="AI738" s="1365"/>
      <c r="AJ738" s="1366"/>
      <c r="AK738" s="1358" t="s">
        <v>600</v>
      </c>
      <c r="AL738" s="1359"/>
      <c r="AM738" s="1359"/>
      <c r="AN738" s="1359"/>
      <c r="AO738" s="1360"/>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35" customHeight="1">
      <c r="B739" s="1358"/>
      <c r="C739" s="1359"/>
      <c r="D739" s="1359"/>
      <c r="E739" s="1359"/>
      <c r="F739" s="1360"/>
      <c r="G739" s="1367"/>
      <c r="H739" s="1368"/>
      <c r="I739" s="1368"/>
      <c r="J739" s="1369"/>
      <c r="K739" s="1573"/>
      <c r="L739" s="1574"/>
      <c r="M739" s="1574"/>
      <c r="N739" s="1575"/>
      <c r="O739" s="1379"/>
      <c r="P739" s="1380"/>
      <c r="Q739" s="1380"/>
      <c r="R739" s="1380"/>
      <c r="S739" s="1381"/>
      <c r="T739" s="1379"/>
      <c r="U739" s="1380"/>
      <c r="V739" s="1380"/>
      <c r="W739" s="1381"/>
      <c r="X739" s="1361">
        <f t="shared" si="59"/>
        <v>0</v>
      </c>
      <c r="Y739" s="1362"/>
      <c r="Z739" s="1362"/>
      <c r="AA739" s="1362"/>
      <c r="AB739" s="1363"/>
      <c r="AC739" s="1382"/>
      <c r="AD739" s="1383"/>
      <c r="AE739" s="1383"/>
      <c r="AF739" s="1383"/>
      <c r="AG739" s="1384"/>
      <c r="AH739" s="1364" t="str">
        <f t="shared" si="60"/>
        <v/>
      </c>
      <c r="AI739" s="1365"/>
      <c r="AJ739" s="1366"/>
      <c r="AK739" s="1358" t="s">
        <v>600</v>
      </c>
      <c r="AL739" s="1359"/>
      <c r="AM739" s="1359"/>
      <c r="AN739" s="1359"/>
      <c r="AO739" s="1360"/>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35" customHeight="1">
      <c r="B740" s="1358"/>
      <c r="C740" s="1359"/>
      <c r="D740" s="1359"/>
      <c r="E740" s="1359"/>
      <c r="F740" s="1360"/>
      <c r="G740" s="1367"/>
      <c r="H740" s="1368"/>
      <c r="I740" s="1368"/>
      <c r="J740" s="1369"/>
      <c r="K740" s="1573"/>
      <c r="L740" s="1574"/>
      <c r="M740" s="1574"/>
      <c r="N740" s="1575"/>
      <c r="O740" s="1379"/>
      <c r="P740" s="1380"/>
      <c r="Q740" s="1380"/>
      <c r="R740" s="1380"/>
      <c r="S740" s="1381"/>
      <c r="T740" s="1379"/>
      <c r="U740" s="1380"/>
      <c r="V740" s="1380"/>
      <c r="W740" s="1381"/>
      <c r="X740" s="1361">
        <f t="shared" si="59"/>
        <v>0</v>
      </c>
      <c r="Y740" s="1362"/>
      <c r="Z740" s="1362"/>
      <c r="AA740" s="1362"/>
      <c r="AB740" s="1363"/>
      <c r="AC740" s="1382"/>
      <c r="AD740" s="1383"/>
      <c r="AE740" s="1383"/>
      <c r="AF740" s="1383"/>
      <c r="AG740" s="1384"/>
      <c r="AH740" s="1364" t="str">
        <f t="shared" si="60"/>
        <v/>
      </c>
      <c r="AI740" s="1365"/>
      <c r="AJ740" s="1366"/>
      <c r="AK740" s="1358" t="s">
        <v>600</v>
      </c>
      <c r="AL740" s="1359"/>
      <c r="AM740" s="1359"/>
      <c r="AN740" s="1359"/>
      <c r="AO740" s="1360"/>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35" customHeight="1">
      <c r="B741" s="1358"/>
      <c r="C741" s="1359"/>
      <c r="D741" s="1359"/>
      <c r="E741" s="1359"/>
      <c r="F741" s="1360"/>
      <c r="G741" s="1367"/>
      <c r="H741" s="1368"/>
      <c r="I741" s="1368"/>
      <c r="J741" s="1369"/>
      <c r="K741" s="1573"/>
      <c r="L741" s="1574"/>
      <c r="M741" s="1574"/>
      <c r="N741" s="1575"/>
      <c r="O741" s="1379"/>
      <c r="P741" s="1380"/>
      <c r="Q741" s="1380"/>
      <c r="R741" s="1380"/>
      <c r="S741" s="1381"/>
      <c r="T741" s="1379"/>
      <c r="U741" s="1380"/>
      <c r="V741" s="1380"/>
      <c r="W741" s="1381"/>
      <c r="X741" s="1361">
        <f t="shared" si="59"/>
        <v>0</v>
      </c>
      <c r="Y741" s="1362"/>
      <c r="Z741" s="1362"/>
      <c r="AA741" s="1362"/>
      <c r="AB741" s="1363"/>
      <c r="AC741" s="1382"/>
      <c r="AD741" s="1383"/>
      <c r="AE741" s="1383"/>
      <c r="AF741" s="1383"/>
      <c r="AG741" s="1384"/>
      <c r="AH741" s="1364" t="str">
        <f t="shared" si="60"/>
        <v/>
      </c>
      <c r="AI741" s="1365"/>
      <c r="AJ741" s="1366"/>
      <c r="AK741" s="1358" t="s">
        <v>600</v>
      </c>
      <c r="AL741" s="1359"/>
      <c r="AM741" s="1359"/>
      <c r="AN741" s="1359"/>
      <c r="AO741" s="1360"/>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35" customHeight="1">
      <c r="B742" s="1358"/>
      <c r="C742" s="1359"/>
      <c r="D742" s="1359"/>
      <c r="E742" s="1359"/>
      <c r="F742" s="1360"/>
      <c r="G742" s="1367"/>
      <c r="H742" s="1368"/>
      <c r="I742" s="1368"/>
      <c r="J742" s="1369"/>
      <c r="K742" s="1573"/>
      <c r="L742" s="1574"/>
      <c r="M742" s="1574"/>
      <c r="N742" s="1575"/>
      <c r="O742" s="1379"/>
      <c r="P742" s="1380"/>
      <c r="Q742" s="1380"/>
      <c r="R742" s="1380"/>
      <c r="S742" s="1381"/>
      <c r="T742" s="1379"/>
      <c r="U742" s="1380"/>
      <c r="V742" s="1380"/>
      <c r="W742" s="1381"/>
      <c r="X742" s="1361">
        <f t="shared" ref="X742:X751" si="61">O742+T742</f>
        <v>0</v>
      </c>
      <c r="Y742" s="1362"/>
      <c r="Z742" s="1362"/>
      <c r="AA742" s="1362"/>
      <c r="AB742" s="1363"/>
      <c r="AC742" s="1382"/>
      <c r="AD742" s="1383"/>
      <c r="AE742" s="1383"/>
      <c r="AF742" s="1383"/>
      <c r="AG742" s="1384"/>
      <c r="AH742" s="1364" t="str">
        <f t="shared" si="60"/>
        <v/>
      </c>
      <c r="AI742" s="1365"/>
      <c r="AJ742" s="1366"/>
      <c r="AK742" s="1358" t="s">
        <v>600</v>
      </c>
      <c r="AL742" s="1359"/>
      <c r="AM742" s="1359"/>
      <c r="AN742" s="1359"/>
      <c r="AO742" s="1360"/>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35" customHeight="1">
      <c r="A743"/>
      <c r="B743" s="1358"/>
      <c r="C743" s="1359"/>
      <c r="D743" s="1359"/>
      <c r="E743" s="1359"/>
      <c r="F743" s="1360"/>
      <c r="G743" s="1367"/>
      <c r="H743" s="1368"/>
      <c r="I743" s="1368"/>
      <c r="J743" s="1369"/>
      <c r="K743" s="1573"/>
      <c r="L743" s="1574"/>
      <c r="M743" s="1574"/>
      <c r="N743" s="1575"/>
      <c r="O743" s="1379"/>
      <c r="P743" s="1380"/>
      <c r="Q743" s="1380"/>
      <c r="R743" s="1380"/>
      <c r="S743" s="1381"/>
      <c r="T743" s="1379"/>
      <c r="U743" s="1380"/>
      <c r="V743" s="1380"/>
      <c r="W743" s="1381"/>
      <c r="X743" s="1361">
        <f t="shared" si="61"/>
        <v>0</v>
      </c>
      <c r="Y743" s="1362"/>
      <c r="Z743" s="1362"/>
      <c r="AA743" s="1362"/>
      <c r="AB743" s="1363"/>
      <c r="AC743" s="1382"/>
      <c r="AD743" s="1383"/>
      <c r="AE743" s="1383"/>
      <c r="AF743" s="1383"/>
      <c r="AG743" s="1384"/>
      <c r="AH743" s="1364" t="str">
        <f t="shared" si="60"/>
        <v/>
      </c>
      <c r="AI743" s="1365"/>
      <c r="AJ743" s="1366"/>
      <c r="AK743" s="1358" t="s">
        <v>600</v>
      </c>
      <c r="AL743" s="1359"/>
      <c r="AM743" s="1359"/>
      <c r="AN743" s="1359"/>
      <c r="AO743" s="1360"/>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35" customHeight="1">
      <c r="B744" s="1358"/>
      <c r="C744" s="1359"/>
      <c r="D744" s="1359"/>
      <c r="E744" s="1359"/>
      <c r="F744" s="1360"/>
      <c r="G744" s="1367"/>
      <c r="H744" s="1368"/>
      <c r="I744" s="1368"/>
      <c r="J744" s="1369"/>
      <c r="K744" s="1573"/>
      <c r="L744" s="1574"/>
      <c r="M744" s="1574"/>
      <c r="N744" s="1575"/>
      <c r="O744" s="1379"/>
      <c r="P744" s="1380"/>
      <c r="Q744" s="1380"/>
      <c r="R744" s="1380"/>
      <c r="S744" s="1381"/>
      <c r="T744" s="1379"/>
      <c r="U744" s="1380"/>
      <c r="V744" s="1380"/>
      <c r="W744" s="1381"/>
      <c r="X744" s="1361">
        <f t="shared" si="61"/>
        <v>0</v>
      </c>
      <c r="Y744" s="1362"/>
      <c r="Z744" s="1362"/>
      <c r="AA744" s="1362"/>
      <c r="AB744" s="1363"/>
      <c r="AC744" s="1382"/>
      <c r="AD744" s="1383"/>
      <c r="AE744" s="1383"/>
      <c r="AF744" s="1383"/>
      <c r="AG744" s="1384"/>
      <c r="AH744" s="1364" t="str">
        <f t="shared" si="60"/>
        <v/>
      </c>
      <c r="AI744" s="1365"/>
      <c r="AJ744" s="1366"/>
      <c r="AK744" s="1358" t="s">
        <v>600</v>
      </c>
      <c r="AL744" s="1359"/>
      <c r="AM744" s="1359"/>
      <c r="AN744" s="1359"/>
      <c r="AO744" s="1360"/>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35" customHeight="1">
      <c r="B745" s="1358"/>
      <c r="C745" s="1359"/>
      <c r="D745" s="1359"/>
      <c r="E745" s="1359"/>
      <c r="F745" s="1360"/>
      <c r="G745" s="1367"/>
      <c r="H745" s="1368"/>
      <c r="I745" s="1368"/>
      <c r="J745" s="1369"/>
      <c r="K745" s="1573"/>
      <c r="L745" s="1574"/>
      <c r="M745" s="1574"/>
      <c r="N745" s="1575"/>
      <c r="O745" s="1379"/>
      <c r="P745" s="1380"/>
      <c r="Q745" s="1380"/>
      <c r="R745" s="1380"/>
      <c r="S745" s="1381"/>
      <c r="T745" s="1379"/>
      <c r="U745" s="1380"/>
      <c r="V745" s="1380"/>
      <c r="W745" s="1381"/>
      <c r="X745" s="1361">
        <f t="shared" si="61"/>
        <v>0</v>
      </c>
      <c r="Y745" s="1362"/>
      <c r="Z745" s="1362"/>
      <c r="AA745" s="1362"/>
      <c r="AB745" s="1363"/>
      <c r="AC745" s="1382"/>
      <c r="AD745" s="1383"/>
      <c r="AE745" s="1383"/>
      <c r="AF745" s="1383"/>
      <c r="AG745" s="1384"/>
      <c r="AH745" s="1364" t="str">
        <f t="shared" si="60"/>
        <v/>
      </c>
      <c r="AI745" s="1365"/>
      <c r="AJ745" s="1366"/>
      <c r="AK745" s="1358" t="s">
        <v>600</v>
      </c>
      <c r="AL745" s="1359"/>
      <c r="AM745" s="1359"/>
      <c r="AN745" s="1359"/>
      <c r="AO745" s="1360"/>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35" customHeight="1">
      <c r="B746" s="1358"/>
      <c r="C746" s="1359"/>
      <c r="D746" s="1359"/>
      <c r="E746" s="1359"/>
      <c r="F746" s="1360"/>
      <c r="G746" s="1367"/>
      <c r="H746" s="1368"/>
      <c r="I746" s="1368"/>
      <c r="J746" s="1369"/>
      <c r="K746" s="1573"/>
      <c r="L746" s="1574"/>
      <c r="M746" s="1574"/>
      <c r="N746" s="1575"/>
      <c r="O746" s="1379"/>
      <c r="P746" s="1380"/>
      <c r="Q746" s="1380"/>
      <c r="R746" s="1380"/>
      <c r="S746" s="1381"/>
      <c r="T746" s="1379"/>
      <c r="U746" s="1380"/>
      <c r="V746" s="1380"/>
      <c r="W746" s="1381"/>
      <c r="X746" s="1361">
        <f t="shared" si="61"/>
        <v>0</v>
      </c>
      <c r="Y746" s="1362"/>
      <c r="Z746" s="1362"/>
      <c r="AA746" s="1362"/>
      <c r="AB746" s="1363"/>
      <c r="AC746" s="1382"/>
      <c r="AD746" s="1383"/>
      <c r="AE746" s="1383"/>
      <c r="AF746" s="1383"/>
      <c r="AG746" s="1384"/>
      <c r="AH746" s="1364" t="str">
        <f t="shared" si="60"/>
        <v/>
      </c>
      <c r="AI746" s="1365"/>
      <c r="AJ746" s="1366"/>
      <c r="AK746" s="1358" t="s">
        <v>600</v>
      </c>
      <c r="AL746" s="1359"/>
      <c r="AM746" s="1359"/>
      <c r="AN746" s="1359"/>
      <c r="AO746" s="1360"/>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35" customHeight="1">
      <c r="B747" s="1358"/>
      <c r="C747" s="1359"/>
      <c r="D747" s="1359"/>
      <c r="E747" s="1359"/>
      <c r="F747" s="1360"/>
      <c r="G747" s="1367"/>
      <c r="H747" s="1368"/>
      <c r="I747" s="1368"/>
      <c r="J747" s="1369"/>
      <c r="K747" s="1573"/>
      <c r="L747" s="1574"/>
      <c r="M747" s="1574"/>
      <c r="N747" s="1575"/>
      <c r="O747" s="1379"/>
      <c r="P747" s="1380"/>
      <c r="Q747" s="1380"/>
      <c r="R747" s="1380"/>
      <c r="S747" s="1381"/>
      <c r="T747" s="1379"/>
      <c r="U747" s="1380"/>
      <c r="V747" s="1380"/>
      <c r="W747" s="1381"/>
      <c r="X747" s="1361">
        <f t="shared" si="61"/>
        <v>0</v>
      </c>
      <c r="Y747" s="1362"/>
      <c r="Z747" s="1362"/>
      <c r="AA747" s="1362"/>
      <c r="AB747" s="1363"/>
      <c r="AC747" s="1382"/>
      <c r="AD747" s="1383"/>
      <c r="AE747" s="1383"/>
      <c r="AF747" s="1383"/>
      <c r="AG747" s="1384"/>
      <c r="AH747" s="1364" t="str">
        <f t="shared" si="60"/>
        <v/>
      </c>
      <c r="AI747" s="1365"/>
      <c r="AJ747" s="1366"/>
      <c r="AK747" s="1358" t="s">
        <v>600</v>
      </c>
      <c r="AL747" s="1359"/>
      <c r="AM747" s="1359"/>
      <c r="AN747" s="1359"/>
      <c r="AO747" s="1360"/>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35" customHeight="1">
      <c r="A748"/>
      <c r="B748" s="1358"/>
      <c r="C748" s="1359"/>
      <c r="D748" s="1359"/>
      <c r="E748" s="1359"/>
      <c r="F748" s="1360"/>
      <c r="G748" s="1367"/>
      <c r="H748" s="1368"/>
      <c r="I748" s="1368"/>
      <c r="J748" s="1369"/>
      <c r="K748" s="1573"/>
      <c r="L748" s="1574"/>
      <c r="M748" s="1574"/>
      <c r="N748" s="1575"/>
      <c r="O748" s="1379"/>
      <c r="P748" s="1380"/>
      <c r="Q748" s="1380"/>
      <c r="R748" s="1380"/>
      <c r="S748" s="1381"/>
      <c r="T748" s="1379"/>
      <c r="U748" s="1380"/>
      <c r="V748" s="1380"/>
      <c r="W748" s="1381"/>
      <c r="X748" s="1361">
        <f t="shared" si="61"/>
        <v>0</v>
      </c>
      <c r="Y748" s="1362"/>
      <c r="Z748" s="1362"/>
      <c r="AA748" s="1362"/>
      <c r="AB748" s="1363"/>
      <c r="AC748" s="1382"/>
      <c r="AD748" s="1383"/>
      <c r="AE748" s="1383"/>
      <c r="AF748" s="1383"/>
      <c r="AG748" s="1384"/>
      <c r="AH748" s="1364" t="str">
        <f t="shared" si="60"/>
        <v/>
      </c>
      <c r="AI748" s="1365"/>
      <c r="AJ748" s="1366"/>
      <c r="AK748" s="1358" t="s">
        <v>600</v>
      </c>
      <c r="AL748" s="1359"/>
      <c r="AM748" s="1359"/>
      <c r="AN748" s="1359"/>
      <c r="AO748" s="1360"/>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35" customHeight="1">
      <c r="A749"/>
      <c r="B749" s="1358"/>
      <c r="C749" s="1359"/>
      <c r="D749" s="1359"/>
      <c r="E749" s="1359"/>
      <c r="F749" s="1360"/>
      <c r="G749" s="1367"/>
      <c r="H749" s="1368"/>
      <c r="I749" s="1368"/>
      <c r="J749" s="1369"/>
      <c r="K749" s="1573"/>
      <c r="L749" s="1574"/>
      <c r="M749" s="1574"/>
      <c r="N749" s="1575"/>
      <c r="O749" s="1379"/>
      <c r="P749" s="1380"/>
      <c r="Q749" s="1380"/>
      <c r="R749" s="1380"/>
      <c r="S749" s="1381"/>
      <c r="T749" s="1379"/>
      <c r="U749" s="1380"/>
      <c r="V749" s="1380"/>
      <c r="W749" s="1381"/>
      <c r="X749" s="1361">
        <f t="shared" si="61"/>
        <v>0</v>
      </c>
      <c r="Y749" s="1362"/>
      <c r="Z749" s="1362"/>
      <c r="AA749" s="1362"/>
      <c r="AB749" s="1363"/>
      <c r="AC749" s="1382"/>
      <c r="AD749" s="1383"/>
      <c r="AE749" s="1383"/>
      <c r="AF749" s="1383"/>
      <c r="AG749" s="1384"/>
      <c r="AH749" s="1364" t="str">
        <f t="shared" si="60"/>
        <v/>
      </c>
      <c r="AI749" s="1365"/>
      <c r="AJ749" s="1366"/>
      <c r="AK749" s="1358" t="s">
        <v>600</v>
      </c>
      <c r="AL749" s="1359"/>
      <c r="AM749" s="1359"/>
      <c r="AN749" s="1359"/>
      <c r="AO749" s="1360"/>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35" customHeight="1">
      <c r="A750"/>
      <c r="B750" s="1358"/>
      <c r="C750" s="1359"/>
      <c r="D750" s="1359"/>
      <c r="E750" s="1359"/>
      <c r="F750" s="1360"/>
      <c r="G750" s="1367"/>
      <c r="H750" s="1368"/>
      <c r="I750" s="1368"/>
      <c r="J750" s="1369"/>
      <c r="K750" s="1573"/>
      <c r="L750" s="1574"/>
      <c r="M750" s="1574"/>
      <c r="N750" s="1575"/>
      <c r="O750" s="1379"/>
      <c r="P750" s="1380"/>
      <c r="Q750" s="1380"/>
      <c r="R750" s="1380"/>
      <c r="S750" s="1381"/>
      <c r="T750" s="1379"/>
      <c r="U750" s="1380"/>
      <c r="V750" s="1380"/>
      <c r="W750" s="1381"/>
      <c r="X750" s="1361">
        <f t="shared" si="61"/>
        <v>0</v>
      </c>
      <c r="Y750" s="1362"/>
      <c r="Z750" s="1362"/>
      <c r="AA750" s="1362"/>
      <c r="AB750" s="1363"/>
      <c r="AC750" s="1382"/>
      <c r="AD750" s="1383"/>
      <c r="AE750" s="1383"/>
      <c r="AF750" s="1383"/>
      <c r="AG750" s="1384"/>
      <c r="AH750" s="1364" t="str">
        <f t="shared" si="60"/>
        <v/>
      </c>
      <c r="AI750" s="1365"/>
      <c r="AJ750" s="1366"/>
      <c r="AK750" s="1358" t="s">
        <v>600</v>
      </c>
      <c r="AL750" s="1359"/>
      <c r="AM750" s="1359"/>
      <c r="AN750" s="1359"/>
      <c r="AO750" s="1360"/>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35" customHeight="1">
      <c r="A751"/>
      <c r="B751" s="1358"/>
      <c r="C751" s="1359"/>
      <c r="D751" s="1359"/>
      <c r="E751" s="1359"/>
      <c r="F751" s="1360"/>
      <c r="G751" s="1367"/>
      <c r="H751" s="1368"/>
      <c r="I751" s="1368"/>
      <c r="J751" s="1369"/>
      <c r="K751" s="1573"/>
      <c r="L751" s="1574"/>
      <c r="M751" s="1574"/>
      <c r="N751" s="1575"/>
      <c r="O751" s="1379"/>
      <c r="P751" s="1380"/>
      <c r="Q751" s="1380"/>
      <c r="R751" s="1380"/>
      <c r="S751" s="1381"/>
      <c r="T751" s="1379"/>
      <c r="U751" s="1380"/>
      <c r="V751" s="1380"/>
      <c r="W751" s="1381"/>
      <c r="X751" s="1361">
        <f t="shared" si="61"/>
        <v>0</v>
      </c>
      <c r="Y751" s="1362"/>
      <c r="Z751" s="1362"/>
      <c r="AA751" s="1362"/>
      <c r="AB751" s="1363"/>
      <c r="AC751" s="1382"/>
      <c r="AD751" s="1383"/>
      <c r="AE751" s="1383"/>
      <c r="AF751" s="1383"/>
      <c r="AG751" s="1384"/>
      <c r="AH751" s="1364" t="str">
        <f t="shared" si="60"/>
        <v/>
      </c>
      <c r="AI751" s="1365"/>
      <c r="AJ751" s="1366"/>
      <c r="AK751" s="1358" t="s">
        <v>600</v>
      </c>
      <c r="AL751" s="1359"/>
      <c r="AM751" s="1359"/>
      <c r="AN751" s="1359"/>
      <c r="AO751" s="1360"/>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35" customHeight="1">
      <c r="A752"/>
      <c r="B752" s="1358"/>
      <c r="C752" s="1359"/>
      <c r="D752" s="1359"/>
      <c r="E752" s="1359"/>
      <c r="F752" s="1360"/>
      <c r="G752" s="1367"/>
      <c r="H752" s="1368"/>
      <c r="I752" s="1368"/>
      <c r="J752" s="1369"/>
      <c r="K752" s="1573"/>
      <c r="L752" s="1574"/>
      <c r="M752" s="1574"/>
      <c r="N752" s="1575"/>
      <c r="O752" s="1379"/>
      <c r="P752" s="1380"/>
      <c r="Q752" s="1380"/>
      <c r="R752" s="1380"/>
      <c r="S752" s="1381"/>
      <c r="T752" s="1379"/>
      <c r="U752" s="1380"/>
      <c r="V752" s="1380"/>
      <c r="W752" s="1381"/>
      <c r="X752" s="1361">
        <f>O752+T752</f>
        <v>0</v>
      </c>
      <c r="Y752" s="1362"/>
      <c r="Z752" s="1362"/>
      <c r="AA752" s="1362"/>
      <c r="AB752" s="1363"/>
      <c r="AC752" s="1382"/>
      <c r="AD752" s="1383"/>
      <c r="AE752" s="1383"/>
      <c r="AF752" s="1383"/>
      <c r="AG752" s="1384"/>
      <c r="AH752" s="1364" t="str">
        <f>IF($AC752&gt;0,($X752/$BA701), "")</f>
        <v/>
      </c>
      <c r="AI752" s="1365"/>
      <c r="AJ752" s="1366"/>
      <c r="AK752" s="1358" t="s">
        <v>600</v>
      </c>
      <c r="AL752" s="1359"/>
      <c r="AM752" s="1359"/>
      <c r="AN752" s="1359"/>
      <c r="AO752" s="1360"/>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35" customHeight="1">
      <c r="A753"/>
      <c r="B753" s="1595" t="s">
        <v>125</v>
      </c>
      <c r="C753" s="1596"/>
      <c r="D753" s="1596"/>
      <c r="E753" s="1596"/>
      <c r="F753" s="1597"/>
      <c r="G753" s="1777">
        <f>SUM(G718:G752)</f>
        <v>57</v>
      </c>
      <c r="H753" s="1778"/>
      <c r="I753" s="1778"/>
      <c r="J753" s="1779"/>
      <c r="K753" s="937" t="s">
        <v>124</v>
      </c>
      <c r="L753" s="5"/>
      <c r="M753" s="5"/>
      <c r="N753" s="46"/>
      <c r="O753" s="1361">
        <f>SUMPRODUCT(G718:G752,O718:O752)</f>
        <v>69079</v>
      </c>
      <c r="P753" s="1362"/>
      <c r="Q753" s="1362"/>
      <c r="R753" s="1362"/>
      <c r="S753" s="1363"/>
      <c r="T753"/>
      <c r="U753"/>
      <c r="V753"/>
      <c r="W753"/>
      <c r="X753" s="939" t="s">
        <v>916</v>
      </c>
      <c r="Y753" s="938"/>
      <c r="Z753" s="938"/>
      <c r="AA753" s="938"/>
      <c r="AB753" s="940"/>
      <c r="AC753" s="1729">
        <f>BI703</f>
        <v>0.46666666666666662</v>
      </c>
      <c r="AD753" s="1730"/>
      <c r="AE753" s="1730"/>
      <c r="AF753" s="1730"/>
      <c r="AG753" s="1731"/>
      <c r="AH753" s="1729">
        <f>IFERROR(BV703,"")</f>
        <v>0.46662857909676847</v>
      </c>
      <c r="AI753" s="1730"/>
      <c r="AJ753" s="1731"/>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35" customHeight="1">
      <c r="A754"/>
      <c r="B754" s="1868" t="s">
        <v>2183</v>
      </c>
      <c r="C754" s="1868"/>
      <c r="D754" s="1868"/>
      <c r="E754" s="1868"/>
      <c r="F754" s="1868"/>
      <c r="G754" s="1868"/>
      <c r="H754" s="1868"/>
      <c r="I754" s="1868"/>
      <c r="J754" s="1868"/>
      <c r="K754" s="1868"/>
      <c r="L754" s="1868"/>
      <c r="M754" s="1868"/>
      <c r="N754" s="1868"/>
      <c r="O754" s="1868"/>
      <c r="P754" s="1868"/>
      <c r="Q754" s="1868"/>
      <c r="R754" s="1868"/>
      <c r="S754" s="1868"/>
      <c r="T754" s="1868"/>
      <c r="U754" s="1868"/>
      <c r="V754" s="1868"/>
      <c r="W754" s="1868"/>
      <c r="X754" s="1868"/>
      <c r="Y754" s="1868"/>
      <c r="Z754" s="1868"/>
      <c r="AA754" s="1868"/>
      <c r="AB754" s="1868"/>
      <c r="AC754" s="1868"/>
      <c r="AD754" s="1868"/>
      <c r="AE754" s="1868"/>
      <c r="AF754" s="1868"/>
      <c r="AG754" s="1868"/>
      <c r="AH754" s="1868"/>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35" customHeight="1">
      <c r="B755" s="1868"/>
      <c r="C755" s="1868"/>
      <c r="D755" s="1868"/>
      <c r="E755" s="1868"/>
      <c r="F755" s="1868"/>
      <c r="G755" s="1868"/>
      <c r="H755" s="1868"/>
      <c r="I755" s="1868"/>
      <c r="J755" s="1868"/>
      <c r="K755" s="1868"/>
      <c r="L755" s="1868"/>
      <c r="M755" s="1868"/>
      <c r="N755" s="1868"/>
      <c r="O755" s="1868"/>
      <c r="P755" s="1868"/>
      <c r="Q755" s="1868"/>
      <c r="R755" s="1868"/>
      <c r="S755" s="1868"/>
      <c r="T755" s="1868"/>
      <c r="U755" s="1868"/>
      <c r="V755" s="1868"/>
      <c r="W755" s="1868"/>
      <c r="X755" s="1868"/>
      <c r="Y755" s="1868"/>
      <c r="Z755" s="1868"/>
      <c r="AA755" s="1868"/>
      <c r="AB755" s="1868"/>
      <c r="AC755" s="1868"/>
      <c r="AD755" s="1868"/>
      <c r="AE755" s="1868"/>
      <c r="AF755" s="1868"/>
      <c r="AG755" s="1868"/>
      <c r="AH755" s="1868"/>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35" customHeight="1">
      <c r="A756" s="3"/>
      <c r="B756" s="3"/>
      <c r="C756" s="118" t="s">
        <v>2181</v>
      </c>
      <c r="D756" s="1067"/>
      <c r="E756" s="1067"/>
      <c r="F756" s="1067"/>
      <c r="G756" s="1068"/>
      <c r="H756" s="1068"/>
      <c r="I756" s="1068"/>
      <c r="J756" s="1068"/>
      <c r="K756" s="1067"/>
      <c r="L756" s="1067"/>
      <c r="M756" s="1067"/>
      <c r="N756" s="1067"/>
      <c r="O756" s="1391">
        <f>CS634</f>
        <v>102</v>
      </c>
      <c r="P756" s="1391"/>
      <c r="Q756" s="1391"/>
      <c r="R756" s="1391"/>
      <c r="S756" s="1004"/>
      <c r="T756" s="1004"/>
      <c r="U756" s="118" t="s">
        <v>2182</v>
      </c>
      <c r="V756" s="1067"/>
      <c r="W756" s="1067"/>
      <c r="X756" s="1067"/>
      <c r="Y756" s="1068"/>
      <c r="Z756" s="1068"/>
      <c r="AA756" s="1068"/>
      <c r="AB756" s="1068"/>
      <c r="AC756" s="1067"/>
      <c r="AD756" s="1067"/>
      <c r="AE756" s="1067"/>
      <c r="AF756" s="1067"/>
      <c r="AG756" s="1769"/>
      <c r="AH756" s="1769"/>
      <c r="AI756" s="1769"/>
      <c r="AJ756" s="1769"/>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35" customHeight="1">
      <c r="B757" s="57"/>
      <c r="C757" s="1866" t="str">
        <f>IF(G753&lt;&gt;AG440,"! Total Low-Income Units in the Unit Mix Table above does not match the number of Total Low-Income Units on row #"&amp;TEXT(ROW(D440),"#"),"")</f>
        <v/>
      </c>
      <c r="D757" s="1866"/>
      <c r="E757" s="1866"/>
      <c r="F757" s="1866"/>
      <c r="G757" s="1866"/>
      <c r="H757" s="1866"/>
      <c r="I757" s="1866"/>
      <c r="J757" s="1866"/>
      <c r="K757" s="1866"/>
      <c r="L757" s="1866"/>
      <c r="M757" s="1866"/>
      <c r="N757" s="1866"/>
      <c r="O757" s="1866"/>
      <c r="P757" s="1866"/>
      <c r="Q757" s="1866"/>
      <c r="R757" s="1866"/>
      <c r="S757" s="1866"/>
      <c r="T757" s="1866"/>
      <c r="U757" s="1866"/>
      <c r="V757" s="1866"/>
      <c r="W757" s="1866"/>
      <c r="X757" s="1866"/>
      <c r="Y757" s="1866"/>
      <c r="Z757" s="1866"/>
      <c r="AA757" s="1866"/>
      <c r="AB757" s="1866"/>
      <c r="AC757" s="1866"/>
      <c r="AD757" s="1866"/>
      <c r="AE757" s="1866"/>
      <c r="AF757" s="1866"/>
      <c r="AG757" s="1866"/>
      <c r="AH757" s="1866"/>
      <c r="AI757" s="1866"/>
      <c r="AJ757" s="1866"/>
      <c r="AK757" s="1866"/>
      <c r="AL757" s="1866"/>
      <c r="AM757" s="1866"/>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35" customHeight="1">
      <c r="B758" s="57"/>
      <c r="C758" s="1866"/>
      <c r="D758" s="1866"/>
      <c r="E758" s="1866"/>
      <c r="F758" s="1866"/>
      <c r="G758" s="1866"/>
      <c r="H758" s="1866"/>
      <c r="I758" s="1866"/>
      <c r="J758" s="1866"/>
      <c r="K758" s="1866"/>
      <c r="L758" s="1866"/>
      <c r="M758" s="1866"/>
      <c r="N758" s="1866"/>
      <c r="O758" s="1866"/>
      <c r="P758" s="1866"/>
      <c r="Q758" s="1866"/>
      <c r="R758" s="1866"/>
      <c r="S758" s="1866"/>
      <c r="T758" s="1866"/>
      <c r="U758" s="1866"/>
      <c r="V758" s="1866"/>
      <c r="W758" s="1866"/>
      <c r="X758" s="1866"/>
      <c r="Y758" s="1866"/>
      <c r="Z758" s="1866"/>
      <c r="AA758" s="1866"/>
      <c r="AB758" s="1866"/>
      <c r="AC758" s="1866"/>
      <c r="AD758" s="1866"/>
      <c r="AE758" s="1866"/>
      <c r="AF758" s="1866"/>
      <c r="AG758" s="1866"/>
      <c r="AH758" s="1866"/>
      <c r="AI758" s="1866"/>
      <c r="AJ758" s="1866"/>
      <c r="AK758" s="1866"/>
      <c r="AL758" s="1866"/>
      <c r="AM758" s="1866"/>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35" customHeight="1">
      <c r="B759" s="3"/>
      <c r="C759" s="118" t="s">
        <v>2180</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80" t="s">
        <v>600</v>
      </c>
      <c r="AE759" s="1780"/>
      <c r="AF759" s="1780"/>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35" customHeight="1">
      <c r="C760" s="1070" t="s">
        <v>2405</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3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3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35" customHeight="1">
      <c r="A763" s="3"/>
      <c r="B763" s="1067"/>
      <c r="C763" s="1271" t="s">
        <v>2406</v>
      </c>
      <c r="D763" s="1271"/>
      <c r="E763" s="1271"/>
      <c r="F763" s="1271"/>
      <c r="G763" s="1271"/>
      <c r="H763" s="1271"/>
      <c r="I763" s="1271"/>
      <c r="J763" s="1271"/>
      <c r="K763" s="1271"/>
      <c r="L763" s="1271"/>
      <c r="M763" s="1271"/>
      <c r="N763" s="1271"/>
      <c r="O763" s="1271"/>
      <c r="P763" s="1271"/>
      <c r="Q763" s="1271"/>
      <c r="R763" s="1271"/>
      <c r="S763" s="1271"/>
      <c r="T763" s="1271"/>
      <c r="U763" s="1271"/>
      <c r="V763" s="1271"/>
      <c r="W763" s="1271"/>
      <c r="X763" s="1271"/>
      <c r="Y763" s="1271"/>
      <c r="Z763" s="1271"/>
      <c r="AA763" s="1271"/>
      <c r="AB763" s="1271"/>
      <c r="AC763" s="1271"/>
      <c r="AD763" s="1271"/>
      <c r="AE763" s="1271"/>
      <c r="AF763" s="1271"/>
      <c r="AG763" s="1271"/>
      <c r="AH763" s="1271"/>
      <c r="AI763" s="1271"/>
      <c r="AJ763" s="1271"/>
      <c r="AK763" s="1271"/>
      <c r="AL763" s="1271"/>
      <c r="AM763" s="1271"/>
      <c r="AN763" s="1271"/>
      <c r="AO763" s="1271"/>
      <c r="AP763" s="1271"/>
      <c r="AQ763" s="1271"/>
      <c r="AR763" s="1271"/>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35" customHeight="1">
      <c r="A764" s="3"/>
      <c r="B764" s="1067"/>
      <c r="C764" s="1271"/>
      <c r="D764" s="1271"/>
      <c r="E764" s="1271"/>
      <c r="F764" s="1271"/>
      <c r="G764" s="1271"/>
      <c r="H764" s="1271"/>
      <c r="I764" s="1271"/>
      <c r="J764" s="1271"/>
      <c r="K764" s="1271"/>
      <c r="L764" s="1271"/>
      <c r="M764" s="1271"/>
      <c r="N764" s="1271"/>
      <c r="O764" s="1271"/>
      <c r="P764" s="1271"/>
      <c r="Q764" s="1271"/>
      <c r="R764" s="1271"/>
      <c r="S764" s="1271"/>
      <c r="T764" s="1271"/>
      <c r="U764" s="1271"/>
      <c r="V764" s="1271"/>
      <c r="W764" s="1271"/>
      <c r="X764" s="1271"/>
      <c r="Y764" s="1271"/>
      <c r="Z764" s="1271"/>
      <c r="AA764" s="1271"/>
      <c r="AB764" s="1271"/>
      <c r="AC764" s="1271"/>
      <c r="AD764" s="1271"/>
      <c r="AE764" s="1271"/>
      <c r="AF764" s="1271"/>
      <c r="AG764" s="1271"/>
      <c r="AH764" s="1271"/>
      <c r="AI764" s="1271"/>
      <c r="AJ764" s="1271"/>
      <c r="AK764" s="1271"/>
      <c r="AL764" s="1271"/>
      <c r="AM764" s="1271"/>
      <c r="AN764" s="1271"/>
      <c r="AO764" s="1271"/>
      <c r="AP764" s="1271"/>
      <c r="AQ764" s="1271"/>
      <c r="AR764" s="1271"/>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35" customHeight="1">
      <c r="A765" s="3"/>
      <c r="B765" s="1067"/>
      <c r="C765" s="1271"/>
      <c r="D765" s="1271"/>
      <c r="E765" s="1271"/>
      <c r="F765" s="1271"/>
      <c r="G765" s="1271"/>
      <c r="H765" s="1271"/>
      <c r="I765" s="1271"/>
      <c r="J765" s="1271"/>
      <c r="K765" s="1271"/>
      <c r="L765" s="1271"/>
      <c r="M765" s="1271"/>
      <c r="N765" s="1271"/>
      <c r="O765" s="1271"/>
      <c r="P765" s="1271"/>
      <c r="Q765" s="1271"/>
      <c r="R765" s="1271"/>
      <c r="S765" s="1271"/>
      <c r="T765" s="1271"/>
      <c r="U765" s="1271"/>
      <c r="V765" s="1271"/>
      <c r="W765" s="1271"/>
      <c r="X765" s="1271"/>
      <c r="Y765" s="1271"/>
      <c r="Z765" s="1271"/>
      <c r="AA765" s="1271"/>
      <c r="AB765" s="1271"/>
      <c r="AC765" s="1271"/>
      <c r="AD765" s="1271"/>
      <c r="AE765" s="1271"/>
      <c r="AF765" s="1271"/>
      <c r="AG765" s="1271"/>
      <c r="AH765" s="1271"/>
      <c r="AI765" s="1271"/>
      <c r="AJ765" s="1271"/>
      <c r="AK765" s="1271"/>
      <c r="AL765" s="1271"/>
      <c r="AM765" s="1271"/>
      <c r="AN765" s="1271"/>
      <c r="AO765" s="1271"/>
      <c r="AP765" s="1271"/>
      <c r="AQ765" s="1271"/>
      <c r="AR765" s="1271"/>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35" customHeight="1">
      <c r="A766" s="3"/>
      <c r="B766" s="1067"/>
      <c r="C766" s="1271" t="s">
        <v>2407</v>
      </c>
      <c r="D766" s="1271"/>
      <c r="E766" s="1271"/>
      <c r="F766" s="1271"/>
      <c r="G766" s="1271"/>
      <c r="H766" s="1271"/>
      <c r="I766" s="1271"/>
      <c r="J766" s="1271"/>
      <c r="K766" s="1271"/>
      <c r="L766" s="1271"/>
      <c r="M766" s="1271"/>
      <c r="N766" s="1271"/>
      <c r="O766" s="1271"/>
      <c r="P766" s="1271"/>
      <c r="Q766" s="1271"/>
      <c r="R766" s="1271"/>
      <c r="S766" s="1271"/>
      <c r="T766" s="1271"/>
      <c r="U766" s="1271"/>
      <c r="V766" s="1271"/>
      <c r="W766" s="1271"/>
      <c r="X766" s="1271"/>
      <c r="Y766" s="1271"/>
      <c r="Z766" s="1271"/>
      <c r="AA766" s="1271"/>
      <c r="AB766" s="1271"/>
      <c r="AC766" s="1271"/>
      <c r="AD766" s="1271"/>
      <c r="AE766" s="1271"/>
      <c r="AF766" s="1271"/>
      <c r="AG766" s="1271"/>
      <c r="AH766" s="1271"/>
      <c r="AI766" s="1271"/>
      <c r="AJ766" s="1271"/>
      <c r="AK766" s="1271"/>
      <c r="AL766" s="1271"/>
      <c r="AM766" s="1271"/>
      <c r="AN766" s="1271"/>
      <c r="AO766" s="1271"/>
      <c r="AP766" s="1271"/>
      <c r="AQ766" s="1271"/>
      <c r="AR766" s="1271"/>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35" customHeight="1">
      <c r="A767" s="3"/>
      <c r="B767" s="1067"/>
      <c r="C767" s="1271"/>
      <c r="D767" s="1271"/>
      <c r="E767" s="1271"/>
      <c r="F767" s="1271"/>
      <c r="G767" s="1271"/>
      <c r="H767" s="1271"/>
      <c r="I767" s="1271"/>
      <c r="J767" s="1271"/>
      <c r="K767" s="1271"/>
      <c r="L767" s="1271"/>
      <c r="M767" s="1271"/>
      <c r="N767" s="1271"/>
      <c r="O767" s="1271"/>
      <c r="P767" s="1271"/>
      <c r="Q767" s="1271"/>
      <c r="R767" s="1271"/>
      <c r="S767" s="1271"/>
      <c r="T767" s="1271"/>
      <c r="U767" s="1271"/>
      <c r="V767" s="1271"/>
      <c r="W767" s="1271"/>
      <c r="X767" s="1271"/>
      <c r="Y767" s="1271"/>
      <c r="Z767" s="1271"/>
      <c r="AA767" s="1271"/>
      <c r="AB767" s="1271"/>
      <c r="AC767" s="1271"/>
      <c r="AD767" s="1271"/>
      <c r="AE767" s="1271"/>
      <c r="AF767" s="1271"/>
      <c r="AG767" s="1271"/>
      <c r="AH767" s="1271"/>
      <c r="AI767" s="1271"/>
      <c r="AJ767" s="1271"/>
      <c r="AK767" s="1271"/>
      <c r="AL767" s="1271"/>
      <c r="AM767" s="1271"/>
      <c r="AN767" s="1271"/>
      <c r="AO767" s="1271"/>
      <c r="AP767" s="1271"/>
      <c r="AQ767" s="1271"/>
      <c r="AR767" s="1271"/>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35" customHeight="1">
      <c r="A768" s="3"/>
      <c r="B768" s="1067"/>
      <c r="C768" s="1271"/>
      <c r="D768" s="1271"/>
      <c r="E768" s="1271"/>
      <c r="F768" s="1271"/>
      <c r="G768" s="1271"/>
      <c r="H768" s="1271"/>
      <c r="I768" s="1271"/>
      <c r="J768" s="1271"/>
      <c r="K768" s="1271"/>
      <c r="L768" s="1271"/>
      <c r="M768" s="1271"/>
      <c r="N768" s="1271"/>
      <c r="O768" s="1271"/>
      <c r="P768" s="1271"/>
      <c r="Q768" s="1271"/>
      <c r="R768" s="1271"/>
      <c r="S768" s="1271"/>
      <c r="T768" s="1271"/>
      <c r="U768" s="1271"/>
      <c r="V768" s="1271"/>
      <c r="W768" s="1271"/>
      <c r="X768" s="1271"/>
      <c r="Y768" s="1271"/>
      <c r="Z768" s="1271"/>
      <c r="AA768" s="1271"/>
      <c r="AB768" s="1271"/>
      <c r="AC768" s="1271"/>
      <c r="AD768" s="1271"/>
      <c r="AE768" s="1271"/>
      <c r="AF768" s="1271"/>
      <c r="AG768" s="1271"/>
      <c r="AH768" s="1271"/>
      <c r="AI768" s="1271"/>
      <c r="AJ768" s="1271"/>
      <c r="AK768" s="1271"/>
      <c r="AL768" s="1271"/>
      <c r="AM768" s="1271"/>
      <c r="AN768" s="1271"/>
      <c r="AO768" s="1271"/>
      <c r="AP768" s="1271"/>
      <c r="AQ768" s="1271"/>
      <c r="AR768" s="1271"/>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35" customHeight="1">
      <c r="J769" s="1578" t="s">
        <v>390</v>
      </c>
      <c r="K769" s="1371"/>
      <c r="L769" s="1371"/>
      <c r="M769" s="1371"/>
      <c r="N769" s="1372"/>
      <c r="O769" s="1775" t="s">
        <v>286</v>
      </c>
      <c r="P769" s="1775"/>
      <c r="Q769" s="1775"/>
      <c r="R769" s="1775"/>
      <c r="S769" s="1775"/>
      <c r="T769" s="1385" t="s">
        <v>1868</v>
      </c>
      <c r="U769" s="1386"/>
      <c r="V769" s="1386"/>
      <c r="W769" s="1387"/>
      <c r="X769" s="1578" t="s">
        <v>456</v>
      </c>
      <c r="Y769" s="1371"/>
      <c r="Z769" s="1371"/>
      <c r="AA769" s="1371"/>
      <c r="AB769" s="1372"/>
      <c r="AC769" s="1578" t="s">
        <v>287</v>
      </c>
      <c r="AD769" s="1371"/>
      <c r="AE769" s="1371"/>
      <c r="AF769" s="1371"/>
      <c r="AG769" s="1372"/>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35" customHeight="1">
      <c r="J770" s="1373"/>
      <c r="K770" s="1374"/>
      <c r="L770" s="1374"/>
      <c r="M770" s="1374"/>
      <c r="N770" s="1375"/>
      <c r="O770" s="1775"/>
      <c r="P770" s="1775"/>
      <c r="Q770" s="1775"/>
      <c r="R770" s="1775"/>
      <c r="S770" s="1775"/>
      <c r="T770" s="1388"/>
      <c r="U770" s="1389"/>
      <c r="V770" s="1389"/>
      <c r="W770" s="1390"/>
      <c r="X770" s="1373"/>
      <c r="Y770" s="1374"/>
      <c r="Z770" s="1374"/>
      <c r="AA770" s="1374"/>
      <c r="AB770" s="1375"/>
      <c r="AC770" s="1373"/>
      <c r="AD770" s="1374"/>
      <c r="AE770" s="1374"/>
      <c r="AF770" s="1374"/>
      <c r="AG770" s="1375"/>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35" customHeight="1">
      <c r="J771" s="1373"/>
      <c r="K771" s="1374"/>
      <c r="L771" s="1374"/>
      <c r="M771" s="1374"/>
      <c r="N771" s="1375"/>
      <c r="O771" s="1775"/>
      <c r="P771" s="1775"/>
      <c r="Q771" s="1775"/>
      <c r="R771" s="1775"/>
      <c r="S771" s="1775"/>
      <c r="T771" s="1388"/>
      <c r="U771" s="1389"/>
      <c r="V771" s="1389"/>
      <c r="W771" s="1390"/>
      <c r="X771" s="1373"/>
      <c r="Y771" s="1374"/>
      <c r="Z771" s="1374"/>
      <c r="AA771" s="1374"/>
      <c r="AB771" s="1375"/>
      <c r="AC771" s="1373"/>
      <c r="AD771" s="1374"/>
      <c r="AE771" s="1374"/>
      <c r="AF771" s="1374"/>
      <c r="AG771" s="1375"/>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35" customHeight="1">
      <c r="J772" s="1376"/>
      <c r="K772" s="1377"/>
      <c r="L772" s="1377"/>
      <c r="M772" s="1377"/>
      <c r="N772" s="1378"/>
      <c r="O772" s="1775"/>
      <c r="P772" s="1775"/>
      <c r="Q772" s="1775"/>
      <c r="R772" s="1775"/>
      <c r="S772" s="1775"/>
      <c r="T772" s="1603"/>
      <c r="U772" s="1604"/>
      <c r="V772" s="1604"/>
      <c r="W772" s="1605"/>
      <c r="X772" s="1376"/>
      <c r="Y772" s="1377"/>
      <c r="Z772" s="1377"/>
      <c r="AA772" s="1377"/>
      <c r="AB772" s="1378"/>
      <c r="AC772" s="1376"/>
      <c r="AD772" s="1377"/>
      <c r="AE772" s="1377"/>
      <c r="AF772" s="1377"/>
      <c r="AG772" s="1378"/>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35" customHeight="1">
      <c r="J773" s="1358" t="s">
        <v>326</v>
      </c>
      <c r="K773" s="1359"/>
      <c r="L773" s="1359"/>
      <c r="M773" s="1359"/>
      <c r="N773" s="1360"/>
      <c r="O773" s="1468">
        <v>1</v>
      </c>
      <c r="P773" s="1468"/>
      <c r="Q773" s="1468"/>
      <c r="R773" s="1468"/>
      <c r="S773" s="1468"/>
      <c r="T773" s="1573">
        <v>499</v>
      </c>
      <c r="U773" s="1574"/>
      <c r="V773" s="1574"/>
      <c r="W773" s="1575"/>
      <c r="X773" s="1379"/>
      <c r="Y773" s="1380"/>
      <c r="Z773" s="1380"/>
      <c r="AA773" s="1380"/>
      <c r="AB773" s="1381"/>
      <c r="AC773" s="1361">
        <f>X773*O773</f>
        <v>0</v>
      </c>
      <c r="AD773" s="1362"/>
      <c r="AE773" s="1362"/>
      <c r="AF773" s="1362"/>
      <c r="AG773" s="1363"/>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35" customHeight="1">
      <c r="J774" s="1358"/>
      <c r="K774" s="1359"/>
      <c r="L774" s="1359"/>
      <c r="M774" s="1359"/>
      <c r="N774" s="1360"/>
      <c r="O774" s="1468"/>
      <c r="P774" s="1468"/>
      <c r="Q774" s="1468"/>
      <c r="R774" s="1468"/>
      <c r="S774" s="1468"/>
      <c r="T774" s="1573"/>
      <c r="U774" s="1574"/>
      <c r="V774" s="1574"/>
      <c r="W774" s="1575"/>
      <c r="X774" s="1379"/>
      <c r="Y774" s="1380"/>
      <c r="Z774" s="1380"/>
      <c r="AA774" s="1380"/>
      <c r="AB774" s="1381"/>
      <c r="AC774" s="1361">
        <f>X774*O774</f>
        <v>0</v>
      </c>
      <c r="AD774" s="1362"/>
      <c r="AE774" s="1362"/>
      <c r="AF774" s="1362"/>
      <c r="AG774" s="1363"/>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35" customHeight="1">
      <c r="J775" s="1358"/>
      <c r="K775" s="1359"/>
      <c r="L775" s="1359"/>
      <c r="M775" s="1359"/>
      <c r="N775" s="1360"/>
      <c r="O775" s="1468"/>
      <c r="P775" s="1468"/>
      <c r="Q775" s="1468"/>
      <c r="R775" s="1468"/>
      <c r="S775" s="1468"/>
      <c r="T775" s="1573"/>
      <c r="U775" s="1574"/>
      <c r="V775" s="1574"/>
      <c r="W775" s="1575"/>
      <c r="X775" s="1379"/>
      <c r="Y775" s="1380"/>
      <c r="Z775" s="1380"/>
      <c r="AA775" s="1380"/>
      <c r="AB775" s="1381"/>
      <c r="AC775" s="1361">
        <f>X775*O775</f>
        <v>0</v>
      </c>
      <c r="AD775" s="1362"/>
      <c r="AE775" s="1362"/>
      <c r="AF775" s="1362"/>
      <c r="AG775" s="1363"/>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35" customHeight="1">
      <c r="J776" s="1358"/>
      <c r="K776" s="1359"/>
      <c r="L776" s="1359"/>
      <c r="M776" s="1359"/>
      <c r="N776" s="1360"/>
      <c r="O776" s="1468"/>
      <c r="P776" s="1468"/>
      <c r="Q776" s="1468"/>
      <c r="R776" s="1468"/>
      <c r="S776" s="1468"/>
      <c r="T776" s="1573"/>
      <c r="U776" s="1574"/>
      <c r="V776" s="1574"/>
      <c r="W776" s="1575"/>
      <c r="X776" s="1379"/>
      <c r="Y776" s="1380"/>
      <c r="Z776" s="1380"/>
      <c r="AA776" s="1380"/>
      <c r="AB776" s="1381"/>
      <c r="AC776" s="1361">
        <f>X776*O776</f>
        <v>0</v>
      </c>
      <c r="AD776" s="1362"/>
      <c r="AE776" s="1362"/>
      <c r="AF776" s="1362"/>
      <c r="AG776" s="1363"/>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35" customHeight="1">
      <c r="J777" s="1595" t="s">
        <v>125</v>
      </c>
      <c r="K777" s="1596"/>
      <c r="L777" s="1596"/>
      <c r="M777" s="1596"/>
      <c r="N777" s="1597"/>
      <c r="O777" s="1394">
        <f>SUM(O773:S776)</f>
        <v>1</v>
      </c>
      <c r="P777" s="1513"/>
      <c r="Q777" s="1513"/>
      <c r="R777" s="1513"/>
      <c r="S777" s="1395"/>
      <c r="X777" s="1595" t="s">
        <v>124</v>
      </c>
      <c r="Y777" s="1596"/>
      <c r="Z777" s="1596"/>
      <c r="AA777" s="1596"/>
      <c r="AB777" s="1597"/>
      <c r="AC777" s="1361">
        <f>SUM(AC773:AG776)</f>
        <v>0</v>
      </c>
      <c r="AD777" s="1362"/>
      <c r="AE777" s="1362"/>
      <c r="AF777" s="1362"/>
      <c r="AG777" s="1363"/>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3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35" customHeight="1">
      <c r="B779" s="56"/>
      <c r="C779" s="56"/>
      <c r="D779" s="56"/>
      <c r="E779" s="56"/>
      <c r="F779" s="56"/>
      <c r="G779" s="6"/>
      <c r="H779" s="6"/>
      <c r="I779" s="6"/>
      <c r="J779" s="1418" t="s">
        <v>678</v>
      </c>
      <c r="K779" s="1418"/>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35" customHeight="1">
      <c r="B780" s="56"/>
      <c r="C780" s="56"/>
      <c r="D780" s="56"/>
      <c r="E780" s="56"/>
      <c r="F780" s="56"/>
      <c r="G780" s="6"/>
      <c r="H780" s="6"/>
      <c r="I780" s="6"/>
      <c r="J780" s="6"/>
      <c r="K780" s="6"/>
      <c r="L780" s="56"/>
      <c r="M780" s="35" t="s">
        <v>2408</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3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3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35" customHeight="1">
      <c r="J783" s="1578" t="s">
        <v>390</v>
      </c>
      <c r="K783" s="1371"/>
      <c r="L783" s="1371"/>
      <c r="M783" s="1371"/>
      <c r="N783" s="1372"/>
      <c r="O783" s="1775" t="s">
        <v>286</v>
      </c>
      <c r="P783" s="1775"/>
      <c r="Q783" s="1775"/>
      <c r="R783" s="1775"/>
      <c r="S783" s="1775"/>
      <c r="T783" s="1385" t="s">
        <v>1868</v>
      </c>
      <c r="U783" s="1386"/>
      <c r="V783" s="1386"/>
      <c r="W783" s="1387"/>
      <c r="X783" s="1578" t="s">
        <v>456</v>
      </c>
      <c r="Y783" s="1371"/>
      <c r="Z783" s="1371"/>
      <c r="AA783" s="1371"/>
      <c r="AB783" s="1372"/>
      <c r="AC783" s="1578" t="s">
        <v>287</v>
      </c>
      <c r="AD783" s="1371"/>
      <c r="AE783" s="1371"/>
      <c r="AF783" s="1371"/>
      <c r="AG783" s="1372"/>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35" customHeight="1">
      <c r="J784" s="1373"/>
      <c r="K784" s="1374"/>
      <c r="L784" s="1374"/>
      <c r="M784" s="1374"/>
      <c r="N784" s="1375"/>
      <c r="O784" s="1775"/>
      <c r="P784" s="1775"/>
      <c r="Q784" s="1775"/>
      <c r="R784" s="1775"/>
      <c r="S784" s="1775"/>
      <c r="T784" s="1388"/>
      <c r="U784" s="1389"/>
      <c r="V784" s="1389"/>
      <c r="W784" s="1390"/>
      <c r="X784" s="1373"/>
      <c r="Y784" s="1374"/>
      <c r="Z784" s="1374"/>
      <c r="AA784" s="1374"/>
      <c r="AB784" s="1375"/>
      <c r="AC784" s="1373"/>
      <c r="AD784" s="1374"/>
      <c r="AE784" s="1374"/>
      <c r="AF784" s="1374"/>
      <c r="AG784" s="1375"/>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35" customHeight="1">
      <c r="J785" s="1373"/>
      <c r="K785" s="1374"/>
      <c r="L785" s="1374"/>
      <c r="M785" s="1374"/>
      <c r="N785" s="1375"/>
      <c r="O785" s="1775"/>
      <c r="P785" s="1775"/>
      <c r="Q785" s="1775"/>
      <c r="R785" s="1775"/>
      <c r="S785" s="1775"/>
      <c r="T785" s="1388"/>
      <c r="U785" s="1389"/>
      <c r="V785" s="1389"/>
      <c r="W785" s="1390"/>
      <c r="X785" s="1373"/>
      <c r="Y785" s="1374"/>
      <c r="Z785" s="1374"/>
      <c r="AA785" s="1374"/>
      <c r="AB785" s="1375"/>
      <c r="AC785" s="1373"/>
      <c r="AD785" s="1374"/>
      <c r="AE785" s="1374"/>
      <c r="AF785" s="1374"/>
      <c r="AG785" s="1375"/>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35" customHeight="1">
      <c r="J786" s="1376"/>
      <c r="K786" s="1377"/>
      <c r="L786" s="1377"/>
      <c r="M786" s="1377"/>
      <c r="N786" s="1378"/>
      <c r="O786" s="1775"/>
      <c r="P786" s="1775"/>
      <c r="Q786" s="1775"/>
      <c r="R786" s="1775"/>
      <c r="S786" s="1775"/>
      <c r="T786" s="1603"/>
      <c r="U786" s="1604"/>
      <c r="V786" s="1604"/>
      <c r="W786" s="1605"/>
      <c r="X786" s="1376"/>
      <c r="Y786" s="1377"/>
      <c r="Z786" s="1377"/>
      <c r="AA786" s="1377"/>
      <c r="AB786" s="1378"/>
      <c r="AC786" s="1376"/>
      <c r="AD786" s="1377"/>
      <c r="AE786" s="1377"/>
      <c r="AF786" s="1377"/>
      <c r="AG786" s="1378"/>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35" customHeight="1">
      <c r="J787" s="1358"/>
      <c r="K787" s="1359"/>
      <c r="L787" s="1359"/>
      <c r="M787" s="1359"/>
      <c r="N787" s="1360"/>
      <c r="O787" s="1468"/>
      <c r="P787" s="1468"/>
      <c r="Q787" s="1468"/>
      <c r="R787" s="1468"/>
      <c r="S787" s="1468"/>
      <c r="T787" s="1573"/>
      <c r="U787" s="1574"/>
      <c r="V787" s="1574"/>
      <c r="W787" s="1575"/>
      <c r="X787" s="1379"/>
      <c r="Y787" s="1380"/>
      <c r="Z787" s="1380"/>
      <c r="AA787" s="1380"/>
      <c r="AB787" s="1381"/>
      <c r="AC787" s="1361">
        <f t="shared" ref="AC787:AC796" si="62">X787*O787</f>
        <v>0</v>
      </c>
      <c r="AD787" s="1362"/>
      <c r="AE787" s="1362"/>
      <c r="AF787" s="1362"/>
      <c r="AG787" s="136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35" customHeight="1">
      <c r="A788"/>
      <c r="B788"/>
      <c r="C788"/>
      <c r="D788"/>
      <c r="E788"/>
      <c r="F788"/>
      <c r="G788"/>
      <c r="H788"/>
      <c r="I788"/>
      <c r="J788" s="1358"/>
      <c r="K788" s="1359"/>
      <c r="L788" s="1359"/>
      <c r="M788" s="1359"/>
      <c r="N788" s="1360"/>
      <c r="O788" s="1468"/>
      <c r="P788" s="1468"/>
      <c r="Q788" s="1468"/>
      <c r="R788" s="1468"/>
      <c r="S788" s="1468"/>
      <c r="T788" s="1573"/>
      <c r="U788" s="1574"/>
      <c r="V788" s="1574"/>
      <c r="W788" s="1575"/>
      <c r="X788" s="1379"/>
      <c r="Y788" s="1380"/>
      <c r="Z788" s="1380"/>
      <c r="AA788" s="1380"/>
      <c r="AB788" s="1381"/>
      <c r="AC788" s="1361">
        <f t="shared" si="62"/>
        <v>0</v>
      </c>
      <c r="AD788" s="1362"/>
      <c r="AE788" s="1362"/>
      <c r="AF788" s="1362"/>
      <c r="AG788" s="1363"/>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35" customHeight="1">
      <c r="A789"/>
      <c r="B789"/>
      <c r="C789"/>
      <c r="D789"/>
      <c r="E789"/>
      <c r="F789"/>
      <c r="G789"/>
      <c r="H789"/>
      <c r="I789"/>
      <c r="J789" s="1358"/>
      <c r="K789" s="1359"/>
      <c r="L789" s="1359"/>
      <c r="M789" s="1359"/>
      <c r="N789" s="1360"/>
      <c r="O789" s="1468"/>
      <c r="P789" s="1468"/>
      <c r="Q789" s="1468"/>
      <c r="R789" s="1468"/>
      <c r="S789" s="1468"/>
      <c r="T789" s="1573"/>
      <c r="U789" s="1574"/>
      <c r="V789" s="1574"/>
      <c r="W789" s="1575"/>
      <c r="X789" s="1379"/>
      <c r="Y789" s="1380"/>
      <c r="Z789" s="1380"/>
      <c r="AA789" s="1380"/>
      <c r="AB789" s="1381"/>
      <c r="AC789" s="1361">
        <f t="shared" si="62"/>
        <v>0</v>
      </c>
      <c r="AD789" s="1362"/>
      <c r="AE789" s="1362"/>
      <c r="AF789" s="1362"/>
      <c r="AG789" s="1363"/>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35" customHeight="1">
      <c r="A790"/>
      <c r="B790"/>
      <c r="C790"/>
      <c r="D790"/>
      <c r="E790"/>
      <c r="F790"/>
      <c r="G790"/>
      <c r="H790"/>
      <c r="I790"/>
      <c r="J790" s="1358"/>
      <c r="K790" s="1359"/>
      <c r="L790" s="1359"/>
      <c r="M790" s="1359"/>
      <c r="N790" s="1360"/>
      <c r="O790" s="1468"/>
      <c r="P790" s="1468"/>
      <c r="Q790" s="1468"/>
      <c r="R790" s="1468"/>
      <c r="S790" s="1468"/>
      <c r="T790" s="1573"/>
      <c r="U790" s="1574"/>
      <c r="V790" s="1574"/>
      <c r="W790" s="1575"/>
      <c r="X790" s="1379"/>
      <c r="Y790" s="1380"/>
      <c r="Z790" s="1380"/>
      <c r="AA790" s="1380"/>
      <c r="AB790" s="1381"/>
      <c r="AC790" s="1361">
        <f t="shared" si="62"/>
        <v>0</v>
      </c>
      <c r="AD790" s="1362"/>
      <c r="AE790" s="1362"/>
      <c r="AF790" s="1362"/>
      <c r="AG790" s="1363"/>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35" customHeight="1">
      <c r="A791"/>
      <c r="B791"/>
      <c r="C791"/>
      <c r="D791"/>
      <c r="E791"/>
      <c r="F791"/>
      <c r="G791"/>
      <c r="H791"/>
      <c r="I791"/>
      <c r="J791" s="1358"/>
      <c r="K791" s="1359"/>
      <c r="L791" s="1359"/>
      <c r="M791" s="1359"/>
      <c r="N791" s="1360"/>
      <c r="O791" s="1468"/>
      <c r="P791" s="1468"/>
      <c r="Q791" s="1468"/>
      <c r="R791" s="1468"/>
      <c r="S791" s="1468"/>
      <c r="T791" s="1573"/>
      <c r="U791" s="1574"/>
      <c r="V791" s="1574"/>
      <c r="W791" s="1575"/>
      <c r="X791" s="1379"/>
      <c r="Y791" s="1380"/>
      <c r="Z791" s="1380"/>
      <c r="AA791" s="1380"/>
      <c r="AB791" s="1381"/>
      <c r="AC791" s="1361">
        <f t="shared" si="62"/>
        <v>0</v>
      </c>
      <c r="AD791" s="1362"/>
      <c r="AE791" s="1362"/>
      <c r="AF791" s="1362"/>
      <c r="AG791" s="1363"/>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35" customHeight="1">
      <c r="A792"/>
      <c r="B792"/>
      <c r="C792"/>
      <c r="D792"/>
      <c r="E792"/>
      <c r="F792"/>
      <c r="G792"/>
      <c r="H792"/>
      <c r="I792"/>
      <c r="J792" s="1358"/>
      <c r="K792" s="1359"/>
      <c r="L792" s="1359"/>
      <c r="M792" s="1359"/>
      <c r="N792" s="1360"/>
      <c r="O792" s="1468"/>
      <c r="P792" s="1468"/>
      <c r="Q792" s="1468"/>
      <c r="R792" s="1468"/>
      <c r="S792" s="1468"/>
      <c r="T792" s="1573"/>
      <c r="U792" s="1574"/>
      <c r="V792" s="1574"/>
      <c r="W792" s="1575"/>
      <c r="X792" s="1379"/>
      <c r="Y792" s="1380"/>
      <c r="Z792" s="1380"/>
      <c r="AA792" s="1380"/>
      <c r="AB792" s="1381"/>
      <c r="AC792" s="1361">
        <f t="shared" si="62"/>
        <v>0</v>
      </c>
      <c r="AD792" s="1362"/>
      <c r="AE792" s="1362"/>
      <c r="AF792" s="1362"/>
      <c r="AG792" s="1363"/>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35" customHeight="1">
      <c r="A793"/>
      <c r="B793"/>
      <c r="C793"/>
      <c r="D793"/>
      <c r="E793"/>
      <c r="F793"/>
      <c r="G793"/>
      <c r="H793"/>
      <c r="I793"/>
      <c r="J793" s="1358"/>
      <c r="K793" s="1359"/>
      <c r="L793" s="1359"/>
      <c r="M793" s="1359"/>
      <c r="N793" s="1360"/>
      <c r="O793" s="1468"/>
      <c r="P793" s="1468"/>
      <c r="Q793" s="1468"/>
      <c r="R793" s="1468"/>
      <c r="S793" s="1468"/>
      <c r="T793" s="1573"/>
      <c r="U793" s="1574"/>
      <c r="V793" s="1574"/>
      <c r="W793" s="1575"/>
      <c r="X793" s="1379"/>
      <c r="Y793" s="1380"/>
      <c r="Z793" s="1380"/>
      <c r="AA793" s="1380"/>
      <c r="AB793" s="1381"/>
      <c r="AC793" s="1361">
        <f t="shared" si="62"/>
        <v>0</v>
      </c>
      <c r="AD793" s="1362"/>
      <c r="AE793" s="1362"/>
      <c r="AF793" s="1362"/>
      <c r="AG793" s="1363"/>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35" customHeight="1">
      <c r="A794"/>
      <c r="B794"/>
      <c r="C794"/>
      <c r="D794"/>
      <c r="E794"/>
      <c r="F794"/>
      <c r="G794"/>
      <c r="H794"/>
      <c r="I794"/>
      <c r="J794" s="1358"/>
      <c r="K794" s="1359"/>
      <c r="L794" s="1359"/>
      <c r="M794" s="1359"/>
      <c r="N794" s="1360"/>
      <c r="O794" s="1468"/>
      <c r="P794" s="1468"/>
      <c r="Q794" s="1468"/>
      <c r="R794" s="1468"/>
      <c r="S794" s="1468"/>
      <c r="T794" s="1573"/>
      <c r="U794" s="1574"/>
      <c r="V794" s="1574"/>
      <c r="W794" s="1575"/>
      <c r="X794" s="1379"/>
      <c r="Y794" s="1380"/>
      <c r="Z794" s="1380"/>
      <c r="AA794" s="1380"/>
      <c r="AB794" s="1381"/>
      <c r="AC794" s="1361">
        <f t="shared" si="62"/>
        <v>0</v>
      </c>
      <c r="AD794" s="1362"/>
      <c r="AE794" s="1362"/>
      <c r="AF794" s="1362"/>
      <c r="AG794" s="1363"/>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35" customHeight="1">
      <c r="A795"/>
      <c r="B795"/>
      <c r="C795"/>
      <c r="D795"/>
      <c r="E795"/>
      <c r="F795"/>
      <c r="G795"/>
      <c r="H795"/>
      <c r="I795"/>
      <c r="J795" s="1358"/>
      <c r="K795" s="1359"/>
      <c r="L795" s="1359"/>
      <c r="M795" s="1359"/>
      <c r="N795" s="1360"/>
      <c r="O795" s="1468"/>
      <c r="P795" s="1468"/>
      <c r="Q795" s="1468"/>
      <c r="R795" s="1468"/>
      <c r="S795" s="1468"/>
      <c r="T795" s="1573"/>
      <c r="U795" s="1574"/>
      <c r="V795" s="1574"/>
      <c r="W795" s="1575"/>
      <c r="X795" s="1379"/>
      <c r="Y795" s="1380"/>
      <c r="Z795" s="1380"/>
      <c r="AA795" s="1380"/>
      <c r="AB795" s="1381"/>
      <c r="AC795" s="1361">
        <f t="shared" si="62"/>
        <v>0</v>
      </c>
      <c r="AD795" s="1362"/>
      <c r="AE795" s="1362"/>
      <c r="AF795" s="1362"/>
      <c r="AG795" s="1363"/>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35" customHeight="1">
      <c r="A796"/>
      <c r="B796"/>
      <c r="C796"/>
      <c r="D796"/>
      <c r="E796"/>
      <c r="F796"/>
      <c r="G796"/>
      <c r="H796"/>
      <c r="I796"/>
      <c r="J796" s="1358"/>
      <c r="K796" s="1359"/>
      <c r="L796" s="1359"/>
      <c r="M796" s="1359"/>
      <c r="N796" s="1360"/>
      <c r="O796" s="1468"/>
      <c r="P796" s="1468"/>
      <c r="Q796" s="1468"/>
      <c r="R796" s="1468"/>
      <c r="S796" s="1468"/>
      <c r="T796" s="1573"/>
      <c r="U796" s="1574"/>
      <c r="V796" s="1574"/>
      <c r="W796" s="1575"/>
      <c r="X796" s="1379"/>
      <c r="Y796" s="1380"/>
      <c r="Z796" s="1380"/>
      <c r="AA796" s="1380"/>
      <c r="AB796" s="1381"/>
      <c r="AC796" s="1361">
        <f t="shared" si="62"/>
        <v>0</v>
      </c>
      <c r="AD796" s="1362"/>
      <c r="AE796" s="1362"/>
      <c r="AF796" s="1362"/>
      <c r="AG796" s="1363"/>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738" t="s">
        <v>478</v>
      </c>
      <c r="BO796" s="1739"/>
      <c r="BP796" s="3"/>
      <c r="BQ796" s="3"/>
      <c r="BR796" s="3"/>
      <c r="BS796" s="14" t="s">
        <v>643</v>
      </c>
      <c r="BT796" s="14"/>
      <c r="BU796" s="14"/>
      <c r="BV796" s="14"/>
      <c r="BW796" s="14"/>
      <c r="BX796" s="14"/>
      <c r="BY796" s="14"/>
      <c r="BZ796" s="14"/>
      <c r="CA796" s="14"/>
      <c r="CB796" s="1735" t="str">
        <f>T189</f>
        <v>Sonoma</v>
      </c>
      <c r="CC796" s="1736"/>
      <c r="CD796" s="1736"/>
      <c r="CE796" s="1736"/>
      <c r="CF796" s="1736"/>
      <c r="CG796" s="1736"/>
      <c r="CH796" s="1737"/>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35" customHeight="1">
      <c r="A797"/>
      <c r="B797"/>
      <c r="C797"/>
      <c r="D797"/>
      <c r="E797"/>
      <c r="F797"/>
      <c r="G797"/>
      <c r="H797"/>
      <c r="I797"/>
      <c r="J797" s="1595" t="s">
        <v>125</v>
      </c>
      <c r="K797" s="1596"/>
      <c r="L797" s="1596"/>
      <c r="M797" s="1596"/>
      <c r="N797" s="1597"/>
      <c r="O797" s="1606">
        <f>SUM(O787:S796)</f>
        <v>0</v>
      </c>
      <c r="P797" s="1606"/>
      <c r="Q797" s="1606"/>
      <c r="R797" s="1606"/>
      <c r="S797" s="1606"/>
      <c r="T797"/>
      <c r="U797"/>
      <c r="V797"/>
      <c r="W797"/>
      <c r="X797" s="937" t="s">
        <v>124</v>
      </c>
      <c r="Y797" s="11"/>
      <c r="Z797" s="11"/>
      <c r="AA797" s="11"/>
      <c r="AB797" s="944"/>
      <c r="AC797" s="1361">
        <f>SUM(AC787:AG796)</f>
        <v>0</v>
      </c>
      <c r="AD797" s="1362"/>
      <c r="AE797" s="1362"/>
      <c r="AF797" s="1362"/>
      <c r="AG797" s="1363"/>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35" customHeight="1">
      <c r="A798"/>
      <c r="B798"/>
      <c r="C798" s="1451" t="str">
        <f>IF(O797&lt;&gt;AG438,"! Total market rate units in the Unit Mix Table above does not match the number of  market rate units on row #"&amp;TEXT(ROW(D438),"#"),"")</f>
        <v/>
      </c>
      <c r="D798" s="1451"/>
      <c r="E798" s="1451"/>
      <c r="F798" s="1451"/>
      <c r="G798" s="1451"/>
      <c r="H798" s="1451"/>
      <c r="I798" s="1451"/>
      <c r="J798" s="1451"/>
      <c r="K798" s="1451"/>
      <c r="L798" s="1451"/>
      <c r="M798" s="1451"/>
      <c r="N798" s="1451"/>
      <c r="O798" s="1451"/>
      <c r="P798" s="1451"/>
      <c r="Q798" s="1451"/>
      <c r="R798" s="1451"/>
      <c r="S798" s="1451"/>
      <c r="T798" s="1451"/>
      <c r="U798" s="1451"/>
      <c r="V798" s="1451"/>
      <c r="W798" s="1451"/>
      <c r="X798" s="1451"/>
      <c r="Y798" s="1451"/>
      <c r="Z798" s="1451"/>
      <c r="AA798" s="1451"/>
      <c r="AB798" s="1451"/>
      <c r="AC798" s="1451"/>
      <c r="AD798" s="1451"/>
      <c r="AE798" s="1451"/>
      <c r="AF798" s="1451"/>
      <c r="AG798" s="1451"/>
      <c r="AH798" s="1451"/>
      <c r="AI798" s="1451"/>
      <c r="AJ798" s="1451"/>
      <c r="AK798" s="1451"/>
      <c r="AL798" s="1451"/>
      <c r="AM798" s="1451"/>
      <c r="AN798" s="1451"/>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35" customHeight="1">
      <c r="A799"/>
      <c r="B799"/>
      <c r="C799" s="1451"/>
      <c r="D799" s="1451"/>
      <c r="E799" s="1451"/>
      <c r="F799" s="1451"/>
      <c r="G799" s="1451"/>
      <c r="H799" s="1451"/>
      <c r="I799" s="1451"/>
      <c r="J799" s="1451"/>
      <c r="K799" s="1451"/>
      <c r="L799" s="1451"/>
      <c r="M799" s="1451"/>
      <c r="N799" s="1451"/>
      <c r="O799" s="1451"/>
      <c r="P799" s="1451"/>
      <c r="Q799" s="1451"/>
      <c r="R799" s="1451"/>
      <c r="S799" s="1451"/>
      <c r="T799" s="1451"/>
      <c r="U799" s="1451"/>
      <c r="V799" s="1451"/>
      <c r="W799" s="1451"/>
      <c r="X799" s="1451"/>
      <c r="Y799" s="1451"/>
      <c r="Z799" s="1451"/>
      <c r="AA799" s="1451"/>
      <c r="AB799" s="1451"/>
      <c r="AC799" s="1451"/>
      <c r="AD799" s="1451"/>
      <c r="AE799" s="1451"/>
      <c r="AF799" s="1451"/>
      <c r="AG799" s="1451"/>
      <c r="AH799" s="1451"/>
      <c r="AI799" s="1451"/>
      <c r="AJ799" s="1451"/>
      <c r="AK799" s="1451"/>
      <c r="AL799" s="1451"/>
      <c r="AM799" s="1451"/>
      <c r="AN799" s="1451"/>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2632</v>
      </c>
      <c r="BP799" s="32"/>
      <c r="BQ799" s="32"/>
      <c r="BR799" s="32"/>
      <c r="BS799" s="32"/>
      <c r="BT799" s="32"/>
      <c r="BU799" s="14"/>
      <c r="BV799" s="31" t="s">
        <v>2633</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35" customHeight="1">
      <c r="A800"/>
      <c r="B800"/>
      <c r="C800"/>
      <c r="D800"/>
      <c r="E800"/>
      <c r="F800"/>
      <c r="G800"/>
      <c r="H800"/>
      <c r="I800"/>
      <c r="J800" s="45"/>
      <c r="K800" s="5"/>
      <c r="L800" s="5"/>
      <c r="M800" s="5"/>
      <c r="N800" s="5"/>
      <c r="O800" s="5"/>
      <c r="P800" s="5"/>
      <c r="Q800" s="5"/>
      <c r="R800" s="5"/>
      <c r="S800" s="5"/>
      <c r="T800" s="5"/>
      <c r="U800" s="5"/>
      <c r="V800" s="5"/>
      <c r="W800" s="5"/>
      <c r="X800" s="54" t="s">
        <v>161</v>
      </c>
      <c r="Y800" s="1589">
        <f>O753+AC777+AC797</f>
        <v>69079</v>
      </c>
      <c r="Z800" s="1589"/>
      <c r="AA800" s="1589"/>
      <c r="AB800" s="1589"/>
      <c r="AC800" s="1589"/>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3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9">
        <f>(O753+AC777+AC797)*12</f>
        <v>828948</v>
      </c>
      <c r="Z801" s="1589"/>
      <c r="AA801" s="1589"/>
      <c r="AB801" s="1589"/>
      <c r="AC801" s="1589"/>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3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3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3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3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3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57">
        <v>14</v>
      </c>
      <c r="AA806" s="1601"/>
      <c r="AB806" s="1601"/>
      <c r="AC806" s="1601"/>
      <c r="AD806" s="1601"/>
      <c r="AE806" s="1602"/>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3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600">
        <v>20</v>
      </c>
      <c r="AA807" s="1601"/>
      <c r="AB807" s="1601"/>
      <c r="AC807" s="1601"/>
      <c r="AD807" s="1601"/>
      <c r="AE807" s="1602"/>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3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9">
        <v>17046</v>
      </c>
      <c r="AA808" s="1610"/>
      <c r="AB808" s="1610"/>
      <c r="AC808" s="1610"/>
      <c r="AD808" s="1610"/>
      <c r="AE808" s="1611"/>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3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0">
        <f>'Subsidy Contract Calculation'!J40</f>
        <v>139500</v>
      </c>
      <c r="AA809" s="1591"/>
      <c r="AB809" s="1591"/>
      <c r="AC809" s="1591"/>
      <c r="AD809" s="1591"/>
      <c r="AE809" s="1592"/>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3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3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3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3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81">
        <v>5800</v>
      </c>
      <c r="AA813" s="1582"/>
      <c r="AB813" s="1582"/>
      <c r="AC813" s="1582"/>
      <c r="AD813" s="1582"/>
      <c r="AE813" s="1583"/>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3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81"/>
      <c r="AA814" s="1582"/>
      <c r="AB814" s="1582"/>
      <c r="AC814" s="1582"/>
      <c r="AD814" s="1582"/>
      <c r="AE814" s="1583"/>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3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81"/>
      <c r="AA815" s="1582"/>
      <c r="AB815" s="1582"/>
      <c r="AC815" s="1582"/>
      <c r="AD815" s="1582"/>
      <c r="AE815" s="1583"/>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35" customHeight="1">
      <c r="A816"/>
      <c r="B816"/>
      <c r="C816"/>
      <c r="D816"/>
      <c r="E816"/>
      <c r="F816"/>
      <c r="G816"/>
      <c r="H816" s="45" t="s">
        <v>39</v>
      </c>
      <c r="I816" s="5"/>
      <c r="J816" s="5"/>
      <c r="K816" s="5"/>
      <c r="L816" s="5"/>
      <c r="M816" s="5"/>
      <c r="N816" s="5"/>
      <c r="O816" s="5"/>
      <c r="P816" s="1618" t="s">
        <v>2750</v>
      </c>
      <c r="Q816" s="1619"/>
      <c r="R816" s="1619"/>
      <c r="S816" s="1619"/>
      <c r="T816" s="1619"/>
      <c r="U816" s="1619"/>
      <c r="V816" s="1619"/>
      <c r="W816" s="1619"/>
      <c r="X816" s="1619"/>
      <c r="Y816" s="1620"/>
      <c r="Z816" s="1581">
        <v>2900</v>
      </c>
      <c r="AA816" s="1582"/>
      <c r="AB816" s="1582"/>
      <c r="AC816" s="1582"/>
      <c r="AD816" s="1582"/>
      <c r="AE816" s="1583"/>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3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0">
        <f>SUM(Z813:AE816)</f>
        <v>8700</v>
      </c>
      <c r="AA817" s="1591"/>
      <c r="AB817" s="1591"/>
      <c r="AC817" s="1591"/>
      <c r="AD817" s="1591"/>
      <c r="AE817" s="1592"/>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3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590">
        <f>Z817+Y801+Z809</f>
        <v>977148</v>
      </c>
      <c r="AA818" s="1591"/>
      <c r="AB818" s="1591"/>
      <c r="AC818" s="1591"/>
      <c r="AD818" s="1591"/>
      <c r="AE818" s="1592"/>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3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3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3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3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35" customHeight="1">
      <c r="A823"/>
      <c r="B823"/>
      <c r="C823" s="41"/>
      <c r="D823" s="42"/>
      <c r="E823" s="42"/>
      <c r="F823" s="42"/>
      <c r="G823" s="42"/>
      <c r="H823" s="42"/>
      <c r="I823" s="42"/>
      <c r="J823" s="42"/>
      <c r="K823" s="42"/>
      <c r="L823" s="58"/>
      <c r="M823" s="1746" t="s">
        <v>126</v>
      </c>
      <c r="N823" s="1746"/>
      <c r="O823" s="1746"/>
      <c r="P823" s="1770"/>
      <c r="Q823" s="1599" t="s">
        <v>291</v>
      </c>
      <c r="R823" s="1599"/>
      <c r="S823" s="1599"/>
      <c r="T823" s="1599"/>
      <c r="U823" s="1599" t="s">
        <v>292</v>
      </c>
      <c r="V823" s="1599"/>
      <c r="W823" s="1599"/>
      <c r="X823" s="1599"/>
      <c r="Y823" s="1599" t="s">
        <v>293</v>
      </c>
      <c r="Z823" s="1599"/>
      <c r="AA823" s="1599"/>
      <c r="AB823" s="1599"/>
      <c r="AC823" s="1599" t="s">
        <v>362</v>
      </c>
      <c r="AD823" s="1599"/>
      <c r="AE823" s="1599"/>
      <c r="AF823" s="1599"/>
      <c r="AG823" s="1608" t="s">
        <v>336</v>
      </c>
      <c r="AH823" s="1608"/>
      <c r="AI823" s="1608"/>
      <c r="AJ823" s="1608"/>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35" customHeight="1">
      <c r="A824"/>
      <c r="B824"/>
      <c r="C824" s="47"/>
      <c r="D824" s="48"/>
      <c r="E824" s="48"/>
      <c r="F824" s="48"/>
      <c r="G824" s="48"/>
      <c r="H824" s="48"/>
      <c r="I824" s="48"/>
      <c r="J824" s="48"/>
      <c r="K824" s="48"/>
      <c r="L824" s="49"/>
      <c r="M824" s="1750"/>
      <c r="N824" s="1750"/>
      <c r="O824" s="1750"/>
      <c r="P824" s="1755"/>
      <c r="Q824" s="1599"/>
      <c r="R824" s="1599"/>
      <c r="S824" s="1599"/>
      <c r="T824" s="1599"/>
      <c r="U824" s="1599"/>
      <c r="V824" s="1599"/>
      <c r="W824" s="1599"/>
      <c r="X824" s="1599"/>
      <c r="Y824" s="1599"/>
      <c r="Z824" s="1599"/>
      <c r="AA824" s="1599"/>
      <c r="AB824" s="1599"/>
      <c r="AC824" s="1599"/>
      <c r="AD824" s="1599"/>
      <c r="AE824" s="1599"/>
      <c r="AF824" s="1599"/>
      <c r="AG824" s="1608"/>
      <c r="AH824" s="1608"/>
      <c r="AI824" s="1608"/>
      <c r="AJ824" s="1608"/>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35" customHeight="1">
      <c r="A825"/>
      <c r="B825"/>
      <c r="C825" s="1598" t="s">
        <v>40</v>
      </c>
      <c r="D825" s="1512"/>
      <c r="E825" s="1512"/>
      <c r="F825" s="1512"/>
      <c r="G825" s="1512"/>
      <c r="H825" s="1512"/>
      <c r="I825" s="48"/>
      <c r="J825" s="48"/>
      <c r="K825" s="48"/>
      <c r="L825" s="49"/>
      <c r="M825" s="1594"/>
      <c r="N825" s="1594"/>
      <c r="O825" s="1594"/>
      <c r="P825" s="1594"/>
      <c r="Q825" s="1594">
        <v>45</v>
      </c>
      <c r="R825" s="1594"/>
      <c r="S825" s="1594"/>
      <c r="T825" s="1594"/>
      <c r="U825" s="1594">
        <v>65</v>
      </c>
      <c r="V825" s="1594"/>
      <c r="W825" s="1594"/>
      <c r="X825" s="1594"/>
      <c r="Y825" s="1594">
        <v>81</v>
      </c>
      <c r="Z825" s="1594"/>
      <c r="AA825" s="1594"/>
      <c r="AB825" s="1594"/>
      <c r="AC825" s="1586"/>
      <c r="AD825" s="1587"/>
      <c r="AE825" s="1587"/>
      <c r="AF825" s="1588"/>
      <c r="AG825" s="1586"/>
      <c r="AH825" s="1587"/>
      <c r="AI825" s="1587"/>
      <c r="AJ825" s="1588"/>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35" customHeight="1">
      <c r="A826"/>
      <c r="B826"/>
      <c r="C826" s="1442" t="s">
        <v>41</v>
      </c>
      <c r="D826" s="1407"/>
      <c r="E826" s="1407"/>
      <c r="F826" s="1407"/>
      <c r="G826" s="1407"/>
      <c r="H826" s="1407"/>
      <c r="I826" s="5"/>
      <c r="J826" s="5"/>
      <c r="K826" s="5"/>
      <c r="L826" s="46"/>
      <c r="M826" s="1594"/>
      <c r="N826" s="1594"/>
      <c r="O826" s="1594"/>
      <c r="P826" s="1594"/>
      <c r="Q826" s="1594">
        <v>50</v>
      </c>
      <c r="R826" s="1594"/>
      <c r="S826" s="1594"/>
      <c r="T826" s="1594"/>
      <c r="U826" s="1594">
        <v>62</v>
      </c>
      <c r="V826" s="1594"/>
      <c r="W826" s="1594"/>
      <c r="X826" s="1594"/>
      <c r="Y826" s="1594">
        <v>76</v>
      </c>
      <c r="Z826" s="1594"/>
      <c r="AA826" s="1594"/>
      <c r="AB826" s="1594"/>
      <c r="AC826" s="1586"/>
      <c r="AD826" s="1587"/>
      <c r="AE826" s="1587"/>
      <c r="AF826" s="1588"/>
      <c r="AG826" s="1586"/>
      <c r="AH826" s="1587"/>
      <c r="AI826" s="1587"/>
      <c r="AJ826" s="1588"/>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35" customHeight="1">
      <c r="A827"/>
      <c r="B827"/>
      <c r="C827" s="1442" t="s">
        <v>42</v>
      </c>
      <c r="D827" s="1407"/>
      <c r="E827" s="1407"/>
      <c r="F827" s="1407"/>
      <c r="G827" s="1407"/>
      <c r="H827" s="1407"/>
      <c r="I827" s="60"/>
      <c r="J827" s="60"/>
      <c r="K827" s="60"/>
      <c r="L827" s="61"/>
      <c r="M827" s="1594"/>
      <c r="N827" s="1594"/>
      <c r="O827" s="1594"/>
      <c r="P827" s="1594"/>
      <c r="Q827" s="1594">
        <v>16</v>
      </c>
      <c r="R827" s="1594"/>
      <c r="S827" s="1594"/>
      <c r="T827" s="1594"/>
      <c r="U827" s="1594">
        <v>21</v>
      </c>
      <c r="V827" s="1594"/>
      <c r="W827" s="1594"/>
      <c r="X827" s="1594"/>
      <c r="Y827" s="1594">
        <v>26</v>
      </c>
      <c r="Z827" s="1594"/>
      <c r="AA827" s="1594"/>
      <c r="AB827" s="1594"/>
      <c r="AC827" s="1586"/>
      <c r="AD827" s="1587"/>
      <c r="AE827" s="1587"/>
      <c r="AF827" s="1588"/>
      <c r="AG827" s="1586"/>
      <c r="AH827" s="1587"/>
      <c r="AI827" s="1587"/>
      <c r="AJ827" s="1588"/>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35" customHeight="1">
      <c r="A828"/>
      <c r="B828"/>
      <c r="C828" s="1442" t="s">
        <v>772</v>
      </c>
      <c r="D828" s="1407"/>
      <c r="E828" s="1407"/>
      <c r="F828" s="1407"/>
      <c r="G828" s="1407"/>
      <c r="H828" s="1407"/>
      <c r="I828" s="60"/>
      <c r="J828" s="60"/>
      <c r="K828" s="60"/>
      <c r="L828" s="61"/>
      <c r="M828" s="1594"/>
      <c r="N828" s="1594"/>
      <c r="O828" s="1594"/>
      <c r="P828" s="1594"/>
      <c r="Q828" s="1594"/>
      <c r="R828" s="1594"/>
      <c r="S828" s="1594"/>
      <c r="T828" s="1594"/>
      <c r="U828" s="1594"/>
      <c r="V828" s="1594"/>
      <c r="W828" s="1594"/>
      <c r="X828" s="1594"/>
      <c r="Y828" s="1594"/>
      <c r="Z828" s="1594"/>
      <c r="AA828" s="1594"/>
      <c r="AB828" s="1594"/>
      <c r="AC828" s="1586"/>
      <c r="AD828" s="1587"/>
      <c r="AE828" s="1587"/>
      <c r="AF828" s="1588"/>
      <c r="AG828" s="1586"/>
      <c r="AH828" s="1587"/>
      <c r="AI828" s="1587"/>
      <c r="AJ828" s="1588"/>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35" customHeight="1">
      <c r="A829"/>
      <c r="B829"/>
      <c r="C829" s="1442" t="s">
        <v>468</v>
      </c>
      <c r="D829" s="1407"/>
      <c r="E829" s="1407"/>
      <c r="F829" s="1407"/>
      <c r="G829" s="1407"/>
      <c r="H829" s="1407"/>
      <c r="I829" s="60"/>
      <c r="J829" s="60"/>
      <c r="K829" s="60"/>
      <c r="L829" s="61"/>
      <c r="M829" s="1594"/>
      <c r="N829" s="1594"/>
      <c r="O829" s="1594"/>
      <c r="P829" s="1594"/>
      <c r="Q829" s="1594">
        <v>40</v>
      </c>
      <c r="R829" s="1594"/>
      <c r="S829" s="1594"/>
      <c r="T829" s="1594"/>
      <c r="U829" s="1594">
        <v>50</v>
      </c>
      <c r="V829" s="1594"/>
      <c r="W829" s="1594"/>
      <c r="X829" s="1594"/>
      <c r="Y829" s="1594">
        <v>56</v>
      </c>
      <c r="Z829" s="1594"/>
      <c r="AA829" s="1594"/>
      <c r="AB829" s="1594"/>
      <c r="AC829" s="1586"/>
      <c r="AD829" s="1587"/>
      <c r="AE829" s="1587"/>
      <c r="AF829" s="1588"/>
      <c r="AG829" s="1586"/>
      <c r="AH829" s="1587"/>
      <c r="AI829" s="1587"/>
      <c r="AJ829" s="1588"/>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35" customHeight="1">
      <c r="A830"/>
      <c r="B830"/>
      <c r="C830" s="1776" t="s">
        <v>793</v>
      </c>
      <c r="D830" s="1407"/>
      <c r="E830" s="1407"/>
      <c r="F830" s="1407"/>
      <c r="G830" s="1407"/>
      <c r="H830" s="1407"/>
      <c r="I830" s="60"/>
      <c r="J830" s="60"/>
      <c r="K830" s="60"/>
      <c r="L830" s="61"/>
      <c r="M830" s="1594"/>
      <c r="N830" s="1594"/>
      <c r="O830" s="1594"/>
      <c r="P830" s="1594"/>
      <c r="Q830" s="1594"/>
      <c r="R830" s="1594"/>
      <c r="S830" s="1594"/>
      <c r="T830" s="1594"/>
      <c r="U830" s="1594"/>
      <c r="V830" s="1594"/>
      <c r="W830" s="1594"/>
      <c r="X830" s="1594"/>
      <c r="Y830" s="1594"/>
      <c r="Z830" s="1594"/>
      <c r="AA830" s="1594"/>
      <c r="AB830" s="1594"/>
      <c r="AC830" s="1586"/>
      <c r="AD830" s="1587"/>
      <c r="AE830" s="1587"/>
      <c r="AF830" s="1588"/>
      <c r="AG830" s="1586"/>
      <c r="AH830" s="1587"/>
      <c r="AI830" s="1587"/>
      <c r="AJ830" s="1588"/>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35" customHeight="1">
      <c r="A831"/>
      <c r="B831"/>
      <c r="C831" s="59" t="s">
        <v>294</v>
      </c>
      <c r="D831" s="60"/>
      <c r="E831" s="60"/>
      <c r="F831" s="1618" t="s">
        <v>335</v>
      </c>
      <c r="G831" s="1619"/>
      <c r="H831" s="1619"/>
      <c r="I831" s="1619"/>
      <c r="J831" s="1619"/>
      <c r="K831" s="1619"/>
      <c r="L831" s="1619"/>
      <c r="M831" s="1594"/>
      <c r="N831" s="1594"/>
      <c r="O831" s="1594"/>
      <c r="P831" s="1594"/>
      <c r="Q831" s="1594"/>
      <c r="R831" s="1594"/>
      <c r="S831" s="1594"/>
      <c r="T831" s="1594"/>
      <c r="U831" s="1594"/>
      <c r="V831" s="1594"/>
      <c r="W831" s="1594"/>
      <c r="X831" s="1594"/>
      <c r="Y831" s="1594"/>
      <c r="Z831" s="1594"/>
      <c r="AA831" s="1594"/>
      <c r="AB831" s="1594"/>
      <c r="AC831" s="1586"/>
      <c r="AD831" s="1587"/>
      <c r="AE831" s="1587"/>
      <c r="AF831" s="1588"/>
      <c r="AG831" s="1586"/>
      <c r="AH831" s="1587"/>
      <c r="AI831" s="1587"/>
      <c r="AJ831" s="1588"/>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35" customHeight="1">
      <c r="A832"/>
      <c r="B832"/>
      <c r="C832" s="1595" t="s">
        <v>124</v>
      </c>
      <c r="D832" s="1596"/>
      <c r="E832" s="1596"/>
      <c r="F832" s="1596"/>
      <c r="G832" s="1596"/>
      <c r="H832" s="1596"/>
      <c r="I832" s="1596"/>
      <c r="J832" s="1596"/>
      <c r="K832" s="1596"/>
      <c r="L832" s="1597"/>
      <c r="M832" s="1612">
        <f>SUM(M825:P831)</f>
        <v>0</v>
      </c>
      <c r="N832" s="1612"/>
      <c r="O832" s="1612"/>
      <c r="P832" s="1612"/>
      <c r="Q832" s="1612">
        <f>SUM(Q825:T831)</f>
        <v>151</v>
      </c>
      <c r="R832" s="1612"/>
      <c r="S832" s="1612"/>
      <c r="T832" s="1612"/>
      <c r="U832" s="1612">
        <f>SUM(U825:X831)</f>
        <v>198</v>
      </c>
      <c r="V832" s="1612"/>
      <c r="W832" s="1612"/>
      <c r="X832" s="1612"/>
      <c r="Y832" s="1612">
        <f>SUM(Y825:AB831)</f>
        <v>239</v>
      </c>
      <c r="Z832" s="1612"/>
      <c r="AA832" s="1612"/>
      <c r="AB832" s="1612"/>
      <c r="AC832" s="1612">
        <f>SUM(AC825:AF831)</f>
        <v>0</v>
      </c>
      <c r="AD832" s="1612"/>
      <c r="AE832" s="1612"/>
      <c r="AF832" s="1612"/>
      <c r="AG832" s="1612">
        <f>SUM(AG825:AJ831)</f>
        <v>0</v>
      </c>
      <c r="AH832" s="1612"/>
      <c r="AI832" s="1612"/>
      <c r="AJ832" s="1612"/>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3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3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3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3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35" customHeight="1">
      <c r="A837"/>
      <c r="B837"/>
      <c r="C837" s="1732" t="s">
        <v>2751</v>
      </c>
      <c r="D837" s="1733"/>
      <c r="E837" s="1733"/>
      <c r="F837" s="1733"/>
      <c r="G837" s="1733"/>
      <c r="H837" s="1733"/>
      <c r="I837" s="1733"/>
      <c r="J837" s="1733"/>
      <c r="K837" s="1733"/>
      <c r="L837" s="1733"/>
      <c r="M837" s="1733"/>
      <c r="N837" s="1733"/>
      <c r="O837" s="1733"/>
      <c r="P837" s="1733"/>
      <c r="Q837" s="1733"/>
      <c r="R837" s="1733"/>
      <c r="S837" s="1733"/>
      <c r="T837" s="1733"/>
      <c r="U837" s="1733"/>
      <c r="V837" s="1733"/>
      <c r="W837" s="1733"/>
      <c r="X837" s="1733"/>
      <c r="Y837" s="1733"/>
      <c r="Z837" s="1733"/>
      <c r="AA837" s="1733"/>
      <c r="AB837" s="1733"/>
      <c r="AC837" s="1733"/>
      <c r="AD837" s="1733"/>
      <c r="AE837" s="1733"/>
      <c r="AF837" s="1733"/>
      <c r="AG837" s="1733"/>
      <c r="AH837" s="1733"/>
      <c r="AI837" s="1733"/>
      <c r="AJ837" s="1734"/>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3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3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3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3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7">
        <f>ROUNDDOWN(BC939*2,2)</f>
        <v>0</v>
      </c>
      <c r="BJ841" s="1637"/>
      <c r="BK841" s="1637"/>
      <c r="BL841" s="1637"/>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35" customHeight="1">
      <c r="A842"/>
      <c r="B842"/>
      <c r="C842" s="2" t="s">
        <v>344</v>
      </c>
      <c r="D842"/>
      <c r="E842"/>
      <c r="F842"/>
      <c r="G842"/>
      <c r="H842"/>
      <c r="I842"/>
      <c r="J842" s="45" t="s">
        <v>357</v>
      </c>
      <c r="K842" s="5"/>
      <c r="L842" s="5"/>
      <c r="M842" s="5"/>
      <c r="N842" s="5"/>
      <c r="O842" s="5"/>
      <c r="P842" s="5"/>
      <c r="Q842" s="5"/>
      <c r="R842" s="5"/>
      <c r="S842" s="5"/>
      <c r="T842" s="5"/>
      <c r="U842" s="5"/>
      <c r="V842" s="46"/>
      <c r="W842" s="1613">
        <v>2100</v>
      </c>
      <c r="X842" s="1613"/>
      <c r="Y842" s="1613"/>
      <c r="Z842" s="1613"/>
      <c r="AA842" s="1613"/>
      <c r="AB842" s="1613"/>
      <c r="AC842" s="1613"/>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35" customHeight="1">
      <c r="A843"/>
      <c r="B843"/>
      <c r="C843"/>
      <c r="D843"/>
      <c r="E843"/>
      <c r="F843"/>
      <c r="G843"/>
      <c r="H843"/>
      <c r="I843"/>
      <c r="J843" s="45" t="s">
        <v>356</v>
      </c>
      <c r="K843" s="5"/>
      <c r="L843" s="5"/>
      <c r="M843" s="5"/>
      <c r="N843" s="5"/>
      <c r="O843" s="5"/>
      <c r="P843" s="5"/>
      <c r="Q843" s="5"/>
      <c r="R843" s="5"/>
      <c r="S843" s="5"/>
      <c r="T843" s="5"/>
      <c r="U843" s="5"/>
      <c r="V843" s="46"/>
      <c r="W843" s="1613">
        <v>2500</v>
      </c>
      <c r="X843" s="1613"/>
      <c r="Y843" s="1613"/>
      <c r="Z843" s="1613"/>
      <c r="AA843" s="1613"/>
      <c r="AB843" s="1613"/>
      <c r="AC843" s="1613"/>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35" customHeight="1">
      <c r="J844" s="45" t="s">
        <v>355</v>
      </c>
      <c r="K844" s="5"/>
      <c r="L844" s="5"/>
      <c r="M844" s="5"/>
      <c r="N844" s="5"/>
      <c r="O844" s="5"/>
      <c r="P844" s="5"/>
      <c r="Q844" s="5"/>
      <c r="R844" s="5"/>
      <c r="S844" s="5"/>
      <c r="T844" s="5"/>
      <c r="U844" s="5"/>
      <c r="V844" s="46"/>
      <c r="W844" s="1613">
        <f>12300-4092</f>
        <v>8208</v>
      </c>
      <c r="X844" s="1613"/>
      <c r="Y844" s="1613"/>
      <c r="Z844" s="1613"/>
      <c r="AA844" s="1613"/>
      <c r="AB844" s="1613"/>
      <c r="AC844" s="1613"/>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35" customHeight="1">
      <c r="J845" s="45" t="s">
        <v>354</v>
      </c>
      <c r="K845" s="5"/>
      <c r="L845" s="5"/>
      <c r="M845" s="5"/>
      <c r="N845" s="5"/>
      <c r="O845" s="5"/>
      <c r="P845" s="5"/>
      <c r="Q845" s="5"/>
      <c r="R845" s="5"/>
      <c r="S845" s="5"/>
      <c r="T845" s="5"/>
      <c r="U845" s="5"/>
      <c r="V845" s="46"/>
      <c r="W845" s="1613"/>
      <c r="X845" s="1613"/>
      <c r="Y845" s="1613"/>
      <c r="Z845" s="1613"/>
      <c r="AA845" s="1613"/>
      <c r="AB845" s="1613"/>
      <c r="AC845" s="1613"/>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35" customHeight="1">
      <c r="J846" s="45" t="s">
        <v>170</v>
      </c>
      <c r="K846" s="5"/>
      <c r="L846" s="5"/>
      <c r="M846" s="1618" t="s">
        <v>335</v>
      </c>
      <c r="N846" s="1619"/>
      <c r="O846" s="1619"/>
      <c r="P846" s="1619"/>
      <c r="Q846" s="1619"/>
      <c r="R846" s="1619"/>
      <c r="S846" s="1619"/>
      <c r="T846" s="1619"/>
      <c r="U846" s="1619"/>
      <c r="V846" s="1620"/>
      <c r="W846" s="1613"/>
      <c r="X846" s="1613"/>
      <c r="Y846" s="1613"/>
      <c r="Z846" s="1613"/>
      <c r="AA846" s="1613"/>
      <c r="AB846" s="1613"/>
      <c r="AC846" s="1613"/>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35" customHeight="1">
      <c r="J847" s="45"/>
      <c r="K847" s="5"/>
      <c r="L847" s="5"/>
      <c r="M847" s="5"/>
      <c r="N847" s="5"/>
      <c r="O847" s="5"/>
      <c r="P847" s="5"/>
      <c r="Q847" s="5"/>
      <c r="R847" s="5"/>
      <c r="S847" s="5"/>
      <c r="T847" s="5"/>
      <c r="U847" s="5"/>
      <c r="V847" s="54" t="s">
        <v>343</v>
      </c>
      <c r="W847" s="1590">
        <f>SUM(W842:AC846)</f>
        <v>12808</v>
      </c>
      <c r="X847" s="1591"/>
      <c r="Y847" s="1591"/>
      <c r="Z847" s="1591"/>
      <c r="AA847" s="1591"/>
      <c r="AB847" s="1591"/>
      <c r="AC847" s="1592"/>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35" customHeight="1">
      <c r="AZ848" s="30"/>
      <c r="BA848" s="30"/>
      <c r="BB848" s="14"/>
      <c r="BC848" s="14"/>
      <c r="BD848" s="14"/>
      <c r="BE848" s="14"/>
      <c r="BF848" s="14"/>
      <c r="BG848" s="1617"/>
      <c r="BH848" s="1617"/>
      <c r="BI848" s="1617"/>
      <c r="BJ848" s="1617"/>
      <c r="BK848" s="1617"/>
      <c r="BL848" s="1617"/>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35" customHeight="1">
      <c r="C849" s="2" t="s">
        <v>345</v>
      </c>
      <c r="J849" s="1595" t="s">
        <v>346</v>
      </c>
      <c r="K849" s="1596"/>
      <c r="L849" s="1596"/>
      <c r="M849" s="1596"/>
      <c r="N849" s="1596"/>
      <c r="O849" s="1596"/>
      <c r="P849" s="1596"/>
      <c r="Q849" s="1596"/>
      <c r="R849" s="1596"/>
      <c r="S849" s="1596"/>
      <c r="T849" s="1596"/>
      <c r="U849" s="1596"/>
      <c r="V849" s="1597"/>
      <c r="W849" s="1581">
        <f>44500-2500</f>
        <v>42000</v>
      </c>
      <c r="X849" s="1582"/>
      <c r="Y849" s="1582"/>
      <c r="Z849" s="1582"/>
      <c r="AA849" s="1582"/>
      <c r="AB849" s="1582"/>
      <c r="AC849" s="1583"/>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3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35" customHeight="1">
      <c r="C851" s="2" t="s">
        <v>570</v>
      </c>
      <c r="J851" s="45" t="s">
        <v>353</v>
      </c>
      <c r="K851" s="5"/>
      <c r="L851" s="5"/>
      <c r="M851" s="5"/>
      <c r="N851" s="5"/>
      <c r="O851" s="5"/>
      <c r="P851" s="5"/>
      <c r="Q851" s="5"/>
      <c r="R851" s="5"/>
      <c r="S851" s="5"/>
      <c r="T851" s="5"/>
      <c r="U851" s="5"/>
      <c r="V851" s="46"/>
      <c r="W851" s="1607"/>
      <c r="X851" s="1607"/>
      <c r="Y851" s="1607"/>
      <c r="Z851" s="1607"/>
      <c r="AA851" s="1607"/>
      <c r="AB851" s="1607"/>
      <c r="AC851" s="1607"/>
      <c r="AZ851" s="1621">
        <f>SUM(AZ818:AZ846)</f>
        <v>7.5000000000000011E-2</v>
      </c>
      <c r="BA851" s="1621"/>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35" customHeight="1">
      <c r="J852" s="45" t="s">
        <v>352</v>
      </c>
      <c r="K852" s="5"/>
      <c r="L852" s="5"/>
      <c r="M852" s="5"/>
      <c r="N852" s="5"/>
      <c r="O852" s="5"/>
      <c r="P852" s="5"/>
      <c r="Q852" s="5"/>
      <c r="R852" s="5"/>
      <c r="S852" s="5"/>
      <c r="T852" s="5"/>
      <c r="U852" s="5"/>
      <c r="V852" s="46"/>
      <c r="W852" s="1607">
        <v>0</v>
      </c>
      <c r="X852" s="1607"/>
      <c r="Y852" s="1607"/>
      <c r="Z852" s="1607"/>
      <c r="AA852" s="1607"/>
      <c r="AB852" s="1607"/>
      <c r="AC852" s="1607"/>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35" customHeight="1">
      <c r="J853" s="45" t="s">
        <v>468</v>
      </c>
      <c r="K853" s="5"/>
      <c r="L853" s="5"/>
      <c r="M853" s="5"/>
      <c r="N853" s="5"/>
      <c r="O853" s="5"/>
      <c r="P853" s="5"/>
      <c r="Q853" s="5"/>
      <c r="R853" s="5"/>
      <c r="S853" s="5"/>
      <c r="T853" s="5"/>
      <c r="U853" s="5"/>
      <c r="V853" s="46"/>
      <c r="W853" s="1607">
        <f>10000+2150</f>
        <v>12150</v>
      </c>
      <c r="X853" s="1607"/>
      <c r="Y853" s="1607"/>
      <c r="Z853" s="1607"/>
      <c r="AA853" s="1607"/>
      <c r="AB853" s="1607"/>
      <c r="AC853" s="1607"/>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35" customHeight="1">
      <c r="J854" s="62" t="s">
        <v>629</v>
      </c>
      <c r="K854" s="5"/>
      <c r="L854" s="5"/>
      <c r="M854" s="5"/>
      <c r="N854" s="5"/>
      <c r="O854" s="5"/>
      <c r="P854" s="5"/>
      <c r="Q854" s="5"/>
      <c r="R854" s="5"/>
      <c r="S854" s="5"/>
      <c r="T854" s="5"/>
      <c r="U854" s="5"/>
      <c r="V854" s="46"/>
      <c r="W854" s="1607">
        <v>67500</v>
      </c>
      <c r="X854" s="1607"/>
      <c r="Y854" s="1607"/>
      <c r="Z854" s="1607"/>
      <c r="AA854" s="1607"/>
      <c r="AB854" s="1607"/>
      <c r="AC854" s="1607"/>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35" customHeight="1">
      <c r="J855" s="63"/>
      <c r="K855" s="48"/>
      <c r="L855" s="48"/>
      <c r="M855" s="48"/>
      <c r="N855" s="48"/>
      <c r="O855" s="48"/>
      <c r="P855" s="48"/>
      <c r="Q855" s="48"/>
      <c r="R855" s="48"/>
      <c r="S855" s="48"/>
      <c r="T855" s="48"/>
      <c r="U855" s="48"/>
      <c r="V855" s="54" t="s">
        <v>273</v>
      </c>
      <c r="W855" s="1691">
        <f>SUM(W851:AC854)</f>
        <v>79650</v>
      </c>
      <c r="X855" s="1691"/>
      <c r="Y855" s="1691"/>
      <c r="Z855" s="1691"/>
      <c r="AA855" s="1691"/>
      <c r="AB855" s="1691"/>
      <c r="AC855" s="1691"/>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3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35" customHeight="1">
      <c r="C857" s="2" t="s">
        <v>347</v>
      </c>
      <c r="J857" s="45" t="s">
        <v>628</v>
      </c>
      <c r="K857" s="5"/>
      <c r="L857" s="5"/>
      <c r="M857" s="5"/>
      <c r="N857" s="5"/>
      <c r="O857" s="5"/>
      <c r="P857" s="5"/>
      <c r="Q857" s="5"/>
      <c r="R857" s="5"/>
      <c r="S857" s="5"/>
      <c r="T857" s="5"/>
      <c r="U857" s="5"/>
      <c r="V857" s="46"/>
      <c r="W857" s="1614">
        <v>42000</v>
      </c>
      <c r="X857" s="1615"/>
      <c r="Y857" s="1615"/>
      <c r="Z857" s="1615"/>
      <c r="AA857" s="1615"/>
      <c r="AB857" s="1615"/>
      <c r="AC857" s="1616"/>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35" customHeight="1">
      <c r="C858" s="2" t="s">
        <v>348</v>
      </c>
      <c r="J858" s="121" t="s">
        <v>1768</v>
      </c>
      <c r="K858" s="5"/>
      <c r="L858" s="5"/>
      <c r="M858" s="5"/>
      <c r="N858" s="5"/>
      <c r="O858" s="5"/>
      <c r="P858" s="5"/>
      <c r="Q858" s="5"/>
      <c r="R858" s="5"/>
      <c r="S858" s="5"/>
      <c r="T858" s="1623">
        <v>1.25</v>
      </c>
      <c r="U858" s="1576"/>
      <c r="V858" s="1624"/>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35" customHeight="1">
      <c r="C859" s="2"/>
      <c r="J859" s="45" t="s">
        <v>627</v>
      </c>
      <c r="K859" s="5"/>
      <c r="L859" s="5"/>
      <c r="M859" s="5"/>
      <c r="N859" s="5"/>
      <c r="O859" s="5"/>
      <c r="P859" s="5"/>
      <c r="Q859" s="5"/>
      <c r="R859" s="5"/>
      <c r="S859" s="5"/>
      <c r="T859" s="5"/>
      <c r="U859" s="5"/>
      <c r="V859" s="46"/>
      <c r="W859" s="1614">
        <v>14050</v>
      </c>
      <c r="X859" s="1615"/>
      <c r="Y859" s="1615"/>
      <c r="Z859" s="1615"/>
      <c r="AA859" s="1615"/>
      <c r="AB859" s="1615"/>
      <c r="AC859" s="1616"/>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35" customHeight="1">
      <c r="C860" s="2"/>
      <c r="J860" s="121" t="s">
        <v>1769</v>
      </c>
      <c r="K860" s="5"/>
      <c r="L860" s="5"/>
      <c r="M860" s="5"/>
      <c r="N860" s="5"/>
      <c r="O860" s="5"/>
      <c r="P860" s="5"/>
      <c r="Q860" s="5"/>
      <c r="R860" s="5"/>
      <c r="S860" s="5"/>
      <c r="T860" s="1623">
        <v>1</v>
      </c>
      <c r="U860" s="1576"/>
      <c r="V860" s="1624"/>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35" customHeight="1">
      <c r="J861" s="45" t="s">
        <v>170</v>
      </c>
      <c r="K861" s="5"/>
      <c r="L861" s="5"/>
      <c r="M861" s="1618" t="s">
        <v>2752</v>
      </c>
      <c r="N861" s="1619"/>
      <c r="O861" s="1619"/>
      <c r="P861" s="1619"/>
      <c r="Q861" s="1619"/>
      <c r="R861" s="1619"/>
      <c r="S861" s="1619"/>
      <c r="T861" s="1619"/>
      <c r="U861" s="1619"/>
      <c r="V861" s="1620"/>
      <c r="W861" s="1614">
        <f>46900+10650</f>
        <v>57550</v>
      </c>
      <c r="X861" s="1615"/>
      <c r="Y861" s="1615"/>
      <c r="Z861" s="1615"/>
      <c r="AA861" s="1615"/>
      <c r="AB861" s="1615"/>
      <c r="AC861" s="1616"/>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35" customHeight="1">
      <c r="J862" s="45"/>
      <c r="K862" s="5"/>
      <c r="L862" s="5"/>
      <c r="M862" s="5"/>
      <c r="N862" s="5"/>
      <c r="O862" s="5"/>
      <c r="P862" s="5"/>
      <c r="Q862" s="5"/>
      <c r="R862" s="5"/>
      <c r="S862" s="5"/>
      <c r="T862" s="5"/>
      <c r="U862" s="5"/>
      <c r="V862" s="54" t="s">
        <v>274</v>
      </c>
      <c r="W862" s="1625">
        <f>SUM(W857:AC861)</f>
        <v>113600</v>
      </c>
      <c r="X862" s="1626"/>
      <c r="Y862" s="1626"/>
      <c r="Z862" s="1626"/>
      <c r="AA862" s="1626"/>
      <c r="AB862" s="1626"/>
      <c r="AC862" s="1627"/>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35" customHeight="1">
      <c r="J863" s="45"/>
      <c r="K863" s="5"/>
      <c r="L863" s="5"/>
      <c r="M863" s="5"/>
      <c r="N863" s="5"/>
      <c r="O863" s="5"/>
      <c r="P863" s="5"/>
      <c r="Q863" s="5"/>
      <c r="R863" s="5"/>
      <c r="S863" s="5"/>
      <c r="T863" s="5"/>
      <c r="U863" s="5"/>
      <c r="V863" s="54" t="s">
        <v>275</v>
      </c>
      <c r="W863" s="1614">
        <f>23200+4092+2500+97206-4600</f>
        <v>122398</v>
      </c>
      <c r="X863" s="1615"/>
      <c r="Y863" s="1615"/>
      <c r="Z863" s="1615"/>
      <c r="AA863" s="1615"/>
      <c r="AB863" s="1615"/>
      <c r="AC863" s="1616"/>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3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35" customHeight="1">
      <c r="C865" s="2" t="s">
        <v>391</v>
      </c>
      <c r="J865" s="45" t="s">
        <v>626</v>
      </c>
      <c r="K865" s="5"/>
      <c r="L865" s="5"/>
      <c r="M865" s="5"/>
      <c r="N865" s="5"/>
      <c r="O865" s="5"/>
      <c r="P865" s="5"/>
      <c r="Q865" s="5"/>
      <c r="R865" s="5"/>
      <c r="S865" s="5"/>
      <c r="T865" s="5"/>
      <c r="U865" s="5"/>
      <c r="V865" s="46"/>
      <c r="W865" s="1613">
        <v>1000</v>
      </c>
      <c r="X865" s="1613"/>
      <c r="Y865" s="1613"/>
      <c r="Z865" s="1613"/>
      <c r="AA865" s="1613"/>
      <c r="AB865" s="1613"/>
      <c r="AC865" s="1613"/>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35" customHeight="1">
      <c r="J866" s="45" t="s">
        <v>531</v>
      </c>
      <c r="K866" s="5"/>
      <c r="L866" s="5"/>
      <c r="M866" s="5"/>
      <c r="N866" s="5"/>
      <c r="O866" s="5"/>
      <c r="P866" s="5"/>
      <c r="Q866" s="5"/>
      <c r="R866" s="5"/>
      <c r="S866" s="5"/>
      <c r="T866" s="5"/>
      <c r="U866" s="5"/>
      <c r="V866" s="46"/>
      <c r="W866" s="1613">
        <v>27700</v>
      </c>
      <c r="X866" s="1613"/>
      <c r="Y866" s="1613"/>
      <c r="Z866" s="1613"/>
      <c r="AA866" s="1613"/>
      <c r="AB866" s="1613"/>
      <c r="AC866" s="1613"/>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35" customHeight="1">
      <c r="J867" s="45" t="s">
        <v>530</v>
      </c>
      <c r="K867" s="5"/>
      <c r="L867" s="5"/>
      <c r="M867" s="5"/>
      <c r="N867" s="5"/>
      <c r="O867" s="5"/>
      <c r="P867" s="5"/>
      <c r="Q867" s="5"/>
      <c r="R867" s="5"/>
      <c r="S867" s="5"/>
      <c r="T867" s="5"/>
      <c r="U867" s="5"/>
      <c r="V867" s="46"/>
      <c r="W867" s="1613">
        <v>21300</v>
      </c>
      <c r="X867" s="1613"/>
      <c r="Y867" s="1613"/>
      <c r="Z867" s="1613"/>
      <c r="AA867" s="1613"/>
      <c r="AB867" s="1613"/>
      <c r="AC867" s="1613"/>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35" customHeight="1">
      <c r="J868" s="45" t="s">
        <v>529</v>
      </c>
      <c r="K868" s="5"/>
      <c r="L868" s="5"/>
      <c r="M868" s="5"/>
      <c r="N868" s="5"/>
      <c r="O868" s="5"/>
      <c r="P868" s="5"/>
      <c r="Q868" s="5"/>
      <c r="R868" s="5"/>
      <c r="S868" s="5"/>
      <c r="T868" s="5"/>
      <c r="U868" s="5"/>
      <c r="V868" s="46"/>
      <c r="W868" s="1613">
        <v>1100</v>
      </c>
      <c r="X868" s="1613"/>
      <c r="Y868" s="1613"/>
      <c r="Z868" s="1613"/>
      <c r="AA868" s="1613"/>
      <c r="AB868" s="1613"/>
      <c r="AC868" s="1613"/>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35" customHeight="1">
      <c r="J869" s="45" t="s">
        <v>528</v>
      </c>
      <c r="K869" s="5"/>
      <c r="L869" s="5"/>
      <c r="M869" s="5"/>
      <c r="N869" s="5"/>
      <c r="O869" s="5"/>
      <c r="P869" s="5"/>
      <c r="Q869" s="5"/>
      <c r="R869" s="5"/>
      <c r="S869" s="5"/>
      <c r="T869" s="5"/>
      <c r="U869" s="5"/>
      <c r="V869" s="46"/>
      <c r="W869" s="1613">
        <v>34200</v>
      </c>
      <c r="X869" s="1613"/>
      <c r="Y869" s="1613"/>
      <c r="Z869" s="1613"/>
      <c r="AA869" s="1613"/>
      <c r="AB869" s="1613"/>
      <c r="AC869" s="1613"/>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35" customHeight="1">
      <c r="J870" s="45" t="s">
        <v>527</v>
      </c>
      <c r="K870" s="5"/>
      <c r="L870" s="5"/>
      <c r="M870" s="5"/>
      <c r="N870" s="5"/>
      <c r="O870" s="5"/>
      <c r="P870" s="5"/>
      <c r="Q870" s="5"/>
      <c r="R870" s="5"/>
      <c r="S870" s="5"/>
      <c r="T870" s="5"/>
      <c r="U870" s="5"/>
      <c r="V870" s="46"/>
      <c r="W870" s="1613"/>
      <c r="X870" s="1613"/>
      <c r="Y870" s="1613"/>
      <c r="Z870" s="1613"/>
      <c r="AA870" s="1613"/>
      <c r="AB870" s="1613"/>
      <c r="AC870" s="1613"/>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35" customHeight="1">
      <c r="J871" s="45" t="s">
        <v>170</v>
      </c>
      <c r="K871" s="5"/>
      <c r="L871" s="5"/>
      <c r="M871" s="1618" t="s">
        <v>2753</v>
      </c>
      <c r="N871" s="1619"/>
      <c r="O871" s="1619"/>
      <c r="P871" s="1619"/>
      <c r="Q871" s="1619"/>
      <c r="R871" s="1619"/>
      <c r="S871" s="1619"/>
      <c r="T871" s="1619"/>
      <c r="U871" s="1619"/>
      <c r="V871" s="1620"/>
      <c r="W871" s="1613">
        <v>4300</v>
      </c>
      <c r="X871" s="1613"/>
      <c r="Y871" s="1613"/>
      <c r="Z871" s="1613"/>
      <c r="AA871" s="1613"/>
      <c r="AB871" s="1613"/>
      <c r="AC871" s="1613"/>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35" customHeight="1">
      <c r="J872" s="45"/>
      <c r="K872" s="5"/>
      <c r="L872" s="5"/>
      <c r="M872" s="5"/>
      <c r="N872" s="5"/>
      <c r="O872" s="5"/>
      <c r="P872" s="5"/>
      <c r="Q872" s="5"/>
      <c r="R872" s="5"/>
      <c r="S872" s="5"/>
      <c r="T872" s="5"/>
      <c r="U872" s="5"/>
      <c r="V872" s="54" t="s">
        <v>276</v>
      </c>
      <c r="W872" s="1589">
        <f>SUM(W865:AC871)</f>
        <v>89600</v>
      </c>
      <c r="X872" s="1589"/>
      <c r="Y872" s="1589"/>
      <c r="Z872" s="1589"/>
      <c r="AA872" s="1589"/>
      <c r="AB872" s="1589"/>
      <c r="AC872" s="1589"/>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3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35" customHeight="1">
      <c r="C874" s="2" t="s">
        <v>1351</v>
      </c>
      <c r="J874" s="45" t="s">
        <v>170</v>
      </c>
      <c r="K874" s="5"/>
      <c r="L874" s="5"/>
      <c r="M874" s="1618" t="s">
        <v>2754</v>
      </c>
      <c r="N874" s="1619"/>
      <c r="O874" s="1619"/>
      <c r="P874" s="1619"/>
      <c r="Q874" s="1619"/>
      <c r="R874" s="1619"/>
      <c r="S874" s="1619"/>
      <c r="T874" s="1619"/>
      <c r="U874" s="1619"/>
      <c r="V874" s="1620"/>
      <c r="W874" s="1581">
        <v>1150</v>
      </c>
      <c r="X874" s="1582"/>
      <c r="Y874" s="1582"/>
      <c r="Z874" s="1582"/>
      <c r="AA874" s="1582"/>
      <c r="AB874" s="1582"/>
      <c r="AC874" s="1583"/>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35" customHeight="1">
      <c r="C875" s="2" t="s">
        <v>1352</v>
      </c>
      <c r="J875" s="45" t="s">
        <v>170</v>
      </c>
      <c r="K875" s="5"/>
      <c r="L875" s="5"/>
      <c r="M875" s="1618" t="s">
        <v>335</v>
      </c>
      <c r="N875" s="1619"/>
      <c r="O875" s="1619"/>
      <c r="P875" s="1619"/>
      <c r="Q875" s="1619"/>
      <c r="R875" s="1619"/>
      <c r="S875" s="1619"/>
      <c r="T875" s="1619"/>
      <c r="U875" s="1619"/>
      <c r="V875" s="1620"/>
      <c r="W875" s="1581"/>
      <c r="X875" s="1582"/>
      <c r="Y875" s="1582"/>
      <c r="Z875" s="1582"/>
      <c r="AA875" s="1582"/>
      <c r="AB875" s="1582"/>
      <c r="AC875" s="1583"/>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35" customHeight="1">
      <c r="J876" s="45" t="s">
        <v>170</v>
      </c>
      <c r="K876" s="5"/>
      <c r="L876" s="5"/>
      <c r="M876" s="1618" t="s">
        <v>335</v>
      </c>
      <c r="N876" s="1619"/>
      <c r="O876" s="1619"/>
      <c r="P876" s="1619"/>
      <c r="Q876" s="1619"/>
      <c r="R876" s="1619"/>
      <c r="S876" s="1619"/>
      <c r="T876" s="1619"/>
      <c r="U876" s="1619"/>
      <c r="V876" s="1620"/>
      <c r="W876" s="1581"/>
      <c r="X876" s="1582"/>
      <c r="Y876" s="1582"/>
      <c r="Z876" s="1582"/>
      <c r="AA876" s="1582"/>
      <c r="AB876" s="1582"/>
      <c r="AC876" s="1583"/>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35" customHeight="1">
      <c r="J877" s="45" t="s">
        <v>170</v>
      </c>
      <c r="K877" s="5"/>
      <c r="L877" s="5"/>
      <c r="M877" s="1618" t="s">
        <v>335</v>
      </c>
      <c r="N877" s="1619"/>
      <c r="O877" s="1619"/>
      <c r="P877" s="1619"/>
      <c r="Q877" s="1619"/>
      <c r="R877" s="1619"/>
      <c r="S877" s="1619"/>
      <c r="T877" s="1619"/>
      <c r="U877" s="1619"/>
      <c r="V877" s="1620"/>
      <c r="W877" s="1581"/>
      <c r="X877" s="1582"/>
      <c r="Y877" s="1582"/>
      <c r="Z877" s="1582"/>
      <c r="AA877" s="1582"/>
      <c r="AB877" s="1582"/>
      <c r="AC877" s="1583"/>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35" customHeight="1">
      <c r="J878" s="45" t="s">
        <v>170</v>
      </c>
      <c r="K878" s="5"/>
      <c r="L878" s="5"/>
      <c r="M878" s="1618" t="s">
        <v>335</v>
      </c>
      <c r="N878" s="1619"/>
      <c r="O878" s="1619"/>
      <c r="P878" s="1619"/>
      <c r="Q878" s="1619"/>
      <c r="R878" s="1619"/>
      <c r="S878" s="1619"/>
      <c r="T878" s="1619"/>
      <c r="U878" s="1619"/>
      <c r="V878" s="1620"/>
      <c r="W878" s="1581"/>
      <c r="X878" s="1582"/>
      <c r="Y878" s="1582"/>
      <c r="Z878" s="1582"/>
      <c r="AA878" s="1582"/>
      <c r="AB878" s="1582"/>
      <c r="AC878" s="1583"/>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35" customHeight="1">
      <c r="J879" s="45"/>
      <c r="K879" s="5"/>
      <c r="L879" s="5"/>
      <c r="M879" s="5"/>
      <c r="N879" s="5"/>
      <c r="O879" s="5"/>
      <c r="P879" s="5"/>
      <c r="Q879" s="5"/>
      <c r="R879" s="5"/>
      <c r="S879" s="5"/>
      <c r="T879" s="5"/>
      <c r="U879" s="5"/>
      <c r="V879" s="54" t="s">
        <v>277</v>
      </c>
      <c r="W879" s="1590">
        <f>SUM(W874:AC878)</f>
        <v>1150</v>
      </c>
      <c r="X879" s="1591"/>
      <c r="Y879" s="1591"/>
      <c r="Z879" s="1591"/>
      <c r="AA879" s="1591"/>
      <c r="AB879" s="1591"/>
      <c r="AC879" s="1592"/>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3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3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3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3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91">
        <f>W847+W855+W862+W863+W872+W879+W849</f>
        <v>461206</v>
      </c>
      <c r="AD883" s="1591"/>
      <c r="AE883" s="1591"/>
      <c r="AF883" s="1591"/>
      <c r="AG883" s="1591"/>
      <c r="AH883" s="1592"/>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3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686">
        <f>O797+O777+G753</f>
        <v>58</v>
      </c>
      <c r="AD884" s="1686"/>
      <c r="AE884" s="1686"/>
      <c r="AF884" s="1686"/>
      <c r="AG884" s="1686"/>
      <c r="AH884" s="1687"/>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35" customHeight="1">
      <c r="C885" s="41"/>
      <c r="D885" s="42"/>
      <c r="E885" s="1761" t="s">
        <v>32</v>
      </c>
      <c r="F885" s="1761"/>
      <c r="G885" s="1761"/>
      <c r="H885" s="1761"/>
      <c r="I885" s="1761"/>
      <c r="J885" s="1761"/>
      <c r="K885" s="1761"/>
      <c r="L885" s="1761"/>
      <c r="M885" s="1761"/>
      <c r="N885" s="1761"/>
      <c r="O885" s="1761"/>
      <c r="P885" s="1761"/>
      <c r="Q885" s="1761"/>
      <c r="R885" s="1761"/>
      <c r="S885" s="1761"/>
      <c r="T885" s="1761"/>
      <c r="U885" s="1761"/>
      <c r="V885" s="1761"/>
      <c r="W885" s="1761"/>
      <c r="X885" s="1761"/>
      <c r="Y885" s="1761"/>
      <c r="Z885" s="1761"/>
      <c r="AA885" s="1761"/>
      <c r="AB885" s="1762"/>
      <c r="AC885" s="1589">
        <f>IF(ISERROR((ROUNDDOWN(AC883/AC884,0))),0,(ROUNDDOWN(AC883/AC884,0)))</f>
        <v>7951</v>
      </c>
      <c r="AD885" s="1589"/>
      <c r="AE885" s="1589"/>
      <c r="AF885" s="1589"/>
      <c r="AG885" s="1589"/>
      <c r="AH885" s="1589"/>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3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695">
        <f>'Sources and Uses Budget'!R75</f>
        <v>219842</v>
      </c>
      <c r="AD886" s="1696"/>
      <c r="AE886" s="1696"/>
      <c r="AF886" s="1696"/>
      <c r="AG886" s="1696"/>
      <c r="AH886" s="1696"/>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3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83"/>
      <c r="AD887" s="1613"/>
      <c r="AE887" s="1613"/>
      <c r="AF887" s="1613"/>
      <c r="AG887" s="1613"/>
      <c r="AH887" s="1613"/>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3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82">
        <v>40000</v>
      </c>
      <c r="AD888" s="1582"/>
      <c r="AE888" s="1582"/>
      <c r="AF888" s="1582"/>
      <c r="AG888" s="1582"/>
      <c r="AH888" s="1583"/>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3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2">
        <v>29000</v>
      </c>
      <c r="AD889" s="1582"/>
      <c r="AE889" s="1582"/>
      <c r="AF889" s="1582"/>
      <c r="AG889" s="1582"/>
      <c r="AH889" s="1583"/>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3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1867</v>
      </c>
      <c r="AC890" s="1586">
        <v>13500</v>
      </c>
      <c r="AD890" s="1587"/>
      <c r="AE890" s="1587"/>
      <c r="AF890" s="1587"/>
      <c r="AG890" s="1587"/>
      <c r="AH890" s="1588"/>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3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2">
        <v>5000</v>
      </c>
      <c r="AD891" s="1582"/>
      <c r="AE891" s="1582"/>
      <c r="AF891" s="1582"/>
      <c r="AG891" s="1582"/>
      <c r="AH891" s="1583"/>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3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1770</v>
      </c>
      <c r="AC892" s="1582"/>
      <c r="AD892" s="1582"/>
      <c r="AE892" s="1582"/>
      <c r="AF892" s="1582"/>
      <c r="AG892" s="1582"/>
      <c r="AH892" s="1583"/>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35" customHeight="1">
      <c r="C893" s="1639" t="s">
        <v>2774</v>
      </c>
      <c r="D893" s="1640"/>
      <c r="E893" s="1640"/>
      <c r="F893" s="1640"/>
      <c r="G893" s="1640"/>
      <c r="H893" s="1640"/>
      <c r="I893" s="1640"/>
      <c r="J893" s="1640"/>
      <c r="K893" s="1640"/>
      <c r="L893" s="1640"/>
      <c r="M893" s="1640"/>
      <c r="N893" s="1640"/>
      <c r="O893" s="1640"/>
      <c r="P893" s="1640"/>
      <c r="Q893" s="1640"/>
      <c r="R893" s="1640"/>
      <c r="S893" s="1640"/>
      <c r="T893" s="1640"/>
      <c r="U893" s="1640"/>
      <c r="V893" s="1640"/>
      <c r="W893" s="1640"/>
      <c r="X893" s="1640"/>
      <c r="Y893" s="1640"/>
      <c r="Z893" s="1640"/>
      <c r="AA893" s="1640"/>
      <c r="AB893" s="1641"/>
      <c r="AC893" s="1613">
        <v>4000</v>
      </c>
      <c r="AD893" s="1613"/>
      <c r="AE893" s="1613"/>
      <c r="AF893" s="1613"/>
      <c r="AG893" s="1613"/>
      <c r="AH893" s="1613"/>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35" customHeight="1">
      <c r="C894" s="1639" t="s">
        <v>976</v>
      </c>
      <c r="D894" s="1640"/>
      <c r="E894" s="1640"/>
      <c r="F894" s="1640"/>
      <c r="G894" s="1640"/>
      <c r="H894" s="1640"/>
      <c r="I894" s="1640"/>
      <c r="J894" s="1640"/>
      <c r="K894" s="1640"/>
      <c r="L894" s="1640"/>
      <c r="M894" s="1640"/>
      <c r="N894" s="1640"/>
      <c r="O894" s="1640"/>
      <c r="P894" s="1640"/>
      <c r="Q894" s="1640"/>
      <c r="R894" s="1640"/>
      <c r="S894" s="1640"/>
      <c r="T894" s="1640"/>
      <c r="U894" s="1640"/>
      <c r="V894" s="1640"/>
      <c r="W894" s="1640"/>
      <c r="X894" s="1640"/>
      <c r="Y894" s="1640"/>
      <c r="Z894" s="1640"/>
      <c r="AA894" s="1640"/>
      <c r="AB894" s="1641"/>
      <c r="AC894" s="1613"/>
      <c r="AD894" s="1613"/>
      <c r="AE894" s="1613"/>
      <c r="AF894" s="1613"/>
      <c r="AG894" s="1613"/>
      <c r="AH894" s="1613"/>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3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3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3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35" customHeight="1">
      <c r="B898" s="2"/>
      <c r="H898" s="121" t="s">
        <v>239</v>
      </c>
      <c r="I898" s="5"/>
      <c r="J898" s="5"/>
      <c r="K898" s="5"/>
      <c r="L898" s="5"/>
      <c r="M898" s="5"/>
      <c r="N898" s="5"/>
      <c r="O898" s="5"/>
      <c r="P898" s="5"/>
      <c r="Q898" s="5"/>
      <c r="R898" s="5"/>
      <c r="S898" s="5"/>
      <c r="T898" s="5"/>
      <c r="U898" s="5"/>
      <c r="V898" s="5"/>
      <c r="W898" s="5"/>
      <c r="X898" s="5"/>
      <c r="Y898" s="46"/>
      <c r="Z898" s="1581"/>
      <c r="AA898" s="1582"/>
      <c r="AB898" s="1582"/>
      <c r="AC898" s="1582"/>
      <c r="AD898" s="1582"/>
      <c r="AE898" s="1583"/>
      <c r="AF898" s="567"/>
      <c r="AZ898" s="34"/>
      <c r="BB898" s="30"/>
      <c r="BC898" s="850"/>
      <c r="BD898" s="1622"/>
      <c r="BE898" s="1622"/>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35" customHeight="1">
      <c r="H899" s="121" t="s">
        <v>240</v>
      </c>
      <c r="I899" s="5"/>
      <c r="J899" s="5"/>
      <c r="K899" s="5"/>
      <c r="L899" s="5"/>
      <c r="M899" s="5"/>
      <c r="N899" s="5"/>
      <c r="O899" s="5"/>
      <c r="P899" s="5"/>
      <c r="Q899" s="5"/>
      <c r="R899" s="5"/>
      <c r="S899" s="5"/>
      <c r="T899" s="5"/>
      <c r="U899" s="5"/>
      <c r="V899" s="5"/>
      <c r="W899" s="5"/>
      <c r="X899" s="5"/>
      <c r="Y899" s="5"/>
      <c r="Z899" s="1581"/>
      <c r="AA899" s="1582"/>
      <c r="AB899" s="1582"/>
      <c r="AC899" s="1582"/>
      <c r="AD899" s="1582"/>
      <c r="AE899" s="1583"/>
      <c r="AZ899" s="34"/>
      <c r="BB899" s="30"/>
      <c r="BC899" s="850"/>
      <c r="BD899" s="1622"/>
      <c r="BE899" s="1622"/>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35" customHeight="1">
      <c r="H900" s="121" t="s">
        <v>241</v>
      </c>
      <c r="I900" s="5"/>
      <c r="J900" s="5"/>
      <c r="K900" s="5"/>
      <c r="L900" s="5"/>
      <c r="M900" s="5"/>
      <c r="N900" s="5"/>
      <c r="O900" s="5"/>
      <c r="P900" s="5"/>
      <c r="Q900" s="5"/>
      <c r="R900" s="5"/>
      <c r="S900" s="5"/>
      <c r="T900" s="5"/>
      <c r="U900" s="5"/>
      <c r="V900" s="5"/>
      <c r="W900" s="5"/>
      <c r="X900" s="5"/>
      <c r="Y900" s="5"/>
      <c r="Z900" s="1581"/>
      <c r="AA900" s="1582"/>
      <c r="AB900" s="1582"/>
      <c r="AC900" s="1582"/>
      <c r="AD900" s="1582"/>
      <c r="AE900" s="1583"/>
      <c r="AZ900" s="34"/>
      <c r="BB900" s="30"/>
      <c r="BC900" s="850"/>
      <c r="BD900" s="1617"/>
      <c r="BE900" s="1617"/>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35" customHeight="1">
      <c r="H901" s="45"/>
      <c r="I901" s="5"/>
      <c r="J901" s="5"/>
      <c r="K901" s="5"/>
      <c r="L901" s="5"/>
      <c r="M901" s="5"/>
      <c r="N901" s="5"/>
      <c r="O901" s="5"/>
      <c r="P901" s="5"/>
      <c r="Q901" s="5"/>
      <c r="R901" s="5"/>
      <c r="S901" s="5"/>
      <c r="T901" s="5"/>
      <c r="U901" s="5"/>
      <c r="V901" s="5"/>
      <c r="W901" s="5"/>
      <c r="X901" s="5"/>
      <c r="Y901" s="190" t="s">
        <v>242</v>
      </c>
      <c r="Z901" s="1590">
        <f>Z898-(Z899+Z900)</f>
        <v>0</v>
      </c>
      <c r="AA901" s="1591"/>
      <c r="AB901" s="1591"/>
      <c r="AC901" s="1591"/>
      <c r="AD901" s="1591"/>
      <c r="AE901" s="1592"/>
      <c r="AZ901" s="34"/>
      <c r="BB901" s="30"/>
      <c r="BC901" s="850"/>
      <c r="BD901" s="1617"/>
      <c r="BE901" s="1617"/>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3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7"/>
      <c r="BE902" s="1617"/>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3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2"/>
      <c r="BE903" s="1617"/>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3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8"/>
      <c r="BE904" s="1638"/>
      <c r="BF904" s="1638"/>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3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7"/>
      <c r="BE905" s="1637"/>
      <c r="BF905" s="1637"/>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3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7"/>
      <c r="BE906" s="1617"/>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3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2"/>
      <c r="BE907" s="1617"/>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3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35" customHeight="1">
      <c r="A909" s="1544" t="s">
        <v>96</v>
      </c>
      <c r="B909" s="1544"/>
      <c r="C909" s="1544"/>
      <c r="D909" s="1544"/>
      <c r="E909" s="1544"/>
      <c r="F909" s="1544"/>
      <c r="G909" s="1544"/>
      <c r="H909" s="1544"/>
      <c r="I909" s="1544"/>
      <c r="J909" s="1544"/>
      <c r="K909" s="1544"/>
      <c r="L909" s="1544"/>
      <c r="M909" s="1544"/>
      <c r="N909" s="1544"/>
      <c r="O909" s="1544"/>
      <c r="P909" s="1544"/>
      <c r="Q909" s="1544"/>
      <c r="R909" s="1544"/>
      <c r="S909" s="1544"/>
      <c r="T909" s="1544"/>
      <c r="U909" s="1544"/>
      <c r="V909" s="1544"/>
      <c r="W909" s="1544"/>
      <c r="X909" s="1544"/>
      <c r="Y909" s="1544"/>
      <c r="Z909" s="1544"/>
      <c r="AA909" s="1544"/>
      <c r="AB909" s="1544"/>
      <c r="AC909" s="1544"/>
      <c r="AD909" s="1544"/>
      <c r="AE909" s="1544"/>
      <c r="AF909" s="1544"/>
      <c r="AG909" s="1544"/>
      <c r="AH909" s="1544"/>
      <c r="AI909" s="1544"/>
      <c r="AJ909" s="1544"/>
      <c r="AK909" s="1544"/>
      <c r="AL909" s="1544"/>
      <c r="AM909" s="1544"/>
      <c r="AN909" s="1544"/>
      <c r="AO909" s="1544"/>
      <c r="AP909" s="1544"/>
      <c r="AQ909" s="1544"/>
      <c r="AR909" s="1544"/>
      <c r="AS909" s="1544"/>
      <c r="AT909" s="1544"/>
      <c r="AZ909" s="34"/>
      <c r="BA909" s="34"/>
      <c r="BB909" s="30"/>
      <c r="BC909" s="30"/>
      <c r="BD909" s="1622"/>
      <c r="BE909" s="1617"/>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35" customHeight="1">
      <c r="A910" s="1544"/>
      <c r="B910" s="1544"/>
      <c r="C910" s="1544"/>
      <c r="D910" s="1544"/>
      <c r="E910" s="1544"/>
      <c r="F910" s="1544"/>
      <c r="G910" s="1544"/>
      <c r="H910" s="1544"/>
      <c r="I910" s="1544"/>
      <c r="J910" s="1544"/>
      <c r="K910" s="1544"/>
      <c r="L910" s="1544"/>
      <c r="M910" s="1544"/>
      <c r="N910" s="1544"/>
      <c r="O910" s="1544"/>
      <c r="P910" s="1544"/>
      <c r="Q910" s="1544"/>
      <c r="R910" s="1544"/>
      <c r="S910" s="1544"/>
      <c r="T910" s="1544"/>
      <c r="U910" s="1544"/>
      <c r="V910" s="1544"/>
      <c r="W910" s="1544"/>
      <c r="X910" s="1544"/>
      <c r="Y910" s="1544"/>
      <c r="Z910" s="1544"/>
      <c r="AA910" s="1544"/>
      <c r="AB910" s="1544"/>
      <c r="AC910" s="1544"/>
      <c r="AD910" s="1544"/>
      <c r="AE910" s="1544"/>
      <c r="AF910" s="1544"/>
      <c r="AG910" s="1544"/>
      <c r="AH910" s="1544"/>
      <c r="AI910" s="1544"/>
      <c r="AJ910" s="1544"/>
      <c r="AK910" s="1544"/>
      <c r="AL910" s="1544"/>
      <c r="AM910" s="1544"/>
      <c r="AN910" s="1544"/>
      <c r="AO910" s="1544"/>
      <c r="AP910" s="1544"/>
      <c r="AQ910" s="1544"/>
      <c r="AR910" s="1544"/>
      <c r="AS910" s="1544"/>
      <c r="AT910" s="1544"/>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3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3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3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35" customHeight="1">
      <c r="F914" s="1830" t="s">
        <v>802</v>
      </c>
      <c r="G914" s="1831"/>
      <c r="H914" s="1831"/>
      <c r="I914" s="1831"/>
      <c r="J914" s="1831"/>
      <c r="K914" s="1831"/>
      <c r="L914" s="1831"/>
      <c r="M914" s="1831"/>
      <c r="N914" s="1831"/>
      <c r="O914" s="1831"/>
      <c r="P914" s="1831"/>
      <c r="Q914" s="1831"/>
      <c r="R914" s="1831"/>
      <c r="S914" s="1831"/>
      <c r="T914" s="1832"/>
      <c r="U914" s="1745" t="s">
        <v>31</v>
      </c>
      <c r="V914" s="1746"/>
      <c r="W914" s="1746"/>
      <c r="X914" s="1746"/>
      <c r="Y914" s="1746"/>
      <c r="Z914" s="1746"/>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35" customHeight="1">
      <c r="B915" s="2"/>
      <c r="F915" s="1747" t="s">
        <v>828</v>
      </c>
      <c r="G915" s="1748"/>
      <c r="H915" s="1748"/>
      <c r="I915" s="1748"/>
      <c r="J915" s="1748"/>
      <c r="K915" s="1748"/>
      <c r="L915" s="1748"/>
      <c r="M915" s="1748"/>
      <c r="N915" s="1748"/>
      <c r="O915" s="1748"/>
      <c r="P915" s="1748"/>
      <c r="Q915" s="1748"/>
      <c r="R915" s="1748"/>
      <c r="S915" s="1748"/>
      <c r="T915" s="1754"/>
      <c r="U915" s="1747"/>
      <c r="V915" s="1748"/>
      <c r="W915" s="1748"/>
      <c r="X915" s="1748"/>
      <c r="Y915" s="1748"/>
      <c r="Z915" s="1748"/>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35" customHeight="1">
      <c r="B916" s="2"/>
      <c r="F916" s="1749"/>
      <c r="G916" s="1750"/>
      <c r="H916" s="1750"/>
      <c r="I916" s="1750"/>
      <c r="J916" s="1750"/>
      <c r="K916" s="1750"/>
      <c r="L916" s="1750"/>
      <c r="M916" s="1750"/>
      <c r="N916" s="1750"/>
      <c r="O916" s="1750"/>
      <c r="P916" s="1750"/>
      <c r="Q916" s="1750"/>
      <c r="R916" s="1750"/>
      <c r="S916" s="1750"/>
      <c r="T916" s="1755"/>
      <c r="U916" s="1749"/>
      <c r="V916" s="1750"/>
      <c r="W916" s="1750"/>
      <c r="X916" s="1750"/>
      <c r="Y916" s="1750"/>
      <c r="Z916" s="1750"/>
      <c r="AA916" s="108"/>
      <c r="AB916" s="1482" t="s">
        <v>392</v>
      </c>
      <c r="AC916" s="1482"/>
      <c r="AD916" s="1482"/>
      <c r="AE916" s="1482"/>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35" customHeight="1">
      <c r="B917" s="2"/>
      <c r="F917" s="45" t="s">
        <v>768</v>
      </c>
      <c r="G917" s="48"/>
      <c r="H917" s="48"/>
      <c r="I917" s="48"/>
      <c r="J917" s="48"/>
      <c r="K917" s="48"/>
      <c r="L917" s="48"/>
      <c r="M917" s="48"/>
      <c r="N917" s="48"/>
      <c r="O917" s="48"/>
      <c r="P917" s="48"/>
      <c r="Q917" s="48"/>
      <c r="R917" s="48"/>
      <c r="S917" s="48"/>
      <c r="T917" s="49"/>
      <c r="U917" s="1628" t="s">
        <v>554</v>
      </c>
      <c r="V917" s="1423"/>
      <c r="W917" s="1423"/>
      <c r="X917" s="1423"/>
      <c r="Y917" s="1423"/>
      <c r="Z917" s="1424"/>
      <c r="AA917" s="1629">
        <f>AM554</f>
        <v>26627000</v>
      </c>
      <c r="AB917" s="1531"/>
      <c r="AC917" s="1531"/>
      <c r="AD917" s="1531"/>
      <c r="AE917" s="1531"/>
      <c r="AF917" s="1630"/>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35" customHeight="1">
      <c r="B918" s="2"/>
      <c r="F918" s="66" t="s">
        <v>684</v>
      </c>
      <c r="G918" s="48"/>
      <c r="H918" s="48"/>
      <c r="I918" s="48"/>
      <c r="J918" s="48"/>
      <c r="K918" s="48"/>
      <c r="L918" s="48"/>
      <c r="M918" s="48"/>
      <c r="N918" s="48"/>
      <c r="O918" s="48"/>
      <c r="P918" s="48"/>
      <c r="Q918" s="48"/>
      <c r="R918" s="48"/>
      <c r="S918" s="48"/>
      <c r="T918" s="49"/>
      <c r="U918" s="1628" t="s">
        <v>554</v>
      </c>
      <c r="V918" s="1423"/>
      <c r="W918" s="1423"/>
      <c r="X918" s="1423"/>
      <c r="Y918" s="1423"/>
      <c r="Z918" s="1424"/>
      <c r="AA918" s="1629">
        <f>AM555</f>
        <v>1842634</v>
      </c>
      <c r="AB918" s="1531"/>
      <c r="AC918" s="1531"/>
      <c r="AD918" s="1531"/>
      <c r="AE918" s="1531"/>
      <c r="AF918" s="1630"/>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35" customHeight="1">
      <c r="F919" s="45" t="s">
        <v>811</v>
      </c>
      <c r="G919" s="5"/>
      <c r="H919" s="5"/>
      <c r="I919" s="5"/>
      <c r="J919" s="5"/>
      <c r="K919" s="5"/>
      <c r="L919" s="5"/>
      <c r="M919" s="5"/>
      <c r="N919" s="5"/>
      <c r="O919" s="5"/>
      <c r="P919" s="5"/>
      <c r="Q919" s="5"/>
      <c r="R919" s="5"/>
      <c r="S919" s="5"/>
      <c r="T919" s="46"/>
      <c r="U919" s="1628" t="s">
        <v>554</v>
      </c>
      <c r="V919" s="1423"/>
      <c r="W919" s="1423"/>
      <c r="X919" s="1423"/>
      <c r="Y919" s="1423"/>
      <c r="Z919" s="1424"/>
      <c r="AA919" s="1629">
        <v>612751</v>
      </c>
      <c r="AB919" s="1531"/>
      <c r="AC919" s="1531"/>
      <c r="AD919" s="1531"/>
      <c r="AE919" s="1531"/>
      <c r="AF919" s="1630"/>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35" customHeight="1">
      <c r="F920" s="45" t="s">
        <v>687</v>
      </c>
      <c r="G920" s="5"/>
      <c r="H920" s="5"/>
      <c r="I920" s="5"/>
      <c r="J920" s="5"/>
      <c r="K920" s="5"/>
      <c r="L920" s="5"/>
      <c r="M920" s="5"/>
      <c r="N920" s="5"/>
      <c r="O920" s="5"/>
      <c r="P920" s="5"/>
      <c r="Q920" s="5"/>
      <c r="R920" s="5"/>
      <c r="S920" s="5"/>
      <c r="T920" s="46"/>
      <c r="U920" s="1628" t="s">
        <v>554</v>
      </c>
      <c r="V920" s="1423"/>
      <c r="W920" s="1423"/>
      <c r="X920" s="1423"/>
      <c r="Y920" s="1423"/>
      <c r="Z920" s="1424"/>
      <c r="AA920" s="1629">
        <f>AO629+AO632</f>
        <v>9785822</v>
      </c>
      <c r="AB920" s="1531"/>
      <c r="AC920" s="1531"/>
      <c r="AD920" s="1531"/>
      <c r="AE920" s="1531"/>
      <c r="AF920" s="1630"/>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35" customHeight="1">
      <c r="F921" s="66" t="s">
        <v>796</v>
      </c>
      <c r="G921" s="5"/>
      <c r="H921" s="5"/>
      <c r="I921" s="5"/>
      <c r="J921" s="5"/>
      <c r="K921" s="5"/>
      <c r="L921" s="5"/>
      <c r="M921" s="5"/>
      <c r="N921" s="5"/>
      <c r="O921" s="5"/>
      <c r="P921" s="5"/>
      <c r="Q921" s="5"/>
      <c r="R921" s="5"/>
      <c r="S921" s="5"/>
      <c r="T921" s="46"/>
      <c r="U921" s="1628" t="s">
        <v>600</v>
      </c>
      <c r="V921" s="1423"/>
      <c r="W921" s="1423"/>
      <c r="X921" s="1423"/>
      <c r="Y921" s="1423"/>
      <c r="Z921" s="1424"/>
      <c r="AA921" s="1629"/>
      <c r="AB921" s="1531"/>
      <c r="AC921" s="1531"/>
      <c r="AD921" s="1531"/>
      <c r="AE921" s="1531"/>
      <c r="AF921" s="1630"/>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35" customHeight="1">
      <c r="F922" s="66" t="s">
        <v>797</v>
      </c>
      <c r="G922" s="5"/>
      <c r="H922" s="5"/>
      <c r="I922" s="5"/>
      <c r="J922" s="5"/>
      <c r="K922" s="5"/>
      <c r="L922" s="5"/>
      <c r="M922" s="5"/>
      <c r="N922" s="5"/>
      <c r="O922" s="5"/>
      <c r="P922" s="5"/>
      <c r="Q922" s="5"/>
      <c r="R922" s="5"/>
      <c r="S922" s="5"/>
      <c r="T922" s="46"/>
      <c r="U922" s="1628" t="s">
        <v>600</v>
      </c>
      <c r="V922" s="1423"/>
      <c r="W922" s="1423"/>
      <c r="X922" s="1423"/>
      <c r="Y922" s="1423"/>
      <c r="Z922" s="1424"/>
      <c r="AA922" s="1629"/>
      <c r="AB922" s="1531"/>
      <c r="AC922" s="1531"/>
      <c r="AD922" s="1531"/>
      <c r="AE922" s="1531"/>
      <c r="AF922" s="1630"/>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35" customHeight="1">
      <c r="F923" s="66" t="s">
        <v>798</v>
      </c>
      <c r="G923" s="5"/>
      <c r="H923" s="5"/>
      <c r="I923" s="5"/>
      <c r="J923" s="5"/>
      <c r="K923" s="5"/>
      <c r="L923" s="5"/>
      <c r="M923" s="5"/>
      <c r="N923" s="5"/>
      <c r="O923" s="5"/>
      <c r="P923" s="5"/>
      <c r="Q923" s="5"/>
      <c r="R923" s="5"/>
      <c r="S923" s="5"/>
      <c r="T923" s="46"/>
      <c r="U923" s="1628" t="s">
        <v>600</v>
      </c>
      <c r="V923" s="1423"/>
      <c r="W923" s="1423"/>
      <c r="X923" s="1423"/>
      <c r="Y923" s="1423"/>
      <c r="Z923" s="1424"/>
      <c r="AA923" s="1629"/>
      <c r="AB923" s="1531"/>
      <c r="AC923" s="1531"/>
      <c r="AD923" s="1531"/>
      <c r="AE923" s="1531"/>
      <c r="AF923" s="1630"/>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35" customHeight="1">
      <c r="F924" s="45" t="s">
        <v>686</v>
      </c>
      <c r="G924" s="5"/>
      <c r="H924" s="5"/>
      <c r="I924" s="5"/>
      <c r="J924" s="5"/>
      <c r="K924" s="5"/>
      <c r="L924" s="5"/>
      <c r="M924" s="5"/>
      <c r="N924" s="5"/>
      <c r="O924" s="5"/>
      <c r="P924" s="5"/>
      <c r="Q924" s="5"/>
      <c r="R924" s="5"/>
      <c r="S924" s="5"/>
      <c r="T924" s="46"/>
      <c r="U924" s="1628" t="s">
        <v>600</v>
      </c>
      <c r="V924" s="1423"/>
      <c r="W924" s="1423"/>
      <c r="X924" s="1423"/>
      <c r="Y924" s="1423"/>
      <c r="Z924" s="1424"/>
      <c r="AA924" s="1629"/>
      <c r="AB924" s="1531"/>
      <c r="AC924" s="1531"/>
      <c r="AD924" s="1531"/>
      <c r="AE924" s="1531"/>
      <c r="AF924" s="1630"/>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35" customHeight="1">
      <c r="F925" s="1631" t="s">
        <v>2555</v>
      </c>
      <c r="G925" s="1632"/>
      <c r="H925" s="1632"/>
      <c r="I925" s="1632"/>
      <c r="J925" s="1632"/>
      <c r="K925" s="1632"/>
      <c r="L925" s="1632"/>
      <c r="M925" s="1632"/>
      <c r="N925" s="1632"/>
      <c r="O925" s="1632"/>
      <c r="P925" s="1632"/>
      <c r="Q925" s="1632"/>
      <c r="R925" s="1632"/>
      <c r="S925" s="1632"/>
      <c r="T925" s="1633"/>
      <c r="U925" s="1628" t="s">
        <v>600</v>
      </c>
      <c r="V925" s="1423"/>
      <c r="W925" s="1423"/>
      <c r="X925" s="1423"/>
      <c r="Y925" s="1423"/>
      <c r="Z925" s="1424"/>
      <c r="AA925" s="1629"/>
      <c r="AB925" s="1531"/>
      <c r="AC925" s="1531"/>
      <c r="AD925" s="1531"/>
      <c r="AE925" s="1531"/>
      <c r="AF925" s="1630"/>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35" customHeight="1">
      <c r="F926" s="1631" t="s">
        <v>688</v>
      </c>
      <c r="G926" s="1632"/>
      <c r="H926" s="1632"/>
      <c r="I926" s="1632"/>
      <c r="J926" s="1632"/>
      <c r="K926" s="1632"/>
      <c r="L926" s="1632"/>
      <c r="M926" s="1632"/>
      <c r="N926" s="1632"/>
      <c r="O926" s="1632"/>
      <c r="P926" s="1632"/>
      <c r="Q926" s="1632"/>
      <c r="R926" s="1632"/>
      <c r="S926" s="1632"/>
      <c r="T926" s="1633"/>
      <c r="U926" s="1628" t="s">
        <v>600</v>
      </c>
      <c r="V926" s="1423"/>
      <c r="W926" s="1423"/>
      <c r="X926" s="1423"/>
      <c r="Y926" s="1423"/>
      <c r="Z926" s="1424"/>
      <c r="AA926" s="1629"/>
      <c r="AB926" s="1531"/>
      <c r="AC926" s="1531"/>
      <c r="AD926" s="1531"/>
      <c r="AE926" s="1531"/>
      <c r="AF926" s="1630"/>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35" customHeight="1">
      <c r="F927" s="1631" t="s">
        <v>2556</v>
      </c>
      <c r="G927" s="1632"/>
      <c r="H927" s="1632"/>
      <c r="I927" s="1632"/>
      <c r="J927" s="1632"/>
      <c r="K927" s="1632"/>
      <c r="L927" s="1632"/>
      <c r="M927" s="1632"/>
      <c r="N927" s="1632"/>
      <c r="O927" s="1632"/>
      <c r="P927" s="1632"/>
      <c r="Q927" s="1632"/>
      <c r="R927" s="1632"/>
      <c r="S927" s="1632"/>
      <c r="T927" s="1633"/>
      <c r="U927" s="1628" t="s">
        <v>600</v>
      </c>
      <c r="V927" s="1423"/>
      <c r="W927" s="1423"/>
      <c r="X927" s="1423"/>
      <c r="Y927" s="1423"/>
      <c r="Z927" s="1424"/>
      <c r="AA927" s="1629"/>
      <c r="AB927" s="1531"/>
      <c r="AC927" s="1531"/>
      <c r="AD927" s="1531"/>
      <c r="AE927" s="1531"/>
      <c r="AF927" s="1630"/>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35" customHeight="1">
      <c r="F928" s="1631" t="s">
        <v>2557</v>
      </c>
      <c r="G928" s="1632"/>
      <c r="H928" s="1632"/>
      <c r="I928" s="1632"/>
      <c r="J928" s="1632"/>
      <c r="K928" s="1632"/>
      <c r="L928" s="1632"/>
      <c r="M928" s="1632"/>
      <c r="N928" s="1632"/>
      <c r="O928" s="1632"/>
      <c r="P928" s="1632"/>
      <c r="Q928" s="1632"/>
      <c r="R928" s="1632"/>
      <c r="S928" s="1632"/>
      <c r="T928" s="1633"/>
      <c r="U928" s="1628" t="s">
        <v>600</v>
      </c>
      <c r="V928" s="1423"/>
      <c r="W928" s="1423"/>
      <c r="X928" s="1423"/>
      <c r="Y928" s="1423"/>
      <c r="Z928" s="1424"/>
      <c r="AA928" s="1629"/>
      <c r="AB928" s="1531"/>
      <c r="AC928" s="1531"/>
      <c r="AD928" s="1531"/>
      <c r="AE928" s="1531"/>
      <c r="AF928" s="1630"/>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35" customHeight="1">
      <c r="F929" s="1631" t="s">
        <v>2558</v>
      </c>
      <c r="G929" s="1632"/>
      <c r="H929" s="1632"/>
      <c r="I929" s="1632"/>
      <c r="J929" s="1632"/>
      <c r="K929" s="1632"/>
      <c r="L929" s="1632"/>
      <c r="M929" s="1632"/>
      <c r="N929" s="1632"/>
      <c r="O929" s="1632"/>
      <c r="P929" s="1632"/>
      <c r="Q929" s="1632"/>
      <c r="R929" s="1632"/>
      <c r="S929" s="1632"/>
      <c r="T929" s="1633"/>
      <c r="U929" s="1628" t="s">
        <v>600</v>
      </c>
      <c r="V929" s="1423"/>
      <c r="W929" s="1423"/>
      <c r="X929" s="1423"/>
      <c r="Y929" s="1423"/>
      <c r="Z929" s="1424"/>
      <c r="AA929" s="1629"/>
      <c r="AB929" s="1531"/>
      <c r="AC929" s="1531"/>
      <c r="AD929" s="1531"/>
      <c r="AE929" s="1531"/>
      <c r="AF929" s="1630"/>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35" customHeight="1">
      <c r="F930" s="1631" t="s">
        <v>2559</v>
      </c>
      <c r="G930" s="1632"/>
      <c r="H930" s="1632"/>
      <c r="I930" s="1632"/>
      <c r="J930" s="1632"/>
      <c r="K930" s="1632"/>
      <c r="L930" s="1632"/>
      <c r="M930" s="1632"/>
      <c r="N930" s="1632"/>
      <c r="O930" s="1632"/>
      <c r="P930" s="1632"/>
      <c r="Q930" s="1632"/>
      <c r="R930" s="1632"/>
      <c r="S930" s="1632"/>
      <c r="T930" s="1633"/>
      <c r="U930" s="1628" t="s">
        <v>600</v>
      </c>
      <c r="V930" s="1423"/>
      <c r="W930" s="1423"/>
      <c r="X930" s="1423"/>
      <c r="Y930" s="1423"/>
      <c r="Z930" s="1424"/>
      <c r="AA930" s="1629"/>
      <c r="AB930" s="1531"/>
      <c r="AC930" s="1531"/>
      <c r="AD930" s="1531"/>
      <c r="AE930" s="1531"/>
      <c r="AF930" s="1630"/>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35" customHeight="1">
      <c r="F931" s="1631" t="s">
        <v>2560</v>
      </c>
      <c r="G931" s="1632"/>
      <c r="H931" s="1632"/>
      <c r="I931" s="1632"/>
      <c r="J931" s="1632"/>
      <c r="K931" s="1632"/>
      <c r="L931" s="1632"/>
      <c r="M931" s="1632"/>
      <c r="N931" s="1632"/>
      <c r="O931" s="1632"/>
      <c r="P931" s="1632"/>
      <c r="Q931" s="1632"/>
      <c r="R931" s="1632"/>
      <c r="S931" s="1632"/>
      <c r="T931" s="1633"/>
      <c r="U931" s="1628" t="s">
        <v>600</v>
      </c>
      <c r="V931" s="1423"/>
      <c r="W931" s="1423"/>
      <c r="X931" s="1423"/>
      <c r="Y931" s="1423"/>
      <c r="Z931" s="1424"/>
      <c r="AA931" s="1629"/>
      <c r="AB931" s="1531"/>
      <c r="AC931" s="1531"/>
      <c r="AD931" s="1531"/>
      <c r="AE931" s="1531"/>
      <c r="AF931" s="1630"/>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35" customHeight="1">
      <c r="F932" s="187" t="s">
        <v>685</v>
      </c>
      <c r="G932" s="5"/>
      <c r="H932" s="5"/>
      <c r="I932" s="5"/>
      <c r="J932" s="5"/>
      <c r="K932" s="5"/>
      <c r="L932" s="5"/>
      <c r="M932" s="5"/>
      <c r="N932" s="5"/>
      <c r="O932" s="5"/>
      <c r="P932" s="5"/>
      <c r="Q932" s="5"/>
      <c r="R932" s="5"/>
      <c r="S932" s="5"/>
      <c r="T932" s="46"/>
      <c r="U932" s="1628" t="s">
        <v>600</v>
      </c>
      <c r="V932" s="1423"/>
      <c r="W932" s="1423"/>
      <c r="X932" s="1423"/>
      <c r="Y932" s="1423"/>
      <c r="Z932" s="1424"/>
      <c r="AA932" s="1629"/>
      <c r="AB932" s="1531"/>
      <c r="AC932" s="1531"/>
      <c r="AD932" s="1531"/>
      <c r="AE932" s="1531"/>
      <c r="AF932" s="1630"/>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35" customHeight="1">
      <c r="F933" s="121" t="s">
        <v>1387</v>
      </c>
      <c r="G933" s="5"/>
      <c r="H933" s="5"/>
      <c r="I933" s="5"/>
      <c r="J933" s="5"/>
      <c r="K933" s="5"/>
      <c r="L933" s="5"/>
      <c r="M933" s="5"/>
      <c r="N933" s="5"/>
      <c r="O933" s="5"/>
      <c r="P933" s="5"/>
      <c r="Q933" s="5"/>
      <c r="R933" s="5"/>
      <c r="S933" s="5"/>
      <c r="T933" s="46"/>
      <c r="U933" s="1628" t="s">
        <v>600</v>
      </c>
      <c r="V933" s="1423"/>
      <c r="W933" s="1423"/>
      <c r="X933" s="1423"/>
      <c r="Y933" s="1423"/>
      <c r="Z933" s="1424"/>
      <c r="AA933" s="1629"/>
      <c r="AB933" s="1531"/>
      <c r="AC933" s="1531"/>
      <c r="AD933" s="1531"/>
      <c r="AE933" s="1531"/>
      <c r="AF933" s="1630"/>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35" customHeight="1">
      <c r="F934" s="66" t="s">
        <v>812</v>
      </c>
      <c r="G934" s="5"/>
      <c r="H934" s="5"/>
      <c r="I934" s="5"/>
      <c r="J934" s="5"/>
      <c r="K934" s="5"/>
      <c r="L934" s="5"/>
      <c r="M934" s="5"/>
      <c r="N934" s="5"/>
      <c r="O934" s="5"/>
      <c r="P934" s="5"/>
      <c r="Q934" s="5"/>
      <c r="R934" s="5"/>
      <c r="S934" s="5"/>
      <c r="T934" s="46"/>
      <c r="U934" s="1628" t="s">
        <v>600</v>
      </c>
      <c r="V934" s="1423"/>
      <c r="W934" s="1423"/>
      <c r="X934" s="1423"/>
      <c r="Y934" s="1423"/>
      <c r="Z934" s="1424"/>
      <c r="AA934" s="1629"/>
      <c r="AB934" s="1531"/>
      <c r="AC934" s="1531"/>
      <c r="AD934" s="1531"/>
      <c r="AE934" s="1531"/>
      <c r="AF934" s="1630"/>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35" customHeight="1">
      <c r="F935" s="1634" t="s">
        <v>2564</v>
      </c>
      <c r="G935" s="1635"/>
      <c r="H935" s="1635"/>
      <c r="I935" s="1635"/>
      <c r="J935" s="1635"/>
      <c r="K935" s="1635"/>
      <c r="L935" s="1635"/>
      <c r="M935" s="1635"/>
      <c r="N935" s="1635"/>
      <c r="O935" s="1635"/>
      <c r="P935" s="1635"/>
      <c r="Q935" s="1635"/>
      <c r="R935" s="1635"/>
      <c r="S935" s="1635"/>
      <c r="T935" s="1636"/>
      <c r="U935" s="1628" t="s">
        <v>600</v>
      </c>
      <c r="V935" s="1423"/>
      <c r="W935" s="1423"/>
      <c r="X935" s="1423"/>
      <c r="Y935" s="1423"/>
      <c r="Z935" s="1424"/>
      <c r="AA935" s="1629"/>
      <c r="AB935" s="1531"/>
      <c r="AC935" s="1531"/>
      <c r="AD935" s="1531"/>
      <c r="AE935" s="1531"/>
      <c r="AF935" s="1630"/>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35" customHeight="1">
      <c r="F936" s="1634" t="s">
        <v>2565</v>
      </c>
      <c r="G936" s="1635"/>
      <c r="H936" s="1635"/>
      <c r="I936" s="1635"/>
      <c r="J936" s="1635"/>
      <c r="K936" s="1635"/>
      <c r="L936" s="1635"/>
      <c r="M936" s="1635"/>
      <c r="N936" s="1635"/>
      <c r="O936" s="1635"/>
      <c r="P936" s="1635"/>
      <c r="Q936" s="1635"/>
      <c r="R936" s="1635"/>
      <c r="S936" s="1635"/>
      <c r="T936" s="1636"/>
      <c r="U936" s="1628" t="s">
        <v>600</v>
      </c>
      <c r="V936" s="1423"/>
      <c r="W936" s="1423"/>
      <c r="X936" s="1423"/>
      <c r="Y936" s="1423"/>
      <c r="Z936" s="1424"/>
      <c r="AA936" s="1629"/>
      <c r="AB936" s="1531"/>
      <c r="AC936" s="1531"/>
      <c r="AD936" s="1531"/>
      <c r="AE936" s="1531"/>
      <c r="AF936" s="1630"/>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35" customHeight="1">
      <c r="F937" s="1631" t="s">
        <v>2561</v>
      </c>
      <c r="G937" s="1632"/>
      <c r="H937" s="1632"/>
      <c r="I937" s="1632"/>
      <c r="J937" s="1632"/>
      <c r="K937" s="1632"/>
      <c r="L937" s="1632"/>
      <c r="M937" s="1632"/>
      <c r="N937" s="1632"/>
      <c r="O937" s="1632"/>
      <c r="P937" s="1632"/>
      <c r="Q937" s="1632"/>
      <c r="R937" s="1632"/>
      <c r="S937" s="1632"/>
      <c r="T937" s="1633"/>
      <c r="U937" s="1628" t="s">
        <v>600</v>
      </c>
      <c r="V937" s="1423"/>
      <c r="W937" s="1423"/>
      <c r="X937" s="1423"/>
      <c r="Y937" s="1423"/>
      <c r="Z937" s="1424"/>
      <c r="AA937" s="1629"/>
      <c r="AB937" s="1531"/>
      <c r="AC937" s="1531"/>
      <c r="AD937" s="1531"/>
      <c r="AE937" s="1531"/>
      <c r="AF937" s="1630"/>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35" customHeight="1">
      <c r="F938" s="1631" t="s">
        <v>2562</v>
      </c>
      <c r="G938" s="1632"/>
      <c r="H938" s="1632"/>
      <c r="I938" s="1632"/>
      <c r="J938" s="1632"/>
      <c r="K938" s="1632"/>
      <c r="L938" s="1632"/>
      <c r="M938" s="1632"/>
      <c r="N938" s="1632"/>
      <c r="O938" s="1632"/>
      <c r="P938" s="1632"/>
      <c r="Q938" s="1632"/>
      <c r="R938" s="1632"/>
      <c r="S938" s="1632"/>
      <c r="T938" s="1633"/>
      <c r="U938" s="1628" t="s">
        <v>600</v>
      </c>
      <c r="V938" s="1423"/>
      <c r="W938" s="1423"/>
      <c r="X938" s="1423"/>
      <c r="Y938" s="1423"/>
      <c r="Z938" s="1424"/>
      <c r="AA938" s="1629"/>
      <c r="AB938" s="1531"/>
      <c r="AC938" s="1531"/>
      <c r="AD938" s="1531"/>
      <c r="AE938" s="1531"/>
      <c r="AF938" s="1630"/>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35" customHeight="1">
      <c r="F939" s="1631" t="s">
        <v>2563</v>
      </c>
      <c r="G939" s="1632"/>
      <c r="H939" s="1632"/>
      <c r="I939" s="1632"/>
      <c r="J939" s="1632"/>
      <c r="K939" s="1632"/>
      <c r="L939" s="1632"/>
      <c r="M939" s="1632"/>
      <c r="N939" s="1632"/>
      <c r="O939" s="1632"/>
      <c r="P939" s="1632"/>
      <c r="Q939" s="1632"/>
      <c r="R939" s="1632"/>
      <c r="S939" s="1632"/>
      <c r="T939" s="1633"/>
      <c r="U939" s="1628" t="s">
        <v>600</v>
      </c>
      <c r="V939" s="1423"/>
      <c r="W939" s="1423"/>
      <c r="X939" s="1423"/>
      <c r="Y939" s="1423"/>
      <c r="Z939" s="1424"/>
      <c r="AA939" s="1629"/>
      <c r="AB939" s="1531"/>
      <c r="AC939" s="1531"/>
      <c r="AD939" s="1531"/>
      <c r="AE939" s="1531"/>
      <c r="AF939" s="1630"/>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35" customHeight="1">
      <c r="F940" s="121" t="s">
        <v>1371</v>
      </c>
      <c r="G940" s="5"/>
      <c r="H940" s="5"/>
      <c r="I940" s="5"/>
      <c r="J940" s="5"/>
      <c r="K940" s="5"/>
      <c r="L940" s="5"/>
      <c r="M940" s="5"/>
      <c r="N940" s="5"/>
      <c r="O940" s="5"/>
      <c r="P940" s="5"/>
      <c r="Q940" s="5"/>
      <c r="R940" s="5"/>
      <c r="S940" s="5"/>
      <c r="T940" s="46"/>
      <c r="U940" s="1628" t="s">
        <v>600</v>
      </c>
      <c r="V940" s="1423"/>
      <c r="W940" s="1423"/>
      <c r="X940" s="1423"/>
      <c r="Y940" s="1423"/>
      <c r="Z940" s="1424"/>
      <c r="AA940" s="1629"/>
      <c r="AB940" s="1531"/>
      <c r="AC940" s="1531"/>
      <c r="AD940" s="1531"/>
      <c r="AE940" s="1531"/>
      <c r="AF940" s="1630"/>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35" customHeight="1">
      <c r="F941" s="1634" t="s">
        <v>2566</v>
      </c>
      <c r="G941" s="1635"/>
      <c r="H941" s="1635"/>
      <c r="I941" s="1635"/>
      <c r="J941" s="1635"/>
      <c r="K941" s="1635"/>
      <c r="L941" s="1635"/>
      <c r="M941" s="1635"/>
      <c r="N941" s="1635"/>
      <c r="O941" s="1635"/>
      <c r="P941" s="1635"/>
      <c r="Q941" s="1635"/>
      <c r="R941" s="1635"/>
      <c r="S941" s="1635"/>
      <c r="T941" s="1636"/>
      <c r="U941" s="1628" t="s">
        <v>600</v>
      </c>
      <c r="V941" s="1423"/>
      <c r="W941" s="1423"/>
      <c r="X941" s="1423"/>
      <c r="Y941" s="1423"/>
      <c r="Z941" s="1424"/>
      <c r="AA941" s="1629"/>
      <c r="AB941" s="1531"/>
      <c r="AC941" s="1531"/>
      <c r="AD941" s="1531"/>
      <c r="AE941" s="1531"/>
      <c r="AF941" s="1630"/>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35" customHeight="1">
      <c r="F942" s="121" t="s">
        <v>1372</v>
      </c>
      <c r="G942" s="5"/>
      <c r="H942" s="5"/>
      <c r="I942" s="5"/>
      <c r="J942" s="5"/>
      <c r="K942" s="5"/>
      <c r="L942" s="5"/>
      <c r="M942" s="5"/>
      <c r="N942" s="5"/>
      <c r="O942" s="5"/>
      <c r="P942" s="5"/>
      <c r="Q942" s="5"/>
      <c r="R942" s="5"/>
      <c r="S942" s="5"/>
      <c r="T942" s="46"/>
      <c r="U942" s="1628" t="s">
        <v>600</v>
      </c>
      <c r="V942" s="1423"/>
      <c r="W942" s="1423"/>
      <c r="X942" s="1423"/>
      <c r="Y942" s="1423"/>
      <c r="Z942" s="1424"/>
      <c r="AA942" s="1629"/>
      <c r="AB942" s="1531"/>
      <c r="AC942" s="1531"/>
      <c r="AD942" s="1531"/>
      <c r="AE942" s="1531"/>
      <c r="AF942" s="1630"/>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35" customHeight="1">
      <c r="F943" s="1634" t="s">
        <v>2567</v>
      </c>
      <c r="G943" s="1635"/>
      <c r="H943" s="1635"/>
      <c r="I943" s="1635"/>
      <c r="J943" s="1635"/>
      <c r="K943" s="1635"/>
      <c r="L943" s="1635"/>
      <c r="M943" s="1635"/>
      <c r="N943" s="1635"/>
      <c r="O943" s="1635"/>
      <c r="P943" s="1635"/>
      <c r="Q943" s="1635"/>
      <c r="R943" s="1635"/>
      <c r="S943" s="1635"/>
      <c r="T943" s="1636"/>
      <c r="U943" s="1628" t="s">
        <v>600</v>
      </c>
      <c r="V943" s="1423"/>
      <c r="W943" s="1423"/>
      <c r="X943" s="1423"/>
      <c r="Y943" s="1423"/>
      <c r="Z943" s="1424"/>
      <c r="AA943" s="1629"/>
      <c r="AB943" s="1531"/>
      <c r="AC943" s="1531"/>
      <c r="AD943" s="1531"/>
      <c r="AE943" s="1531"/>
      <c r="AF943" s="1630"/>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35" customHeight="1">
      <c r="F944" s="45" t="s">
        <v>816</v>
      </c>
      <c r="G944" s="5"/>
      <c r="H944" s="5"/>
      <c r="I944" s="5"/>
      <c r="J944" s="5"/>
      <c r="K944" s="5"/>
      <c r="L944" s="5"/>
      <c r="M944" s="5"/>
      <c r="N944" s="5"/>
      <c r="O944" s="5"/>
      <c r="P944" s="1628" t="s">
        <v>678</v>
      </c>
      <c r="Q944" s="1423"/>
      <c r="R944" s="1423"/>
      <c r="S944" s="1423"/>
      <c r="T944" s="1424"/>
      <c r="U944" s="1628" t="s">
        <v>600</v>
      </c>
      <c r="V944" s="1423"/>
      <c r="W944" s="1423"/>
      <c r="X944" s="1423"/>
      <c r="Y944" s="1423"/>
      <c r="Z944" s="1424"/>
      <c r="AA944" s="1629"/>
      <c r="AB944" s="1531"/>
      <c r="AC944" s="1531"/>
      <c r="AD944" s="1531"/>
      <c r="AE944" s="1531"/>
      <c r="AF944" s="1630"/>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35" customHeight="1">
      <c r="F945" s="1631" t="s">
        <v>2554</v>
      </c>
      <c r="G945" s="1632"/>
      <c r="H945" s="1633"/>
      <c r="I945" s="1618" t="s">
        <v>335</v>
      </c>
      <c r="J945" s="1619"/>
      <c r="K945" s="1619"/>
      <c r="L945" s="1619"/>
      <c r="M945" s="1619"/>
      <c r="N945" s="1619"/>
      <c r="O945" s="1619"/>
      <c r="P945" s="1619"/>
      <c r="Q945" s="1619"/>
      <c r="R945" s="1619"/>
      <c r="S945" s="1619"/>
      <c r="T945" s="1620"/>
      <c r="U945" s="1628" t="s">
        <v>600</v>
      </c>
      <c r="V945" s="1423"/>
      <c r="W945" s="1423"/>
      <c r="X945" s="1423"/>
      <c r="Y945" s="1423"/>
      <c r="Z945" s="1424"/>
      <c r="AA945" s="1629"/>
      <c r="AB945" s="1531"/>
      <c r="AC945" s="1531"/>
      <c r="AD945" s="1531"/>
      <c r="AE945" s="1531"/>
      <c r="AF945" s="1630"/>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35" customHeight="1">
      <c r="F946" s="45" t="s">
        <v>86</v>
      </c>
      <c r="G946" s="48"/>
      <c r="H946" s="48"/>
      <c r="I946" s="1618" t="s">
        <v>2731</v>
      </c>
      <c r="J946" s="1619"/>
      <c r="K946" s="1619"/>
      <c r="L946" s="1619"/>
      <c r="M946" s="1619"/>
      <c r="N946" s="1619"/>
      <c r="O946" s="1619"/>
      <c r="P946" s="1619"/>
      <c r="Q946" s="1619"/>
      <c r="R946" s="1619"/>
      <c r="S946" s="1619"/>
      <c r="T946" s="1620"/>
      <c r="U946" s="1628" t="s">
        <v>554</v>
      </c>
      <c r="V946" s="1423"/>
      <c r="W946" s="1423"/>
      <c r="X946" s="1423"/>
      <c r="Y946" s="1423"/>
      <c r="Z946" s="1424"/>
      <c r="AA946" s="1629">
        <v>9709674</v>
      </c>
      <c r="AB946" s="1531"/>
      <c r="AC946" s="1531"/>
      <c r="AD946" s="1531"/>
      <c r="AE946" s="1531"/>
      <c r="AF946" s="1630"/>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35" customHeight="1">
      <c r="F947" s="45" t="s">
        <v>10</v>
      </c>
      <c r="G947" s="48"/>
      <c r="H947" s="48"/>
      <c r="I947" s="1642" t="s">
        <v>2646</v>
      </c>
      <c r="J947" s="1643"/>
      <c r="K947" s="1643"/>
      <c r="L947" s="1643"/>
      <c r="M947" s="1643"/>
      <c r="N947" s="1643"/>
      <c r="O947" s="1643"/>
      <c r="P947" s="1643"/>
      <c r="Q947" s="1643"/>
      <c r="R947" s="1643"/>
      <c r="S947" s="1643"/>
      <c r="T947" s="1644"/>
      <c r="U947" s="1628" t="s">
        <v>554</v>
      </c>
      <c r="V947" s="1423"/>
      <c r="W947" s="1423"/>
      <c r="X947" s="1423"/>
      <c r="Y947" s="1423"/>
      <c r="Z947" s="1424"/>
      <c r="AA947" s="1629">
        <v>1000000</v>
      </c>
      <c r="AB947" s="1531"/>
      <c r="AC947" s="1531"/>
      <c r="AD947" s="1531"/>
      <c r="AE947" s="1531"/>
      <c r="AF947" s="1630"/>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35" customHeight="1">
      <c r="F948" s="47" t="s">
        <v>170</v>
      </c>
      <c r="G948" s="48"/>
      <c r="H948" s="48"/>
      <c r="I948" s="1642" t="s">
        <v>2755</v>
      </c>
      <c r="J948" s="1643"/>
      <c r="K948" s="1643"/>
      <c r="L948" s="1643"/>
      <c r="M948" s="1643"/>
      <c r="N948" s="1643"/>
      <c r="O948" s="1643"/>
      <c r="P948" s="1643"/>
      <c r="Q948" s="1643"/>
      <c r="R948" s="1643"/>
      <c r="S948" s="1643"/>
      <c r="T948" s="1644"/>
      <c r="U948" s="1628" t="s">
        <v>554</v>
      </c>
      <c r="V948" s="1423"/>
      <c r="W948" s="1423"/>
      <c r="X948" s="1423"/>
      <c r="Y948" s="1423"/>
      <c r="Z948" s="1424"/>
      <c r="AA948" s="1629">
        <f>AO633</f>
        <v>2730000</v>
      </c>
      <c r="AB948" s="1531"/>
      <c r="AC948" s="1531"/>
      <c r="AD948" s="1531"/>
      <c r="AE948" s="1531"/>
      <c r="AF948" s="1630"/>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35" customHeight="1">
      <c r="F949" s="47" t="s">
        <v>170</v>
      </c>
      <c r="G949" s="48"/>
      <c r="H949" s="48"/>
      <c r="I949" s="1642" t="s">
        <v>335</v>
      </c>
      <c r="J949" s="1643"/>
      <c r="K949" s="1643"/>
      <c r="L949" s="1643"/>
      <c r="M949" s="1643"/>
      <c r="N949" s="1643"/>
      <c r="O949" s="1643"/>
      <c r="P949" s="1643"/>
      <c r="Q949" s="1643"/>
      <c r="R949" s="1643"/>
      <c r="S949" s="1643"/>
      <c r="T949" s="1644"/>
      <c r="U949" s="1628" t="s">
        <v>600</v>
      </c>
      <c r="V949" s="1423"/>
      <c r="W949" s="1423"/>
      <c r="X949" s="1423"/>
      <c r="Y949" s="1423"/>
      <c r="Z949" s="1424"/>
      <c r="AA949" s="1629"/>
      <c r="AB949" s="1531"/>
      <c r="AC949" s="1531"/>
      <c r="AD949" s="1531"/>
      <c r="AE949" s="1531"/>
      <c r="AF949" s="1630"/>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3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3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3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3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35" customHeight="1">
      <c r="C954" s="66" t="s">
        <v>11</v>
      </c>
      <c r="D954" s="5"/>
      <c r="E954" s="5"/>
      <c r="F954" s="5"/>
      <c r="G954" s="5"/>
      <c r="H954" s="5"/>
      <c r="I954" s="5"/>
      <c r="J954" s="5"/>
      <c r="K954" s="5"/>
      <c r="L954" s="46"/>
      <c r="M954" s="1645">
        <v>45330</v>
      </c>
      <c r="N954" s="1610"/>
      <c r="O954" s="1610"/>
      <c r="P954" s="1610"/>
      <c r="Q954" s="1610"/>
      <c r="R954" s="1610"/>
      <c r="S954" s="1611"/>
      <c r="U954" s="66" t="s">
        <v>11</v>
      </c>
      <c r="V954" s="5"/>
      <c r="W954" s="5"/>
      <c r="X954" s="5"/>
      <c r="Y954" s="5"/>
      <c r="Z954" s="5"/>
      <c r="AA954" s="5"/>
      <c r="AB954" s="5"/>
      <c r="AC954" s="5"/>
      <c r="AD954" s="46"/>
      <c r="AE954" s="1645"/>
      <c r="AF954" s="1610"/>
      <c r="AG954" s="1610"/>
      <c r="AH954" s="1610"/>
      <c r="AI954" s="1610"/>
      <c r="AJ954" s="1610"/>
      <c r="AK954" s="1611"/>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35" customHeight="1">
      <c r="C955" s="66" t="s">
        <v>12</v>
      </c>
      <c r="D955" s="5"/>
      <c r="E955" s="5"/>
      <c r="F955" s="5"/>
      <c r="G955" s="5"/>
      <c r="H955" s="5"/>
      <c r="I955" s="5"/>
      <c r="J955" s="5"/>
      <c r="K955" s="5"/>
      <c r="L955" s="46"/>
      <c r="M955" s="1743" t="s">
        <v>2757</v>
      </c>
      <c r="N955" s="1420"/>
      <c r="O955" s="1420"/>
      <c r="P955" s="1420"/>
      <c r="Q955" s="1420"/>
      <c r="R955" s="1420"/>
      <c r="S955" s="1744"/>
      <c r="U955" s="66" t="s">
        <v>12</v>
      </c>
      <c r="V955" s="5"/>
      <c r="W955" s="5"/>
      <c r="X955" s="5"/>
      <c r="Y955" s="5"/>
      <c r="Z955" s="5"/>
      <c r="AA955" s="5"/>
      <c r="AB955" s="5"/>
      <c r="AC955" s="5"/>
      <c r="AD955" s="46"/>
      <c r="AE955" s="1743"/>
      <c r="AF955" s="1420"/>
      <c r="AG955" s="1420"/>
      <c r="AH955" s="1420"/>
      <c r="AI955" s="1420"/>
      <c r="AJ955" s="1420"/>
      <c r="AK955" s="1744"/>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35" customHeight="1">
      <c r="C956" s="66" t="s">
        <v>893</v>
      </c>
      <c r="D956" s="5"/>
      <c r="E956" s="5"/>
      <c r="J956" s="1692" t="s">
        <v>2756</v>
      </c>
      <c r="K956" s="1693"/>
      <c r="L956" s="1693"/>
      <c r="M956" s="1693"/>
      <c r="N956" s="1693"/>
      <c r="O956" s="1693"/>
      <c r="P956" s="1693"/>
      <c r="Q956" s="1693"/>
      <c r="R956" s="1693"/>
      <c r="S956" s="1694"/>
      <c r="U956" s="66" t="s">
        <v>893</v>
      </c>
      <c r="V956" s="5"/>
      <c r="W956" s="5"/>
      <c r="AB956" s="1692" t="s">
        <v>308</v>
      </c>
      <c r="AC956" s="1693"/>
      <c r="AD956" s="1693"/>
      <c r="AE956" s="1693"/>
      <c r="AF956" s="1693"/>
      <c r="AG956" s="1693"/>
      <c r="AH956" s="1693"/>
      <c r="AI956" s="1693"/>
      <c r="AJ956" s="1693"/>
      <c r="AK956" s="1694"/>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35" customHeight="1">
      <c r="C957" s="66" t="s">
        <v>13</v>
      </c>
      <c r="D957" s="5"/>
      <c r="E957" s="5"/>
      <c r="F957" s="5"/>
      <c r="G957" s="5"/>
      <c r="H957" s="5"/>
      <c r="I957" s="5"/>
      <c r="J957" s="5"/>
      <c r="K957" s="5"/>
      <c r="L957" s="46"/>
      <c r="M957" s="1771">
        <f>14/57</f>
        <v>0.24561403508771928</v>
      </c>
      <c r="N957" s="1767"/>
      <c r="O957" s="1767"/>
      <c r="P957" s="1767"/>
      <c r="Q957" s="1767"/>
      <c r="R957" s="1767"/>
      <c r="S957" s="1768"/>
      <c r="U957" s="66" t="s">
        <v>13</v>
      </c>
      <c r="V957" s="5"/>
      <c r="W957" s="5"/>
      <c r="X957" s="5"/>
      <c r="Y957" s="5"/>
      <c r="Z957" s="5"/>
      <c r="AA957" s="5"/>
      <c r="AB957" s="5"/>
      <c r="AC957" s="5"/>
      <c r="AD957" s="46"/>
      <c r="AE957" s="1766"/>
      <c r="AF957" s="1767"/>
      <c r="AG957" s="1767"/>
      <c r="AH957" s="1767"/>
      <c r="AI957" s="1767"/>
      <c r="AJ957" s="1767"/>
      <c r="AK957" s="1768"/>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35" customHeight="1">
      <c r="C958" s="66" t="s">
        <v>14</v>
      </c>
      <c r="D958" s="5"/>
      <c r="E958" s="5"/>
      <c r="F958" s="5"/>
      <c r="G958" s="5"/>
      <c r="H958" s="5"/>
      <c r="I958" s="5"/>
      <c r="J958" s="5"/>
      <c r="K958" s="5"/>
      <c r="L958" s="46"/>
      <c r="M958" s="1757">
        <v>14</v>
      </c>
      <c r="N958" s="1601"/>
      <c r="O958" s="1601"/>
      <c r="P958" s="1601"/>
      <c r="Q958" s="1601"/>
      <c r="R958" s="1601"/>
      <c r="S958" s="1602"/>
      <c r="U958" s="66" t="s">
        <v>14</v>
      </c>
      <c r="V958" s="5"/>
      <c r="W958" s="5"/>
      <c r="X958" s="5"/>
      <c r="Y958" s="5"/>
      <c r="Z958" s="5"/>
      <c r="AA958" s="5"/>
      <c r="AB958" s="5"/>
      <c r="AC958" s="5"/>
      <c r="AD958" s="46"/>
      <c r="AE958" s="1757"/>
      <c r="AF958" s="1601"/>
      <c r="AG958" s="1601"/>
      <c r="AH958" s="1601"/>
      <c r="AI958" s="1601"/>
      <c r="AJ958" s="1601"/>
      <c r="AK958" s="1602"/>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35" customHeight="1">
      <c r="C959" s="66" t="s">
        <v>15</v>
      </c>
      <c r="D959" s="5"/>
      <c r="E959" s="5"/>
      <c r="F959" s="5"/>
      <c r="G959" s="5"/>
      <c r="H959" s="5"/>
      <c r="I959" s="5"/>
      <c r="J959" s="5"/>
      <c r="K959" s="5"/>
      <c r="L959" s="46"/>
      <c r="M959" s="1629">
        <f>'Subsidy Contract Calculation'!J40</f>
        <v>139500</v>
      </c>
      <c r="N959" s="1531"/>
      <c r="O959" s="1531"/>
      <c r="P959" s="1531"/>
      <c r="Q959" s="1531"/>
      <c r="R959" s="1531"/>
      <c r="S959" s="1630"/>
      <c r="U959" s="66" t="s">
        <v>15</v>
      </c>
      <c r="V959" s="5"/>
      <c r="W959" s="5"/>
      <c r="X959" s="5"/>
      <c r="Y959" s="5"/>
      <c r="Z959" s="5"/>
      <c r="AA959" s="5"/>
      <c r="AB959" s="5"/>
      <c r="AC959" s="5"/>
      <c r="AD959" s="46"/>
      <c r="AE959" s="1629"/>
      <c r="AF959" s="1531"/>
      <c r="AG959" s="1531"/>
      <c r="AH959" s="1531"/>
      <c r="AI959" s="1531"/>
      <c r="AJ959" s="1531"/>
      <c r="AK959" s="1630"/>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35" customHeight="1">
      <c r="C960" s="66" t="s">
        <v>16</v>
      </c>
      <c r="D960" s="5"/>
      <c r="E960" s="5"/>
      <c r="F960" s="5"/>
      <c r="G960" s="5"/>
      <c r="H960" s="5"/>
      <c r="I960" s="5"/>
      <c r="J960" s="5"/>
      <c r="K960" s="5"/>
      <c r="L960" s="46"/>
      <c r="M960" s="1629">
        <f>M959*M961</f>
        <v>2790000</v>
      </c>
      <c r="N960" s="1531"/>
      <c r="O960" s="1531"/>
      <c r="P960" s="1531"/>
      <c r="Q960" s="1531"/>
      <c r="R960" s="1531"/>
      <c r="S960" s="1630"/>
      <c r="U960" s="66" t="s">
        <v>16</v>
      </c>
      <c r="V960" s="5"/>
      <c r="W960" s="5"/>
      <c r="X960" s="5"/>
      <c r="Y960" s="5"/>
      <c r="Z960" s="5"/>
      <c r="AA960" s="5"/>
      <c r="AB960" s="5"/>
      <c r="AC960" s="5"/>
      <c r="AD960" s="46"/>
      <c r="AE960" s="1629"/>
      <c r="AF960" s="1531"/>
      <c r="AG960" s="1531"/>
      <c r="AH960" s="1531"/>
      <c r="AI960" s="1531"/>
      <c r="AJ960" s="1531"/>
      <c r="AK960" s="1630"/>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35" customHeight="1">
      <c r="C961" s="121" t="s">
        <v>1775</v>
      </c>
      <c r="D961" s="5"/>
      <c r="E961" s="5"/>
      <c r="F961" s="5"/>
      <c r="G961" s="5"/>
      <c r="H961" s="5"/>
      <c r="I961" s="5"/>
      <c r="J961" s="5"/>
      <c r="K961" s="5"/>
      <c r="L961" s="46"/>
      <c r="M961" s="1763">
        <v>20</v>
      </c>
      <c r="N961" s="1764"/>
      <c r="O961" s="1764"/>
      <c r="P961" s="1764"/>
      <c r="Q961" s="1764"/>
      <c r="R961" s="1764"/>
      <c r="S961" s="1765"/>
      <c r="U961" s="121" t="s">
        <v>1775</v>
      </c>
      <c r="V961" s="5"/>
      <c r="W961" s="5"/>
      <c r="X961" s="5"/>
      <c r="Y961" s="5"/>
      <c r="Z961" s="5"/>
      <c r="AA961" s="5"/>
      <c r="AB961" s="5"/>
      <c r="AC961" s="5"/>
      <c r="AD961" s="46"/>
      <c r="AE961" s="1763"/>
      <c r="AF961" s="1764"/>
      <c r="AG961" s="1764"/>
      <c r="AH961" s="1764"/>
      <c r="AI961" s="1764"/>
      <c r="AJ961" s="1764"/>
      <c r="AK961" s="1765"/>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3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3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3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3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35" customHeight="1">
      <c r="A966"/>
      <c r="B966"/>
      <c r="C966"/>
      <c r="D966"/>
      <c r="E966"/>
      <c r="F966" s="45" t="s">
        <v>580</v>
      </c>
      <c r="G966" s="5"/>
      <c r="H966" s="5"/>
      <c r="I966" s="5"/>
      <c r="J966" s="5"/>
      <c r="K966" s="5"/>
      <c r="L966" s="46"/>
      <c r="M966" s="1646"/>
      <c r="N966" s="1647"/>
      <c r="O966" s="1647"/>
      <c r="P966" s="1647"/>
      <c r="Q966" s="1647"/>
      <c r="R966" s="1647"/>
      <c r="S966" s="1648"/>
      <c r="T966" s="66" t="s">
        <v>800</v>
      </c>
      <c r="U966" s="5"/>
      <c r="V966" s="5"/>
      <c r="W966" s="5"/>
      <c r="X966" s="5"/>
      <c r="Y966" s="5"/>
      <c r="Z966" s="46"/>
      <c r="AA966" s="1646"/>
      <c r="AB966" s="1647"/>
      <c r="AC966" s="1647"/>
      <c r="AD966" s="1647"/>
      <c r="AE966" s="1647"/>
      <c r="AF966" s="1647"/>
      <c r="AG966" s="1648"/>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35" customHeight="1">
      <c r="A967"/>
      <c r="B967"/>
      <c r="C967"/>
      <c r="D967"/>
      <c r="E967"/>
      <c r="F967" s="45" t="s">
        <v>581</v>
      </c>
      <c r="G967" s="5"/>
      <c r="H967" s="5"/>
      <c r="I967" s="5"/>
      <c r="J967" s="5"/>
      <c r="K967" s="5"/>
      <c r="L967" s="46"/>
      <c r="M967" s="1646"/>
      <c r="N967" s="1647"/>
      <c r="O967" s="1647"/>
      <c r="P967" s="1647"/>
      <c r="Q967" s="1647"/>
      <c r="R967" s="1647"/>
      <c r="S967" s="1648"/>
      <c r="T967" s="66" t="s">
        <v>799</v>
      </c>
      <c r="U967" s="5"/>
      <c r="V967" s="5"/>
      <c r="W967" s="5"/>
      <c r="X967" s="5"/>
      <c r="Y967" s="5"/>
      <c r="Z967" s="46"/>
      <c r="AA967" s="1646"/>
      <c r="AB967" s="1647"/>
      <c r="AC967" s="1647"/>
      <c r="AD967" s="1647"/>
      <c r="AE967" s="1647"/>
      <c r="AF967" s="1647"/>
      <c r="AG967" s="1648"/>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35" customHeight="1">
      <c r="A968"/>
      <c r="B968"/>
      <c r="C968"/>
      <c r="D968"/>
      <c r="E968"/>
      <c r="F968" s="45" t="s">
        <v>917</v>
      </c>
      <c r="G968" s="5"/>
      <c r="H968" s="5"/>
      <c r="I968" s="5"/>
      <c r="J968" s="5"/>
      <c r="K968" s="5"/>
      <c r="L968" s="46"/>
      <c r="M968" s="1688" t="s">
        <v>600</v>
      </c>
      <c r="N968" s="1689"/>
      <c r="O968" s="1689"/>
      <c r="P968" s="1689"/>
      <c r="Q968" s="1689"/>
      <c r="R968" s="1689"/>
      <c r="S968" s="1690"/>
      <c r="T968" s="45" t="s">
        <v>338</v>
      </c>
      <c r="U968" s="5"/>
      <c r="V968" s="5"/>
      <c r="W968" s="5"/>
      <c r="X968" s="5"/>
      <c r="Y968" s="5"/>
      <c r="Z968" s="46"/>
      <c r="AA968" s="1646"/>
      <c r="AB968" s="1647"/>
      <c r="AC968" s="1647"/>
      <c r="AD968" s="1647"/>
      <c r="AE968" s="1647"/>
      <c r="AF968" s="1647"/>
      <c r="AG968" s="1648"/>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35" customHeight="1">
      <c r="A969"/>
      <c r="B969"/>
      <c r="C969"/>
      <c r="D969"/>
      <c r="E969"/>
      <c r="F969" s="45" t="s">
        <v>582</v>
      </c>
      <c r="G969" s="5"/>
      <c r="H969" s="5"/>
      <c r="I969" s="5"/>
      <c r="J969" s="5"/>
      <c r="K969" s="5"/>
      <c r="L969" s="46"/>
      <c r="M969" s="1646"/>
      <c r="N969" s="1647"/>
      <c r="O969" s="1647"/>
      <c r="P969" s="1647"/>
      <c r="Q969" s="1647"/>
      <c r="R969" s="1647"/>
      <c r="S969" s="1648"/>
      <c r="T969" s="45" t="s">
        <v>339</v>
      </c>
      <c r="U969" s="5"/>
      <c r="V969" s="5"/>
      <c r="W969" s="5"/>
      <c r="X969" s="5"/>
      <c r="Y969" s="5"/>
      <c r="Z969" s="46"/>
      <c r="AA969" s="1646"/>
      <c r="AB969" s="1647"/>
      <c r="AC969" s="1647"/>
      <c r="AD969" s="1647"/>
      <c r="AE969" s="1647"/>
      <c r="AF969" s="1647"/>
      <c r="AG969" s="1648"/>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35" customHeight="1">
      <c r="A970"/>
      <c r="B970"/>
      <c r="C970"/>
      <c r="D970"/>
      <c r="E970"/>
      <c r="F970" s="45" t="s">
        <v>473</v>
      </c>
      <c r="G970" s="5"/>
      <c r="H970" s="5"/>
      <c r="I970" s="5"/>
      <c r="J970" s="5"/>
      <c r="K970" s="5"/>
      <c r="L970" s="46"/>
      <c r="M970" s="1646"/>
      <c r="N970" s="1647"/>
      <c r="O970" s="1647"/>
      <c r="P970" s="1647"/>
      <c r="Q970" s="1647"/>
      <c r="R970" s="1647"/>
      <c r="S970" s="1648"/>
      <c r="T970" s="45" t="s">
        <v>377</v>
      </c>
      <c r="U970" s="5"/>
      <c r="V970" s="5"/>
      <c r="W970" s="5"/>
      <c r="X970" s="5"/>
      <c r="Y970" s="5"/>
      <c r="Z970" s="46"/>
      <c r="AA970" s="1646"/>
      <c r="AB970" s="1647"/>
      <c r="AC970" s="1647"/>
      <c r="AD970" s="1647"/>
      <c r="AE970" s="1647"/>
      <c r="AF970" s="1647"/>
      <c r="AG970" s="1648"/>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35" customHeight="1">
      <c r="A971"/>
      <c r="B971"/>
      <c r="C971"/>
      <c r="D971"/>
      <c r="E971"/>
      <c r="F971" s="260" t="s">
        <v>893</v>
      </c>
      <c r="G971" s="42"/>
      <c r="H971" s="42"/>
      <c r="I971" s="42"/>
      <c r="J971" s="42"/>
      <c r="K971" s="42"/>
      <c r="L971" s="58"/>
      <c r="M971" s="1692" t="s">
        <v>308</v>
      </c>
      <c r="N971" s="1693"/>
      <c r="O971" s="1693"/>
      <c r="P971" s="1693"/>
      <c r="Q971" s="1693"/>
      <c r="R971" s="1693"/>
      <c r="S971" s="1694"/>
      <c r="T971" s="1740"/>
      <c r="U971" s="1741"/>
      <c r="V971" s="1741"/>
      <c r="W971" s="1741"/>
      <c r="X971" s="1741"/>
      <c r="Y971" s="1741"/>
      <c r="Z971" s="1742"/>
      <c r="AA971" s="1646"/>
      <c r="AB971" s="1647"/>
      <c r="AC971" s="1647"/>
      <c r="AD971" s="1647"/>
      <c r="AE971" s="1647"/>
      <c r="AF971" s="1647"/>
      <c r="AG971" s="1648"/>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35" customHeight="1">
      <c r="A972"/>
      <c r="B972"/>
      <c r="C972"/>
      <c r="D972"/>
      <c r="E972"/>
      <c r="F972" s="41" t="s">
        <v>474</v>
      </c>
      <c r="G972" s="42"/>
      <c r="H972" s="42"/>
      <c r="I972" s="42"/>
      <c r="J972" s="42"/>
      <c r="K972" s="42"/>
      <c r="L972" s="58"/>
      <c r="M972" s="1646"/>
      <c r="N972" s="1647"/>
      <c r="O972" s="1647"/>
      <c r="P972" s="1647"/>
      <c r="Q972" s="1647"/>
      <c r="R972" s="1647"/>
      <c r="S972" s="1648"/>
      <c r="T972" s="1740"/>
      <c r="U972" s="1741"/>
      <c r="V972" s="1741"/>
      <c r="W972" s="1741"/>
      <c r="X972" s="1741"/>
      <c r="Y972" s="1741"/>
      <c r="Z972" s="1742"/>
      <c r="AA972" s="1646"/>
      <c r="AB972" s="1647"/>
      <c r="AC972" s="1647"/>
      <c r="AD972" s="1647"/>
      <c r="AE972" s="1647"/>
      <c r="AF972" s="1647"/>
      <c r="AG972" s="1648"/>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35" customHeight="1">
      <c r="F973" s="41" t="s">
        <v>337</v>
      </c>
      <c r="G973" s="42"/>
      <c r="H973" s="42"/>
      <c r="I973" s="42"/>
      <c r="J973" s="42"/>
      <c r="K973" s="42"/>
      <c r="L973" s="42"/>
      <c r="M973" s="42"/>
      <c r="N973" s="42"/>
      <c r="O973" s="1449" t="s">
        <v>678</v>
      </c>
      <c r="P973" s="1450"/>
      <c r="Q973" s="92"/>
      <c r="R973" s="92"/>
      <c r="S973" s="93"/>
      <c r="T973" s="41" t="s">
        <v>170</v>
      </c>
      <c r="U973" s="42"/>
      <c r="V973" s="42"/>
      <c r="W973" s="1758" t="s">
        <v>335</v>
      </c>
      <c r="X973" s="1759"/>
      <c r="Y973" s="1759"/>
      <c r="Z973" s="1759"/>
      <c r="AA973" s="1759"/>
      <c r="AB973" s="1759"/>
      <c r="AC973" s="1759"/>
      <c r="AD973" s="1759"/>
      <c r="AE973" s="1759"/>
      <c r="AF973" s="1759"/>
      <c r="AG973" s="1760"/>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35" customHeight="1">
      <c r="F974" s="1598" t="s">
        <v>33</v>
      </c>
      <c r="G974" s="1512"/>
      <c r="H974" s="1512"/>
      <c r="I974" s="1512"/>
      <c r="J974" s="1512"/>
      <c r="K974" s="1512"/>
      <c r="L974" s="1512"/>
      <c r="M974" s="1646"/>
      <c r="N974" s="1647"/>
      <c r="O974" s="1647"/>
      <c r="P974" s="1647"/>
      <c r="Q974" s="1647"/>
      <c r="R974" s="1647"/>
      <c r="S974" s="1648"/>
      <c r="T974" s="47"/>
      <c r="U974" s="48"/>
      <c r="V974" s="48"/>
      <c r="W974" s="48"/>
      <c r="X974" s="48"/>
      <c r="Y974" s="48"/>
      <c r="Z974" s="124" t="s">
        <v>134</v>
      </c>
      <c r="AA974" s="1751"/>
      <c r="AB974" s="1752"/>
      <c r="AC974" s="1752"/>
      <c r="AD974" s="1752"/>
      <c r="AE974" s="1752"/>
      <c r="AF974" s="1752"/>
      <c r="AG974" s="1753"/>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35" customHeight="1">
      <c r="AU975" s="68"/>
      <c r="AV975" s="68"/>
      <c r="AW975" s="68"/>
      <c r="AX975" s="68"/>
      <c r="AY975" s="68"/>
      <c r="AZ975" s="14"/>
      <c r="BA975" s="14"/>
      <c r="BB975" s="14"/>
      <c r="BC975" s="14"/>
      <c r="BD975" s="14"/>
      <c r="BE975" s="14"/>
      <c r="BF975" s="14"/>
      <c r="BG975" s="1617"/>
      <c r="BH975" s="1617"/>
      <c r="BI975" s="1617"/>
      <c r="BJ975" s="1617"/>
      <c r="BK975" s="1617"/>
      <c r="BL975" s="1617"/>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3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3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35" customHeight="1">
      <c r="A978" s="1544" t="s">
        <v>557</v>
      </c>
      <c r="B978" s="1544"/>
      <c r="C978" s="1544"/>
      <c r="D978" s="1544"/>
      <c r="E978" s="1544"/>
      <c r="F978" s="1544"/>
      <c r="G978" s="1544"/>
      <c r="H978" s="1544"/>
      <c r="I978" s="1544"/>
      <c r="J978" s="1544"/>
      <c r="K978" s="1544"/>
      <c r="L978" s="1544"/>
      <c r="M978" s="1544"/>
      <c r="N978" s="1544"/>
      <c r="O978" s="1544"/>
      <c r="P978" s="1544"/>
      <c r="Q978" s="1544"/>
      <c r="R978" s="1544"/>
      <c r="S978" s="1544"/>
      <c r="T978" s="1544"/>
      <c r="U978" s="1544"/>
      <c r="V978" s="1544"/>
      <c r="W978" s="1544"/>
      <c r="X978" s="1544"/>
      <c r="Y978" s="1544"/>
      <c r="Z978" s="1544"/>
      <c r="AA978" s="1544"/>
      <c r="AB978" s="1544"/>
      <c r="AC978" s="1544"/>
      <c r="AD978" s="1544"/>
      <c r="AE978" s="1544"/>
      <c r="AF978" s="1544"/>
      <c r="AG978" s="1544"/>
      <c r="AH978" s="1544"/>
      <c r="AI978" s="1544"/>
      <c r="AJ978" s="1544"/>
      <c r="AK978" s="1544"/>
      <c r="AL978" s="1544"/>
      <c r="AM978" s="1544"/>
      <c r="AN978" s="1544"/>
      <c r="AO978" s="1544"/>
      <c r="AP978" s="1544"/>
      <c r="AQ978" s="1544"/>
      <c r="AR978" s="1544"/>
      <c r="AS978" s="1544"/>
      <c r="AT978" s="1544"/>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35" customHeight="1">
      <c r="A979" s="1544"/>
      <c r="B979" s="1544"/>
      <c r="C979" s="1544"/>
      <c r="D979" s="1544"/>
      <c r="E979" s="1544"/>
      <c r="F979" s="1544"/>
      <c r="G979" s="1544"/>
      <c r="H979" s="1544"/>
      <c r="I979" s="1544"/>
      <c r="J979" s="1544"/>
      <c r="K979" s="1544"/>
      <c r="L979" s="1544"/>
      <c r="M979" s="1544"/>
      <c r="N979" s="1544"/>
      <c r="O979" s="1544"/>
      <c r="P979" s="1544"/>
      <c r="Q979" s="1544"/>
      <c r="R979" s="1544"/>
      <c r="S979" s="1544"/>
      <c r="T979" s="1544"/>
      <c r="U979" s="1544"/>
      <c r="V979" s="1544"/>
      <c r="W979" s="1544"/>
      <c r="X979" s="1544"/>
      <c r="Y979" s="1544"/>
      <c r="Z979" s="1544"/>
      <c r="AA979" s="1544"/>
      <c r="AB979" s="1544"/>
      <c r="AC979" s="1544"/>
      <c r="AD979" s="1544"/>
      <c r="AE979" s="1544"/>
      <c r="AF979" s="1544"/>
      <c r="AG979" s="1544"/>
      <c r="AH979" s="1544"/>
      <c r="AI979" s="1544"/>
      <c r="AJ979" s="1544"/>
      <c r="AK979" s="1544"/>
      <c r="AL979" s="1544"/>
      <c r="AM979" s="1544"/>
      <c r="AN979" s="1544"/>
      <c r="AO979" s="1544"/>
      <c r="AP979" s="1544"/>
      <c r="AQ979" s="1544"/>
      <c r="AR979" s="1544"/>
      <c r="AS979" s="1544"/>
      <c r="AT979" s="1544"/>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35" customHeight="1">
      <c r="A980" s="1544"/>
      <c r="B980" s="1544"/>
      <c r="C980" s="1544"/>
      <c r="D980" s="1544"/>
      <c r="E980" s="1544"/>
      <c r="F980" s="1544"/>
      <c r="G980" s="1544"/>
      <c r="H980" s="1544"/>
      <c r="I980" s="1544"/>
      <c r="J980" s="1544"/>
      <c r="K980" s="1544"/>
      <c r="L980" s="1544"/>
      <c r="M980" s="1544"/>
      <c r="N980" s="1544"/>
      <c r="O980" s="1544"/>
      <c r="P980" s="1544"/>
      <c r="Q980" s="1544"/>
      <c r="R980" s="1544"/>
      <c r="S980" s="1544"/>
      <c r="T980" s="1544"/>
      <c r="U980" s="1544"/>
      <c r="V980" s="1544"/>
      <c r="W980" s="1544"/>
      <c r="X980" s="1544"/>
      <c r="Y980" s="1544"/>
      <c r="Z980" s="1544"/>
      <c r="AA980" s="1544"/>
      <c r="AB980" s="1544"/>
      <c r="AC980" s="1544"/>
      <c r="AD980" s="1544"/>
      <c r="AE980" s="1544"/>
      <c r="AF980" s="1544"/>
      <c r="AG980" s="1544"/>
      <c r="AH980" s="1544"/>
      <c r="AI980" s="1544"/>
      <c r="AJ980" s="1544"/>
      <c r="AK980" s="1544"/>
      <c r="AL980" s="1544"/>
      <c r="AM980" s="1544"/>
      <c r="AN980" s="1544"/>
      <c r="AO980" s="1544"/>
      <c r="AP980" s="1544"/>
      <c r="AQ980" s="1544"/>
      <c r="AR980" s="1544"/>
      <c r="AS980" s="1544"/>
      <c r="AT980" s="1544"/>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3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3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3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35" customHeight="1">
      <c r="A984" s="67"/>
      <c r="B984" s="79"/>
      <c r="C984" s="963"/>
      <c r="D984" s="1662" t="s">
        <v>647</v>
      </c>
      <c r="E984" s="1663"/>
      <c r="F984" s="1663"/>
      <c r="G984" s="1663"/>
      <c r="H984" s="1663"/>
      <c r="I984" s="1663"/>
      <c r="J984" s="1663"/>
      <c r="K984" s="1663"/>
      <c r="L984" s="1663"/>
      <c r="M984" s="1663"/>
      <c r="N984" s="1663"/>
      <c r="O984" s="1663"/>
      <c r="P984" s="1663"/>
      <c r="Q984" s="1664"/>
      <c r="R984" s="1662" t="s">
        <v>648</v>
      </c>
      <c r="S984" s="1663"/>
      <c r="T984" s="1663"/>
      <c r="U984" s="1663"/>
      <c r="V984" s="1663"/>
      <c r="W984" s="1663"/>
      <c r="X984" s="1663"/>
      <c r="Y984" s="1663"/>
      <c r="Z984" s="1663"/>
      <c r="AA984" s="1664"/>
      <c r="AB984" s="1662" t="s">
        <v>649</v>
      </c>
      <c r="AC984" s="1663"/>
      <c r="AD984" s="1663"/>
      <c r="AE984" s="1663"/>
      <c r="AF984" s="1663"/>
      <c r="AG984" s="1663"/>
      <c r="AH984" s="1663"/>
      <c r="AI984" s="1664"/>
      <c r="AJ984" s="1662" t="s">
        <v>650</v>
      </c>
      <c r="AK984" s="1663"/>
      <c r="AL984" s="1663"/>
      <c r="AM984" s="1663"/>
      <c r="AN984" s="1663"/>
      <c r="AO984" s="1663"/>
      <c r="AP984" s="1663"/>
      <c r="AQ984" s="1664"/>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35" customHeight="1">
      <c r="A985" s="14"/>
      <c r="B985" s="73"/>
      <c r="C985" s="964"/>
      <c r="D985" s="1520" t="s">
        <v>642</v>
      </c>
      <c r="E985" s="1521"/>
      <c r="F985" s="1521"/>
      <c r="G985" s="1521"/>
      <c r="H985" s="1521"/>
      <c r="I985" s="1521"/>
      <c r="J985" s="1521"/>
      <c r="K985" s="1521"/>
      <c r="L985" s="1521"/>
      <c r="M985" s="1521"/>
      <c r="N985" s="1521"/>
      <c r="O985" s="1521"/>
      <c r="P985" s="1521"/>
      <c r="Q985" s="1522"/>
      <c r="R985" s="1756">
        <f>IF(ISNA(IF($BN$796="4%",(INDEX($BP$806:$BT$863,MATCH($CB$796,$BO$806:$BO$863,0),MATCH(D985,$BP$805:$BT$805,0))),(INDEX($BW$806:$CA$863,MATCH($CB$796,$BV$806:$BV$863,0),MATCH(D985,$BW$805:$CA$805,0))))),0,IF($BN$796="4%",(INDEX($BP$806:$BT$863,MATCH($CB$796,$BO$806:$BO$863,0),MATCH(D985,$BP$805:$BT$805,0))),(INDEX($BW$806:$CA$863,MATCH($CB$796,$BV$806:$BV$863,0),MATCH(D985,$BW$805:$CA$805,0)))))</f>
        <v>384234</v>
      </c>
      <c r="S985" s="1756"/>
      <c r="T985" s="1756"/>
      <c r="U985" s="1756"/>
      <c r="V985" s="1756"/>
      <c r="W985" s="1756"/>
      <c r="X985" s="1756"/>
      <c r="Y985" s="1756"/>
      <c r="Z985" s="1756"/>
      <c r="AA985" s="1756"/>
      <c r="AB985" s="1665">
        <f>BN660</f>
        <v>0</v>
      </c>
      <c r="AC985" s="1666"/>
      <c r="AD985" s="1666"/>
      <c r="AE985" s="1666"/>
      <c r="AF985" s="1666"/>
      <c r="AG985" s="1666"/>
      <c r="AH985" s="1666"/>
      <c r="AI985" s="1667"/>
      <c r="AJ985" s="1772">
        <f>IF(ISERROR((R985*AB985)),0,(R985*AB985))</f>
        <v>0</v>
      </c>
      <c r="AK985" s="1773"/>
      <c r="AL985" s="1773"/>
      <c r="AM985" s="1773"/>
      <c r="AN985" s="1773"/>
      <c r="AO985" s="1773"/>
      <c r="AP985" s="1773"/>
      <c r="AQ985" s="1774"/>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35" customHeight="1">
      <c r="A986" s="14"/>
      <c r="B986" s="73"/>
      <c r="C986" s="83"/>
      <c r="D986" s="1520" t="s">
        <v>326</v>
      </c>
      <c r="E986" s="1521"/>
      <c r="F986" s="1521"/>
      <c r="G986" s="1521"/>
      <c r="H986" s="1521"/>
      <c r="I986" s="1521"/>
      <c r="J986" s="1521"/>
      <c r="K986" s="1521"/>
      <c r="L986" s="1521"/>
      <c r="M986" s="1521"/>
      <c r="N986" s="1521"/>
      <c r="O986" s="1521"/>
      <c r="P986" s="1521"/>
      <c r="Q986" s="1522"/>
      <c r="R986" s="1756">
        <f>IF(ISNA(IF($BN$796="4%",(INDEX($BP$806:$BT$863,MATCH($CB$796,$BO$806:$BO$863,0),MATCH(D986,$BP$805:$BT$805,0))),(INDEX($BW$806:$CA$863,MATCH($CB$796,$BV$806:$BV$863,0),MATCH(D986,$BW$805:$CA$805,0))))),0,IF($BN$796="4%",(INDEX($BP$806:$BT$863,MATCH($CB$796,$BO$806:$BO$863,0),MATCH(D986,$BP$805:$BT$805,0))),(INDEX($BW$806:$CA$863,MATCH($CB$796,$BV$806:$BV$863,0),MATCH(D986,$BW$805:$CA$805,0)))))</f>
        <v>443018</v>
      </c>
      <c r="S986" s="1756"/>
      <c r="T986" s="1756"/>
      <c r="U986" s="1756"/>
      <c r="V986" s="1756"/>
      <c r="W986" s="1756"/>
      <c r="X986" s="1756"/>
      <c r="Y986" s="1756"/>
      <c r="Z986" s="1756"/>
      <c r="AA986" s="1756"/>
      <c r="AB986" s="1665">
        <f>BS660</f>
        <v>28</v>
      </c>
      <c r="AC986" s="1666"/>
      <c r="AD986" s="1666"/>
      <c r="AE986" s="1666"/>
      <c r="AF986" s="1666"/>
      <c r="AG986" s="1666"/>
      <c r="AH986" s="1666"/>
      <c r="AI986" s="1667"/>
      <c r="AJ986" s="1772">
        <f>IF(ISERROR((R986*AB986)),0,(R986*AB986))</f>
        <v>12404504</v>
      </c>
      <c r="AK986" s="1773"/>
      <c r="AL986" s="1773"/>
      <c r="AM986" s="1773"/>
      <c r="AN986" s="1773"/>
      <c r="AO986" s="1773"/>
      <c r="AP986" s="1773"/>
      <c r="AQ986" s="1774"/>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35" customHeight="1">
      <c r="A987" s="14"/>
      <c r="B987" s="73"/>
      <c r="C987" s="83"/>
      <c r="D987" s="1520" t="s">
        <v>163</v>
      </c>
      <c r="E987" s="1521"/>
      <c r="F987" s="1521"/>
      <c r="G987" s="1521"/>
      <c r="H987" s="1521"/>
      <c r="I987" s="1521"/>
      <c r="J987" s="1521"/>
      <c r="K987" s="1521"/>
      <c r="L987" s="1521"/>
      <c r="M987" s="1521"/>
      <c r="N987" s="1521"/>
      <c r="O987" s="1521"/>
      <c r="P987" s="1521"/>
      <c r="Q987" s="1522"/>
      <c r="R987" s="1756">
        <f>IF(ISNA(IF($BN$796="4%",(INDEX($BP$806:$BT$863,MATCH($CB$796,$BO$806:$BO$863,0),MATCH(D987,$BP$805:$BT$805,0))),(INDEX($BW$806:$CA$863,MATCH($CB$796,$BV$806:$BV$863,0),MATCH(D987,$BW$805:$CA$805,0))))),0,IF($BN$796="4%",(INDEX($BP$806:$BT$863,MATCH($CB$796,$BO$806:$BO$863,0),MATCH(D987,$BP$805:$BT$805,0))),(INDEX($BW$806:$CA$863,MATCH($CB$796,$BV$806:$BV$863,0),MATCH(D987,$BW$805:$CA$805,0)))))</f>
        <v>534400</v>
      </c>
      <c r="S987" s="1756"/>
      <c r="T987" s="1756"/>
      <c r="U987" s="1756"/>
      <c r="V987" s="1756"/>
      <c r="W987" s="1756"/>
      <c r="X987" s="1756"/>
      <c r="Y987" s="1756"/>
      <c r="Z987" s="1756"/>
      <c r="AA987" s="1756"/>
      <c r="AB987" s="1665">
        <f>BX660</f>
        <v>15</v>
      </c>
      <c r="AC987" s="1666"/>
      <c r="AD987" s="1666"/>
      <c r="AE987" s="1666"/>
      <c r="AF987" s="1666"/>
      <c r="AG987" s="1666"/>
      <c r="AH987" s="1666"/>
      <c r="AI987" s="1667"/>
      <c r="AJ987" s="1772">
        <f>IF(ISERROR((R987*AB987)),0,(R987*AB987))</f>
        <v>8016000</v>
      </c>
      <c r="AK987" s="1773"/>
      <c r="AL987" s="1773"/>
      <c r="AM987" s="1773"/>
      <c r="AN987" s="1773"/>
      <c r="AO987" s="1773"/>
      <c r="AP987" s="1773"/>
      <c r="AQ987" s="1774"/>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35" customHeight="1">
      <c r="A988" s="14"/>
      <c r="B988" s="73"/>
      <c r="C988" s="83"/>
      <c r="D988" s="1520" t="s">
        <v>164</v>
      </c>
      <c r="E988" s="1521"/>
      <c r="F988" s="1521"/>
      <c r="G988" s="1521"/>
      <c r="H988" s="1521"/>
      <c r="I988" s="1521"/>
      <c r="J988" s="1521"/>
      <c r="K988" s="1521"/>
      <c r="L988" s="1521"/>
      <c r="M988" s="1521"/>
      <c r="N988" s="1521"/>
      <c r="O988" s="1521"/>
      <c r="P988" s="1521"/>
      <c r="Q988" s="1522"/>
      <c r="R988" s="1756">
        <f>IF(ISNA(IF($BN$796="4%",(INDEX($BP$806:$BT$863,MATCH($CB$796,$BO$806:$BO$863,0),MATCH(D988,$BP$805:$BT$805,0))),(INDEX($BW$806:$CA$863,MATCH($CB$796,$BV$806:$BV$863,0),MATCH(D988,$BW$805:$CA$805,0))))),0,IF($BN$796="4%",(INDEX($BP$806:$BT$863,MATCH($CB$796,$BO$806:$BO$863,0),MATCH(D988,$BP$805:$BT$805,0))),(INDEX($BW$806:$CA$863,MATCH($CB$796,$BV$806:$BV$863,0),MATCH(D988,$BW$805:$CA$805,0)))))</f>
        <v>684032</v>
      </c>
      <c r="S988" s="1756"/>
      <c r="T988" s="1756"/>
      <c r="U988" s="1756"/>
      <c r="V988" s="1756"/>
      <c r="W988" s="1756"/>
      <c r="X988" s="1756"/>
      <c r="Y988" s="1756"/>
      <c r="Z988" s="1756"/>
      <c r="AA988" s="1756"/>
      <c r="AB988" s="1665">
        <f>CC660</f>
        <v>15</v>
      </c>
      <c r="AC988" s="1666"/>
      <c r="AD988" s="1666"/>
      <c r="AE988" s="1666"/>
      <c r="AF988" s="1666"/>
      <c r="AG988" s="1666"/>
      <c r="AH988" s="1666"/>
      <c r="AI988" s="1667"/>
      <c r="AJ988" s="1772">
        <f>IF(ISERROR((R988*AB988)),0,(R988*AB988))</f>
        <v>10260480</v>
      </c>
      <c r="AK988" s="1773"/>
      <c r="AL988" s="1773"/>
      <c r="AM988" s="1773"/>
      <c r="AN988" s="1773"/>
      <c r="AO988" s="1773"/>
      <c r="AP988" s="1773"/>
      <c r="AQ988" s="1774"/>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35" customHeight="1">
      <c r="A989" s="14"/>
      <c r="B989" s="47"/>
      <c r="C989" s="78"/>
      <c r="D989" s="1520" t="s">
        <v>469</v>
      </c>
      <c r="E989" s="1521"/>
      <c r="F989" s="1521"/>
      <c r="G989" s="1521"/>
      <c r="H989" s="1521"/>
      <c r="I989" s="1521"/>
      <c r="J989" s="1521"/>
      <c r="K989" s="1521"/>
      <c r="L989" s="1521"/>
      <c r="M989" s="1521"/>
      <c r="N989" s="1521"/>
      <c r="O989" s="1521"/>
      <c r="P989" s="1521"/>
      <c r="Q989" s="1522"/>
      <c r="R989" s="1756">
        <f>IF(ISNA(IF($BN$796="4%",(INDEX($BP$806:$BT$863,MATCH($CB$796,$BO$806:$BO$863,0),MATCH(D989,$BP$805:$BT$805,0))),(INDEX($BW$806:$CA$863,MATCH($CB$796,$BV$806:$BV$863,0),MATCH(D989,$BW$805:$CA$805,0))))),0,IF($BN$796="4%",(INDEX($BP$806:$BT$863,MATCH($CB$796,$BO$806:$BO$863,0),MATCH(D989,$BP$805:$BT$805,0))),(INDEX($BW$806:$CA$863,MATCH($CB$796,$BV$806:$BV$863,0),MATCH(D989,$BW$805:$CA$805,0)))))</f>
        <v>762054</v>
      </c>
      <c r="S989" s="1756"/>
      <c r="T989" s="1756"/>
      <c r="U989" s="1756"/>
      <c r="V989" s="1756"/>
      <c r="W989" s="1756"/>
      <c r="X989" s="1756"/>
      <c r="Y989" s="1756"/>
      <c r="Z989" s="1756"/>
      <c r="AA989" s="1756"/>
      <c r="AB989" s="1665">
        <f>CM660+CH660</f>
        <v>0</v>
      </c>
      <c r="AC989" s="1666"/>
      <c r="AD989" s="1666"/>
      <c r="AE989" s="1666"/>
      <c r="AF989" s="1666"/>
      <c r="AG989" s="1666"/>
      <c r="AH989" s="1666"/>
      <c r="AI989" s="1667"/>
      <c r="AJ989" s="1772">
        <f>IF(ISERROR((R989*AB989)),0,(R989*AB989))</f>
        <v>0</v>
      </c>
      <c r="AK989" s="1773"/>
      <c r="AL989" s="1773"/>
      <c r="AM989" s="1773"/>
      <c r="AN989" s="1773"/>
      <c r="AO989" s="1773"/>
      <c r="AP989" s="1773"/>
      <c r="AQ989" s="1774"/>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35" customHeight="1">
      <c r="A990" s="14"/>
      <c r="B990" s="1781" t="s">
        <v>801</v>
      </c>
      <c r="C990" s="1782"/>
      <c r="D990" s="1782"/>
      <c r="E990" s="1782"/>
      <c r="F990" s="1782"/>
      <c r="G990" s="1782"/>
      <c r="H990" s="1782"/>
      <c r="I990" s="1782"/>
      <c r="J990" s="1782"/>
      <c r="K990" s="1782"/>
      <c r="L990" s="1782"/>
      <c r="M990" s="1782"/>
      <c r="N990" s="1782"/>
      <c r="O990" s="1782"/>
      <c r="P990" s="1782"/>
      <c r="Q990" s="1782"/>
      <c r="R990" s="1782"/>
      <c r="S990" s="1782"/>
      <c r="T990" s="1782"/>
      <c r="U990" s="1782"/>
      <c r="V990" s="1782"/>
      <c r="W990" s="1782"/>
      <c r="X990" s="1782"/>
      <c r="Y990" s="1782"/>
      <c r="Z990" s="1782"/>
      <c r="AA990" s="1783"/>
      <c r="AB990" s="1665">
        <f>SUM(AB985:AI989)</f>
        <v>58</v>
      </c>
      <c r="AC990" s="1666"/>
      <c r="AD990" s="1666"/>
      <c r="AE990" s="1666"/>
      <c r="AF990" s="1666"/>
      <c r="AG990" s="1666"/>
      <c r="AH990" s="1666"/>
      <c r="AI990" s="1667"/>
      <c r="AJ990" s="1772"/>
      <c r="AK990" s="1773"/>
      <c r="AL990" s="1773"/>
      <c r="AM990" s="1773"/>
      <c r="AN990" s="1773"/>
      <c r="AO990" s="1773"/>
      <c r="AP990" s="1773"/>
      <c r="AQ990" s="1774"/>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35" customHeight="1">
      <c r="A991" s="14"/>
      <c r="B991" s="1816" t="s">
        <v>521</v>
      </c>
      <c r="C991" s="1817"/>
      <c r="D991" s="1817"/>
      <c r="E991" s="1817"/>
      <c r="F991" s="1817"/>
      <c r="G991" s="1817"/>
      <c r="H991" s="1817"/>
      <c r="I991" s="1817"/>
      <c r="J991" s="1817"/>
      <c r="K991" s="1817"/>
      <c r="L991" s="1817"/>
      <c r="M991" s="1817"/>
      <c r="N991" s="1817"/>
      <c r="O991" s="1817"/>
      <c r="P991" s="1817"/>
      <c r="Q991" s="1817"/>
      <c r="R991" s="1817"/>
      <c r="S991" s="1817"/>
      <c r="T991" s="1817"/>
      <c r="U991" s="1817"/>
      <c r="V991" s="1817"/>
      <c r="W991" s="1817"/>
      <c r="X991" s="1817"/>
      <c r="Y991" s="1817"/>
      <c r="Z991" s="1817"/>
      <c r="AA991" s="1817"/>
      <c r="AB991" s="1817"/>
      <c r="AC991" s="1817"/>
      <c r="AD991" s="1817"/>
      <c r="AE991" s="1817"/>
      <c r="AF991" s="1817"/>
      <c r="AG991" s="1817"/>
      <c r="AH991" s="1817"/>
      <c r="AI991" s="1818"/>
      <c r="AJ991" s="1772">
        <f>SUM(AJ985:AQ989)</f>
        <v>30680984</v>
      </c>
      <c r="AK991" s="1773"/>
      <c r="AL991" s="1773"/>
      <c r="AM991" s="1773"/>
      <c r="AN991" s="1773"/>
      <c r="AO991" s="1773"/>
      <c r="AP991" s="1773"/>
      <c r="AQ991" s="1774"/>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35" customHeight="1">
      <c r="A992" s="14"/>
      <c r="B992" s="1804"/>
      <c r="C992" s="1805"/>
      <c r="D992" s="1805"/>
      <c r="E992" s="1805"/>
      <c r="F992" s="1805"/>
      <c r="G992" s="1805"/>
      <c r="H992" s="1805"/>
      <c r="I992" s="1805"/>
      <c r="J992" s="1805"/>
      <c r="K992" s="1805"/>
      <c r="L992" s="1805"/>
      <c r="M992" s="1805"/>
      <c r="N992" s="1805"/>
      <c r="O992" s="1805"/>
      <c r="P992" s="1805"/>
      <c r="Q992" s="1805"/>
      <c r="R992" s="1805"/>
      <c r="S992" s="1805"/>
      <c r="T992" s="1805"/>
      <c r="U992" s="1805"/>
      <c r="V992" s="1805"/>
      <c r="W992" s="1805"/>
      <c r="X992" s="1805"/>
      <c r="Y992" s="1805"/>
      <c r="Z992" s="1805"/>
      <c r="AA992" s="1805"/>
      <c r="AB992" s="1805"/>
      <c r="AC992" s="1805"/>
      <c r="AD992" s="1805"/>
      <c r="AE992" s="1806"/>
      <c r="AF992" s="1822" t="s">
        <v>675</v>
      </c>
      <c r="AG992" s="1823"/>
      <c r="AH992" s="1823"/>
      <c r="AI992" s="1824"/>
      <c r="AJ992" s="1804"/>
      <c r="AK992" s="1805"/>
      <c r="AL992" s="1805"/>
      <c r="AM992" s="1805"/>
      <c r="AN992" s="1805"/>
      <c r="AO992" s="1805"/>
      <c r="AP992" s="1805"/>
      <c r="AQ992" s="1806"/>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35" customHeight="1">
      <c r="A993" s="14"/>
      <c r="B993" s="73"/>
      <c r="C993" s="962" t="s">
        <v>677</v>
      </c>
      <c r="D993" s="1784" t="s">
        <v>1327</v>
      </c>
      <c r="E993" s="1785"/>
      <c r="F993" s="1785"/>
      <c r="G993" s="1785"/>
      <c r="H993" s="1785"/>
      <c r="I993" s="1785"/>
      <c r="J993" s="1785"/>
      <c r="K993" s="1785"/>
      <c r="L993" s="1785"/>
      <c r="M993" s="1785"/>
      <c r="N993" s="1785"/>
      <c r="O993" s="1785"/>
      <c r="P993" s="1785"/>
      <c r="Q993" s="1785"/>
      <c r="R993" s="1785"/>
      <c r="S993" s="1785"/>
      <c r="T993" s="1785"/>
      <c r="U993" s="1785"/>
      <c r="V993" s="1785"/>
      <c r="W993" s="1785"/>
      <c r="X993" s="1785"/>
      <c r="Y993" s="1785"/>
      <c r="Z993" s="1785"/>
      <c r="AA993" s="1785"/>
      <c r="AB993" s="1785"/>
      <c r="AC993" s="1785"/>
      <c r="AD993" s="1785"/>
      <c r="AE993" s="1786"/>
      <c r="AF993" s="79"/>
      <c r="AG993" s="1825" t="s">
        <v>554</v>
      </c>
      <c r="AH993" s="1826"/>
      <c r="AI993" s="87"/>
      <c r="AJ993" s="1787">
        <f>ROUND(IF(AND(AG993="yes",D999&gt;0),AJ991*0.2,0),0)</f>
        <v>6136197</v>
      </c>
      <c r="AK993" s="1788"/>
      <c r="AL993" s="1788"/>
      <c r="AM993" s="1788"/>
      <c r="AN993" s="1788"/>
      <c r="AO993" s="1788"/>
      <c r="AP993" s="1788"/>
      <c r="AQ993" s="1789"/>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35" customHeight="1">
      <c r="A994" s="14"/>
      <c r="B994" s="277"/>
      <c r="C994" s="276"/>
      <c r="D994" s="1652" t="s">
        <v>2568</v>
      </c>
      <c r="E994" s="1653"/>
      <c r="F994" s="1653"/>
      <c r="G994" s="1653"/>
      <c r="H994" s="1653"/>
      <c r="I994" s="1653"/>
      <c r="J994" s="1653"/>
      <c r="K994" s="1653"/>
      <c r="L994" s="1653"/>
      <c r="M994" s="1653"/>
      <c r="N994" s="1653"/>
      <c r="O994" s="1653"/>
      <c r="P994" s="1653"/>
      <c r="Q994" s="1653"/>
      <c r="R994" s="1653"/>
      <c r="S994" s="1653"/>
      <c r="T994" s="1653"/>
      <c r="U994" s="1653"/>
      <c r="V994" s="1653"/>
      <c r="W994" s="1653"/>
      <c r="X994" s="1653"/>
      <c r="Y994" s="1653"/>
      <c r="Z994" s="1653"/>
      <c r="AA994" s="1653"/>
      <c r="AB994" s="1653"/>
      <c r="AC994" s="1653"/>
      <c r="AD994" s="1653"/>
      <c r="AE994" s="1654"/>
      <c r="AF994" s="73"/>
      <c r="AG994" s="14"/>
      <c r="AH994" s="14"/>
      <c r="AI994" s="83"/>
      <c r="AJ994" s="1790"/>
      <c r="AK994" s="1791"/>
      <c r="AL994" s="1791"/>
      <c r="AM994" s="1791"/>
      <c r="AN994" s="1791"/>
      <c r="AO994" s="1791"/>
      <c r="AP994" s="1791"/>
      <c r="AQ994" s="1792"/>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35" customHeight="1">
      <c r="A995" s="14"/>
      <c r="B995" s="277"/>
      <c r="C995" s="276"/>
      <c r="D995" s="1652"/>
      <c r="E995" s="1653"/>
      <c r="F995" s="1653"/>
      <c r="G995" s="1653"/>
      <c r="H995" s="1653"/>
      <c r="I995" s="1653"/>
      <c r="J995" s="1653"/>
      <c r="K995" s="1653"/>
      <c r="L995" s="1653"/>
      <c r="M995" s="1653"/>
      <c r="N995" s="1653"/>
      <c r="O995" s="1653"/>
      <c r="P995" s="1653"/>
      <c r="Q995" s="1653"/>
      <c r="R995" s="1653"/>
      <c r="S995" s="1653"/>
      <c r="T995" s="1653"/>
      <c r="U995" s="1653"/>
      <c r="V995" s="1653"/>
      <c r="W995" s="1653"/>
      <c r="X995" s="1653"/>
      <c r="Y995" s="1653"/>
      <c r="Z995" s="1653"/>
      <c r="AA995" s="1653"/>
      <c r="AB995" s="1653"/>
      <c r="AC995" s="1653"/>
      <c r="AD995" s="1653"/>
      <c r="AE995" s="1654"/>
      <c r="AF995" s="73"/>
      <c r="AG995" s="14"/>
      <c r="AH995" s="14"/>
      <c r="AI995" s="83"/>
      <c r="AJ995" s="1790"/>
      <c r="AK995" s="1791"/>
      <c r="AL995" s="1791"/>
      <c r="AM995" s="1791"/>
      <c r="AN995" s="1791"/>
      <c r="AO995" s="1791"/>
      <c r="AP995" s="1791"/>
      <c r="AQ995" s="1792"/>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35" customHeight="1">
      <c r="A996" s="14"/>
      <c r="B996" s="277"/>
      <c r="C996" s="276"/>
      <c r="D996" s="1652"/>
      <c r="E996" s="1653"/>
      <c r="F996" s="1653"/>
      <c r="G996" s="1653"/>
      <c r="H996" s="1653"/>
      <c r="I996" s="1653"/>
      <c r="J996" s="1653"/>
      <c r="K996" s="1653"/>
      <c r="L996" s="1653"/>
      <c r="M996" s="1653"/>
      <c r="N996" s="1653"/>
      <c r="O996" s="1653"/>
      <c r="P996" s="1653"/>
      <c r="Q996" s="1653"/>
      <c r="R996" s="1653"/>
      <c r="S996" s="1653"/>
      <c r="T996" s="1653"/>
      <c r="U996" s="1653"/>
      <c r="V996" s="1653"/>
      <c r="W996" s="1653"/>
      <c r="X996" s="1653"/>
      <c r="Y996" s="1653"/>
      <c r="Z996" s="1653"/>
      <c r="AA996" s="1653"/>
      <c r="AB996" s="1653"/>
      <c r="AC996" s="1653"/>
      <c r="AD996" s="1653"/>
      <c r="AE996" s="1654"/>
      <c r="AF996" s="73"/>
      <c r="AG996" s="14"/>
      <c r="AH996" s="14"/>
      <c r="AI996" s="83"/>
      <c r="AJ996" s="1790"/>
      <c r="AK996" s="1791"/>
      <c r="AL996" s="1791"/>
      <c r="AM996" s="1791"/>
      <c r="AN996" s="1791"/>
      <c r="AO996" s="1791"/>
      <c r="AP996" s="1791"/>
      <c r="AQ996" s="1792"/>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35" customHeight="1">
      <c r="A997" s="14"/>
      <c r="B997" s="277"/>
      <c r="C997" s="276"/>
      <c r="D997" s="1652"/>
      <c r="E997" s="1653"/>
      <c r="F997" s="1653"/>
      <c r="G997" s="1653"/>
      <c r="H997" s="1653"/>
      <c r="I997" s="1653"/>
      <c r="J997" s="1653"/>
      <c r="K997" s="1653"/>
      <c r="L997" s="1653"/>
      <c r="M997" s="1653"/>
      <c r="N997" s="1653"/>
      <c r="O997" s="1653"/>
      <c r="P997" s="1653"/>
      <c r="Q997" s="1653"/>
      <c r="R997" s="1653"/>
      <c r="S997" s="1653"/>
      <c r="T997" s="1653"/>
      <c r="U997" s="1653"/>
      <c r="V997" s="1653"/>
      <c r="W997" s="1653"/>
      <c r="X997" s="1653"/>
      <c r="Y997" s="1653"/>
      <c r="Z997" s="1653"/>
      <c r="AA997" s="1653"/>
      <c r="AB997" s="1653"/>
      <c r="AC997" s="1653"/>
      <c r="AD997" s="1653"/>
      <c r="AE997" s="1654"/>
      <c r="AF997" s="73"/>
      <c r="AG997" s="14"/>
      <c r="AH997" s="14"/>
      <c r="AI997" s="83"/>
      <c r="AJ997" s="1790"/>
      <c r="AK997" s="1791"/>
      <c r="AL997" s="1791"/>
      <c r="AM997" s="1791"/>
      <c r="AN997" s="1791"/>
      <c r="AO997" s="1791"/>
      <c r="AP997" s="1791"/>
      <c r="AQ997" s="1792"/>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35" customHeight="1">
      <c r="A998" s="14"/>
      <c r="B998" s="277"/>
      <c r="C998" s="276"/>
      <c r="D998" s="1655" t="s">
        <v>2569</v>
      </c>
      <c r="E998" s="1656"/>
      <c r="F998" s="1656"/>
      <c r="G998" s="1656"/>
      <c r="H998" s="1656"/>
      <c r="I998" s="1656"/>
      <c r="J998" s="1656"/>
      <c r="K998" s="1656"/>
      <c r="L998" s="1656"/>
      <c r="M998" s="1656"/>
      <c r="N998" s="1656"/>
      <c r="O998" s="1656"/>
      <c r="P998" s="1656"/>
      <c r="Q998" s="1656"/>
      <c r="R998" s="1656"/>
      <c r="S998" s="1656"/>
      <c r="T998" s="1656"/>
      <c r="U998" s="1656"/>
      <c r="V998" s="1656"/>
      <c r="W998" s="1656"/>
      <c r="X998" s="1656"/>
      <c r="Y998" s="1656"/>
      <c r="Z998" s="1656"/>
      <c r="AA998" s="1656"/>
      <c r="AB998" s="1656"/>
      <c r="AC998" s="1656"/>
      <c r="AD998" s="1656"/>
      <c r="AE998" s="1657"/>
      <c r="AF998" s="73"/>
      <c r="AG998" s="14"/>
      <c r="AH998" s="14"/>
      <c r="AI998" s="83"/>
      <c r="AJ998" s="1790"/>
      <c r="AK998" s="1791"/>
      <c r="AL998" s="1791"/>
      <c r="AM998" s="1791"/>
      <c r="AN998" s="1791"/>
      <c r="AO998" s="1791"/>
      <c r="AP998" s="1791"/>
      <c r="AQ998" s="1792"/>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35" customHeight="1">
      <c r="A999" s="14"/>
      <c r="B999" s="277"/>
      <c r="C999" s="276"/>
      <c r="D999" s="1668" t="s">
        <v>2758</v>
      </c>
      <c r="E999" s="1669"/>
      <c r="F999" s="1669"/>
      <c r="G999" s="1669"/>
      <c r="H999" s="1669"/>
      <c r="I999" s="1669"/>
      <c r="J999" s="1669"/>
      <c r="K999" s="1669"/>
      <c r="L999" s="1669"/>
      <c r="M999" s="1669"/>
      <c r="N999" s="1669"/>
      <c r="O999" s="1669"/>
      <c r="P999" s="1669"/>
      <c r="Q999" s="1669"/>
      <c r="R999" s="1669"/>
      <c r="S999" s="1669"/>
      <c r="T999" s="1669"/>
      <c r="U999" s="1669"/>
      <c r="V999" s="1669"/>
      <c r="W999" s="1669"/>
      <c r="X999" s="1669"/>
      <c r="Y999" s="1669"/>
      <c r="Z999" s="1669"/>
      <c r="AA999" s="1669"/>
      <c r="AB999" s="1669"/>
      <c r="AC999" s="1669"/>
      <c r="AD999" s="1669"/>
      <c r="AE999" s="1670"/>
      <c r="AF999" s="77"/>
      <c r="AG999" s="7"/>
      <c r="AH999" s="7"/>
      <c r="AI999" s="78"/>
      <c r="AJ999" s="1793"/>
      <c r="AK999" s="1794"/>
      <c r="AL999" s="1794"/>
      <c r="AM999" s="1794"/>
      <c r="AN999" s="1794"/>
      <c r="AO999" s="1794"/>
      <c r="AP999" s="1794"/>
      <c r="AQ999" s="1795"/>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35" customHeight="1">
      <c r="A1000" s="14"/>
      <c r="B1000" s="275"/>
      <c r="C1000" s="344"/>
      <c r="D1000" s="1649" t="s">
        <v>1396</v>
      </c>
      <c r="E1000" s="1650"/>
      <c r="F1000" s="1650"/>
      <c r="G1000" s="1650"/>
      <c r="H1000" s="1650"/>
      <c r="I1000" s="1650"/>
      <c r="J1000" s="1650"/>
      <c r="K1000" s="1650"/>
      <c r="L1000" s="1650"/>
      <c r="M1000" s="1650"/>
      <c r="N1000" s="1650"/>
      <c r="O1000" s="1650"/>
      <c r="P1000" s="1650"/>
      <c r="Q1000" s="1650"/>
      <c r="R1000" s="1650"/>
      <c r="S1000" s="1650"/>
      <c r="T1000" s="1650"/>
      <c r="U1000" s="1650"/>
      <c r="V1000" s="1650"/>
      <c r="W1000" s="1650"/>
      <c r="X1000" s="1650"/>
      <c r="Y1000" s="1650"/>
      <c r="Z1000" s="1650"/>
      <c r="AA1000" s="1650"/>
      <c r="AB1000" s="1650"/>
      <c r="AC1000" s="1650"/>
      <c r="AD1000" s="1650"/>
      <c r="AE1000" s="1651"/>
      <c r="AF1000" s="79"/>
      <c r="AG1000" s="1682" t="s">
        <v>678</v>
      </c>
      <c r="AH1000" s="1683"/>
      <c r="AI1000" s="87"/>
      <c r="AJ1000" s="1787">
        <f>ROUND(IF(AG1000="yes",AJ991*0.05,0),0)</f>
        <v>0</v>
      </c>
      <c r="AK1000" s="1788"/>
      <c r="AL1000" s="1788"/>
      <c r="AM1000" s="1788"/>
      <c r="AN1000" s="1788"/>
      <c r="AO1000" s="1788"/>
      <c r="AP1000" s="1788"/>
      <c r="AQ1000" s="1789"/>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35" customHeight="1">
      <c r="A1001" s="14"/>
      <c r="B1001" s="277"/>
      <c r="C1001" s="82"/>
      <c r="D1001" s="1652" t="s">
        <v>1394</v>
      </c>
      <c r="E1001" s="1653"/>
      <c r="F1001" s="1653"/>
      <c r="G1001" s="1653"/>
      <c r="H1001" s="1653"/>
      <c r="I1001" s="1653"/>
      <c r="J1001" s="1653"/>
      <c r="K1001" s="1653"/>
      <c r="L1001" s="1653"/>
      <c r="M1001" s="1653"/>
      <c r="N1001" s="1653"/>
      <c r="O1001" s="1653"/>
      <c r="P1001" s="1653"/>
      <c r="Q1001" s="1653"/>
      <c r="R1001" s="1653"/>
      <c r="S1001" s="1653"/>
      <c r="T1001" s="1653"/>
      <c r="U1001" s="1653"/>
      <c r="V1001" s="1653"/>
      <c r="W1001" s="1653"/>
      <c r="X1001" s="1653"/>
      <c r="Y1001" s="1653"/>
      <c r="Z1001" s="1653"/>
      <c r="AA1001" s="1653"/>
      <c r="AB1001" s="1653"/>
      <c r="AC1001" s="1653"/>
      <c r="AD1001" s="1653"/>
      <c r="AE1001" s="1654"/>
      <c r="AF1001" s="73"/>
      <c r="AG1001" s="14"/>
      <c r="AH1001" s="14"/>
      <c r="AI1001" s="83"/>
      <c r="AJ1001" s="1790"/>
      <c r="AK1001" s="1791"/>
      <c r="AL1001" s="1791"/>
      <c r="AM1001" s="1791"/>
      <c r="AN1001" s="1791"/>
      <c r="AO1001" s="1791"/>
      <c r="AP1001" s="1791"/>
      <c r="AQ1001" s="1792"/>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35" customHeight="1">
      <c r="A1002" s="14"/>
      <c r="B1002" s="277"/>
      <c r="C1002" s="82"/>
      <c r="D1002" s="1652"/>
      <c r="E1002" s="1653"/>
      <c r="F1002" s="1653"/>
      <c r="G1002" s="1653"/>
      <c r="H1002" s="1653"/>
      <c r="I1002" s="1653"/>
      <c r="J1002" s="1653"/>
      <c r="K1002" s="1653"/>
      <c r="L1002" s="1653"/>
      <c r="M1002" s="1653"/>
      <c r="N1002" s="1653"/>
      <c r="O1002" s="1653"/>
      <c r="P1002" s="1653"/>
      <c r="Q1002" s="1653"/>
      <c r="R1002" s="1653"/>
      <c r="S1002" s="1653"/>
      <c r="T1002" s="1653"/>
      <c r="U1002" s="1653"/>
      <c r="V1002" s="1653"/>
      <c r="W1002" s="1653"/>
      <c r="X1002" s="1653"/>
      <c r="Y1002" s="1653"/>
      <c r="Z1002" s="1653"/>
      <c r="AA1002" s="1653"/>
      <c r="AB1002" s="1653"/>
      <c r="AC1002" s="1653"/>
      <c r="AD1002" s="1653"/>
      <c r="AE1002" s="1654"/>
      <c r="AF1002" s="73"/>
      <c r="AG1002" s="14"/>
      <c r="AH1002" s="14"/>
      <c r="AI1002" s="83"/>
      <c r="AJ1002" s="1790"/>
      <c r="AK1002" s="1791"/>
      <c r="AL1002" s="1791"/>
      <c r="AM1002" s="1791"/>
      <c r="AN1002" s="1791"/>
      <c r="AO1002" s="1791"/>
      <c r="AP1002" s="1791"/>
      <c r="AQ1002" s="1792"/>
      <c r="AR1002" s="68"/>
      <c r="AS1002" s="68"/>
      <c r="AT1002" s="68"/>
      <c r="AU1002" s="68"/>
      <c r="AV1002" s="68"/>
      <c r="AW1002" s="68"/>
      <c r="AX1002" s="68"/>
      <c r="AY1002" s="949">
        <f>G753+O797</f>
        <v>57</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35" customHeight="1">
      <c r="A1003" s="14"/>
      <c r="B1003" s="277"/>
      <c r="C1003" s="82"/>
      <c r="D1003" s="1652"/>
      <c r="E1003" s="1653"/>
      <c r="F1003" s="1653"/>
      <c r="G1003" s="1653"/>
      <c r="H1003" s="1653"/>
      <c r="I1003" s="1653"/>
      <c r="J1003" s="1653"/>
      <c r="K1003" s="1653"/>
      <c r="L1003" s="1653"/>
      <c r="M1003" s="1653"/>
      <c r="N1003" s="1653"/>
      <c r="O1003" s="1653"/>
      <c r="P1003" s="1653"/>
      <c r="Q1003" s="1653"/>
      <c r="R1003" s="1653"/>
      <c r="S1003" s="1653"/>
      <c r="T1003" s="1653"/>
      <c r="U1003" s="1653"/>
      <c r="V1003" s="1653"/>
      <c r="W1003" s="1653"/>
      <c r="X1003" s="1653"/>
      <c r="Y1003" s="1653"/>
      <c r="Z1003" s="1653"/>
      <c r="AA1003" s="1653"/>
      <c r="AB1003" s="1653"/>
      <c r="AC1003" s="1653"/>
      <c r="AD1003" s="1653"/>
      <c r="AE1003" s="1654"/>
      <c r="AF1003" s="73"/>
      <c r="AG1003" s="14"/>
      <c r="AH1003" s="14"/>
      <c r="AI1003" s="83"/>
      <c r="AJ1003" s="1790"/>
      <c r="AK1003" s="1791"/>
      <c r="AL1003" s="1791"/>
      <c r="AM1003" s="1791"/>
      <c r="AN1003" s="1791"/>
      <c r="AO1003" s="1791"/>
      <c r="AP1003" s="1791"/>
      <c r="AQ1003" s="1792"/>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35" customHeight="1">
      <c r="A1004" s="14"/>
      <c r="B1004" s="277"/>
      <c r="C1004" s="82"/>
      <c r="D1004" s="1652"/>
      <c r="E1004" s="1653"/>
      <c r="F1004" s="1653"/>
      <c r="G1004" s="1653"/>
      <c r="H1004" s="1653"/>
      <c r="I1004" s="1653"/>
      <c r="J1004" s="1653"/>
      <c r="K1004" s="1653"/>
      <c r="L1004" s="1653"/>
      <c r="M1004" s="1653"/>
      <c r="N1004" s="1653"/>
      <c r="O1004" s="1653"/>
      <c r="P1004" s="1653"/>
      <c r="Q1004" s="1653"/>
      <c r="R1004" s="1653"/>
      <c r="S1004" s="1653"/>
      <c r="T1004" s="1653"/>
      <c r="U1004" s="1653"/>
      <c r="V1004" s="1653"/>
      <c r="W1004" s="1653"/>
      <c r="X1004" s="1653"/>
      <c r="Y1004" s="1653"/>
      <c r="Z1004" s="1653"/>
      <c r="AA1004" s="1653"/>
      <c r="AB1004" s="1653"/>
      <c r="AC1004" s="1653"/>
      <c r="AD1004" s="1653"/>
      <c r="AE1004" s="1654"/>
      <c r="AF1004" s="73"/>
      <c r="AG1004" s="14"/>
      <c r="AH1004" s="14"/>
      <c r="AI1004" s="83"/>
      <c r="AJ1004" s="1790"/>
      <c r="AK1004" s="1791"/>
      <c r="AL1004" s="1791"/>
      <c r="AM1004" s="1791"/>
      <c r="AN1004" s="1791"/>
      <c r="AO1004" s="1791"/>
      <c r="AP1004" s="1791"/>
      <c r="AQ1004" s="1792"/>
      <c r="AR1004" s="68"/>
      <c r="AS1004" s="68"/>
      <c r="AT1004" s="68"/>
      <c r="AU1004" s="68"/>
      <c r="AV1004" s="68"/>
      <c r="AW1004" s="68"/>
      <c r="AX1004" s="68"/>
      <c r="AY1004" s="948">
        <f>ROUNDDOWN(X1047/I1047,2)</f>
        <v>0.7</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35" customHeight="1">
      <c r="A1005" s="14"/>
      <c r="B1005" s="75"/>
      <c r="C1005" s="76"/>
      <c r="D1005" s="1655"/>
      <c r="E1005" s="1656"/>
      <c r="F1005" s="1656"/>
      <c r="G1005" s="1656"/>
      <c r="H1005" s="1656"/>
      <c r="I1005" s="1656"/>
      <c r="J1005" s="1656"/>
      <c r="K1005" s="1656"/>
      <c r="L1005" s="1656"/>
      <c r="M1005" s="1656"/>
      <c r="N1005" s="1656"/>
      <c r="O1005" s="1656"/>
      <c r="P1005" s="1656"/>
      <c r="Q1005" s="1656"/>
      <c r="R1005" s="1656"/>
      <c r="S1005" s="1656"/>
      <c r="T1005" s="1656"/>
      <c r="U1005" s="1656"/>
      <c r="V1005" s="1656"/>
      <c r="W1005" s="1656"/>
      <c r="X1005" s="1656"/>
      <c r="Y1005" s="1656"/>
      <c r="Z1005" s="1656"/>
      <c r="AA1005" s="1656"/>
      <c r="AB1005" s="1656"/>
      <c r="AC1005" s="1656"/>
      <c r="AD1005" s="1656"/>
      <c r="AE1005" s="1657"/>
      <c r="AF1005" s="77"/>
      <c r="AG1005" s="7"/>
      <c r="AH1005" s="7"/>
      <c r="AI1005" s="78"/>
      <c r="AJ1005" s="1793"/>
      <c r="AK1005" s="1794"/>
      <c r="AL1005" s="1794"/>
      <c r="AM1005" s="1794"/>
      <c r="AN1005" s="1794"/>
      <c r="AO1005" s="1794"/>
      <c r="AP1005" s="1794"/>
      <c r="AQ1005" s="1795"/>
      <c r="AR1005" s="68"/>
      <c r="AS1005" s="68"/>
      <c r="AT1005" s="68"/>
      <c r="AU1005" s="68"/>
      <c r="AV1005" s="68"/>
      <c r="AW1005" s="68"/>
      <c r="AX1005" s="68"/>
      <c r="AY1005" s="948">
        <f>ROUNDDOWN(X1051/I1051,2)</f>
        <v>0.17</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35" customHeight="1">
      <c r="A1006" s="14"/>
      <c r="B1006" s="275"/>
      <c r="C1006" s="80" t="s">
        <v>681</v>
      </c>
      <c r="D1006" s="1649" t="s">
        <v>1873</v>
      </c>
      <c r="E1006" s="1650"/>
      <c r="F1006" s="1650"/>
      <c r="G1006" s="1650"/>
      <c r="H1006" s="1650"/>
      <c r="I1006" s="1650"/>
      <c r="J1006" s="1650"/>
      <c r="K1006" s="1650"/>
      <c r="L1006" s="1650"/>
      <c r="M1006" s="1650"/>
      <c r="N1006" s="1650"/>
      <c r="O1006" s="1650"/>
      <c r="P1006" s="1650"/>
      <c r="Q1006" s="1650"/>
      <c r="R1006" s="1650"/>
      <c r="S1006" s="1650"/>
      <c r="T1006" s="1650"/>
      <c r="U1006" s="1650"/>
      <c r="V1006" s="1650"/>
      <c r="W1006" s="1650"/>
      <c r="X1006" s="1650"/>
      <c r="Y1006" s="1650"/>
      <c r="Z1006" s="1650"/>
      <c r="AA1006" s="1650"/>
      <c r="AB1006" s="1650"/>
      <c r="AC1006" s="1650"/>
      <c r="AD1006" s="1650"/>
      <c r="AE1006" s="1651"/>
      <c r="AF1006" s="86"/>
      <c r="AG1006" s="1682" t="s">
        <v>678</v>
      </c>
      <c r="AH1006" s="1683"/>
      <c r="AI1006" s="87"/>
      <c r="AJ1006" s="1787">
        <f>ROUND(IF(AG1006="yes",AJ991*0.1,0),0)</f>
        <v>0</v>
      </c>
      <c r="AK1006" s="1788"/>
      <c r="AL1006" s="1788"/>
      <c r="AM1006" s="1788"/>
      <c r="AN1006" s="1788"/>
      <c r="AO1006" s="1788"/>
      <c r="AP1006" s="1788"/>
      <c r="AQ1006" s="1789"/>
      <c r="AR1006" s="68"/>
      <c r="AS1006" s="68"/>
      <c r="AT1006" s="68"/>
      <c r="AU1006" s="68"/>
      <c r="AV1006" s="68"/>
      <c r="AW1006" s="68"/>
      <c r="AX1006" s="68"/>
      <c r="BB1006" s="34"/>
      <c r="BD1006" s="34"/>
      <c r="BE1006" s="34"/>
      <c r="BF1006" s="34"/>
    </row>
    <row r="1007" spans="1:157" ht="13.35" customHeight="1">
      <c r="A1007" s="14"/>
      <c r="B1007" s="73"/>
      <c r="C1007" s="74"/>
      <c r="D1007" s="1673" t="s">
        <v>1395</v>
      </c>
      <c r="E1007" s="1674"/>
      <c r="F1007" s="1674"/>
      <c r="G1007" s="1674"/>
      <c r="H1007" s="1674"/>
      <c r="I1007" s="1674"/>
      <c r="J1007" s="1674"/>
      <c r="K1007" s="1674"/>
      <c r="L1007" s="1674"/>
      <c r="M1007" s="1674"/>
      <c r="N1007" s="1674"/>
      <c r="O1007" s="1674"/>
      <c r="P1007" s="1674"/>
      <c r="Q1007" s="1674"/>
      <c r="R1007" s="1674"/>
      <c r="S1007" s="1674"/>
      <c r="T1007" s="1674"/>
      <c r="U1007" s="1674"/>
      <c r="V1007" s="1674"/>
      <c r="W1007" s="1674"/>
      <c r="X1007" s="1674"/>
      <c r="Y1007" s="1674"/>
      <c r="Z1007" s="1674"/>
      <c r="AA1007" s="1674"/>
      <c r="AB1007" s="1674"/>
      <c r="AC1007" s="1674"/>
      <c r="AD1007" s="1674"/>
      <c r="AE1007" s="1675"/>
      <c r="AF1007" s="73"/>
      <c r="AI1007" s="83"/>
      <c r="AJ1007" s="1790"/>
      <c r="AK1007" s="1791"/>
      <c r="AL1007" s="1791"/>
      <c r="AM1007" s="1791"/>
      <c r="AN1007" s="1791"/>
      <c r="AO1007" s="1791"/>
      <c r="AP1007" s="1791"/>
      <c r="AQ1007" s="1792"/>
      <c r="AR1007" s="68"/>
      <c r="AS1007" s="68"/>
      <c r="AT1007" s="68"/>
      <c r="AU1007" s="68"/>
      <c r="AV1007" s="68"/>
      <c r="AW1007" s="68"/>
      <c r="AX1007" s="68"/>
    </row>
    <row r="1008" spans="1:157" ht="13.35" customHeight="1">
      <c r="A1008" s="14"/>
      <c r="B1008" s="73"/>
      <c r="C1008" s="74"/>
      <c r="D1008" s="1673"/>
      <c r="E1008" s="1674"/>
      <c r="F1008" s="1674"/>
      <c r="G1008" s="1674"/>
      <c r="H1008" s="1674"/>
      <c r="I1008" s="1674"/>
      <c r="J1008" s="1674"/>
      <c r="K1008" s="1674"/>
      <c r="L1008" s="1674"/>
      <c r="M1008" s="1674"/>
      <c r="N1008" s="1674"/>
      <c r="O1008" s="1674"/>
      <c r="P1008" s="1674"/>
      <c r="Q1008" s="1674"/>
      <c r="R1008" s="1674"/>
      <c r="S1008" s="1674"/>
      <c r="T1008" s="1674"/>
      <c r="U1008" s="1674"/>
      <c r="V1008" s="1674"/>
      <c r="W1008" s="1674"/>
      <c r="X1008" s="1674"/>
      <c r="Y1008" s="1674"/>
      <c r="Z1008" s="1674"/>
      <c r="AA1008" s="1674"/>
      <c r="AB1008" s="1674"/>
      <c r="AC1008" s="1674"/>
      <c r="AD1008" s="1674"/>
      <c r="AE1008" s="1675"/>
      <c r="AF1008" s="73"/>
      <c r="AG1008" s="14"/>
      <c r="AH1008" s="14"/>
      <c r="AI1008" s="83"/>
      <c r="AJ1008" s="1790"/>
      <c r="AK1008" s="1791"/>
      <c r="AL1008" s="1791"/>
      <c r="AM1008" s="1791"/>
      <c r="AN1008" s="1791"/>
      <c r="AO1008" s="1791"/>
      <c r="AP1008" s="1791"/>
      <c r="AQ1008" s="1792"/>
      <c r="AR1008" s="68"/>
      <c r="AS1008" s="68"/>
      <c r="AT1008" s="68"/>
      <c r="AU1008" s="68"/>
      <c r="AV1008" s="68"/>
      <c r="AW1008" s="68"/>
      <c r="AX1008" s="68"/>
    </row>
    <row r="1009" spans="1:51" ht="13.35" customHeight="1">
      <c r="A1009" s="14"/>
      <c r="B1009" s="85"/>
      <c r="C1009" s="76"/>
      <c r="D1009" s="1658"/>
      <c r="E1009" s="1659"/>
      <c r="F1009" s="1659"/>
      <c r="G1009" s="1659"/>
      <c r="H1009" s="1659"/>
      <c r="I1009" s="1659"/>
      <c r="J1009" s="1659"/>
      <c r="K1009" s="1659"/>
      <c r="L1009" s="1659"/>
      <c r="M1009" s="1659"/>
      <c r="N1009" s="1659"/>
      <c r="O1009" s="1659"/>
      <c r="P1009" s="1659"/>
      <c r="Q1009" s="1659"/>
      <c r="R1009" s="1659"/>
      <c r="S1009" s="1659"/>
      <c r="T1009" s="1659"/>
      <c r="U1009" s="1659"/>
      <c r="V1009" s="1659"/>
      <c r="W1009" s="1659"/>
      <c r="X1009" s="1659"/>
      <c r="Y1009" s="1659"/>
      <c r="Z1009" s="1659"/>
      <c r="AA1009" s="1659"/>
      <c r="AB1009" s="1659"/>
      <c r="AC1009" s="1659"/>
      <c r="AD1009" s="1659"/>
      <c r="AE1009" s="1660"/>
      <c r="AF1009" s="77"/>
      <c r="AG1009" s="7"/>
      <c r="AH1009" s="7"/>
      <c r="AI1009" s="78"/>
      <c r="AJ1009" s="1793"/>
      <c r="AK1009" s="1794"/>
      <c r="AL1009" s="1794"/>
      <c r="AM1009" s="1794"/>
      <c r="AN1009" s="1794"/>
      <c r="AO1009" s="1794"/>
      <c r="AP1009" s="1794"/>
      <c r="AQ1009" s="1795"/>
      <c r="AR1009" s="68"/>
      <c r="AS1009" s="68"/>
      <c r="AT1009" s="68"/>
      <c r="AU1009" s="68"/>
      <c r="AV1009" s="68"/>
      <c r="AW1009" s="68"/>
      <c r="AX1009" s="68"/>
    </row>
    <row r="1010" spans="1:51" ht="13.35" customHeight="1">
      <c r="A1010" s="14"/>
      <c r="B1010" s="79"/>
      <c r="C1010" s="80" t="s">
        <v>213</v>
      </c>
      <c r="D1010" s="1649" t="s">
        <v>1397</v>
      </c>
      <c r="E1010" s="1650"/>
      <c r="F1010" s="1650"/>
      <c r="G1010" s="1650"/>
      <c r="H1010" s="1650"/>
      <c r="I1010" s="1650"/>
      <c r="J1010" s="1650"/>
      <c r="K1010" s="1650"/>
      <c r="L1010" s="1650"/>
      <c r="M1010" s="1650"/>
      <c r="N1010" s="1650"/>
      <c r="O1010" s="1650"/>
      <c r="P1010" s="1650"/>
      <c r="Q1010" s="1650"/>
      <c r="R1010" s="1650"/>
      <c r="S1010" s="1650"/>
      <c r="T1010" s="1650"/>
      <c r="U1010" s="1650"/>
      <c r="V1010" s="1650"/>
      <c r="W1010" s="1650"/>
      <c r="X1010" s="1650"/>
      <c r="Y1010" s="1650"/>
      <c r="Z1010" s="1650"/>
      <c r="AA1010" s="1650"/>
      <c r="AB1010" s="1650"/>
      <c r="AC1010" s="1650"/>
      <c r="AD1010" s="1650"/>
      <c r="AE1010" s="1651"/>
      <c r="AF1010" s="79"/>
      <c r="AG1010" s="1682" t="s">
        <v>678</v>
      </c>
      <c r="AH1010" s="1683"/>
      <c r="AI1010" s="87"/>
      <c r="AJ1010" s="1787">
        <f>ROUND(IF(AG1010="yes",AJ991*0.02,0),0)</f>
        <v>0</v>
      </c>
      <c r="AK1010" s="1788"/>
      <c r="AL1010" s="1788"/>
      <c r="AM1010" s="1788"/>
      <c r="AN1010" s="1788"/>
      <c r="AO1010" s="1788"/>
      <c r="AP1010" s="1788"/>
      <c r="AQ1010" s="1789"/>
      <c r="AR1010" s="68"/>
      <c r="AS1010" s="68"/>
      <c r="AT1010" s="68"/>
      <c r="AU1010" s="68"/>
      <c r="AV1010" s="68"/>
      <c r="AW1010" s="68"/>
      <c r="AX1010" s="68"/>
      <c r="AY1010" s="215">
        <f>IF(SUM(AY1012:AY1020)&lt;=0.1,SUM(AY1012:AY1020),0.1)</f>
        <v>0</v>
      </c>
    </row>
    <row r="1011" spans="1:51" ht="14.25" customHeight="1">
      <c r="A1011" s="14"/>
      <c r="B1011" s="73"/>
      <c r="C1011" s="74"/>
      <c r="D1011" s="1658" t="s">
        <v>1398</v>
      </c>
      <c r="E1011" s="1659"/>
      <c r="F1011" s="1659"/>
      <c r="G1011" s="1659"/>
      <c r="H1011" s="1659"/>
      <c r="I1011" s="1659"/>
      <c r="J1011" s="1659"/>
      <c r="K1011" s="1659"/>
      <c r="L1011" s="1659"/>
      <c r="M1011" s="1659"/>
      <c r="N1011" s="1659"/>
      <c r="O1011" s="1659"/>
      <c r="P1011" s="1659"/>
      <c r="Q1011" s="1659"/>
      <c r="R1011" s="1659"/>
      <c r="S1011" s="1659"/>
      <c r="T1011" s="1659"/>
      <c r="U1011" s="1659"/>
      <c r="V1011" s="1659"/>
      <c r="W1011" s="1659"/>
      <c r="X1011" s="1659"/>
      <c r="Y1011" s="1659"/>
      <c r="Z1011" s="1659"/>
      <c r="AA1011" s="1659"/>
      <c r="AB1011" s="1659"/>
      <c r="AC1011" s="1659"/>
      <c r="AD1011" s="1659"/>
      <c r="AE1011" s="1660"/>
      <c r="AF1011" s="77"/>
      <c r="AG1011" s="7"/>
      <c r="AH1011" s="7"/>
      <c r="AI1011" s="78"/>
      <c r="AJ1011" s="1793"/>
      <c r="AK1011" s="1794"/>
      <c r="AL1011" s="1794"/>
      <c r="AM1011" s="1794"/>
      <c r="AN1011" s="1794"/>
      <c r="AO1011" s="1794"/>
      <c r="AP1011" s="1794"/>
      <c r="AQ1011" s="1795"/>
      <c r="AR1011" s="68"/>
      <c r="AS1011" s="68"/>
      <c r="AT1011" s="68"/>
      <c r="AU1011" s="68"/>
      <c r="AV1011" s="68"/>
      <c r="AW1011" s="68"/>
      <c r="AX1011" s="68"/>
    </row>
    <row r="1012" spans="1:51" ht="13.35" customHeight="1">
      <c r="A1012" s="14"/>
      <c r="B1012" s="79"/>
      <c r="C1012" s="80" t="s">
        <v>216</v>
      </c>
      <c r="D1012" s="1649" t="s">
        <v>1399</v>
      </c>
      <c r="E1012" s="1650"/>
      <c r="F1012" s="1650"/>
      <c r="G1012" s="1650"/>
      <c r="H1012" s="1650"/>
      <c r="I1012" s="1650"/>
      <c r="J1012" s="1650"/>
      <c r="K1012" s="1650"/>
      <c r="L1012" s="1650"/>
      <c r="M1012" s="1650"/>
      <c r="N1012" s="1650"/>
      <c r="O1012" s="1650"/>
      <c r="P1012" s="1650"/>
      <c r="Q1012" s="1650"/>
      <c r="R1012" s="1650"/>
      <c r="S1012" s="1650"/>
      <c r="T1012" s="1650"/>
      <c r="U1012" s="1650"/>
      <c r="V1012" s="1650"/>
      <c r="W1012" s="1650"/>
      <c r="X1012" s="1650"/>
      <c r="Y1012" s="1650"/>
      <c r="Z1012" s="1650"/>
      <c r="AA1012" s="1650"/>
      <c r="AB1012" s="1650"/>
      <c r="AC1012" s="1650"/>
      <c r="AD1012" s="1650"/>
      <c r="AE1012" s="1651"/>
      <c r="AF1012" s="79"/>
      <c r="AG1012" s="1682" t="s">
        <v>678</v>
      </c>
      <c r="AH1012" s="1683"/>
      <c r="AI1012" s="79"/>
      <c r="AJ1012" s="1787">
        <f>ROUND(IF(AG1012="yes",AJ991*0.02,0),0)</f>
        <v>0</v>
      </c>
      <c r="AK1012" s="1788"/>
      <c r="AL1012" s="1788"/>
      <c r="AM1012" s="1788"/>
      <c r="AN1012" s="1788"/>
      <c r="AO1012" s="1788"/>
      <c r="AP1012" s="1788"/>
      <c r="AQ1012" s="1789"/>
      <c r="AR1012" s="68"/>
      <c r="AS1012" s="68"/>
      <c r="AT1012" s="68"/>
      <c r="AU1012" s="68"/>
      <c r="AV1012" s="68"/>
      <c r="AW1012" s="68"/>
      <c r="AX1012" s="68"/>
      <c r="AY1012" s="213">
        <f>IF(A1064="Yes",0.05,0)</f>
        <v>0</v>
      </c>
    </row>
    <row r="1013" spans="1:51" ht="13.35" customHeight="1">
      <c r="A1013" s="14"/>
      <c r="B1013" s="73"/>
      <c r="C1013" s="74"/>
      <c r="D1013" s="1673" t="s">
        <v>1400</v>
      </c>
      <c r="E1013" s="1674"/>
      <c r="F1013" s="1674"/>
      <c r="G1013" s="1674"/>
      <c r="H1013" s="1674"/>
      <c r="I1013" s="1674"/>
      <c r="J1013" s="1674"/>
      <c r="K1013" s="1674"/>
      <c r="L1013" s="1674"/>
      <c r="M1013" s="1674"/>
      <c r="N1013" s="1674"/>
      <c r="O1013" s="1674"/>
      <c r="P1013" s="1674"/>
      <c r="Q1013" s="1674"/>
      <c r="R1013" s="1674"/>
      <c r="S1013" s="1674"/>
      <c r="T1013" s="1674"/>
      <c r="U1013" s="1674"/>
      <c r="V1013" s="1674"/>
      <c r="W1013" s="1674"/>
      <c r="X1013" s="1674"/>
      <c r="Y1013" s="1674"/>
      <c r="Z1013" s="1674"/>
      <c r="AA1013" s="1674"/>
      <c r="AB1013" s="1674"/>
      <c r="AC1013" s="1674"/>
      <c r="AD1013" s="1674"/>
      <c r="AE1013" s="1675"/>
      <c r="AF1013" s="1860" t="str">
        <f>IF(AND(AG1012="yes",AB212&lt;&gt;1),"The project may not be eligible for this boost","")</f>
        <v/>
      </c>
      <c r="AG1013" s="1861"/>
      <c r="AH1013" s="1861"/>
      <c r="AI1013" s="1862"/>
      <c r="AJ1013" s="1790"/>
      <c r="AK1013" s="1791"/>
      <c r="AL1013" s="1791"/>
      <c r="AM1013" s="1791"/>
      <c r="AN1013" s="1791"/>
      <c r="AO1013" s="1791"/>
      <c r="AP1013" s="1791"/>
      <c r="AQ1013" s="1792"/>
      <c r="AR1013" s="68"/>
      <c r="AS1013" s="68"/>
      <c r="AT1013" s="68"/>
      <c r="AU1013" s="68"/>
      <c r="AV1013" s="68"/>
      <c r="AW1013" s="68"/>
      <c r="AX1013" s="68"/>
      <c r="AY1013" s="213">
        <f>IF(A1070="Yes",0.02,0)</f>
        <v>0</v>
      </c>
    </row>
    <row r="1014" spans="1:51" ht="13.35" customHeight="1">
      <c r="A1014" s="14"/>
      <c r="B1014" s="75"/>
      <c r="C1014" s="76"/>
      <c r="D1014" s="1658"/>
      <c r="E1014" s="1659"/>
      <c r="F1014" s="1659"/>
      <c r="G1014" s="1659"/>
      <c r="H1014" s="1659"/>
      <c r="I1014" s="1659"/>
      <c r="J1014" s="1659"/>
      <c r="K1014" s="1659"/>
      <c r="L1014" s="1659"/>
      <c r="M1014" s="1659"/>
      <c r="N1014" s="1659"/>
      <c r="O1014" s="1659"/>
      <c r="P1014" s="1659"/>
      <c r="Q1014" s="1659"/>
      <c r="R1014" s="1659"/>
      <c r="S1014" s="1659"/>
      <c r="T1014" s="1659"/>
      <c r="U1014" s="1659"/>
      <c r="V1014" s="1659"/>
      <c r="W1014" s="1659"/>
      <c r="X1014" s="1659"/>
      <c r="Y1014" s="1659"/>
      <c r="Z1014" s="1659"/>
      <c r="AA1014" s="1659"/>
      <c r="AB1014" s="1659"/>
      <c r="AC1014" s="1659"/>
      <c r="AD1014" s="1659"/>
      <c r="AE1014" s="1660"/>
      <c r="AF1014" s="1863"/>
      <c r="AG1014" s="1864"/>
      <c r="AH1014" s="1864"/>
      <c r="AI1014" s="1865"/>
      <c r="AJ1014" s="1793"/>
      <c r="AK1014" s="1794"/>
      <c r="AL1014" s="1794"/>
      <c r="AM1014" s="1794"/>
      <c r="AN1014" s="1794"/>
      <c r="AO1014" s="1794"/>
      <c r="AP1014" s="1794"/>
      <c r="AQ1014" s="1795"/>
      <c r="AR1014" s="68"/>
      <c r="AS1014" s="68"/>
      <c r="AT1014" s="68"/>
      <c r="AU1014" s="68"/>
      <c r="AV1014" s="68"/>
      <c r="AW1014" s="68"/>
      <c r="AX1014" s="68"/>
      <c r="AY1014" s="213">
        <f>IF(A1076="Yes",0.04,0)</f>
        <v>0</v>
      </c>
    </row>
    <row r="1015" spans="1:51" ht="13.35" customHeight="1">
      <c r="A1015" s="14"/>
      <c r="B1015" s="79"/>
      <c r="C1015" s="80" t="s">
        <v>219</v>
      </c>
      <c r="D1015" s="1784" t="s">
        <v>1401</v>
      </c>
      <c r="E1015" s="1785"/>
      <c r="F1015" s="1785"/>
      <c r="G1015" s="1785"/>
      <c r="H1015" s="1785"/>
      <c r="I1015" s="1785"/>
      <c r="J1015" s="1785"/>
      <c r="K1015" s="1785"/>
      <c r="L1015" s="1785"/>
      <c r="M1015" s="1785"/>
      <c r="N1015" s="1785"/>
      <c r="O1015" s="1785"/>
      <c r="P1015" s="1785"/>
      <c r="Q1015" s="1785"/>
      <c r="R1015" s="1785"/>
      <c r="S1015" s="1785"/>
      <c r="T1015" s="1785"/>
      <c r="U1015" s="1785"/>
      <c r="V1015" s="1785"/>
      <c r="W1015" s="1785"/>
      <c r="X1015" s="1785"/>
      <c r="Y1015" s="1785"/>
      <c r="Z1015" s="1785"/>
      <c r="AA1015" s="1785"/>
      <c r="AB1015" s="1785"/>
      <c r="AC1015" s="1785"/>
      <c r="AD1015" s="1785"/>
      <c r="AE1015" s="1786"/>
      <c r="AF1015" s="79"/>
      <c r="AG1015" s="1682" t="s">
        <v>678</v>
      </c>
      <c r="AH1015" s="1683"/>
      <c r="AI1015" s="87"/>
      <c r="AJ1015" s="1787">
        <f>IF(AG1015="yes",AJ991*AY1010,0)</f>
        <v>0</v>
      </c>
      <c r="AK1015" s="1788"/>
      <c r="AL1015" s="1788"/>
      <c r="AM1015" s="1788"/>
      <c r="AN1015" s="1788"/>
      <c r="AO1015" s="1788"/>
      <c r="AP1015" s="1788"/>
      <c r="AQ1015" s="1789"/>
      <c r="AR1015" s="68"/>
      <c r="AS1015" s="68"/>
      <c r="AT1015" s="68"/>
      <c r="AU1015" s="68"/>
      <c r="AV1015" s="68"/>
      <c r="AW1015" s="68"/>
      <c r="AX1015" s="68"/>
      <c r="AY1015" s="213">
        <f>IF(A1083="Yes",0.04,0)</f>
        <v>0</v>
      </c>
    </row>
    <row r="1016" spans="1:51" ht="13.35" customHeight="1">
      <c r="A1016" s="14"/>
      <c r="B1016" s="73"/>
      <c r="C1016" s="74"/>
      <c r="D1016" s="1673" t="s">
        <v>1402</v>
      </c>
      <c r="E1016" s="1674"/>
      <c r="F1016" s="1674"/>
      <c r="G1016" s="1674"/>
      <c r="H1016" s="1674"/>
      <c r="I1016" s="1674"/>
      <c r="J1016" s="1674"/>
      <c r="K1016" s="1674"/>
      <c r="L1016" s="1674"/>
      <c r="M1016" s="1674"/>
      <c r="N1016" s="1674"/>
      <c r="O1016" s="1674"/>
      <c r="P1016" s="1674"/>
      <c r="Q1016" s="1674"/>
      <c r="R1016" s="1674"/>
      <c r="S1016" s="1674"/>
      <c r="T1016" s="1674"/>
      <c r="U1016" s="1674"/>
      <c r="V1016" s="1674"/>
      <c r="W1016" s="1674"/>
      <c r="X1016" s="1674"/>
      <c r="Y1016" s="1674"/>
      <c r="Z1016" s="1674"/>
      <c r="AA1016" s="1674"/>
      <c r="AB1016" s="1674"/>
      <c r="AC1016" s="1674"/>
      <c r="AD1016" s="1674"/>
      <c r="AE1016" s="1675"/>
      <c r="AF1016" s="1854" t="str">
        <f>IF(AND(AG1015="Yes",AY1010=0),AY1022,"")</f>
        <v/>
      </c>
      <c r="AG1016" s="1855"/>
      <c r="AH1016" s="1855"/>
      <c r="AI1016" s="1856"/>
      <c r="AJ1016" s="1790"/>
      <c r="AK1016" s="1791"/>
      <c r="AL1016" s="1791"/>
      <c r="AM1016" s="1791"/>
      <c r="AN1016" s="1791"/>
      <c r="AO1016" s="1791"/>
      <c r="AP1016" s="1791"/>
      <c r="AQ1016" s="1792"/>
      <c r="AR1016" s="68"/>
      <c r="AS1016" s="68"/>
      <c r="AT1016" s="68"/>
      <c r="AU1016" s="68"/>
      <c r="AV1016" s="68"/>
      <c r="AW1016" s="68"/>
      <c r="AX1016" s="68"/>
      <c r="AY1016" s="213">
        <f>IF(A1086="Yes",0.01,0)</f>
        <v>0</v>
      </c>
    </row>
    <row r="1017" spans="1:51" ht="13.35" customHeight="1">
      <c r="A1017" s="14"/>
      <c r="B1017" s="73"/>
      <c r="C1017" s="74"/>
      <c r="D1017" s="1673"/>
      <c r="E1017" s="1674"/>
      <c r="F1017" s="1674"/>
      <c r="G1017" s="1674"/>
      <c r="H1017" s="1674"/>
      <c r="I1017" s="1674"/>
      <c r="J1017" s="1674"/>
      <c r="K1017" s="1674"/>
      <c r="L1017" s="1674"/>
      <c r="M1017" s="1674"/>
      <c r="N1017" s="1674"/>
      <c r="O1017" s="1674"/>
      <c r="P1017" s="1674"/>
      <c r="Q1017" s="1674"/>
      <c r="R1017" s="1674"/>
      <c r="S1017" s="1674"/>
      <c r="T1017" s="1674"/>
      <c r="U1017" s="1674"/>
      <c r="V1017" s="1674"/>
      <c r="W1017" s="1674"/>
      <c r="X1017" s="1674"/>
      <c r="Y1017" s="1674"/>
      <c r="Z1017" s="1674"/>
      <c r="AA1017" s="1674"/>
      <c r="AB1017" s="1674"/>
      <c r="AC1017" s="1674"/>
      <c r="AD1017" s="1674"/>
      <c r="AE1017" s="1675"/>
      <c r="AF1017" s="1854"/>
      <c r="AG1017" s="1855"/>
      <c r="AH1017" s="1855"/>
      <c r="AI1017" s="1856"/>
      <c r="AJ1017" s="1790"/>
      <c r="AK1017" s="1791"/>
      <c r="AL1017" s="1791"/>
      <c r="AM1017" s="1791"/>
      <c r="AN1017" s="1791"/>
      <c r="AO1017" s="1791"/>
      <c r="AP1017" s="1791"/>
      <c r="AQ1017" s="1792"/>
      <c r="AR1017" s="68"/>
      <c r="AS1017" s="68"/>
      <c r="AT1017" s="68"/>
      <c r="AU1017" s="68"/>
      <c r="AV1017" s="68"/>
      <c r="AW1017" s="68"/>
      <c r="AX1017" s="68"/>
      <c r="AY1017" s="213">
        <f>IF(A1091="Yes",0.01,0)</f>
        <v>0</v>
      </c>
    </row>
    <row r="1018" spans="1:51" ht="13.35" customHeight="1">
      <c r="A1018" s="14"/>
      <c r="B1018" s="81"/>
      <c r="C1018" s="82"/>
      <c r="D1018" s="1658"/>
      <c r="E1018" s="1659"/>
      <c r="F1018" s="1659"/>
      <c r="G1018" s="1659"/>
      <c r="H1018" s="1659"/>
      <c r="I1018" s="1659"/>
      <c r="J1018" s="1659"/>
      <c r="K1018" s="1659"/>
      <c r="L1018" s="1659"/>
      <c r="M1018" s="1659"/>
      <c r="N1018" s="1659"/>
      <c r="O1018" s="1659"/>
      <c r="P1018" s="1659"/>
      <c r="Q1018" s="1659"/>
      <c r="R1018" s="1659"/>
      <c r="S1018" s="1659"/>
      <c r="T1018" s="1659"/>
      <c r="U1018" s="1659"/>
      <c r="V1018" s="1659"/>
      <c r="W1018" s="1659"/>
      <c r="X1018" s="1659"/>
      <c r="Y1018" s="1659"/>
      <c r="Z1018" s="1659"/>
      <c r="AA1018" s="1659"/>
      <c r="AB1018" s="1659"/>
      <c r="AC1018" s="1659"/>
      <c r="AD1018" s="1659"/>
      <c r="AE1018" s="1660"/>
      <c r="AF1018" s="1857"/>
      <c r="AG1018" s="1858"/>
      <c r="AH1018" s="1858"/>
      <c r="AI1018" s="1859"/>
      <c r="AJ1018" s="1793"/>
      <c r="AK1018" s="1794"/>
      <c r="AL1018" s="1794"/>
      <c r="AM1018" s="1794"/>
      <c r="AN1018" s="1794"/>
      <c r="AO1018" s="1794"/>
      <c r="AP1018" s="1794"/>
      <c r="AQ1018" s="1795"/>
      <c r="AR1018" s="68"/>
      <c r="AS1018" s="68"/>
      <c r="AT1018" s="68"/>
      <c r="AU1018" s="68"/>
      <c r="AV1018" s="68"/>
      <c r="AW1018" s="68"/>
      <c r="AX1018" s="68"/>
      <c r="AY1018" s="213">
        <f>IF(A1094="Yes",0.01,0)</f>
        <v>0</v>
      </c>
    </row>
    <row r="1019" spans="1:51" ht="13.35" customHeight="1">
      <c r="A1019" s="14"/>
      <c r="B1019" s="79"/>
      <c r="C1019" s="80" t="s">
        <v>224</v>
      </c>
      <c r="D1019" s="1807" t="s">
        <v>1403</v>
      </c>
      <c r="E1019" s="1808"/>
      <c r="F1019" s="1808"/>
      <c r="G1019" s="1808"/>
      <c r="H1019" s="1808"/>
      <c r="I1019" s="1808"/>
      <c r="J1019" s="1808"/>
      <c r="K1019" s="1808"/>
      <c r="L1019" s="1808"/>
      <c r="M1019" s="1808"/>
      <c r="N1019" s="1808"/>
      <c r="O1019" s="1808"/>
      <c r="P1019" s="1808"/>
      <c r="Q1019" s="1808"/>
      <c r="R1019" s="1808"/>
      <c r="S1019" s="1808"/>
      <c r="T1019" s="1808"/>
      <c r="U1019" s="1808"/>
      <c r="V1019" s="1808"/>
      <c r="W1019" s="1808"/>
      <c r="X1019" s="1808"/>
      <c r="Y1019" s="1808"/>
      <c r="Z1019" s="1808"/>
      <c r="AA1019" s="1808"/>
      <c r="AB1019" s="1808"/>
      <c r="AC1019" s="1808"/>
      <c r="AD1019" s="1808"/>
      <c r="AE1019" s="1809"/>
      <c r="AF1019" s="79"/>
      <c r="AG1019" s="1682" t="s">
        <v>678</v>
      </c>
      <c r="AH1019" s="1683"/>
      <c r="AI1019" s="87"/>
      <c r="AJ1019" s="1787">
        <f>ROUND(IF(AND(AG1019="Yes",J1023&lt;&gt;"N/A",AF1022&lt;&gt;""),MIN(AF1022,(0.15*AJ991)),0),0)</f>
        <v>0</v>
      </c>
      <c r="AK1019" s="1788"/>
      <c r="AL1019" s="1788"/>
      <c r="AM1019" s="1788"/>
      <c r="AN1019" s="1788"/>
      <c r="AO1019" s="1788"/>
      <c r="AP1019" s="1788"/>
      <c r="AQ1019" s="1789"/>
      <c r="AR1019" s="68"/>
      <c r="AS1019" s="68"/>
      <c r="AT1019" s="68"/>
      <c r="AU1019" s="68"/>
      <c r="AV1019" s="68"/>
      <c r="AW1019" s="68"/>
      <c r="AX1019" s="68"/>
      <c r="AY1019" s="213">
        <f>IF(A1098="Yes",0.02,0)</f>
        <v>0</v>
      </c>
    </row>
    <row r="1020" spans="1:51" ht="13.35" customHeight="1">
      <c r="A1020" s="14"/>
      <c r="B1020" s="81"/>
      <c r="C1020" s="84"/>
      <c r="D1020" s="1810"/>
      <c r="E1020" s="1811"/>
      <c r="F1020" s="1811"/>
      <c r="G1020" s="1811"/>
      <c r="H1020" s="1811"/>
      <c r="I1020" s="1811"/>
      <c r="J1020" s="1811"/>
      <c r="K1020" s="1811"/>
      <c r="L1020" s="1811"/>
      <c r="M1020" s="1811"/>
      <c r="N1020" s="1811"/>
      <c r="O1020" s="1811"/>
      <c r="P1020" s="1811"/>
      <c r="Q1020" s="1811"/>
      <c r="R1020" s="1811"/>
      <c r="S1020" s="1811"/>
      <c r="T1020" s="1811"/>
      <c r="U1020" s="1811"/>
      <c r="V1020" s="1811"/>
      <c r="W1020" s="1811"/>
      <c r="X1020" s="1811"/>
      <c r="Y1020" s="1811"/>
      <c r="Z1020" s="1811"/>
      <c r="AA1020" s="1811"/>
      <c r="AB1020" s="1811"/>
      <c r="AC1020" s="1811"/>
      <c r="AD1020" s="1811"/>
      <c r="AE1020" s="1812"/>
      <c r="AF1020" s="1827" t="str">
        <f>IF(AG1019="yes","Please Select Type and Enter Amount:","")</f>
        <v/>
      </c>
      <c r="AG1020" s="1828"/>
      <c r="AH1020" s="1828"/>
      <c r="AI1020" s="1829"/>
      <c r="AJ1020" s="1790"/>
      <c r="AK1020" s="1791"/>
      <c r="AL1020" s="1791"/>
      <c r="AM1020" s="1791"/>
      <c r="AN1020" s="1791"/>
      <c r="AO1020" s="1791"/>
      <c r="AP1020" s="1791"/>
      <c r="AQ1020" s="1792"/>
      <c r="AR1020" s="68"/>
      <c r="AS1020" s="68"/>
      <c r="AT1020" s="68"/>
      <c r="AU1020" s="68"/>
      <c r="AV1020" s="68"/>
      <c r="AW1020" s="68"/>
      <c r="AX1020" s="68"/>
      <c r="AY1020" s="214">
        <f>IF(A1103="Yes",0.02,0)</f>
        <v>0</v>
      </c>
    </row>
    <row r="1021" spans="1:51" ht="13.35" customHeight="1">
      <c r="A1021" s="14"/>
      <c r="B1021" s="81"/>
      <c r="C1021" s="84"/>
      <c r="D1021" s="1673" t="s">
        <v>1404</v>
      </c>
      <c r="E1021" s="1674"/>
      <c r="F1021" s="1674"/>
      <c r="G1021" s="1674"/>
      <c r="H1021" s="1674"/>
      <c r="I1021" s="1674"/>
      <c r="J1021" s="1674"/>
      <c r="K1021" s="1674"/>
      <c r="L1021" s="1674"/>
      <c r="M1021" s="1674"/>
      <c r="N1021" s="1674"/>
      <c r="O1021" s="1674"/>
      <c r="P1021" s="1674"/>
      <c r="Q1021" s="1674"/>
      <c r="R1021" s="1674"/>
      <c r="S1021" s="1674"/>
      <c r="T1021" s="1674"/>
      <c r="U1021" s="1674"/>
      <c r="V1021" s="1674"/>
      <c r="W1021" s="1674"/>
      <c r="X1021" s="1674"/>
      <c r="Y1021" s="1674"/>
      <c r="Z1021" s="1674"/>
      <c r="AA1021" s="1674"/>
      <c r="AB1021" s="1674"/>
      <c r="AC1021" s="1674"/>
      <c r="AD1021" s="1674"/>
      <c r="AE1021" s="1675"/>
      <c r="AF1021" s="1827"/>
      <c r="AG1021" s="1828"/>
      <c r="AH1021" s="1828"/>
      <c r="AI1021" s="1829"/>
      <c r="AJ1021" s="1790"/>
      <c r="AK1021" s="1791"/>
      <c r="AL1021" s="1791"/>
      <c r="AM1021" s="1791"/>
      <c r="AN1021" s="1791"/>
      <c r="AO1021" s="1791"/>
      <c r="AP1021" s="1791"/>
      <c r="AQ1021" s="1792"/>
      <c r="AR1021" s="68"/>
      <c r="AS1021" s="68"/>
      <c r="AT1021" s="68"/>
      <c r="AU1021" s="68"/>
      <c r="AV1021" s="68"/>
      <c r="AW1021" s="68"/>
      <c r="AX1021" s="68"/>
      <c r="AY1021" s="68"/>
    </row>
    <row r="1022" spans="1:51" ht="13.35" customHeight="1">
      <c r="A1022" s="14"/>
      <c r="B1022" s="81"/>
      <c r="C1022" s="84"/>
      <c r="D1022" s="1673"/>
      <c r="E1022" s="1674"/>
      <c r="F1022" s="1674"/>
      <c r="G1022" s="1674"/>
      <c r="H1022" s="1674"/>
      <c r="I1022" s="1674"/>
      <c r="J1022" s="1674"/>
      <c r="K1022" s="1674"/>
      <c r="L1022" s="1674"/>
      <c r="M1022" s="1674"/>
      <c r="N1022" s="1674"/>
      <c r="O1022" s="1674"/>
      <c r="P1022" s="1674"/>
      <c r="Q1022" s="1674"/>
      <c r="R1022" s="1674"/>
      <c r="S1022" s="1674"/>
      <c r="T1022" s="1674"/>
      <c r="U1022" s="1674"/>
      <c r="V1022" s="1674"/>
      <c r="W1022" s="1674"/>
      <c r="X1022" s="1674"/>
      <c r="Y1022" s="1674"/>
      <c r="Z1022" s="1674"/>
      <c r="AA1022" s="1674"/>
      <c r="AB1022" s="1674"/>
      <c r="AC1022" s="1674"/>
      <c r="AD1022" s="1674"/>
      <c r="AE1022" s="1675"/>
      <c r="AF1022" s="1661"/>
      <c r="AG1022" s="1661"/>
      <c r="AH1022" s="1661"/>
      <c r="AI1022" s="1661"/>
      <c r="AJ1022" s="1790"/>
      <c r="AK1022" s="1791"/>
      <c r="AL1022" s="1791"/>
      <c r="AM1022" s="1791"/>
      <c r="AN1022" s="1791"/>
      <c r="AO1022" s="1791"/>
      <c r="AP1022" s="1791"/>
      <c r="AQ1022" s="1792"/>
      <c r="AR1022" s="68"/>
      <c r="AS1022" s="68"/>
      <c r="AT1022" s="68"/>
      <c r="AU1022" s="68"/>
      <c r="AV1022" s="68"/>
      <c r="AW1022" s="68"/>
      <c r="AX1022" s="68"/>
      <c r="AY1022" s="68" t="str">
        <f>"Select items beginning on row #"&amp;TEXT(ROW(A1060),"#")&amp;" to claim this boost"</f>
        <v>Select items beginning on row #1060 to claim this boost</v>
      </c>
    </row>
    <row r="1023" spans="1:51" ht="13.35" customHeight="1">
      <c r="A1023" s="14"/>
      <c r="B1023" s="81"/>
      <c r="C1023" s="84"/>
      <c r="D1023" s="560" t="s">
        <v>360</v>
      </c>
      <c r="E1023" s="90"/>
      <c r="F1023" s="90"/>
      <c r="G1023" s="104"/>
      <c r="H1023" s="104"/>
      <c r="I1023" s="49"/>
      <c r="J1023" s="1819" t="s">
        <v>600</v>
      </c>
      <c r="K1023" s="1820"/>
      <c r="L1023" s="1820"/>
      <c r="M1023" s="1820"/>
      <c r="N1023" s="1820"/>
      <c r="O1023" s="1820"/>
      <c r="P1023" s="1820"/>
      <c r="Q1023" s="1820"/>
      <c r="R1023" s="1820"/>
      <c r="S1023" s="1820"/>
      <c r="T1023" s="1820"/>
      <c r="U1023" s="1820"/>
      <c r="V1023" s="1820"/>
      <c r="W1023" s="1820"/>
      <c r="X1023" s="1820"/>
      <c r="Y1023" s="1820"/>
      <c r="Z1023" s="1820"/>
      <c r="AA1023" s="1820"/>
      <c r="AB1023" s="1820"/>
      <c r="AC1023" s="1820"/>
      <c r="AD1023" s="1820"/>
      <c r="AE1023" s="1821"/>
      <c r="AF1023" s="1661"/>
      <c r="AG1023" s="1661"/>
      <c r="AH1023" s="1661"/>
      <c r="AI1023" s="1661"/>
      <c r="AJ1023" s="1793"/>
      <c r="AK1023" s="1794"/>
      <c r="AL1023" s="1794"/>
      <c r="AM1023" s="1794"/>
      <c r="AN1023" s="1794"/>
      <c r="AO1023" s="1794"/>
      <c r="AP1023" s="1794"/>
      <c r="AQ1023" s="1795"/>
      <c r="AR1023" s="68"/>
      <c r="AS1023" s="68"/>
      <c r="AT1023" s="68"/>
      <c r="AU1023" s="68"/>
      <c r="AV1023" s="68"/>
      <c r="AW1023" s="68"/>
      <c r="AX1023" s="68"/>
      <c r="AY1023" s="68"/>
    </row>
    <row r="1024" spans="1:51" ht="13.35" customHeight="1">
      <c r="A1024" s="14"/>
      <c r="B1024" s="79"/>
      <c r="C1024" s="80" t="s">
        <v>230</v>
      </c>
      <c r="D1024" s="1649" t="s">
        <v>1405</v>
      </c>
      <c r="E1024" s="1650"/>
      <c r="F1024" s="1650"/>
      <c r="G1024" s="1650"/>
      <c r="H1024" s="1650"/>
      <c r="I1024" s="1650"/>
      <c r="J1024" s="1650"/>
      <c r="K1024" s="1650"/>
      <c r="L1024" s="1650"/>
      <c r="M1024" s="1650"/>
      <c r="N1024" s="1650"/>
      <c r="O1024" s="1650"/>
      <c r="P1024" s="1650"/>
      <c r="Q1024" s="1650"/>
      <c r="R1024" s="1650"/>
      <c r="S1024" s="1650"/>
      <c r="T1024" s="1650"/>
      <c r="U1024" s="1650"/>
      <c r="V1024" s="1650"/>
      <c r="W1024" s="1650"/>
      <c r="X1024" s="1650"/>
      <c r="Y1024" s="1650"/>
      <c r="Z1024" s="1650"/>
      <c r="AA1024" s="1650"/>
      <c r="AB1024" s="1650"/>
      <c r="AC1024" s="1650"/>
      <c r="AD1024" s="1650"/>
      <c r="AE1024" s="1651"/>
      <c r="AF1024" s="79"/>
      <c r="AG1024" s="1682" t="s">
        <v>554</v>
      </c>
      <c r="AH1024" s="1683"/>
      <c r="AI1024" s="87"/>
      <c r="AJ1024" s="1787">
        <f>ROUND(IF(AG1024="Yes",AF1026,0),0)</f>
        <v>1796420</v>
      </c>
      <c r="AK1024" s="1788"/>
      <c r="AL1024" s="1788"/>
      <c r="AM1024" s="1788"/>
      <c r="AN1024" s="1788"/>
      <c r="AO1024" s="1788"/>
      <c r="AP1024" s="1788"/>
      <c r="AQ1024" s="1789"/>
      <c r="AR1024" s="68"/>
      <c r="AS1024" s="68"/>
      <c r="AT1024" s="68"/>
      <c r="AU1024" s="68"/>
      <c r="AV1024" s="68"/>
      <c r="AW1024" s="68"/>
      <c r="AX1024" s="68"/>
      <c r="AY1024" s="68"/>
    </row>
    <row r="1025" spans="1:51" ht="13.35" customHeight="1">
      <c r="A1025" s="14"/>
      <c r="B1025" s="73"/>
      <c r="C1025" s="74"/>
      <c r="D1025" s="1673" t="s">
        <v>1880</v>
      </c>
      <c r="E1025" s="1674"/>
      <c r="F1025" s="1674"/>
      <c r="G1025" s="1674"/>
      <c r="H1025" s="1674"/>
      <c r="I1025" s="1674"/>
      <c r="J1025" s="1674"/>
      <c r="K1025" s="1674"/>
      <c r="L1025" s="1674"/>
      <c r="M1025" s="1674"/>
      <c r="N1025" s="1674"/>
      <c r="O1025" s="1674"/>
      <c r="P1025" s="1674"/>
      <c r="Q1025" s="1674"/>
      <c r="R1025" s="1674"/>
      <c r="S1025" s="1674"/>
      <c r="T1025" s="1674"/>
      <c r="U1025" s="1674"/>
      <c r="V1025" s="1674"/>
      <c r="W1025" s="1674"/>
      <c r="X1025" s="1674"/>
      <c r="Y1025" s="1674"/>
      <c r="Z1025" s="1674"/>
      <c r="AA1025" s="1674"/>
      <c r="AB1025" s="1674"/>
      <c r="AC1025" s="1674"/>
      <c r="AD1025" s="1674"/>
      <c r="AE1025" s="1675"/>
      <c r="AF1025" s="1813" t="str">
        <f>IF(AG1024="yes","Enter Amount:","")</f>
        <v>Enter Amount:</v>
      </c>
      <c r="AG1025" s="1814"/>
      <c r="AH1025" s="1814"/>
      <c r="AI1025" s="1815"/>
      <c r="AJ1025" s="1790"/>
      <c r="AK1025" s="1791"/>
      <c r="AL1025" s="1791"/>
      <c r="AM1025" s="1791"/>
      <c r="AN1025" s="1791"/>
      <c r="AO1025" s="1791"/>
      <c r="AP1025" s="1791"/>
      <c r="AQ1025" s="1792"/>
      <c r="AR1025" s="68"/>
      <c r="AS1025" s="68"/>
      <c r="AT1025" s="68"/>
      <c r="AU1025" s="68"/>
      <c r="AV1025" s="68"/>
      <c r="AW1025" s="68"/>
      <c r="AX1025" s="68"/>
      <c r="AY1025" s="68"/>
    </row>
    <row r="1026" spans="1:51" ht="13.35" customHeight="1">
      <c r="A1026" s="14"/>
      <c r="B1026" s="73"/>
      <c r="C1026" s="74"/>
      <c r="D1026" s="1673"/>
      <c r="E1026" s="1674"/>
      <c r="F1026" s="1674"/>
      <c r="G1026" s="1674"/>
      <c r="H1026" s="1674"/>
      <c r="I1026" s="1674"/>
      <c r="J1026" s="1674"/>
      <c r="K1026" s="1674"/>
      <c r="L1026" s="1674"/>
      <c r="M1026" s="1674"/>
      <c r="N1026" s="1674"/>
      <c r="O1026" s="1674"/>
      <c r="P1026" s="1674"/>
      <c r="Q1026" s="1674"/>
      <c r="R1026" s="1674"/>
      <c r="S1026" s="1674"/>
      <c r="T1026" s="1674"/>
      <c r="U1026" s="1674"/>
      <c r="V1026" s="1674"/>
      <c r="W1026" s="1674"/>
      <c r="X1026" s="1674"/>
      <c r="Y1026" s="1674"/>
      <c r="Z1026" s="1674"/>
      <c r="AA1026" s="1674"/>
      <c r="AB1026" s="1674"/>
      <c r="AC1026" s="1674"/>
      <c r="AD1026" s="1674"/>
      <c r="AE1026" s="1675"/>
      <c r="AF1026" s="1661">
        <f>'Sources and Uses Budget'!B85</f>
        <v>1796420</v>
      </c>
      <c r="AG1026" s="1661"/>
      <c r="AH1026" s="1661"/>
      <c r="AI1026" s="1661"/>
      <c r="AJ1026" s="1790"/>
      <c r="AK1026" s="1791"/>
      <c r="AL1026" s="1791"/>
      <c r="AM1026" s="1791"/>
      <c r="AN1026" s="1791"/>
      <c r="AO1026" s="1791"/>
      <c r="AP1026" s="1791"/>
      <c r="AQ1026" s="1792"/>
      <c r="AR1026" s="68"/>
      <c r="AS1026" s="68"/>
      <c r="AT1026" s="68"/>
      <c r="AU1026" s="68"/>
      <c r="AV1026" s="68"/>
      <c r="AW1026" s="68"/>
      <c r="AX1026" s="68"/>
      <c r="AY1026" s="68"/>
    </row>
    <row r="1027" spans="1:51" ht="13.35" customHeight="1">
      <c r="A1027" s="14"/>
      <c r="B1027" s="85"/>
      <c r="C1027" s="84"/>
      <c r="D1027" s="1658"/>
      <c r="E1027" s="1659"/>
      <c r="F1027" s="1659"/>
      <c r="G1027" s="1659"/>
      <c r="H1027" s="1659"/>
      <c r="I1027" s="1659"/>
      <c r="J1027" s="1659"/>
      <c r="K1027" s="1659"/>
      <c r="L1027" s="1659"/>
      <c r="M1027" s="1659"/>
      <c r="N1027" s="1659"/>
      <c r="O1027" s="1659"/>
      <c r="P1027" s="1659"/>
      <c r="Q1027" s="1659"/>
      <c r="R1027" s="1659"/>
      <c r="S1027" s="1659"/>
      <c r="T1027" s="1659"/>
      <c r="U1027" s="1659"/>
      <c r="V1027" s="1659"/>
      <c r="W1027" s="1659"/>
      <c r="X1027" s="1659"/>
      <c r="Y1027" s="1659"/>
      <c r="Z1027" s="1659"/>
      <c r="AA1027" s="1659"/>
      <c r="AB1027" s="1659"/>
      <c r="AC1027" s="1659"/>
      <c r="AD1027" s="1659"/>
      <c r="AE1027" s="1660"/>
      <c r="AF1027" s="1661"/>
      <c r="AG1027" s="1661"/>
      <c r="AH1027" s="1661"/>
      <c r="AI1027" s="1661"/>
      <c r="AJ1027" s="1793"/>
      <c r="AK1027" s="1794"/>
      <c r="AL1027" s="1794"/>
      <c r="AM1027" s="1794"/>
      <c r="AN1027" s="1794"/>
      <c r="AO1027" s="1794"/>
      <c r="AP1027" s="1794"/>
      <c r="AQ1027" s="1795"/>
      <c r="AR1027" s="68"/>
      <c r="AS1027" s="68"/>
      <c r="AT1027" s="68"/>
      <c r="AU1027" s="68"/>
      <c r="AV1027" s="68"/>
      <c r="AW1027" s="68"/>
      <c r="AX1027" s="68"/>
      <c r="AY1027" s="68"/>
    </row>
    <row r="1028" spans="1:51" ht="13.35" customHeight="1">
      <c r="A1028" s="14"/>
      <c r="B1028" s="79"/>
      <c r="C1028" s="80" t="s">
        <v>235</v>
      </c>
      <c r="D1028" s="1784" t="s">
        <v>1406</v>
      </c>
      <c r="E1028" s="1785"/>
      <c r="F1028" s="1785"/>
      <c r="G1028" s="1785"/>
      <c r="H1028" s="1785"/>
      <c r="I1028" s="1785"/>
      <c r="J1028" s="1785"/>
      <c r="K1028" s="1785"/>
      <c r="L1028" s="1785"/>
      <c r="M1028" s="1785"/>
      <c r="N1028" s="1785"/>
      <c r="O1028" s="1785"/>
      <c r="P1028" s="1785"/>
      <c r="Q1028" s="1785"/>
      <c r="R1028" s="1785"/>
      <c r="S1028" s="1785"/>
      <c r="T1028" s="1785"/>
      <c r="U1028" s="1785"/>
      <c r="V1028" s="1785"/>
      <c r="W1028" s="1785"/>
      <c r="X1028" s="1785"/>
      <c r="Y1028" s="1785"/>
      <c r="Z1028" s="1785"/>
      <c r="AA1028" s="1785"/>
      <c r="AB1028" s="1785"/>
      <c r="AC1028" s="1785"/>
      <c r="AD1028" s="1785"/>
      <c r="AE1028" s="1786"/>
      <c r="AF1028" s="79"/>
      <c r="AG1028" s="1682" t="s">
        <v>554</v>
      </c>
      <c r="AH1028" s="1683"/>
      <c r="AI1028" s="87"/>
      <c r="AJ1028" s="1787">
        <f>ROUND(IF(AG1028="yes",(AJ991*0.1),0),0)</f>
        <v>3068098</v>
      </c>
      <c r="AK1028" s="1788"/>
      <c r="AL1028" s="1788"/>
      <c r="AM1028" s="1788"/>
      <c r="AN1028" s="1788"/>
      <c r="AO1028" s="1788"/>
      <c r="AP1028" s="1788"/>
      <c r="AQ1028" s="1789"/>
      <c r="AR1028" s="68"/>
      <c r="AS1028" s="68"/>
      <c r="AT1028" s="68"/>
      <c r="AU1028" s="68"/>
      <c r="AV1028" s="68"/>
      <c r="AW1028" s="68"/>
      <c r="AX1028" s="68"/>
      <c r="AY1028" s="68"/>
    </row>
    <row r="1029" spans="1:51" ht="13.35" customHeight="1">
      <c r="A1029" s="14"/>
      <c r="B1029" s="73"/>
      <c r="C1029" s="74"/>
      <c r="D1029" s="1673" t="s">
        <v>1407</v>
      </c>
      <c r="E1029" s="1674"/>
      <c r="F1029" s="1674"/>
      <c r="G1029" s="1674"/>
      <c r="H1029" s="1674"/>
      <c r="I1029" s="1674"/>
      <c r="J1029" s="1674"/>
      <c r="K1029" s="1674"/>
      <c r="L1029" s="1674"/>
      <c r="M1029" s="1674"/>
      <c r="N1029" s="1674"/>
      <c r="O1029" s="1674"/>
      <c r="P1029" s="1674"/>
      <c r="Q1029" s="1674"/>
      <c r="R1029" s="1674"/>
      <c r="S1029" s="1674"/>
      <c r="T1029" s="1674"/>
      <c r="U1029" s="1674"/>
      <c r="V1029" s="1674"/>
      <c r="W1029" s="1674"/>
      <c r="X1029" s="1674"/>
      <c r="Y1029" s="1674"/>
      <c r="Z1029" s="1674"/>
      <c r="AA1029" s="1674"/>
      <c r="AB1029" s="1674"/>
      <c r="AC1029" s="1674"/>
      <c r="AD1029" s="1674"/>
      <c r="AE1029" s="1675"/>
      <c r="AF1029" s="73"/>
      <c r="AG1029" s="14"/>
      <c r="AH1029" s="14"/>
      <c r="AI1029" s="83"/>
      <c r="AJ1029" s="1790"/>
      <c r="AK1029" s="1791"/>
      <c r="AL1029" s="1791"/>
      <c r="AM1029" s="1791"/>
      <c r="AN1029" s="1791"/>
      <c r="AO1029" s="1791"/>
      <c r="AP1029" s="1791"/>
      <c r="AQ1029" s="1792"/>
      <c r="AR1029" s="68"/>
      <c r="AS1029" s="68"/>
      <c r="AT1029" s="68"/>
      <c r="AU1029" s="68"/>
      <c r="AV1029" s="68"/>
      <c r="AW1029" s="68"/>
      <c r="AX1029" s="68"/>
      <c r="AY1029" s="68"/>
    </row>
    <row r="1030" spans="1:51" ht="13.35" customHeight="1">
      <c r="A1030" s="14"/>
      <c r="B1030" s="77"/>
      <c r="C1030" s="74"/>
      <c r="D1030" s="1658"/>
      <c r="E1030" s="1659"/>
      <c r="F1030" s="1659"/>
      <c r="G1030" s="1659"/>
      <c r="H1030" s="1659"/>
      <c r="I1030" s="1659"/>
      <c r="J1030" s="1659"/>
      <c r="K1030" s="1659"/>
      <c r="L1030" s="1659"/>
      <c r="M1030" s="1659"/>
      <c r="N1030" s="1659"/>
      <c r="O1030" s="1659"/>
      <c r="P1030" s="1659"/>
      <c r="Q1030" s="1659"/>
      <c r="R1030" s="1659"/>
      <c r="S1030" s="1659"/>
      <c r="T1030" s="1659"/>
      <c r="U1030" s="1659"/>
      <c r="V1030" s="1659"/>
      <c r="W1030" s="1659"/>
      <c r="X1030" s="1659"/>
      <c r="Y1030" s="1659"/>
      <c r="Z1030" s="1659"/>
      <c r="AA1030" s="1659"/>
      <c r="AB1030" s="1659"/>
      <c r="AC1030" s="1659"/>
      <c r="AD1030" s="1659"/>
      <c r="AE1030" s="1660"/>
      <c r="AF1030" s="73"/>
      <c r="AG1030" s="14"/>
      <c r="AH1030" s="14"/>
      <c r="AI1030" s="83"/>
      <c r="AJ1030" s="1793"/>
      <c r="AK1030" s="1794"/>
      <c r="AL1030" s="1794"/>
      <c r="AM1030" s="1794"/>
      <c r="AN1030" s="1794"/>
      <c r="AO1030" s="1794"/>
      <c r="AP1030" s="1794"/>
      <c r="AQ1030" s="1795"/>
      <c r="AR1030" s="68"/>
      <c r="AS1030" s="68"/>
      <c r="AT1030" s="68"/>
      <c r="AU1030" s="68"/>
      <c r="AV1030" s="68"/>
      <c r="AW1030" s="68"/>
      <c r="AX1030" s="68"/>
      <c r="AY1030" s="68"/>
    </row>
    <row r="1031" spans="1:51" ht="13.35" customHeight="1">
      <c r="A1031" s="14"/>
      <c r="B1031" s="73"/>
      <c r="C1031" s="367" t="s">
        <v>697</v>
      </c>
      <c r="D1031" s="1649" t="s">
        <v>1876</v>
      </c>
      <c r="E1031" s="1650"/>
      <c r="F1031" s="1650"/>
      <c r="G1031" s="1650"/>
      <c r="H1031" s="1650"/>
      <c r="I1031" s="1650"/>
      <c r="J1031" s="1650"/>
      <c r="K1031" s="1650"/>
      <c r="L1031" s="1650"/>
      <c r="M1031" s="1650"/>
      <c r="N1031" s="1650"/>
      <c r="O1031" s="1650"/>
      <c r="P1031" s="1650"/>
      <c r="Q1031" s="1650"/>
      <c r="R1031" s="1650"/>
      <c r="S1031" s="1650"/>
      <c r="T1031" s="1650"/>
      <c r="U1031" s="1650"/>
      <c r="V1031" s="1650"/>
      <c r="W1031" s="1650"/>
      <c r="X1031" s="1650"/>
      <c r="Y1031" s="1650"/>
      <c r="Z1031" s="1650"/>
      <c r="AA1031" s="1650"/>
      <c r="AB1031" s="1650"/>
      <c r="AC1031" s="1650"/>
      <c r="AD1031" s="1650"/>
      <c r="AE1031" s="1651"/>
      <c r="AF1031" s="79"/>
      <c r="AG1031" s="1682" t="s">
        <v>678</v>
      </c>
      <c r="AH1031" s="1683"/>
      <c r="AI1031" s="87"/>
      <c r="AJ1031" s="1787">
        <f>ROUND(IF(AG1031="yes",(AJ991*0.15),0),0)</f>
        <v>0</v>
      </c>
      <c r="AK1031" s="1788"/>
      <c r="AL1031" s="1788"/>
      <c r="AM1031" s="1788"/>
      <c r="AN1031" s="1788"/>
      <c r="AO1031" s="1788"/>
      <c r="AP1031" s="1788"/>
      <c r="AQ1031" s="1789"/>
      <c r="AR1031" s="68"/>
      <c r="AS1031" s="68"/>
      <c r="AT1031" s="68"/>
      <c r="AU1031" s="68"/>
      <c r="AV1031" s="68"/>
      <c r="AW1031" s="68"/>
      <c r="AX1031" s="68"/>
      <c r="AY1031" s="68"/>
    </row>
    <row r="1032" spans="1:51" ht="13.35" customHeight="1">
      <c r="A1032" s="14"/>
      <c r="B1032" s="73"/>
      <c r="C1032" s="74"/>
      <c r="D1032" s="1799" t="s">
        <v>1877</v>
      </c>
      <c r="E1032" s="1271"/>
      <c r="F1032" s="1271"/>
      <c r="G1032" s="1271"/>
      <c r="H1032" s="1271"/>
      <c r="I1032" s="1271"/>
      <c r="J1032" s="1271"/>
      <c r="K1032" s="1271"/>
      <c r="L1032" s="1271"/>
      <c r="M1032" s="1271"/>
      <c r="N1032" s="1271"/>
      <c r="O1032" s="1271"/>
      <c r="P1032" s="1271"/>
      <c r="Q1032" s="1271"/>
      <c r="R1032" s="1271"/>
      <c r="S1032" s="1271"/>
      <c r="T1032" s="1271"/>
      <c r="U1032" s="1271"/>
      <c r="V1032" s="1271"/>
      <c r="W1032" s="1271"/>
      <c r="X1032" s="1271"/>
      <c r="Y1032" s="1271"/>
      <c r="Z1032" s="1271"/>
      <c r="AA1032" s="1271"/>
      <c r="AB1032" s="1271"/>
      <c r="AC1032" s="1271"/>
      <c r="AD1032" s="1271"/>
      <c r="AE1032" s="1800"/>
      <c r="AF1032" s="950"/>
      <c r="AG1032" s="951"/>
      <c r="AH1032" s="951"/>
      <c r="AI1032" s="952"/>
      <c r="AJ1032" s="1790"/>
      <c r="AK1032" s="1791"/>
      <c r="AL1032" s="1791"/>
      <c r="AM1032" s="1791"/>
      <c r="AN1032" s="1791"/>
      <c r="AO1032" s="1791"/>
      <c r="AP1032" s="1791"/>
      <c r="AQ1032" s="1792"/>
      <c r="AR1032" s="68"/>
      <c r="AS1032" s="68"/>
      <c r="AT1032" s="68"/>
      <c r="AU1032" s="68"/>
      <c r="AV1032" s="68"/>
      <c r="AW1032" s="68"/>
      <c r="AX1032" s="68"/>
      <c r="AY1032" s="68"/>
    </row>
    <row r="1033" spans="1:51" ht="13.35" customHeight="1">
      <c r="A1033" s="14"/>
      <c r="B1033" s="73"/>
      <c r="C1033" s="74"/>
      <c r="D1033" s="1799"/>
      <c r="E1033" s="1271"/>
      <c r="F1033" s="1271"/>
      <c r="G1033" s="1271"/>
      <c r="H1033" s="1271"/>
      <c r="I1033" s="1271"/>
      <c r="J1033" s="1271"/>
      <c r="K1033" s="1271"/>
      <c r="L1033" s="1271"/>
      <c r="M1033" s="1271"/>
      <c r="N1033" s="1271"/>
      <c r="O1033" s="1271"/>
      <c r="P1033" s="1271"/>
      <c r="Q1033" s="1271"/>
      <c r="R1033" s="1271"/>
      <c r="S1033" s="1271"/>
      <c r="T1033" s="1271"/>
      <c r="U1033" s="1271"/>
      <c r="V1033" s="1271"/>
      <c r="W1033" s="1271"/>
      <c r="X1033" s="1271"/>
      <c r="Y1033" s="1271"/>
      <c r="Z1033" s="1271"/>
      <c r="AA1033" s="1271"/>
      <c r="AB1033" s="1271"/>
      <c r="AC1033" s="1271"/>
      <c r="AD1033" s="1271"/>
      <c r="AE1033" s="1800"/>
      <c r="AF1033" s="950"/>
      <c r="AG1033" s="951"/>
      <c r="AH1033" s="951"/>
      <c r="AI1033" s="952"/>
      <c r="AJ1033" s="1790"/>
      <c r="AK1033" s="1791"/>
      <c r="AL1033" s="1791"/>
      <c r="AM1033" s="1791"/>
      <c r="AN1033" s="1791"/>
      <c r="AO1033" s="1791"/>
      <c r="AP1033" s="1791"/>
      <c r="AQ1033" s="1792"/>
      <c r="AR1033" s="68"/>
      <c r="AS1033" s="68"/>
      <c r="AT1033" s="68"/>
      <c r="AU1033" s="68"/>
      <c r="AV1033" s="68"/>
      <c r="AW1033" s="68"/>
      <c r="AX1033" s="68"/>
      <c r="AY1033" s="68"/>
    </row>
    <row r="1034" spans="1:51" ht="13.35" customHeight="1">
      <c r="A1034" s="14"/>
      <c r="B1034" s="73"/>
      <c r="C1034" s="74"/>
      <c r="D1034" s="1801"/>
      <c r="E1034" s="1802"/>
      <c r="F1034" s="1802"/>
      <c r="G1034" s="1802"/>
      <c r="H1034" s="1802"/>
      <c r="I1034" s="1802"/>
      <c r="J1034" s="1802"/>
      <c r="K1034" s="1802"/>
      <c r="L1034" s="1802"/>
      <c r="M1034" s="1802"/>
      <c r="N1034" s="1802"/>
      <c r="O1034" s="1802"/>
      <c r="P1034" s="1802"/>
      <c r="Q1034" s="1802"/>
      <c r="R1034" s="1802"/>
      <c r="S1034" s="1802"/>
      <c r="T1034" s="1802"/>
      <c r="U1034" s="1802"/>
      <c r="V1034" s="1802"/>
      <c r="W1034" s="1802"/>
      <c r="X1034" s="1802"/>
      <c r="Y1034" s="1802"/>
      <c r="Z1034" s="1802"/>
      <c r="AA1034" s="1802"/>
      <c r="AB1034" s="1802"/>
      <c r="AC1034" s="1802"/>
      <c r="AD1034" s="1802"/>
      <c r="AE1034" s="1803"/>
      <c r="AF1034" s="953"/>
      <c r="AG1034" s="954"/>
      <c r="AH1034" s="954"/>
      <c r="AI1034" s="955"/>
      <c r="AJ1034" s="1793"/>
      <c r="AK1034" s="1794"/>
      <c r="AL1034" s="1794"/>
      <c r="AM1034" s="1794"/>
      <c r="AN1034" s="1794"/>
      <c r="AO1034" s="1794"/>
      <c r="AP1034" s="1794"/>
      <c r="AQ1034" s="1795"/>
      <c r="AR1034" s="68"/>
      <c r="AS1034" s="68"/>
      <c r="AT1034" s="68"/>
      <c r="AU1034" s="68"/>
      <c r="AV1034" s="68"/>
      <c r="AW1034" s="68"/>
      <c r="AX1034" s="68"/>
      <c r="AY1034" s="68"/>
    </row>
    <row r="1035" spans="1:51" ht="13.35" customHeight="1">
      <c r="A1035" s="14"/>
      <c r="B1035" s="73"/>
      <c r="C1035" s="367" t="s">
        <v>697</v>
      </c>
      <c r="D1035" s="1784" t="s">
        <v>1878</v>
      </c>
      <c r="E1035" s="1785"/>
      <c r="F1035" s="1785"/>
      <c r="G1035" s="1785"/>
      <c r="H1035" s="1785"/>
      <c r="I1035" s="1785"/>
      <c r="J1035" s="1785"/>
      <c r="K1035" s="1785"/>
      <c r="L1035" s="1785"/>
      <c r="M1035" s="1785"/>
      <c r="N1035" s="1785"/>
      <c r="O1035" s="1785"/>
      <c r="P1035" s="1785"/>
      <c r="Q1035" s="1785"/>
      <c r="R1035" s="1785"/>
      <c r="S1035" s="1785"/>
      <c r="T1035" s="1785"/>
      <c r="U1035" s="1785"/>
      <c r="V1035" s="1785"/>
      <c r="W1035" s="1785"/>
      <c r="X1035" s="1785"/>
      <c r="Y1035" s="1785"/>
      <c r="Z1035" s="1785"/>
      <c r="AA1035" s="1785"/>
      <c r="AB1035" s="1785"/>
      <c r="AC1035" s="1785"/>
      <c r="AD1035" s="1785"/>
      <c r="AE1035" s="1786"/>
      <c r="AF1035" s="73"/>
      <c r="AG1035" s="1684" t="s">
        <v>554</v>
      </c>
      <c r="AH1035" s="1685"/>
      <c r="AI1035" s="83"/>
      <c r="AJ1035" s="1787">
        <f>ROUND(IF(AND(AG1035="yes",AJ1031=0),(AJ991*0.1),0),0)</f>
        <v>3068098</v>
      </c>
      <c r="AK1035" s="1788"/>
      <c r="AL1035" s="1788"/>
      <c r="AM1035" s="1788"/>
      <c r="AN1035" s="1788"/>
      <c r="AO1035" s="1788"/>
      <c r="AP1035" s="1788"/>
      <c r="AQ1035" s="1789"/>
      <c r="AR1035" s="68"/>
      <c r="AS1035" s="68"/>
      <c r="AT1035" s="68"/>
      <c r="AU1035" s="68"/>
      <c r="AV1035" s="68"/>
      <c r="AW1035" s="68"/>
      <c r="AX1035" s="68"/>
      <c r="AY1035" s="68"/>
    </row>
    <row r="1036" spans="1:51" ht="13.35" customHeight="1">
      <c r="A1036" s="14"/>
      <c r="B1036" s="73"/>
      <c r="C1036" s="74"/>
      <c r="D1036" s="1799" t="s">
        <v>1879</v>
      </c>
      <c r="E1036" s="1271"/>
      <c r="F1036" s="1271"/>
      <c r="G1036" s="1271"/>
      <c r="H1036" s="1271"/>
      <c r="I1036" s="1271"/>
      <c r="J1036" s="1271"/>
      <c r="K1036" s="1271"/>
      <c r="L1036" s="1271"/>
      <c r="M1036" s="1271"/>
      <c r="N1036" s="1271"/>
      <c r="O1036" s="1271"/>
      <c r="P1036" s="1271"/>
      <c r="Q1036" s="1271"/>
      <c r="R1036" s="1271"/>
      <c r="S1036" s="1271"/>
      <c r="T1036" s="1271"/>
      <c r="U1036" s="1271"/>
      <c r="V1036" s="1271"/>
      <c r="W1036" s="1271"/>
      <c r="X1036" s="1271"/>
      <c r="Y1036" s="1271"/>
      <c r="Z1036" s="1271"/>
      <c r="AA1036" s="1271"/>
      <c r="AB1036" s="1271"/>
      <c r="AC1036" s="1271"/>
      <c r="AD1036" s="1271"/>
      <c r="AE1036" s="1800"/>
      <c r="AF1036" s="73"/>
      <c r="AG1036" s="14"/>
      <c r="AH1036" s="14"/>
      <c r="AI1036" s="83"/>
      <c r="AJ1036" s="1790"/>
      <c r="AK1036" s="1791"/>
      <c r="AL1036" s="1791"/>
      <c r="AM1036" s="1791"/>
      <c r="AN1036" s="1791"/>
      <c r="AO1036" s="1791"/>
      <c r="AP1036" s="1791"/>
      <c r="AQ1036" s="1792"/>
      <c r="AR1036" s="68"/>
      <c r="AS1036" s="68"/>
      <c r="AT1036" s="68"/>
      <c r="AU1036" s="68"/>
      <c r="AV1036" s="68"/>
      <c r="AW1036" s="68"/>
      <c r="AX1036" s="68"/>
      <c r="AY1036" s="68"/>
    </row>
    <row r="1037" spans="1:51" ht="13.35" customHeight="1">
      <c r="A1037" s="14"/>
      <c r="B1037" s="73"/>
      <c r="C1037" s="74"/>
      <c r="D1037" s="1799"/>
      <c r="E1037" s="1271"/>
      <c r="F1037" s="1271"/>
      <c r="G1037" s="1271"/>
      <c r="H1037" s="1271"/>
      <c r="I1037" s="1271"/>
      <c r="J1037" s="1271"/>
      <c r="K1037" s="1271"/>
      <c r="L1037" s="1271"/>
      <c r="M1037" s="1271"/>
      <c r="N1037" s="1271"/>
      <c r="O1037" s="1271"/>
      <c r="P1037" s="1271"/>
      <c r="Q1037" s="1271"/>
      <c r="R1037" s="1271"/>
      <c r="S1037" s="1271"/>
      <c r="T1037" s="1271"/>
      <c r="U1037" s="1271"/>
      <c r="V1037" s="1271"/>
      <c r="W1037" s="1271"/>
      <c r="X1037" s="1271"/>
      <c r="Y1037" s="1271"/>
      <c r="Z1037" s="1271"/>
      <c r="AA1037" s="1271"/>
      <c r="AB1037" s="1271"/>
      <c r="AC1037" s="1271"/>
      <c r="AD1037" s="1271"/>
      <c r="AE1037" s="1800"/>
      <c r="AF1037" s="73"/>
      <c r="AG1037" s="14"/>
      <c r="AH1037" s="14"/>
      <c r="AI1037" s="83"/>
      <c r="AJ1037" s="1790"/>
      <c r="AK1037" s="1791"/>
      <c r="AL1037" s="1791"/>
      <c r="AM1037" s="1791"/>
      <c r="AN1037" s="1791"/>
      <c r="AO1037" s="1791"/>
      <c r="AP1037" s="1791"/>
      <c r="AQ1037" s="1792"/>
      <c r="AR1037" s="68"/>
      <c r="AS1037" s="68"/>
      <c r="AT1037" s="68"/>
      <c r="AU1037" s="68"/>
      <c r="AV1037" s="68"/>
      <c r="AW1037" s="68"/>
      <c r="AX1037" s="68"/>
      <c r="AY1037" s="68"/>
    </row>
    <row r="1038" spans="1:51" ht="13.35" customHeight="1">
      <c r="A1038" s="14"/>
      <c r="B1038" s="73"/>
      <c r="C1038" s="74"/>
      <c r="D1038" s="1799"/>
      <c r="E1038" s="1271"/>
      <c r="F1038" s="1271"/>
      <c r="G1038" s="1271"/>
      <c r="H1038" s="1271"/>
      <c r="I1038" s="1271"/>
      <c r="J1038" s="1271"/>
      <c r="K1038" s="1271"/>
      <c r="L1038" s="1271"/>
      <c r="M1038" s="1271"/>
      <c r="N1038" s="1271"/>
      <c r="O1038" s="1271"/>
      <c r="P1038" s="1271"/>
      <c r="Q1038" s="1271"/>
      <c r="R1038" s="1271"/>
      <c r="S1038" s="1271"/>
      <c r="T1038" s="1271"/>
      <c r="U1038" s="1271"/>
      <c r="V1038" s="1271"/>
      <c r="W1038" s="1271"/>
      <c r="X1038" s="1271"/>
      <c r="Y1038" s="1271"/>
      <c r="Z1038" s="1271"/>
      <c r="AA1038" s="1271"/>
      <c r="AB1038" s="1271"/>
      <c r="AC1038" s="1271"/>
      <c r="AD1038" s="1271"/>
      <c r="AE1038" s="1800"/>
      <c r="AF1038" s="73"/>
      <c r="AG1038" s="14"/>
      <c r="AH1038" s="14"/>
      <c r="AI1038" s="83"/>
      <c r="AJ1038" s="1790"/>
      <c r="AK1038" s="1791"/>
      <c r="AL1038" s="1791"/>
      <c r="AM1038" s="1791"/>
      <c r="AN1038" s="1791"/>
      <c r="AO1038" s="1791"/>
      <c r="AP1038" s="1791"/>
      <c r="AQ1038" s="1792"/>
      <c r="AR1038" s="68"/>
      <c r="AS1038" s="68"/>
      <c r="AT1038" s="68"/>
      <c r="AU1038" s="68"/>
      <c r="AV1038" s="68"/>
      <c r="AW1038" s="68"/>
      <c r="AX1038" s="68"/>
      <c r="AY1038" s="68"/>
    </row>
    <row r="1039" spans="1:51" ht="13.35" customHeight="1">
      <c r="A1039" s="14"/>
      <c r="B1039" s="73"/>
      <c r="C1039" s="74"/>
      <c r="D1039" s="1801"/>
      <c r="E1039" s="1802"/>
      <c r="F1039" s="1802"/>
      <c r="G1039" s="1802"/>
      <c r="H1039" s="1802"/>
      <c r="I1039" s="1802"/>
      <c r="J1039" s="1802"/>
      <c r="K1039" s="1802"/>
      <c r="L1039" s="1802"/>
      <c r="M1039" s="1802"/>
      <c r="N1039" s="1802"/>
      <c r="O1039" s="1802"/>
      <c r="P1039" s="1802"/>
      <c r="Q1039" s="1802"/>
      <c r="R1039" s="1802"/>
      <c r="S1039" s="1802"/>
      <c r="T1039" s="1802"/>
      <c r="U1039" s="1802"/>
      <c r="V1039" s="1802"/>
      <c r="W1039" s="1802"/>
      <c r="X1039" s="1802"/>
      <c r="Y1039" s="1802"/>
      <c r="Z1039" s="1802"/>
      <c r="AA1039" s="1802"/>
      <c r="AB1039" s="1802"/>
      <c r="AC1039" s="1802"/>
      <c r="AD1039" s="1802"/>
      <c r="AE1039" s="1803"/>
      <c r="AF1039" s="73"/>
      <c r="AG1039" s="14"/>
      <c r="AH1039" s="14"/>
      <c r="AI1039" s="83"/>
      <c r="AJ1039" s="1790"/>
      <c r="AK1039" s="1791"/>
      <c r="AL1039" s="1791"/>
      <c r="AM1039" s="1791"/>
      <c r="AN1039" s="1791"/>
      <c r="AO1039" s="1791"/>
      <c r="AP1039" s="1791"/>
      <c r="AQ1039" s="1792"/>
      <c r="AR1039" s="68"/>
      <c r="AS1039" s="68"/>
      <c r="AT1039" s="68"/>
      <c r="AU1039" s="68"/>
      <c r="AV1039" s="68"/>
      <c r="AW1039" s="68"/>
      <c r="AX1039" s="68"/>
      <c r="AY1039" s="68"/>
    </row>
    <row r="1040" spans="1:51" ht="13.35" customHeight="1">
      <c r="A1040" s="14"/>
      <c r="B1040" s="79"/>
      <c r="C1040" s="131" t="s">
        <v>1035</v>
      </c>
      <c r="D1040" s="1649" t="s">
        <v>1408</v>
      </c>
      <c r="E1040" s="1650"/>
      <c r="F1040" s="1650"/>
      <c r="G1040" s="1650"/>
      <c r="H1040" s="1650"/>
      <c r="I1040" s="1650"/>
      <c r="J1040" s="1650"/>
      <c r="K1040" s="1650"/>
      <c r="L1040" s="1650"/>
      <c r="M1040" s="1650"/>
      <c r="N1040" s="1650"/>
      <c r="O1040" s="1650"/>
      <c r="P1040" s="1650"/>
      <c r="Q1040" s="1650"/>
      <c r="R1040" s="1650"/>
      <c r="S1040" s="1650"/>
      <c r="T1040" s="1650"/>
      <c r="U1040" s="1650"/>
      <c r="V1040" s="1650"/>
      <c r="W1040" s="1650"/>
      <c r="X1040" s="1650"/>
      <c r="Y1040" s="1650"/>
      <c r="Z1040" s="1650"/>
      <c r="AA1040" s="1650"/>
      <c r="AB1040" s="1650"/>
      <c r="AC1040" s="1650"/>
      <c r="AD1040" s="1650"/>
      <c r="AE1040" s="1651"/>
      <c r="AF1040" s="79"/>
      <c r="AG1040" s="1682" t="s">
        <v>678</v>
      </c>
      <c r="AH1040" s="1683"/>
      <c r="AI1040" s="87"/>
      <c r="AJ1040" s="1787">
        <f>ROUND(IF(AG1040="yes",(AJ991*0.1),0),0)</f>
        <v>0</v>
      </c>
      <c r="AK1040" s="1788"/>
      <c r="AL1040" s="1788"/>
      <c r="AM1040" s="1788"/>
      <c r="AN1040" s="1788"/>
      <c r="AO1040" s="1788"/>
      <c r="AP1040" s="1788"/>
      <c r="AQ1040" s="1789"/>
      <c r="AR1040" s="68"/>
      <c r="AS1040" s="68"/>
      <c r="AT1040" s="68"/>
      <c r="AU1040" s="68"/>
      <c r="AV1040" s="68"/>
      <c r="AW1040" s="68"/>
      <c r="AX1040" s="68"/>
      <c r="AY1040" s="68"/>
    </row>
    <row r="1041" spans="1:51" ht="13.35" customHeight="1">
      <c r="A1041" s="14"/>
      <c r="B1041" s="73"/>
      <c r="C1041" s="74"/>
      <c r="D1041" s="1673" t="s">
        <v>2504</v>
      </c>
      <c r="E1041" s="1674"/>
      <c r="F1041" s="1674"/>
      <c r="G1041" s="1674"/>
      <c r="H1041" s="1674"/>
      <c r="I1041" s="1674"/>
      <c r="J1041" s="1674"/>
      <c r="K1041" s="1674"/>
      <c r="L1041" s="1674"/>
      <c r="M1041" s="1674"/>
      <c r="N1041" s="1674"/>
      <c r="O1041" s="1674"/>
      <c r="P1041" s="1674"/>
      <c r="Q1041" s="1674"/>
      <c r="R1041" s="1674"/>
      <c r="S1041" s="1674"/>
      <c r="T1041" s="1674"/>
      <c r="U1041" s="1674"/>
      <c r="V1041" s="1674"/>
      <c r="W1041" s="1674"/>
      <c r="X1041" s="1674"/>
      <c r="Y1041" s="1674"/>
      <c r="Z1041" s="1674"/>
      <c r="AA1041" s="1674"/>
      <c r="AB1041" s="1674"/>
      <c r="AC1041" s="1674"/>
      <c r="AD1041" s="1674"/>
      <c r="AE1041" s="1675"/>
      <c r="AF1041" s="73"/>
      <c r="AG1041" s="14"/>
      <c r="AH1041" s="14"/>
      <c r="AI1041" s="83"/>
      <c r="AJ1041" s="1790"/>
      <c r="AK1041" s="1791"/>
      <c r="AL1041" s="1791"/>
      <c r="AM1041" s="1791"/>
      <c r="AN1041" s="1791"/>
      <c r="AO1041" s="1791"/>
      <c r="AP1041" s="1791"/>
      <c r="AQ1041" s="1792"/>
      <c r="AR1041" s="68"/>
      <c r="AS1041" s="68"/>
      <c r="AT1041" s="68"/>
      <c r="AU1041" s="68"/>
      <c r="AV1041" s="68"/>
      <c r="AW1041" s="68"/>
      <c r="AX1041" s="68"/>
      <c r="AY1041" s="68"/>
    </row>
    <row r="1042" spans="1:51" ht="13.35" customHeight="1">
      <c r="A1042" s="14"/>
      <c r="B1042" s="73"/>
      <c r="C1042" s="74"/>
      <c r="D1042" s="1673"/>
      <c r="E1042" s="1674"/>
      <c r="F1042" s="1674"/>
      <c r="G1042" s="1674"/>
      <c r="H1042" s="1674"/>
      <c r="I1042" s="1674"/>
      <c r="J1042" s="1674"/>
      <c r="K1042" s="1674"/>
      <c r="L1042" s="1674"/>
      <c r="M1042" s="1674"/>
      <c r="N1042" s="1674"/>
      <c r="O1042" s="1674"/>
      <c r="P1042" s="1674"/>
      <c r="Q1042" s="1674"/>
      <c r="R1042" s="1674"/>
      <c r="S1042" s="1674"/>
      <c r="T1042" s="1674"/>
      <c r="U1042" s="1674"/>
      <c r="V1042" s="1674"/>
      <c r="W1042" s="1674"/>
      <c r="X1042" s="1674"/>
      <c r="Y1042" s="1674"/>
      <c r="Z1042" s="1674"/>
      <c r="AA1042" s="1674"/>
      <c r="AB1042" s="1674"/>
      <c r="AC1042" s="1674"/>
      <c r="AD1042" s="1674"/>
      <c r="AE1042" s="1675"/>
      <c r="AF1042" s="73"/>
      <c r="AG1042" s="14"/>
      <c r="AH1042" s="14"/>
      <c r="AI1042" s="83"/>
      <c r="AJ1042" s="1790"/>
      <c r="AK1042" s="1791"/>
      <c r="AL1042" s="1791"/>
      <c r="AM1042" s="1791"/>
      <c r="AN1042" s="1791"/>
      <c r="AO1042" s="1791"/>
      <c r="AP1042" s="1791"/>
      <c r="AQ1042" s="1792"/>
      <c r="AR1042" s="68"/>
      <c r="AS1042" s="68"/>
      <c r="AT1042" s="68"/>
      <c r="AU1042" s="68"/>
      <c r="AV1042" s="68"/>
      <c r="AW1042" s="68"/>
      <c r="AX1042" s="68"/>
      <c r="AY1042" s="68"/>
    </row>
    <row r="1043" spans="1:51" ht="13.35" customHeight="1">
      <c r="A1043" s="14"/>
      <c r="B1043" s="73"/>
      <c r="C1043" s="74"/>
      <c r="D1043" s="1658"/>
      <c r="E1043" s="1659"/>
      <c r="F1043" s="1659"/>
      <c r="G1043" s="1659"/>
      <c r="H1043" s="1659"/>
      <c r="I1043" s="1659"/>
      <c r="J1043" s="1659"/>
      <c r="K1043" s="1659"/>
      <c r="L1043" s="1659"/>
      <c r="M1043" s="1659"/>
      <c r="N1043" s="1659"/>
      <c r="O1043" s="1659"/>
      <c r="P1043" s="1659"/>
      <c r="Q1043" s="1659"/>
      <c r="R1043" s="1659"/>
      <c r="S1043" s="1659"/>
      <c r="T1043" s="1659"/>
      <c r="U1043" s="1659"/>
      <c r="V1043" s="1659"/>
      <c r="W1043" s="1659"/>
      <c r="X1043" s="1659"/>
      <c r="Y1043" s="1659"/>
      <c r="Z1043" s="1659"/>
      <c r="AA1043" s="1659"/>
      <c r="AB1043" s="1659"/>
      <c r="AC1043" s="1659"/>
      <c r="AD1043" s="1659"/>
      <c r="AE1043" s="1660"/>
      <c r="AF1043" s="73"/>
      <c r="AG1043" s="14"/>
      <c r="AH1043" s="14"/>
      <c r="AI1043" s="83"/>
      <c r="AJ1043" s="1793"/>
      <c r="AK1043" s="1794"/>
      <c r="AL1043" s="1794"/>
      <c r="AM1043" s="1794"/>
      <c r="AN1043" s="1794"/>
      <c r="AO1043" s="1794"/>
      <c r="AP1043" s="1794"/>
      <c r="AQ1043" s="1795"/>
      <c r="AR1043" s="68"/>
      <c r="AS1043" s="68"/>
      <c r="AT1043" s="68"/>
      <c r="AU1043" s="68"/>
      <c r="AV1043" s="68"/>
      <c r="AW1043" s="68"/>
      <c r="AX1043" s="68"/>
      <c r="AY1043" s="68"/>
    </row>
    <row r="1044" spans="1:51" ht="13.35" customHeight="1">
      <c r="A1044" s="14"/>
      <c r="B1044" s="79"/>
      <c r="C1044" s="131" t="s">
        <v>1874</v>
      </c>
      <c r="D1044" s="1784" t="s">
        <v>2056</v>
      </c>
      <c r="E1044" s="1785"/>
      <c r="F1044" s="1785"/>
      <c r="G1044" s="1785"/>
      <c r="H1044" s="1785"/>
      <c r="I1044" s="1785"/>
      <c r="J1044" s="1785"/>
      <c r="K1044" s="1785"/>
      <c r="L1044" s="1785"/>
      <c r="M1044" s="1785"/>
      <c r="N1044" s="1785"/>
      <c r="O1044" s="1785"/>
      <c r="P1044" s="1785"/>
      <c r="Q1044" s="1785"/>
      <c r="R1044" s="1785"/>
      <c r="S1044" s="1785"/>
      <c r="T1044" s="1785"/>
      <c r="U1044" s="1785"/>
      <c r="V1044" s="1785"/>
      <c r="W1044" s="1785"/>
      <c r="X1044" s="1785"/>
      <c r="Y1044" s="1785"/>
      <c r="Z1044" s="1785"/>
      <c r="AA1044" s="1785"/>
      <c r="AB1044" s="1785"/>
      <c r="AC1044" s="1785"/>
      <c r="AD1044" s="1785"/>
      <c r="AE1044" s="1786"/>
      <c r="AF1044" s="79"/>
      <c r="AG1044" s="1680" t="str">
        <f>IF(X1047&gt;0,"Yes","No")</f>
        <v>Yes</v>
      </c>
      <c r="AH1044" s="1681"/>
      <c r="AI1044" s="87"/>
      <c r="AJ1044" s="1787">
        <f>IF((X1047=0),0,AY1004*AJ991)</f>
        <v>21476688.799999997</v>
      </c>
      <c r="AK1044" s="1788"/>
      <c r="AL1044" s="1788"/>
      <c r="AM1044" s="1788"/>
      <c r="AN1044" s="1788"/>
      <c r="AO1044" s="1788"/>
      <c r="AP1044" s="1788"/>
      <c r="AQ1044" s="1789"/>
      <c r="AR1044" s="68"/>
      <c r="AS1044" s="68"/>
      <c r="AT1044" s="68"/>
      <c r="AU1044" s="68"/>
      <c r="AV1044" s="68"/>
      <c r="AW1044" s="68"/>
      <c r="AX1044" s="68"/>
      <c r="AY1044" s="68"/>
    </row>
    <row r="1045" spans="1:51" ht="13.35" customHeight="1">
      <c r="A1045" s="14"/>
      <c r="B1045" s="73"/>
      <c r="C1045" s="476"/>
      <c r="D1045" s="1673" t="s">
        <v>1410</v>
      </c>
      <c r="E1045" s="1674"/>
      <c r="F1045" s="1674"/>
      <c r="G1045" s="1674"/>
      <c r="H1045" s="1674"/>
      <c r="I1045" s="1674"/>
      <c r="J1045" s="1674"/>
      <c r="K1045" s="1674"/>
      <c r="L1045" s="1674"/>
      <c r="M1045" s="1674"/>
      <c r="N1045" s="1674"/>
      <c r="O1045" s="1674"/>
      <c r="P1045" s="1674"/>
      <c r="Q1045" s="1674"/>
      <c r="R1045" s="1674"/>
      <c r="S1045" s="1674"/>
      <c r="T1045" s="1674"/>
      <c r="U1045" s="1674"/>
      <c r="V1045" s="1674"/>
      <c r="W1045" s="1674"/>
      <c r="X1045" s="1674"/>
      <c r="Y1045" s="1674"/>
      <c r="Z1045" s="1674"/>
      <c r="AA1045" s="1674"/>
      <c r="AB1045" s="1674"/>
      <c r="AC1045" s="1674"/>
      <c r="AD1045" s="1674"/>
      <c r="AE1045" s="1675"/>
      <c r="AF1045" s="73"/>
      <c r="AG1045" s="477"/>
      <c r="AH1045" s="477"/>
      <c r="AI1045" s="83"/>
      <c r="AJ1045" s="1790"/>
      <c r="AK1045" s="1791"/>
      <c r="AL1045" s="1791"/>
      <c r="AM1045" s="1791"/>
      <c r="AN1045" s="1791"/>
      <c r="AO1045" s="1791"/>
      <c r="AP1045" s="1791"/>
      <c r="AQ1045" s="1792"/>
      <c r="AR1045" s="68"/>
      <c r="AS1045" s="68"/>
      <c r="AT1045" s="68"/>
      <c r="AU1045" s="13"/>
      <c r="AV1045" s="68"/>
      <c r="AW1045" s="68"/>
      <c r="AX1045" s="68"/>
      <c r="AY1045" s="68"/>
    </row>
    <row r="1046" spans="1:51" ht="13.35" customHeight="1">
      <c r="A1046" s="14"/>
      <c r="B1046" s="73"/>
      <c r="C1046" s="476"/>
      <c r="D1046" s="1673"/>
      <c r="E1046" s="1674"/>
      <c r="F1046" s="1674"/>
      <c r="G1046" s="1674"/>
      <c r="H1046" s="1674"/>
      <c r="I1046" s="1674"/>
      <c r="J1046" s="1674"/>
      <c r="K1046" s="1674"/>
      <c r="L1046" s="1674"/>
      <c r="M1046" s="1674"/>
      <c r="N1046" s="1674"/>
      <c r="O1046" s="1674"/>
      <c r="P1046" s="1674"/>
      <c r="Q1046" s="1674"/>
      <c r="R1046" s="1674"/>
      <c r="S1046" s="1674"/>
      <c r="T1046" s="1674"/>
      <c r="U1046" s="1674"/>
      <c r="V1046" s="1674"/>
      <c r="W1046" s="1674"/>
      <c r="X1046" s="1674"/>
      <c r="Y1046" s="1674"/>
      <c r="Z1046" s="1674"/>
      <c r="AA1046" s="1674"/>
      <c r="AB1046" s="1674"/>
      <c r="AC1046" s="1674"/>
      <c r="AD1046" s="1674"/>
      <c r="AE1046" s="1675"/>
      <c r="AF1046" s="73"/>
      <c r="AG1046" s="477"/>
      <c r="AH1046" s="477"/>
      <c r="AI1046" s="83"/>
      <c r="AJ1046" s="1790"/>
      <c r="AK1046" s="1791"/>
      <c r="AL1046" s="1791"/>
      <c r="AM1046" s="1791"/>
      <c r="AN1046" s="1791"/>
      <c r="AO1046" s="1791"/>
      <c r="AP1046" s="1791"/>
      <c r="AQ1046" s="1792"/>
      <c r="AR1046" s="68"/>
      <c r="AS1046" s="68"/>
      <c r="AT1046" s="68"/>
      <c r="AU1046" s="13"/>
      <c r="AV1046" s="68"/>
      <c r="AW1046" s="68"/>
      <c r="AX1046" s="68"/>
      <c r="AY1046" s="68"/>
    </row>
    <row r="1047" spans="1:51" ht="13.35" customHeight="1">
      <c r="A1047" s="14"/>
      <c r="B1047" s="77"/>
      <c r="C1047" s="78"/>
      <c r="D1047" s="132" t="s">
        <v>992</v>
      </c>
      <c r="E1047" s="133"/>
      <c r="F1047" s="133"/>
      <c r="G1047" s="133"/>
      <c r="H1047" s="133"/>
      <c r="I1047" s="1678">
        <f>AY1002</f>
        <v>57</v>
      </c>
      <c r="J1047" s="1679"/>
      <c r="K1047" s="7"/>
      <c r="L1047" s="133"/>
      <c r="M1047" s="133"/>
      <c r="N1047" s="133"/>
      <c r="O1047" s="133"/>
      <c r="P1047" s="133"/>
      <c r="Q1047" s="133"/>
      <c r="R1047" s="133"/>
      <c r="S1047" s="133"/>
      <c r="T1047" s="133"/>
      <c r="U1047" s="133"/>
      <c r="V1047" s="134" t="s">
        <v>993</v>
      </c>
      <c r="W1047" s="48"/>
      <c r="X1047" s="1676">
        <f>BG632</f>
        <v>40</v>
      </c>
      <c r="Y1047" s="1677"/>
      <c r="Z1047" s="48"/>
      <c r="AA1047" s="48"/>
      <c r="AB1047" s="48"/>
      <c r="AC1047" s="48"/>
      <c r="AD1047" s="48"/>
      <c r="AE1047" s="49"/>
      <c r="AF1047" s="959"/>
      <c r="AG1047" s="960"/>
      <c r="AH1047" s="960"/>
      <c r="AI1047" s="961"/>
      <c r="AJ1047" s="1793"/>
      <c r="AK1047" s="1794"/>
      <c r="AL1047" s="1794"/>
      <c r="AM1047" s="1794"/>
      <c r="AN1047" s="1794"/>
      <c r="AO1047" s="1794"/>
      <c r="AP1047" s="1794"/>
      <c r="AQ1047" s="1795"/>
      <c r="AR1047" s="68"/>
      <c r="AS1047" s="68"/>
      <c r="AT1047" s="68"/>
      <c r="AU1047" s="14"/>
      <c r="AV1047" s="68"/>
      <c r="AW1047" s="68"/>
      <c r="AX1047" s="68"/>
      <c r="AY1047" s="68"/>
    </row>
    <row r="1048" spans="1:51" ht="13.35" customHeight="1">
      <c r="A1048" s="14"/>
      <c r="B1048" s="79"/>
      <c r="C1048" s="131" t="s">
        <v>1875</v>
      </c>
      <c r="D1048" s="1649" t="s">
        <v>2533</v>
      </c>
      <c r="E1048" s="1650"/>
      <c r="F1048" s="1650"/>
      <c r="G1048" s="1650"/>
      <c r="H1048" s="1650"/>
      <c r="I1048" s="1650"/>
      <c r="J1048" s="1650"/>
      <c r="K1048" s="1650"/>
      <c r="L1048" s="1650"/>
      <c r="M1048" s="1650"/>
      <c r="N1048" s="1650"/>
      <c r="O1048" s="1650"/>
      <c r="P1048" s="1650"/>
      <c r="Q1048" s="1650"/>
      <c r="R1048" s="1650"/>
      <c r="S1048" s="1650"/>
      <c r="T1048" s="1650"/>
      <c r="U1048" s="1650"/>
      <c r="V1048" s="1650"/>
      <c r="W1048" s="1650"/>
      <c r="X1048" s="1650"/>
      <c r="Y1048" s="1650"/>
      <c r="Z1048" s="1650"/>
      <c r="AA1048" s="1650"/>
      <c r="AB1048" s="1650"/>
      <c r="AC1048" s="1650"/>
      <c r="AD1048" s="1650"/>
      <c r="AE1048" s="1651"/>
      <c r="AF1048" s="73"/>
      <c r="AG1048" s="1680" t="str">
        <f>IF(X1051&gt;0,"Yes","No")</f>
        <v>Yes</v>
      </c>
      <c r="AH1048" s="1681"/>
      <c r="AI1048" s="83"/>
      <c r="AJ1048" s="1787">
        <f>IF((X1051=0),0,(2*AY1005)*AJ991)</f>
        <v>10431534.560000001</v>
      </c>
      <c r="AK1048" s="1788"/>
      <c r="AL1048" s="1788"/>
      <c r="AM1048" s="1788"/>
      <c r="AN1048" s="1788"/>
      <c r="AO1048" s="1788"/>
      <c r="AP1048" s="1788"/>
      <c r="AQ1048" s="1789"/>
      <c r="AR1048" s="68"/>
      <c r="AS1048" s="68"/>
      <c r="AT1048" s="68"/>
      <c r="AU1048" s="14"/>
      <c r="AV1048" s="68"/>
      <c r="AW1048" s="68"/>
      <c r="AX1048" s="68"/>
      <c r="AY1048" s="68"/>
    </row>
    <row r="1049" spans="1:51" ht="13.35" customHeight="1">
      <c r="A1049" s="14"/>
      <c r="B1049" s="73"/>
      <c r="C1049" s="476"/>
      <c r="D1049" s="1673" t="s">
        <v>1409</v>
      </c>
      <c r="E1049" s="1674"/>
      <c r="F1049" s="1674"/>
      <c r="G1049" s="1674"/>
      <c r="H1049" s="1674"/>
      <c r="I1049" s="1674"/>
      <c r="J1049" s="1674"/>
      <c r="K1049" s="1674"/>
      <c r="L1049" s="1674"/>
      <c r="M1049" s="1674"/>
      <c r="N1049" s="1674"/>
      <c r="O1049" s="1674"/>
      <c r="P1049" s="1674"/>
      <c r="Q1049" s="1674"/>
      <c r="R1049" s="1674"/>
      <c r="S1049" s="1674"/>
      <c r="T1049" s="1674"/>
      <c r="U1049" s="1674"/>
      <c r="V1049" s="1674"/>
      <c r="W1049" s="1674"/>
      <c r="X1049" s="1674"/>
      <c r="Y1049" s="1674"/>
      <c r="Z1049" s="1674"/>
      <c r="AA1049" s="1674"/>
      <c r="AB1049" s="1674"/>
      <c r="AC1049" s="1674"/>
      <c r="AD1049" s="1674"/>
      <c r="AE1049" s="1675"/>
      <c r="AF1049" s="73"/>
      <c r="AG1049" s="477"/>
      <c r="AH1049" s="477"/>
      <c r="AI1049" s="83"/>
      <c r="AJ1049" s="1790"/>
      <c r="AK1049" s="1791"/>
      <c r="AL1049" s="1791"/>
      <c r="AM1049" s="1791"/>
      <c r="AN1049" s="1791"/>
      <c r="AO1049" s="1791"/>
      <c r="AP1049" s="1791"/>
      <c r="AQ1049" s="1792"/>
      <c r="AR1049" s="68"/>
      <c r="AS1049" s="68"/>
      <c r="AT1049" s="68"/>
      <c r="AU1049" s="68"/>
      <c r="AV1049" s="68"/>
      <c r="AW1049" s="68"/>
      <c r="AX1049" s="68"/>
      <c r="AY1049" s="68"/>
    </row>
    <row r="1050" spans="1:51" ht="13.35" customHeight="1">
      <c r="A1050" s="14"/>
      <c r="B1050" s="73"/>
      <c r="C1050" s="83"/>
      <c r="D1050" s="1673"/>
      <c r="E1050" s="1674"/>
      <c r="F1050" s="1674"/>
      <c r="G1050" s="1674"/>
      <c r="H1050" s="1674"/>
      <c r="I1050" s="1674"/>
      <c r="J1050" s="1674"/>
      <c r="K1050" s="1674"/>
      <c r="L1050" s="1674"/>
      <c r="M1050" s="1674"/>
      <c r="N1050" s="1674"/>
      <c r="O1050" s="1674"/>
      <c r="P1050" s="1674"/>
      <c r="Q1050" s="1674"/>
      <c r="R1050" s="1674"/>
      <c r="S1050" s="1674"/>
      <c r="T1050" s="1674"/>
      <c r="U1050" s="1674"/>
      <c r="V1050" s="1674"/>
      <c r="W1050" s="1674"/>
      <c r="X1050" s="1674"/>
      <c r="Y1050" s="1674"/>
      <c r="Z1050" s="1674"/>
      <c r="AA1050" s="1674"/>
      <c r="AB1050" s="1674"/>
      <c r="AC1050" s="1674"/>
      <c r="AD1050" s="1674"/>
      <c r="AE1050" s="1675"/>
      <c r="AF1050" s="956"/>
      <c r="AG1050" s="957"/>
      <c r="AH1050" s="957"/>
      <c r="AI1050" s="958"/>
      <c r="AJ1050" s="1790"/>
      <c r="AK1050" s="1791"/>
      <c r="AL1050" s="1791"/>
      <c r="AM1050" s="1791"/>
      <c r="AN1050" s="1791"/>
      <c r="AO1050" s="1791"/>
      <c r="AP1050" s="1791"/>
      <c r="AQ1050" s="1792"/>
      <c r="AR1050" s="68"/>
      <c r="AS1050" s="68"/>
      <c r="AT1050" s="68"/>
      <c r="AU1050" s="68"/>
      <c r="AV1050" s="68"/>
      <c r="AW1050" s="68"/>
      <c r="AX1050" s="68"/>
      <c r="AY1050" s="68"/>
    </row>
    <row r="1051" spans="1:51" ht="13.35" customHeight="1">
      <c r="A1051" s="14"/>
      <c r="B1051" s="77"/>
      <c r="C1051" s="78"/>
      <c r="D1051" s="132" t="s">
        <v>992</v>
      </c>
      <c r="E1051" s="133"/>
      <c r="F1051" s="133"/>
      <c r="G1051" s="133"/>
      <c r="H1051" s="133"/>
      <c r="I1051" s="1678">
        <f>AY1002</f>
        <v>57</v>
      </c>
      <c r="J1051" s="1679"/>
      <c r="K1051" s="14"/>
      <c r="L1051" s="133"/>
      <c r="M1051" s="133"/>
      <c r="N1051" s="133"/>
      <c r="O1051" s="133"/>
      <c r="P1051" s="133"/>
      <c r="Q1051" s="133"/>
      <c r="R1051" s="133"/>
      <c r="S1051" s="133"/>
      <c r="T1051" s="133"/>
      <c r="U1051" s="133"/>
      <c r="V1051" s="134" t="s">
        <v>994</v>
      </c>
      <c r="X1051" s="1676">
        <f>BK632</f>
        <v>10</v>
      </c>
      <c r="Y1051" s="1677"/>
      <c r="AF1051" s="959"/>
      <c r="AG1051" s="960"/>
      <c r="AH1051" s="960"/>
      <c r="AI1051" s="961"/>
      <c r="AJ1051" s="1793"/>
      <c r="AK1051" s="1794"/>
      <c r="AL1051" s="1794"/>
      <c r="AM1051" s="1794"/>
      <c r="AN1051" s="1794"/>
      <c r="AO1051" s="1794"/>
      <c r="AP1051" s="1794"/>
      <c r="AQ1051" s="1795"/>
      <c r="AR1051" s="68"/>
      <c r="AS1051" s="68"/>
      <c r="AT1051" s="68"/>
      <c r="AU1051" s="68"/>
      <c r="AV1051" s="68"/>
      <c r="AW1051" s="68"/>
      <c r="AX1051" s="68"/>
      <c r="AY1051" s="68"/>
    </row>
    <row r="1052" spans="1:51" ht="13.35" customHeight="1">
      <c r="A1052" s="14"/>
      <c r="B1052" s="102"/>
      <c r="C1052" s="103"/>
      <c r="D1052" s="1671" t="s">
        <v>522</v>
      </c>
      <c r="E1052" s="1671"/>
      <c r="F1052" s="1671"/>
      <c r="G1052" s="1671"/>
      <c r="H1052" s="1671"/>
      <c r="I1052" s="1671"/>
      <c r="J1052" s="1671"/>
      <c r="K1052" s="1671"/>
      <c r="L1052" s="1671"/>
      <c r="M1052" s="1671"/>
      <c r="N1052" s="1671"/>
      <c r="O1052" s="1671"/>
      <c r="P1052" s="1671"/>
      <c r="Q1052" s="1671"/>
      <c r="R1052" s="1671"/>
      <c r="S1052" s="1671"/>
      <c r="T1052" s="1671"/>
      <c r="U1052" s="1671"/>
      <c r="V1052" s="1671"/>
      <c r="W1052" s="1671"/>
      <c r="X1052" s="1671"/>
      <c r="Y1052" s="1671"/>
      <c r="Z1052" s="1671"/>
      <c r="AA1052" s="1671"/>
      <c r="AB1052" s="1671"/>
      <c r="AC1052" s="1671"/>
      <c r="AD1052" s="1671"/>
      <c r="AE1052" s="1671"/>
      <c r="AF1052" s="1671"/>
      <c r="AG1052" s="1671"/>
      <c r="AH1052" s="1671"/>
      <c r="AI1052" s="1672"/>
      <c r="AJ1052" s="1796">
        <f>SUM(AJ991:AQ1051)</f>
        <v>76658020.359999999</v>
      </c>
      <c r="AK1052" s="1797"/>
      <c r="AL1052" s="1797"/>
      <c r="AM1052" s="1797"/>
      <c r="AN1052" s="1797"/>
      <c r="AO1052" s="1797"/>
      <c r="AP1052" s="1797"/>
      <c r="AQ1052" s="1798"/>
      <c r="AR1052" s="68"/>
      <c r="AS1052" s="68"/>
      <c r="AT1052" s="68"/>
      <c r="AU1052" s="68"/>
      <c r="AV1052" s="68"/>
      <c r="AW1052" s="68"/>
      <c r="AX1052" s="68"/>
      <c r="AY1052" s="68"/>
    </row>
    <row r="1053" spans="1:51" ht="13.3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3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3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3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3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3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35" customHeight="1">
      <c r="A1059" s="88"/>
      <c r="B1059" s="1867">
        <f>IF(ISNA(IF((AJ1019&gt;(AJ991*0.15)),"(f) cannot be greater than 15% of unadjusted eligible basis.",0)),"",(IF((AJ1019&gt;(AJ991*0.15)),"(f) cannot be greater than 15% of unadjusted eligible basis.",0)))</f>
        <v>0</v>
      </c>
      <c r="C1059" s="1867"/>
      <c r="D1059" s="1867"/>
      <c r="E1059" s="1867"/>
      <c r="F1059" s="1867"/>
      <c r="G1059" s="1867"/>
      <c r="H1059" s="1867"/>
      <c r="I1059" s="1867"/>
      <c r="J1059" s="1867"/>
      <c r="K1059" s="1867"/>
      <c r="L1059" s="1867"/>
      <c r="M1059" s="1867"/>
      <c r="N1059" s="1867"/>
      <c r="O1059" s="1867"/>
      <c r="P1059" s="1867"/>
      <c r="Q1059" s="1867"/>
      <c r="R1059" s="1867"/>
      <c r="S1059" s="1867"/>
      <c r="T1059" s="1867"/>
      <c r="U1059" s="1867"/>
      <c r="V1059" s="1867"/>
      <c r="W1059" s="1867"/>
      <c r="X1059" s="1867"/>
      <c r="Y1059" s="1867"/>
      <c r="Z1059" s="1867"/>
      <c r="AA1059" s="1867"/>
      <c r="AB1059" s="1867"/>
      <c r="AC1059" s="1867"/>
      <c r="AD1059" s="1867"/>
      <c r="AE1059" s="1867"/>
      <c r="AF1059" s="1867"/>
      <c r="AG1059" s="1867"/>
      <c r="AH1059" s="1867"/>
      <c r="AI1059" s="1867"/>
      <c r="AJ1059" s="1867"/>
      <c r="AK1059" s="1867"/>
      <c r="AL1059" s="1867"/>
      <c r="AM1059" s="1867"/>
      <c r="AN1059" s="1867"/>
      <c r="AO1059" s="1867"/>
      <c r="AP1059" s="1867"/>
      <c r="AQ1059" s="68"/>
      <c r="AR1059" s="68"/>
      <c r="AS1059" s="68"/>
      <c r="AT1059" s="68"/>
      <c r="AU1059" s="68"/>
      <c r="AV1059" s="68"/>
      <c r="AW1059" s="68"/>
      <c r="AX1059" s="68"/>
      <c r="AY1059" s="68"/>
    </row>
    <row r="1060" spans="1:51" ht="13.35" customHeight="1">
      <c r="A1060" s="1305" t="s">
        <v>804</v>
      </c>
      <c r="B1060" s="1305"/>
      <c r="C1060" s="1305"/>
      <c r="D1060" s="1305"/>
      <c r="E1060" s="1305"/>
      <c r="F1060" s="1305"/>
      <c r="G1060" s="1305"/>
      <c r="H1060" s="1305"/>
      <c r="I1060" s="1305"/>
      <c r="J1060" s="1305"/>
      <c r="K1060" s="1305"/>
      <c r="L1060" s="1305"/>
      <c r="M1060" s="1305"/>
      <c r="N1060" s="1305"/>
      <c r="O1060" s="1305"/>
      <c r="P1060" s="1305"/>
      <c r="Q1060" s="1305"/>
      <c r="R1060" s="1305"/>
      <c r="S1060" s="1305"/>
      <c r="T1060" s="1305"/>
      <c r="U1060" s="1305"/>
      <c r="V1060" s="1305"/>
      <c r="W1060" s="1305"/>
      <c r="X1060" s="1305"/>
      <c r="Y1060" s="1305"/>
      <c r="Z1060" s="1305"/>
      <c r="AA1060" s="1305"/>
      <c r="AB1060" s="1305"/>
      <c r="AC1060" s="1305"/>
      <c r="AD1060" s="1305"/>
      <c r="AE1060" s="1305"/>
      <c r="AF1060" s="1305"/>
      <c r="AG1060" s="1305"/>
      <c r="AH1060" s="1305"/>
      <c r="AI1060" s="1305"/>
      <c r="AJ1060" s="1305"/>
      <c r="AK1060" s="1305"/>
      <c r="AL1060" s="1305"/>
      <c r="AM1060" s="1305"/>
      <c r="AN1060" s="1305"/>
      <c r="AO1060" s="1305"/>
      <c r="AP1060" s="1305"/>
      <c r="AQ1060" s="1305"/>
      <c r="AR1060" s="13"/>
      <c r="AS1060" s="13"/>
      <c r="AT1060" s="13"/>
      <c r="AV1060" s="68"/>
      <c r="AW1060" s="68"/>
      <c r="AX1060" s="68"/>
      <c r="AY1060" s="68"/>
    </row>
    <row r="1061" spans="1:51" ht="13.3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3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3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35" customHeight="1">
      <c r="A1064" s="1419" t="s">
        <v>600</v>
      </c>
      <c r="B1064" s="1419"/>
      <c r="C1064" s="8">
        <v>1</v>
      </c>
      <c r="D1064" s="1265" t="s">
        <v>1134</v>
      </c>
      <c r="E1064" s="1265"/>
      <c r="F1064" s="1265"/>
      <c r="G1064" s="1265"/>
      <c r="H1064" s="1265"/>
      <c r="I1064" s="1265"/>
      <c r="J1064" s="1265"/>
      <c r="K1064" s="1265"/>
      <c r="L1064" s="1265"/>
      <c r="M1064" s="1265"/>
      <c r="N1064" s="1265"/>
      <c r="O1064" s="1265"/>
      <c r="P1064" s="1265"/>
      <c r="Q1064" s="1265"/>
      <c r="R1064" s="1265"/>
      <c r="S1064" s="1265"/>
      <c r="T1064" s="1265"/>
      <c r="U1064" s="1265"/>
      <c r="V1064" s="1265"/>
      <c r="W1064" s="1265"/>
      <c r="X1064" s="1265"/>
      <c r="Y1064" s="1265"/>
      <c r="Z1064" s="1265"/>
      <c r="AA1064" s="1265"/>
      <c r="AB1064" s="1265"/>
      <c r="AC1064" s="1265"/>
      <c r="AD1064" s="1265"/>
      <c r="AE1064" s="1265"/>
      <c r="AF1064" s="1265"/>
      <c r="AG1064" s="1265"/>
      <c r="AH1064" s="1265"/>
      <c r="AI1064" s="1265"/>
      <c r="AJ1064" s="1265"/>
      <c r="AK1064" s="1265"/>
      <c r="AL1064" s="68"/>
      <c r="AM1064" s="68"/>
      <c r="AN1064" s="68"/>
      <c r="AO1064" s="68"/>
      <c r="AP1064" s="68"/>
      <c r="AQ1064" s="68"/>
      <c r="AR1064" s="68"/>
      <c r="AS1064" s="68"/>
      <c r="AT1064" s="68"/>
      <c r="AV1064" s="68"/>
      <c r="AW1064" s="68"/>
      <c r="AX1064" s="68"/>
      <c r="AY1064" s="68"/>
    </row>
    <row r="1065" spans="1:51" ht="13.35" customHeight="1">
      <c r="A1065" s="1"/>
      <c r="B1065" s="1"/>
      <c r="C1065" s="8"/>
      <c r="D1065" s="1265"/>
      <c r="E1065" s="1265"/>
      <c r="F1065" s="1265"/>
      <c r="G1065" s="1265"/>
      <c r="H1065" s="1265"/>
      <c r="I1065" s="1265"/>
      <c r="J1065" s="1265"/>
      <c r="K1065" s="1265"/>
      <c r="L1065" s="1265"/>
      <c r="M1065" s="1265"/>
      <c r="N1065" s="1265"/>
      <c r="O1065" s="1265"/>
      <c r="P1065" s="1265"/>
      <c r="Q1065" s="1265"/>
      <c r="R1065" s="1265"/>
      <c r="S1065" s="1265"/>
      <c r="T1065" s="1265"/>
      <c r="U1065" s="1265"/>
      <c r="V1065" s="1265"/>
      <c r="W1065" s="1265"/>
      <c r="X1065" s="1265"/>
      <c r="Y1065" s="1265"/>
      <c r="Z1065" s="1265"/>
      <c r="AA1065" s="1265"/>
      <c r="AB1065" s="1265"/>
      <c r="AC1065" s="1265"/>
      <c r="AD1065" s="1265"/>
      <c r="AE1065" s="1265"/>
      <c r="AF1065" s="1265"/>
      <c r="AG1065" s="1265"/>
      <c r="AH1065" s="1265"/>
      <c r="AI1065" s="1265"/>
      <c r="AJ1065" s="1265"/>
      <c r="AK1065" s="1265"/>
      <c r="AL1065" s="68"/>
      <c r="AM1065" s="68"/>
      <c r="AN1065" s="68"/>
      <c r="AO1065" s="68"/>
      <c r="AP1065" s="68"/>
      <c r="AQ1065" s="68"/>
      <c r="AR1065" s="68"/>
      <c r="AS1065" s="68"/>
      <c r="AT1065" s="68"/>
      <c r="AV1065" s="68"/>
      <c r="AW1065" s="68"/>
      <c r="AX1065" s="68"/>
      <c r="AY1065" s="68"/>
    </row>
    <row r="1066" spans="1:51" ht="13.35" customHeight="1">
      <c r="A1066" s="1"/>
      <c r="B1066" s="1"/>
      <c r="C1066" s="8"/>
      <c r="D1066" s="1265"/>
      <c r="E1066" s="1265"/>
      <c r="F1066" s="1265"/>
      <c r="G1066" s="1265"/>
      <c r="H1066" s="1265"/>
      <c r="I1066" s="1265"/>
      <c r="J1066" s="1265"/>
      <c r="K1066" s="1265"/>
      <c r="L1066" s="1265"/>
      <c r="M1066" s="1265"/>
      <c r="N1066" s="1265"/>
      <c r="O1066" s="1265"/>
      <c r="P1066" s="1265"/>
      <c r="Q1066" s="1265"/>
      <c r="R1066" s="1265"/>
      <c r="S1066" s="1265"/>
      <c r="T1066" s="1265"/>
      <c r="U1066" s="1265"/>
      <c r="V1066" s="1265"/>
      <c r="W1066" s="1265"/>
      <c r="X1066" s="1265"/>
      <c r="Y1066" s="1265"/>
      <c r="Z1066" s="1265"/>
      <c r="AA1066" s="1265"/>
      <c r="AB1066" s="1265"/>
      <c r="AC1066" s="1265"/>
      <c r="AD1066" s="1265"/>
      <c r="AE1066" s="1265"/>
      <c r="AF1066" s="1265"/>
      <c r="AG1066" s="1265"/>
      <c r="AH1066" s="1265"/>
      <c r="AI1066" s="1265"/>
      <c r="AJ1066" s="1265"/>
      <c r="AK1066" s="1265"/>
      <c r="AL1066" s="68"/>
      <c r="AM1066" s="68"/>
      <c r="AN1066" s="68"/>
      <c r="AO1066" s="68"/>
      <c r="AP1066" s="68"/>
      <c r="AQ1066" s="68"/>
      <c r="AR1066" s="68"/>
      <c r="AS1066" s="68"/>
      <c r="AT1066" s="68"/>
      <c r="AV1066" s="68"/>
      <c r="AW1066" s="68"/>
      <c r="AX1066" s="68"/>
      <c r="AY1066" s="68"/>
    </row>
    <row r="1067" spans="1:51" ht="13.35" customHeight="1">
      <c r="A1067" s="1"/>
      <c r="B1067" s="1"/>
      <c r="C1067" s="8"/>
      <c r="D1067" s="1265"/>
      <c r="E1067" s="1265"/>
      <c r="F1067" s="1265"/>
      <c r="G1067" s="1265"/>
      <c r="H1067" s="1265"/>
      <c r="I1067" s="1265"/>
      <c r="J1067" s="1265"/>
      <c r="K1067" s="1265"/>
      <c r="L1067" s="1265"/>
      <c r="M1067" s="1265"/>
      <c r="N1067" s="1265"/>
      <c r="O1067" s="1265"/>
      <c r="P1067" s="1265"/>
      <c r="Q1067" s="1265"/>
      <c r="R1067" s="1265"/>
      <c r="S1067" s="1265"/>
      <c r="T1067" s="1265"/>
      <c r="U1067" s="1265"/>
      <c r="V1067" s="1265"/>
      <c r="W1067" s="1265"/>
      <c r="X1067" s="1265"/>
      <c r="Y1067" s="1265"/>
      <c r="Z1067" s="1265"/>
      <c r="AA1067" s="1265"/>
      <c r="AB1067" s="1265"/>
      <c r="AC1067" s="1265"/>
      <c r="AD1067" s="1265"/>
      <c r="AE1067" s="1265"/>
      <c r="AF1067" s="1265"/>
      <c r="AG1067" s="1265"/>
      <c r="AH1067" s="1265"/>
      <c r="AI1067" s="1265"/>
      <c r="AJ1067" s="1265"/>
      <c r="AK1067" s="1265"/>
      <c r="AL1067" s="68"/>
      <c r="AM1067" s="68"/>
      <c r="AN1067" s="68"/>
      <c r="AO1067" s="68"/>
      <c r="AP1067" s="68"/>
      <c r="AQ1067" s="68"/>
      <c r="AR1067" s="68"/>
      <c r="AS1067" s="68"/>
      <c r="AT1067" s="68"/>
      <c r="AV1067" s="68"/>
      <c r="AW1067" s="68"/>
      <c r="AX1067" s="68"/>
      <c r="AY1067" s="68"/>
    </row>
    <row r="1068" spans="1:51" ht="13.35" customHeight="1">
      <c r="A1068" s="1"/>
      <c r="B1068" s="1"/>
      <c r="C1068" s="8"/>
      <c r="D1068" s="1265"/>
      <c r="E1068" s="1265"/>
      <c r="F1068" s="1265"/>
      <c r="G1068" s="1265"/>
      <c r="H1068" s="1265"/>
      <c r="I1068" s="1265"/>
      <c r="J1068" s="1265"/>
      <c r="K1068" s="1265"/>
      <c r="L1068" s="1265"/>
      <c r="M1068" s="1265"/>
      <c r="N1068" s="1265"/>
      <c r="O1068" s="1265"/>
      <c r="P1068" s="1265"/>
      <c r="Q1068" s="1265"/>
      <c r="R1068" s="1265"/>
      <c r="S1068" s="1265"/>
      <c r="T1068" s="1265"/>
      <c r="U1068" s="1265"/>
      <c r="V1068" s="1265"/>
      <c r="W1068" s="1265"/>
      <c r="X1068" s="1265"/>
      <c r="Y1068" s="1265"/>
      <c r="Z1068" s="1265"/>
      <c r="AA1068" s="1265"/>
      <c r="AB1068" s="1265"/>
      <c r="AC1068" s="1265"/>
      <c r="AD1068" s="1265"/>
      <c r="AE1068" s="1265"/>
      <c r="AF1068" s="1265"/>
      <c r="AG1068" s="1265"/>
      <c r="AH1068" s="1265"/>
      <c r="AI1068" s="1265"/>
      <c r="AJ1068" s="1265"/>
      <c r="AK1068" s="1265"/>
      <c r="AL1068" s="68"/>
      <c r="AM1068" s="68"/>
      <c r="AN1068" s="68"/>
      <c r="AO1068" s="68"/>
      <c r="AP1068" s="68"/>
      <c r="AQ1068" s="68"/>
      <c r="AR1068" s="68"/>
      <c r="AS1068" s="68"/>
      <c r="AT1068" s="68"/>
      <c r="AV1068" s="68"/>
      <c r="AW1068" s="68"/>
      <c r="AX1068" s="68"/>
      <c r="AY1068" s="68"/>
    </row>
    <row r="1069" spans="1:51" ht="13.35" customHeight="1">
      <c r="A1069" s="2"/>
      <c r="B1069" s="25"/>
      <c r="C1069" s="8"/>
      <c r="D1069" s="1265"/>
      <c r="E1069" s="1265"/>
      <c r="F1069" s="1265"/>
      <c r="G1069" s="1265"/>
      <c r="H1069" s="1265"/>
      <c r="I1069" s="1265"/>
      <c r="J1069" s="1265"/>
      <c r="K1069" s="1265"/>
      <c r="L1069" s="1265"/>
      <c r="M1069" s="1265"/>
      <c r="N1069" s="1265"/>
      <c r="O1069" s="1265"/>
      <c r="P1069" s="1265"/>
      <c r="Q1069" s="1265"/>
      <c r="R1069" s="1265"/>
      <c r="S1069" s="1265"/>
      <c r="T1069" s="1265"/>
      <c r="U1069" s="1265"/>
      <c r="V1069" s="1265"/>
      <c r="W1069" s="1265"/>
      <c r="X1069" s="1265"/>
      <c r="Y1069" s="1265"/>
      <c r="Z1069" s="1265"/>
      <c r="AA1069" s="1265"/>
      <c r="AB1069" s="1265"/>
      <c r="AC1069" s="1265"/>
      <c r="AD1069" s="1265"/>
      <c r="AE1069" s="1265"/>
      <c r="AF1069" s="1265"/>
      <c r="AG1069" s="1265"/>
      <c r="AH1069" s="1265"/>
      <c r="AI1069" s="1265"/>
      <c r="AJ1069" s="1265"/>
      <c r="AK1069" s="1265"/>
      <c r="AL1069" s="68"/>
      <c r="AM1069" s="68"/>
      <c r="AN1069" s="68"/>
      <c r="AO1069" s="68"/>
      <c r="AP1069" s="68"/>
      <c r="AQ1069" s="68"/>
      <c r="AR1069" s="68"/>
      <c r="AS1069" s="68"/>
      <c r="AT1069" s="68"/>
      <c r="AV1069" s="68"/>
      <c r="AW1069" s="68"/>
      <c r="AX1069" s="68"/>
      <c r="AY1069" s="68"/>
    </row>
    <row r="1070" spans="1:51" ht="13.35" customHeight="1">
      <c r="A1070" s="1419" t="s">
        <v>600</v>
      </c>
      <c r="B1070" s="1419"/>
      <c r="C1070" s="8">
        <v>2</v>
      </c>
      <c r="D1070" s="1265" t="s">
        <v>1133</v>
      </c>
      <c r="E1070" s="1265"/>
      <c r="F1070" s="1265"/>
      <c r="G1070" s="1265"/>
      <c r="H1070" s="1265"/>
      <c r="I1070" s="1265"/>
      <c r="J1070" s="1265"/>
      <c r="K1070" s="1265"/>
      <c r="L1070" s="1265"/>
      <c r="M1070" s="1265"/>
      <c r="N1070" s="1265"/>
      <c r="O1070" s="1265"/>
      <c r="P1070" s="1265"/>
      <c r="Q1070" s="1265"/>
      <c r="R1070" s="1265"/>
      <c r="S1070" s="1265"/>
      <c r="T1070" s="1265"/>
      <c r="U1070" s="1265"/>
      <c r="V1070" s="1265"/>
      <c r="W1070" s="1265"/>
      <c r="X1070" s="1265"/>
      <c r="Y1070" s="1265"/>
      <c r="Z1070" s="1265"/>
      <c r="AA1070" s="1265"/>
      <c r="AB1070" s="1265"/>
      <c r="AC1070" s="1265"/>
      <c r="AD1070" s="1265"/>
      <c r="AE1070" s="1265"/>
      <c r="AF1070" s="1265"/>
      <c r="AG1070" s="1265"/>
      <c r="AH1070" s="1265"/>
      <c r="AI1070" s="1265"/>
      <c r="AJ1070" s="1265"/>
      <c r="AK1070" s="1265"/>
      <c r="AL1070" s="68"/>
      <c r="AM1070" s="68"/>
      <c r="AN1070" s="68"/>
      <c r="AO1070" s="68"/>
      <c r="AP1070" s="68"/>
      <c r="AQ1070" s="68"/>
      <c r="AR1070" s="68"/>
      <c r="AS1070" s="68"/>
      <c r="AT1070" s="68"/>
    </row>
    <row r="1071" spans="1:51" ht="13.35" customHeight="1">
      <c r="A1071" s="1"/>
      <c r="B1071" s="1"/>
      <c r="C1071" s="8"/>
      <c r="D1071" s="1265"/>
      <c r="E1071" s="1265"/>
      <c r="F1071" s="1265"/>
      <c r="G1071" s="1265"/>
      <c r="H1071" s="1265"/>
      <c r="I1071" s="1265"/>
      <c r="J1071" s="1265"/>
      <c r="K1071" s="1265"/>
      <c r="L1071" s="1265"/>
      <c r="M1071" s="1265"/>
      <c r="N1071" s="1265"/>
      <c r="O1071" s="1265"/>
      <c r="P1071" s="1265"/>
      <c r="Q1071" s="1265"/>
      <c r="R1071" s="1265"/>
      <c r="S1071" s="1265"/>
      <c r="T1071" s="1265"/>
      <c r="U1071" s="1265"/>
      <c r="V1071" s="1265"/>
      <c r="W1071" s="1265"/>
      <c r="X1071" s="1265"/>
      <c r="Y1071" s="1265"/>
      <c r="Z1071" s="1265"/>
      <c r="AA1071" s="1265"/>
      <c r="AB1071" s="1265"/>
      <c r="AC1071" s="1265"/>
      <c r="AD1071" s="1265"/>
      <c r="AE1071" s="1265"/>
      <c r="AF1071" s="1265"/>
      <c r="AG1071" s="1265"/>
      <c r="AH1071" s="1265"/>
      <c r="AI1071" s="1265"/>
      <c r="AJ1071" s="1265"/>
      <c r="AK1071" s="1265"/>
      <c r="AL1071" s="68"/>
      <c r="AM1071" s="68"/>
      <c r="AN1071" s="68"/>
      <c r="AO1071" s="68"/>
      <c r="AP1071" s="68"/>
      <c r="AQ1071" s="68"/>
      <c r="AR1071" s="68"/>
      <c r="AS1071" s="68"/>
      <c r="AT1071" s="68"/>
    </row>
    <row r="1072" spans="1:51" ht="13.35" customHeight="1">
      <c r="A1072" s="1"/>
      <c r="B1072" s="1"/>
      <c r="C1072" s="8"/>
      <c r="D1072" s="1265"/>
      <c r="E1072" s="1265"/>
      <c r="F1072" s="1265"/>
      <c r="G1072" s="1265"/>
      <c r="H1072" s="1265"/>
      <c r="I1072" s="1265"/>
      <c r="J1072" s="1265"/>
      <c r="K1072" s="1265"/>
      <c r="L1072" s="1265"/>
      <c r="M1072" s="1265"/>
      <c r="N1072" s="1265"/>
      <c r="O1072" s="1265"/>
      <c r="P1072" s="1265"/>
      <c r="Q1072" s="1265"/>
      <c r="R1072" s="1265"/>
      <c r="S1072" s="1265"/>
      <c r="T1072" s="1265"/>
      <c r="U1072" s="1265"/>
      <c r="V1072" s="1265"/>
      <c r="W1072" s="1265"/>
      <c r="X1072" s="1265"/>
      <c r="Y1072" s="1265"/>
      <c r="Z1072" s="1265"/>
      <c r="AA1072" s="1265"/>
      <c r="AB1072" s="1265"/>
      <c r="AC1072" s="1265"/>
      <c r="AD1072" s="1265"/>
      <c r="AE1072" s="1265"/>
      <c r="AF1072" s="1265"/>
      <c r="AG1072" s="1265"/>
      <c r="AH1072" s="1265"/>
      <c r="AI1072" s="1265"/>
      <c r="AJ1072" s="1265"/>
      <c r="AK1072" s="1265"/>
      <c r="AL1072" s="68"/>
      <c r="AM1072" s="68"/>
      <c r="AN1072" s="68"/>
      <c r="AO1072" s="68"/>
      <c r="AP1072" s="68"/>
      <c r="AQ1072" s="68"/>
      <c r="AR1072" s="68"/>
      <c r="AS1072" s="68"/>
      <c r="AT1072" s="68"/>
    </row>
    <row r="1073" spans="1:46" ht="13.35" customHeight="1">
      <c r="A1073" s="1"/>
      <c r="B1073" s="1"/>
      <c r="C1073" s="8"/>
      <c r="D1073" s="1265"/>
      <c r="E1073" s="1265"/>
      <c r="F1073" s="1265"/>
      <c r="G1073" s="1265"/>
      <c r="H1073" s="1265"/>
      <c r="I1073" s="1265"/>
      <c r="J1073" s="1265"/>
      <c r="K1073" s="1265"/>
      <c r="L1073" s="1265"/>
      <c r="M1073" s="1265"/>
      <c r="N1073" s="1265"/>
      <c r="O1073" s="1265"/>
      <c r="P1073" s="1265"/>
      <c r="Q1073" s="1265"/>
      <c r="R1073" s="1265"/>
      <c r="S1073" s="1265"/>
      <c r="T1073" s="1265"/>
      <c r="U1073" s="1265"/>
      <c r="V1073" s="1265"/>
      <c r="W1073" s="1265"/>
      <c r="X1073" s="1265"/>
      <c r="Y1073" s="1265"/>
      <c r="Z1073" s="1265"/>
      <c r="AA1073" s="1265"/>
      <c r="AB1073" s="1265"/>
      <c r="AC1073" s="1265"/>
      <c r="AD1073" s="1265"/>
      <c r="AE1073" s="1265"/>
      <c r="AF1073" s="1265"/>
      <c r="AG1073" s="1265"/>
      <c r="AH1073" s="1265"/>
      <c r="AI1073" s="1265"/>
      <c r="AJ1073" s="1265"/>
      <c r="AK1073" s="1265"/>
      <c r="AL1073" s="68"/>
      <c r="AM1073" s="68"/>
      <c r="AN1073" s="68"/>
      <c r="AO1073" s="68"/>
      <c r="AP1073" s="68"/>
      <c r="AQ1073" s="68"/>
      <c r="AR1073" s="68"/>
      <c r="AS1073" s="68"/>
      <c r="AT1073" s="68"/>
    </row>
    <row r="1074" spans="1:46" ht="13.35" hidden="1" customHeight="1">
      <c r="A1074" s="1"/>
      <c r="B1074" s="1"/>
      <c r="C1074" s="8"/>
      <c r="D1074" s="1265"/>
      <c r="E1074" s="1265"/>
      <c r="F1074" s="1265"/>
      <c r="G1074" s="1265"/>
      <c r="H1074" s="1265"/>
      <c r="I1074" s="1265"/>
      <c r="J1074" s="1265"/>
      <c r="K1074" s="1265"/>
      <c r="L1074" s="1265"/>
      <c r="M1074" s="1265"/>
      <c r="N1074" s="1265"/>
      <c r="O1074" s="1265"/>
      <c r="P1074" s="1265"/>
      <c r="Q1074" s="1265"/>
      <c r="R1074" s="1265"/>
      <c r="S1074" s="1265"/>
      <c r="T1074" s="1265"/>
      <c r="U1074" s="1265"/>
      <c r="V1074" s="1265"/>
      <c r="W1074" s="1265"/>
      <c r="X1074" s="1265"/>
      <c r="Y1074" s="1265"/>
      <c r="Z1074" s="1265"/>
      <c r="AA1074" s="1265"/>
      <c r="AB1074" s="1265"/>
      <c r="AC1074" s="1265"/>
      <c r="AD1074" s="1265"/>
      <c r="AE1074" s="1265"/>
      <c r="AF1074" s="1265"/>
      <c r="AG1074" s="1265"/>
      <c r="AH1074" s="1265"/>
      <c r="AI1074" s="1265"/>
      <c r="AJ1074" s="1265"/>
      <c r="AK1074" s="1265"/>
      <c r="AL1074" s="68"/>
      <c r="AM1074" s="68"/>
      <c r="AN1074" s="68"/>
      <c r="AO1074" s="68"/>
      <c r="AP1074" s="68"/>
      <c r="AQ1074" s="68"/>
      <c r="AR1074" s="68"/>
      <c r="AS1074" s="68"/>
      <c r="AT1074" s="68"/>
    </row>
    <row r="1075" spans="1:46" ht="13.35" customHeight="1">
      <c r="A1075" s="1"/>
      <c r="B1075" s="1"/>
      <c r="C1075" s="8"/>
      <c r="D1075" s="1265"/>
      <c r="E1075" s="1265"/>
      <c r="F1075" s="1265"/>
      <c r="G1075" s="1265"/>
      <c r="H1075" s="1265"/>
      <c r="I1075" s="1265"/>
      <c r="J1075" s="1265"/>
      <c r="K1075" s="1265"/>
      <c r="L1075" s="1265"/>
      <c r="M1075" s="1265"/>
      <c r="N1075" s="1265"/>
      <c r="O1075" s="1265"/>
      <c r="P1075" s="1265"/>
      <c r="Q1075" s="1265"/>
      <c r="R1075" s="1265"/>
      <c r="S1075" s="1265"/>
      <c r="T1075" s="1265"/>
      <c r="U1075" s="1265"/>
      <c r="V1075" s="1265"/>
      <c r="W1075" s="1265"/>
      <c r="X1075" s="1265"/>
      <c r="Y1075" s="1265"/>
      <c r="Z1075" s="1265"/>
      <c r="AA1075" s="1265"/>
      <c r="AB1075" s="1265"/>
      <c r="AC1075" s="1265"/>
      <c r="AD1075" s="1265"/>
      <c r="AE1075" s="1265"/>
      <c r="AF1075" s="1265"/>
      <c r="AG1075" s="1265"/>
      <c r="AH1075" s="1265"/>
      <c r="AI1075" s="1265"/>
      <c r="AJ1075" s="1265"/>
      <c r="AK1075" s="1265"/>
    </row>
    <row r="1076" spans="1:46" ht="13.35" customHeight="1">
      <c r="A1076" s="1419" t="s">
        <v>600</v>
      </c>
      <c r="B1076" s="1419"/>
      <c r="C1076" s="8">
        <v>3</v>
      </c>
      <c r="D1076" s="1265" t="s">
        <v>2458</v>
      </c>
      <c r="E1076" s="1265"/>
      <c r="F1076" s="1265"/>
      <c r="G1076" s="1265"/>
      <c r="H1076" s="1265"/>
      <c r="I1076" s="1265"/>
      <c r="J1076" s="1265"/>
      <c r="K1076" s="1265"/>
      <c r="L1076" s="1265"/>
      <c r="M1076" s="1265"/>
      <c r="N1076" s="1265"/>
      <c r="O1076" s="1265"/>
      <c r="P1076" s="1265"/>
      <c r="Q1076" s="1265"/>
      <c r="R1076" s="1265"/>
      <c r="S1076" s="1265"/>
      <c r="T1076" s="1265"/>
      <c r="U1076" s="1265"/>
      <c r="V1076" s="1265"/>
      <c r="W1076" s="1265"/>
      <c r="X1076" s="1265"/>
      <c r="Y1076" s="1265"/>
      <c r="Z1076" s="1265"/>
      <c r="AA1076" s="1265"/>
      <c r="AB1076" s="1265"/>
      <c r="AC1076" s="1265"/>
      <c r="AD1076" s="1265"/>
      <c r="AE1076" s="1265"/>
      <c r="AF1076" s="1265"/>
      <c r="AG1076" s="1265"/>
      <c r="AH1076" s="1265"/>
      <c r="AI1076" s="1265"/>
      <c r="AJ1076" s="1265"/>
      <c r="AK1076" s="1265"/>
    </row>
    <row r="1077" spans="1:46" ht="13.35" customHeight="1">
      <c r="A1077" s="4"/>
      <c r="B1077" s="4"/>
      <c r="C1077" s="8"/>
      <c r="D1077" s="1265"/>
      <c r="E1077" s="1265"/>
      <c r="F1077" s="1265"/>
      <c r="G1077" s="1265"/>
      <c r="H1077" s="1265"/>
      <c r="I1077" s="1265"/>
      <c r="J1077" s="1265"/>
      <c r="K1077" s="1265"/>
      <c r="L1077" s="1265"/>
      <c r="M1077" s="1265"/>
      <c r="N1077" s="1265"/>
      <c r="O1077" s="1265"/>
      <c r="P1077" s="1265"/>
      <c r="Q1077" s="1265"/>
      <c r="R1077" s="1265"/>
      <c r="S1077" s="1265"/>
      <c r="T1077" s="1265"/>
      <c r="U1077" s="1265"/>
      <c r="V1077" s="1265"/>
      <c r="W1077" s="1265"/>
      <c r="X1077" s="1265"/>
      <c r="Y1077" s="1265"/>
      <c r="Z1077" s="1265"/>
      <c r="AA1077" s="1265"/>
      <c r="AB1077" s="1265"/>
      <c r="AC1077" s="1265"/>
      <c r="AD1077" s="1265"/>
      <c r="AE1077" s="1265"/>
      <c r="AF1077" s="1265"/>
      <c r="AG1077" s="1265"/>
      <c r="AH1077" s="1265"/>
      <c r="AI1077" s="1265"/>
      <c r="AJ1077" s="1265"/>
      <c r="AK1077" s="1265"/>
    </row>
    <row r="1078" spans="1:46" ht="13.35" customHeight="1">
      <c r="A1078" s="4"/>
      <c r="B1078" s="4"/>
      <c r="C1078" s="8"/>
      <c r="D1078" s="1265"/>
      <c r="E1078" s="1265"/>
      <c r="F1078" s="1265"/>
      <c r="G1078" s="1265"/>
      <c r="H1078" s="1265"/>
      <c r="I1078" s="1265"/>
      <c r="J1078" s="1265"/>
      <c r="K1078" s="1265"/>
      <c r="L1078" s="1265"/>
      <c r="M1078" s="1265"/>
      <c r="N1078" s="1265"/>
      <c r="O1078" s="1265"/>
      <c r="P1078" s="1265"/>
      <c r="Q1078" s="1265"/>
      <c r="R1078" s="1265"/>
      <c r="S1078" s="1265"/>
      <c r="T1078" s="1265"/>
      <c r="U1078" s="1265"/>
      <c r="V1078" s="1265"/>
      <c r="W1078" s="1265"/>
      <c r="X1078" s="1265"/>
      <c r="Y1078" s="1265"/>
      <c r="Z1078" s="1265"/>
      <c r="AA1078" s="1265"/>
      <c r="AB1078" s="1265"/>
      <c r="AC1078" s="1265"/>
      <c r="AD1078" s="1265"/>
      <c r="AE1078" s="1265"/>
      <c r="AF1078" s="1265"/>
      <c r="AG1078" s="1265"/>
      <c r="AH1078" s="1265"/>
      <c r="AI1078" s="1265"/>
      <c r="AJ1078" s="1265"/>
      <c r="AK1078" s="1265"/>
    </row>
    <row r="1079" spans="1:46" ht="13.35" customHeight="1">
      <c r="A1079" s="35"/>
      <c r="B1079" s="25"/>
      <c r="C1079" s="8"/>
      <c r="D1079" s="1265"/>
      <c r="E1079" s="1265"/>
      <c r="F1079" s="1265"/>
      <c r="G1079" s="1265"/>
      <c r="H1079" s="1265"/>
      <c r="I1079" s="1265"/>
      <c r="J1079" s="1265"/>
      <c r="K1079" s="1265"/>
      <c r="L1079" s="1265"/>
      <c r="M1079" s="1265"/>
      <c r="N1079" s="1265"/>
      <c r="O1079" s="1265"/>
      <c r="P1079" s="1265"/>
      <c r="Q1079" s="1265"/>
      <c r="R1079" s="1265"/>
      <c r="S1079" s="1265"/>
      <c r="T1079" s="1265"/>
      <c r="U1079" s="1265"/>
      <c r="V1079" s="1265"/>
      <c r="W1079" s="1265"/>
      <c r="X1079" s="1265"/>
      <c r="Y1079" s="1265"/>
      <c r="Z1079" s="1265"/>
      <c r="AA1079" s="1265"/>
      <c r="AB1079" s="1265"/>
      <c r="AC1079" s="1265"/>
      <c r="AD1079" s="1265"/>
      <c r="AE1079" s="1265"/>
      <c r="AF1079" s="1265"/>
      <c r="AG1079" s="1265"/>
      <c r="AH1079" s="1265"/>
      <c r="AI1079" s="1265"/>
      <c r="AJ1079" s="1265"/>
      <c r="AK1079" s="1265"/>
    </row>
    <row r="1080" spans="1:46" ht="13.35" customHeight="1">
      <c r="A1080" s="35"/>
      <c r="B1080" s="25"/>
      <c r="C1080" s="8"/>
      <c r="D1080" s="1265"/>
      <c r="E1080" s="1265"/>
      <c r="F1080" s="1265"/>
      <c r="G1080" s="1265"/>
      <c r="H1080" s="1265"/>
      <c r="I1080" s="1265"/>
      <c r="J1080" s="1265"/>
      <c r="K1080" s="1265"/>
      <c r="L1080" s="1265"/>
      <c r="M1080" s="1265"/>
      <c r="N1080" s="1265"/>
      <c r="O1080" s="1265"/>
      <c r="P1080" s="1265"/>
      <c r="Q1080" s="1265"/>
      <c r="R1080" s="1265"/>
      <c r="S1080" s="1265"/>
      <c r="T1080" s="1265"/>
      <c r="U1080" s="1265"/>
      <c r="V1080" s="1265"/>
      <c r="W1080" s="1265"/>
      <c r="X1080" s="1265"/>
      <c r="Y1080" s="1265"/>
      <c r="Z1080" s="1265"/>
      <c r="AA1080" s="1265"/>
      <c r="AB1080" s="1265"/>
      <c r="AC1080" s="1265"/>
      <c r="AD1080" s="1265"/>
      <c r="AE1080" s="1265"/>
      <c r="AF1080" s="1265"/>
      <c r="AG1080" s="1265"/>
      <c r="AH1080" s="1265"/>
      <c r="AI1080" s="1265"/>
      <c r="AJ1080" s="1265"/>
      <c r="AK1080" s="1265"/>
    </row>
    <row r="1081" spans="1:46" ht="13.35" customHeight="1">
      <c r="A1081" s="35"/>
      <c r="B1081" s="25"/>
      <c r="C1081" s="8"/>
      <c r="D1081" s="1265"/>
      <c r="E1081" s="1265"/>
      <c r="F1081" s="1265"/>
      <c r="G1081" s="1265"/>
      <c r="H1081" s="1265"/>
      <c r="I1081" s="1265"/>
      <c r="J1081" s="1265"/>
      <c r="K1081" s="1265"/>
      <c r="L1081" s="1265"/>
      <c r="M1081" s="1265"/>
      <c r="N1081" s="1265"/>
      <c r="O1081" s="1265"/>
      <c r="P1081" s="1265"/>
      <c r="Q1081" s="1265"/>
      <c r="R1081" s="1265"/>
      <c r="S1081" s="1265"/>
      <c r="T1081" s="1265"/>
      <c r="U1081" s="1265"/>
      <c r="V1081" s="1265"/>
      <c r="W1081" s="1265"/>
      <c r="X1081" s="1265"/>
      <c r="Y1081" s="1265"/>
      <c r="Z1081" s="1265"/>
      <c r="AA1081" s="1265"/>
      <c r="AB1081" s="1265"/>
      <c r="AC1081" s="1265"/>
      <c r="AD1081" s="1265"/>
      <c r="AE1081" s="1265"/>
      <c r="AF1081" s="1265"/>
      <c r="AG1081" s="1265"/>
      <c r="AH1081" s="1265"/>
      <c r="AI1081" s="1265"/>
      <c r="AJ1081" s="1265"/>
      <c r="AK1081" s="1265"/>
    </row>
    <row r="1082" spans="1:46" ht="13.35" customHeight="1">
      <c r="A1082" s="35"/>
      <c r="B1082" s="25"/>
      <c r="C1082" s="8"/>
      <c r="D1082" s="1265"/>
      <c r="E1082" s="1265"/>
      <c r="F1082" s="1265"/>
      <c r="G1082" s="1265"/>
      <c r="H1082" s="1265"/>
      <c r="I1082" s="1265"/>
      <c r="J1082" s="1265"/>
      <c r="K1082" s="1265"/>
      <c r="L1082" s="1265"/>
      <c r="M1082" s="1265"/>
      <c r="N1082" s="1265"/>
      <c r="O1082" s="1265"/>
      <c r="P1082" s="1265"/>
      <c r="Q1082" s="1265"/>
      <c r="R1082" s="1265"/>
      <c r="S1082" s="1265"/>
      <c r="T1082" s="1265"/>
      <c r="U1082" s="1265"/>
      <c r="V1082" s="1265"/>
      <c r="W1082" s="1265"/>
      <c r="X1082" s="1265"/>
      <c r="Y1082" s="1265"/>
      <c r="Z1082" s="1265"/>
      <c r="AA1082" s="1265"/>
      <c r="AB1082" s="1265"/>
      <c r="AC1082" s="1265"/>
      <c r="AD1082" s="1265"/>
      <c r="AE1082" s="1265"/>
      <c r="AF1082" s="1265"/>
      <c r="AG1082" s="1265"/>
      <c r="AH1082" s="1265"/>
      <c r="AI1082" s="1265"/>
      <c r="AJ1082" s="1265"/>
      <c r="AK1082" s="1265"/>
    </row>
    <row r="1083" spans="1:46" ht="13.35" customHeight="1">
      <c r="A1083" s="1419" t="s">
        <v>600</v>
      </c>
      <c r="B1083" s="1419"/>
      <c r="C1083" s="8">
        <v>4</v>
      </c>
      <c r="D1083" s="1265" t="s">
        <v>1119</v>
      </c>
      <c r="E1083" s="1265"/>
      <c r="F1083" s="1265"/>
      <c r="G1083" s="1265"/>
      <c r="H1083" s="1265"/>
      <c r="I1083" s="1265"/>
      <c r="J1083" s="1265"/>
      <c r="K1083" s="1265"/>
      <c r="L1083" s="1265"/>
      <c r="M1083" s="1265"/>
      <c r="N1083" s="1265"/>
      <c r="O1083" s="1265"/>
      <c r="P1083" s="1265"/>
      <c r="Q1083" s="1265"/>
      <c r="R1083" s="1265"/>
      <c r="S1083" s="1265"/>
      <c r="T1083" s="1265"/>
      <c r="U1083" s="1265"/>
      <c r="V1083" s="1265"/>
      <c r="W1083" s="1265"/>
      <c r="X1083" s="1265"/>
      <c r="Y1083" s="1265"/>
      <c r="Z1083" s="1265"/>
      <c r="AA1083" s="1265"/>
      <c r="AB1083" s="1265"/>
      <c r="AC1083" s="1265"/>
      <c r="AD1083" s="1265"/>
      <c r="AE1083" s="1265"/>
      <c r="AF1083" s="1265"/>
      <c r="AG1083" s="1265"/>
      <c r="AH1083" s="1265"/>
      <c r="AI1083" s="1265"/>
      <c r="AJ1083" s="1265"/>
      <c r="AK1083" s="1265"/>
    </row>
    <row r="1084" spans="1:46" ht="13.35" customHeight="1">
      <c r="A1084" s="1"/>
      <c r="B1084" s="1"/>
      <c r="C1084" s="8"/>
      <c r="D1084" s="1265"/>
      <c r="E1084" s="1265"/>
      <c r="F1084" s="1265"/>
      <c r="G1084" s="1265"/>
      <c r="H1084" s="1265"/>
      <c r="I1084" s="1265"/>
      <c r="J1084" s="1265"/>
      <c r="K1084" s="1265"/>
      <c r="L1084" s="1265"/>
      <c r="M1084" s="1265"/>
      <c r="N1084" s="1265"/>
      <c r="O1084" s="1265"/>
      <c r="P1084" s="1265"/>
      <c r="Q1084" s="1265"/>
      <c r="R1084" s="1265"/>
      <c r="S1084" s="1265"/>
      <c r="T1084" s="1265"/>
      <c r="U1084" s="1265"/>
      <c r="V1084" s="1265"/>
      <c r="W1084" s="1265"/>
      <c r="X1084" s="1265"/>
      <c r="Y1084" s="1265"/>
      <c r="Z1084" s="1265"/>
      <c r="AA1084" s="1265"/>
      <c r="AB1084" s="1265"/>
      <c r="AC1084" s="1265"/>
      <c r="AD1084" s="1265"/>
      <c r="AE1084" s="1265"/>
      <c r="AF1084" s="1265"/>
      <c r="AG1084" s="1265"/>
      <c r="AH1084" s="1265"/>
      <c r="AI1084" s="1265"/>
      <c r="AJ1084" s="1265"/>
      <c r="AK1084" s="1265"/>
    </row>
    <row r="1085" spans="1:46" ht="13.35" customHeight="1">
      <c r="A1085" s="35"/>
      <c r="B1085" s="25"/>
      <c r="C1085" s="8"/>
      <c r="D1085" s="1265"/>
      <c r="E1085" s="1265"/>
      <c r="F1085" s="1265"/>
      <c r="G1085" s="1265"/>
      <c r="H1085" s="1265"/>
      <c r="I1085" s="1265"/>
      <c r="J1085" s="1265"/>
      <c r="K1085" s="1265"/>
      <c r="L1085" s="1265"/>
      <c r="M1085" s="1265"/>
      <c r="N1085" s="1265"/>
      <c r="O1085" s="1265"/>
      <c r="P1085" s="1265"/>
      <c r="Q1085" s="1265"/>
      <c r="R1085" s="1265"/>
      <c r="S1085" s="1265"/>
      <c r="T1085" s="1265"/>
      <c r="U1085" s="1265"/>
      <c r="V1085" s="1265"/>
      <c r="W1085" s="1265"/>
      <c r="X1085" s="1265"/>
      <c r="Y1085" s="1265"/>
      <c r="Z1085" s="1265"/>
      <c r="AA1085" s="1265"/>
      <c r="AB1085" s="1265"/>
      <c r="AC1085" s="1265"/>
      <c r="AD1085" s="1265"/>
      <c r="AE1085" s="1265"/>
      <c r="AF1085" s="1265"/>
      <c r="AG1085" s="1265"/>
      <c r="AH1085" s="1265"/>
      <c r="AI1085" s="1265"/>
      <c r="AJ1085" s="1265"/>
      <c r="AK1085" s="1265"/>
    </row>
    <row r="1086" spans="1:46" ht="13.35" customHeight="1">
      <c r="A1086" s="1419" t="s">
        <v>600</v>
      </c>
      <c r="B1086" s="1419"/>
      <c r="C1086" s="8">
        <v>5</v>
      </c>
      <c r="D1086" s="1265" t="s">
        <v>2459</v>
      </c>
      <c r="E1086" s="1265"/>
      <c r="F1086" s="1265"/>
      <c r="G1086" s="1265"/>
      <c r="H1086" s="1265"/>
      <c r="I1086" s="1265"/>
      <c r="J1086" s="1265"/>
      <c r="K1086" s="1265"/>
      <c r="L1086" s="1265"/>
      <c r="M1086" s="1265"/>
      <c r="N1086" s="1265"/>
      <c r="O1086" s="1265"/>
      <c r="P1086" s="1265"/>
      <c r="Q1086" s="1265"/>
      <c r="R1086" s="1265"/>
      <c r="S1086" s="1265"/>
      <c r="T1086" s="1265"/>
      <c r="U1086" s="1265"/>
      <c r="V1086" s="1265"/>
      <c r="W1086" s="1265"/>
      <c r="X1086" s="1265"/>
      <c r="Y1086" s="1265"/>
      <c r="Z1086" s="1265"/>
      <c r="AA1086" s="1265"/>
      <c r="AB1086" s="1265"/>
      <c r="AC1086" s="1265"/>
      <c r="AD1086" s="1265"/>
      <c r="AE1086" s="1265"/>
      <c r="AF1086" s="1265"/>
      <c r="AG1086" s="1265"/>
      <c r="AH1086" s="1265"/>
      <c r="AI1086" s="1265"/>
      <c r="AJ1086" s="1265"/>
      <c r="AK1086" s="1265"/>
    </row>
    <row r="1087" spans="1:46" ht="13.35" customHeight="1">
      <c r="A1087" s="1"/>
      <c r="B1087" s="1"/>
      <c r="C1087" s="8"/>
      <c r="D1087" s="1265"/>
      <c r="E1087" s="1265"/>
      <c r="F1087" s="1265"/>
      <c r="G1087" s="1265"/>
      <c r="H1087" s="1265"/>
      <c r="I1087" s="1265"/>
      <c r="J1087" s="1265"/>
      <c r="K1087" s="1265"/>
      <c r="L1087" s="1265"/>
      <c r="M1087" s="1265"/>
      <c r="N1087" s="1265"/>
      <c r="O1087" s="1265"/>
      <c r="P1087" s="1265"/>
      <c r="Q1087" s="1265"/>
      <c r="R1087" s="1265"/>
      <c r="S1087" s="1265"/>
      <c r="T1087" s="1265"/>
      <c r="U1087" s="1265"/>
      <c r="V1087" s="1265"/>
      <c r="W1087" s="1265"/>
      <c r="X1087" s="1265"/>
      <c r="Y1087" s="1265"/>
      <c r="Z1087" s="1265"/>
      <c r="AA1087" s="1265"/>
      <c r="AB1087" s="1265"/>
      <c r="AC1087" s="1265"/>
      <c r="AD1087" s="1265"/>
      <c r="AE1087" s="1265"/>
      <c r="AF1087" s="1265"/>
      <c r="AG1087" s="1265"/>
      <c r="AH1087" s="1265"/>
      <c r="AI1087" s="1265"/>
      <c r="AJ1087" s="1265"/>
      <c r="AK1087" s="1265"/>
    </row>
    <row r="1088" spans="1:46" ht="13.35" customHeight="1">
      <c r="A1088" s="1"/>
      <c r="B1088" s="1"/>
      <c r="C1088" s="8"/>
      <c r="D1088" s="1265"/>
      <c r="E1088" s="1265"/>
      <c r="F1088" s="1265"/>
      <c r="G1088" s="1265"/>
      <c r="H1088" s="1265"/>
      <c r="I1088" s="1265"/>
      <c r="J1088" s="1265"/>
      <c r="K1088" s="1265"/>
      <c r="L1088" s="1265"/>
      <c r="M1088" s="1265"/>
      <c r="N1088" s="1265"/>
      <c r="O1088" s="1265"/>
      <c r="P1088" s="1265"/>
      <c r="Q1088" s="1265"/>
      <c r="R1088" s="1265"/>
      <c r="S1088" s="1265"/>
      <c r="T1088" s="1265"/>
      <c r="U1088" s="1265"/>
      <c r="V1088" s="1265"/>
      <c r="W1088" s="1265"/>
      <c r="X1088" s="1265"/>
      <c r="Y1088" s="1265"/>
      <c r="Z1088" s="1265"/>
      <c r="AA1088" s="1265"/>
      <c r="AB1088" s="1265"/>
      <c r="AC1088" s="1265"/>
      <c r="AD1088" s="1265"/>
      <c r="AE1088" s="1265"/>
      <c r="AF1088" s="1265"/>
      <c r="AG1088" s="1265"/>
      <c r="AH1088" s="1265"/>
      <c r="AI1088" s="1265"/>
      <c r="AJ1088" s="1265"/>
      <c r="AK1088" s="1265"/>
    </row>
    <row r="1089" spans="1:37" ht="13.35" hidden="1" customHeight="1">
      <c r="A1089" s="1"/>
      <c r="B1089" s="1"/>
      <c r="C1089" s="8"/>
      <c r="D1089" s="1265"/>
      <c r="E1089" s="1265"/>
      <c r="F1089" s="1265"/>
      <c r="G1089" s="1265"/>
      <c r="H1089" s="1265"/>
      <c r="I1089" s="1265"/>
      <c r="J1089" s="1265"/>
      <c r="K1089" s="1265"/>
      <c r="L1089" s="1265"/>
      <c r="M1089" s="1265"/>
      <c r="N1089" s="1265"/>
      <c r="O1089" s="1265"/>
      <c r="P1089" s="1265"/>
      <c r="Q1089" s="1265"/>
      <c r="R1089" s="1265"/>
      <c r="S1089" s="1265"/>
      <c r="T1089" s="1265"/>
      <c r="U1089" s="1265"/>
      <c r="V1089" s="1265"/>
      <c r="W1089" s="1265"/>
      <c r="X1089" s="1265"/>
      <c r="Y1089" s="1265"/>
      <c r="Z1089" s="1265"/>
      <c r="AA1089" s="1265"/>
      <c r="AB1089" s="1265"/>
      <c r="AC1089" s="1265"/>
      <c r="AD1089" s="1265"/>
      <c r="AE1089" s="1265"/>
      <c r="AF1089" s="1265"/>
      <c r="AG1089" s="1265"/>
      <c r="AH1089" s="1265"/>
      <c r="AI1089" s="1265"/>
      <c r="AJ1089" s="1265"/>
      <c r="AK1089" s="1265"/>
    </row>
    <row r="1090" spans="1:37" ht="13.35" customHeight="1">
      <c r="A1090" s="35"/>
      <c r="B1090" s="25"/>
      <c r="C1090" s="8"/>
      <c r="D1090" s="1265"/>
      <c r="E1090" s="1265"/>
      <c r="F1090" s="1265"/>
      <c r="G1090" s="1265"/>
      <c r="H1090" s="1265"/>
      <c r="I1090" s="1265"/>
      <c r="J1090" s="1265"/>
      <c r="K1090" s="1265"/>
      <c r="L1090" s="1265"/>
      <c r="M1090" s="1265"/>
      <c r="N1090" s="1265"/>
      <c r="O1090" s="1265"/>
      <c r="P1090" s="1265"/>
      <c r="Q1090" s="1265"/>
      <c r="R1090" s="1265"/>
      <c r="S1090" s="1265"/>
      <c r="T1090" s="1265"/>
      <c r="U1090" s="1265"/>
      <c r="V1090" s="1265"/>
      <c r="W1090" s="1265"/>
      <c r="X1090" s="1265"/>
      <c r="Y1090" s="1265"/>
      <c r="Z1090" s="1265"/>
      <c r="AA1090" s="1265"/>
      <c r="AB1090" s="1265"/>
      <c r="AC1090" s="1265"/>
      <c r="AD1090" s="1265"/>
      <c r="AE1090" s="1265"/>
      <c r="AF1090" s="1265"/>
      <c r="AG1090" s="1265"/>
      <c r="AH1090" s="1265"/>
      <c r="AI1090" s="1265"/>
      <c r="AJ1090" s="1265"/>
      <c r="AK1090" s="1265"/>
    </row>
    <row r="1091" spans="1:37" ht="13.35" customHeight="1">
      <c r="A1091" s="1419" t="s">
        <v>600</v>
      </c>
      <c r="B1091" s="1419"/>
      <c r="C1091" s="8">
        <v>6</v>
      </c>
      <c r="D1091" s="1265" t="s">
        <v>1120</v>
      </c>
      <c r="E1091" s="1265"/>
      <c r="F1091" s="1265"/>
      <c r="G1091" s="1265"/>
      <c r="H1091" s="1265"/>
      <c r="I1091" s="1265"/>
      <c r="J1091" s="1265"/>
      <c r="K1091" s="1265"/>
      <c r="L1091" s="1265"/>
      <c r="M1091" s="1265"/>
      <c r="N1091" s="1265"/>
      <c r="O1091" s="1265"/>
      <c r="P1091" s="1265"/>
      <c r="Q1091" s="1265"/>
      <c r="R1091" s="1265"/>
      <c r="S1091" s="1265"/>
      <c r="T1091" s="1265"/>
      <c r="U1091" s="1265"/>
      <c r="V1091" s="1265"/>
      <c r="W1091" s="1265"/>
      <c r="X1091" s="1265"/>
      <c r="Y1091" s="1265"/>
      <c r="Z1091" s="1265"/>
      <c r="AA1091" s="1265"/>
      <c r="AB1091" s="1265"/>
      <c r="AC1091" s="1265"/>
      <c r="AD1091" s="1265"/>
      <c r="AE1091" s="1265"/>
      <c r="AF1091" s="1265"/>
      <c r="AG1091" s="1265"/>
      <c r="AH1091" s="1265"/>
      <c r="AI1091" s="1265"/>
      <c r="AJ1091" s="1265"/>
      <c r="AK1091" s="1265"/>
    </row>
    <row r="1092" spans="1:37" ht="13.35" customHeight="1">
      <c r="A1092" s="35"/>
      <c r="B1092" s="25"/>
      <c r="C1092" s="8"/>
      <c r="D1092" s="1265"/>
      <c r="E1092" s="1265"/>
      <c r="F1092" s="1265"/>
      <c r="G1092" s="1265"/>
      <c r="H1092" s="1265"/>
      <c r="I1092" s="1265"/>
      <c r="J1092" s="1265"/>
      <c r="K1092" s="1265"/>
      <c r="L1092" s="1265"/>
      <c r="M1092" s="1265"/>
      <c r="N1092" s="1265"/>
      <c r="O1092" s="1265"/>
      <c r="P1092" s="1265"/>
      <c r="Q1092" s="1265"/>
      <c r="R1092" s="1265"/>
      <c r="S1092" s="1265"/>
      <c r="T1092" s="1265"/>
      <c r="U1092" s="1265"/>
      <c r="V1092" s="1265"/>
      <c r="W1092" s="1265"/>
      <c r="X1092" s="1265"/>
      <c r="Y1092" s="1265"/>
      <c r="Z1092" s="1265"/>
      <c r="AA1092" s="1265"/>
      <c r="AB1092" s="1265"/>
      <c r="AC1092" s="1265"/>
      <c r="AD1092" s="1265"/>
      <c r="AE1092" s="1265"/>
      <c r="AF1092" s="1265"/>
      <c r="AG1092" s="1265"/>
      <c r="AH1092" s="1265"/>
      <c r="AI1092" s="1265"/>
      <c r="AJ1092" s="1265"/>
      <c r="AK1092" s="1265"/>
    </row>
    <row r="1093" spans="1:37" ht="13.35" customHeight="1">
      <c r="A1093" s="35"/>
      <c r="B1093" s="25"/>
      <c r="C1093" s="8"/>
      <c r="D1093" s="1265"/>
      <c r="E1093" s="1265"/>
      <c r="F1093" s="1265"/>
      <c r="G1093" s="1265"/>
      <c r="H1093" s="1265"/>
      <c r="I1093" s="1265"/>
      <c r="J1093" s="1265"/>
      <c r="K1093" s="1265"/>
      <c r="L1093" s="1265"/>
      <c r="M1093" s="1265"/>
      <c r="N1093" s="1265"/>
      <c r="O1093" s="1265"/>
      <c r="P1093" s="1265"/>
      <c r="Q1093" s="1265"/>
      <c r="R1093" s="1265"/>
      <c r="S1093" s="1265"/>
      <c r="T1093" s="1265"/>
      <c r="U1093" s="1265"/>
      <c r="V1093" s="1265"/>
      <c r="W1093" s="1265"/>
      <c r="X1093" s="1265"/>
      <c r="Y1093" s="1265"/>
      <c r="Z1093" s="1265"/>
      <c r="AA1093" s="1265"/>
      <c r="AB1093" s="1265"/>
      <c r="AC1093" s="1265"/>
      <c r="AD1093" s="1265"/>
      <c r="AE1093" s="1265"/>
      <c r="AF1093" s="1265"/>
      <c r="AG1093" s="1265"/>
      <c r="AH1093" s="1265"/>
      <c r="AI1093" s="1265"/>
      <c r="AJ1093" s="1265"/>
      <c r="AK1093" s="1265"/>
    </row>
    <row r="1094" spans="1:37" ht="13.35" customHeight="1">
      <c r="A1094" s="1419" t="s">
        <v>600</v>
      </c>
      <c r="B1094" s="1419"/>
      <c r="C1094" s="212">
        <v>7</v>
      </c>
      <c r="D1094" s="1265" t="s">
        <v>1122</v>
      </c>
      <c r="E1094" s="1265"/>
      <c r="F1094" s="1265"/>
      <c r="G1094" s="1265"/>
      <c r="H1094" s="1265"/>
      <c r="I1094" s="1265"/>
      <c r="J1094" s="1265"/>
      <c r="K1094" s="1265"/>
      <c r="L1094" s="1265"/>
      <c r="M1094" s="1265"/>
      <c r="N1094" s="1265"/>
      <c r="O1094" s="1265"/>
      <c r="P1094" s="1265"/>
      <c r="Q1094" s="1265"/>
      <c r="R1094" s="1265"/>
      <c r="S1094" s="1265"/>
      <c r="T1094" s="1265"/>
      <c r="U1094" s="1265"/>
      <c r="V1094" s="1265"/>
      <c r="W1094" s="1265"/>
      <c r="X1094" s="1265"/>
      <c r="Y1094" s="1265"/>
      <c r="Z1094" s="1265"/>
      <c r="AA1094" s="1265"/>
      <c r="AB1094" s="1265"/>
      <c r="AC1094" s="1265"/>
      <c r="AD1094" s="1265"/>
      <c r="AE1094" s="1265"/>
      <c r="AF1094" s="1265"/>
      <c r="AG1094" s="1265"/>
      <c r="AH1094" s="1265"/>
      <c r="AI1094" s="1265"/>
      <c r="AJ1094" s="1265"/>
      <c r="AK1094" s="1265"/>
    </row>
    <row r="1095" spans="1:37" ht="13.35" customHeight="1">
      <c r="A1095" s="1"/>
      <c r="B1095" s="1"/>
      <c r="C1095" s="212"/>
      <c r="D1095" s="1265"/>
      <c r="E1095" s="1265"/>
      <c r="F1095" s="1265"/>
      <c r="G1095" s="1265"/>
      <c r="H1095" s="1265"/>
      <c r="I1095" s="1265"/>
      <c r="J1095" s="1265"/>
      <c r="K1095" s="1265"/>
      <c r="L1095" s="1265"/>
      <c r="M1095" s="1265"/>
      <c r="N1095" s="1265"/>
      <c r="O1095" s="1265"/>
      <c r="P1095" s="1265"/>
      <c r="Q1095" s="1265"/>
      <c r="R1095" s="1265"/>
      <c r="S1095" s="1265"/>
      <c r="T1095" s="1265"/>
      <c r="U1095" s="1265"/>
      <c r="V1095" s="1265"/>
      <c r="W1095" s="1265"/>
      <c r="X1095" s="1265"/>
      <c r="Y1095" s="1265"/>
      <c r="Z1095" s="1265"/>
      <c r="AA1095" s="1265"/>
      <c r="AB1095" s="1265"/>
      <c r="AC1095" s="1265"/>
      <c r="AD1095" s="1265"/>
      <c r="AE1095" s="1265"/>
      <c r="AF1095" s="1265"/>
      <c r="AG1095" s="1265"/>
      <c r="AH1095" s="1265"/>
      <c r="AI1095" s="1265"/>
      <c r="AJ1095" s="1265"/>
      <c r="AK1095" s="1265"/>
    </row>
    <row r="1096" spans="1:37" ht="13.35" customHeight="1">
      <c r="A1096" s="1"/>
      <c r="B1096" s="1"/>
      <c r="C1096" s="212"/>
      <c r="D1096" s="1265"/>
      <c r="E1096" s="1265"/>
      <c r="F1096" s="1265"/>
      <c r="G1096" s="1265"/>
      <c r="H1096" s="1265"/>
      <c r="I1096" s="1265"/>
      <c r="J1096" s="1265"/>
      <c r="K1096" s="1265"/>
      <c r="L1096" s="1265"/>
      <c r="M1096" s="1265"/>
      <c r="N1096" s="1265"/>
      <c r="O1096" s="1265"/>
      <c r="P1096" s="1265"/>
      <c r="Q1096" s="1265"/>
      <c r="R1096" s="1265"/>
      <c r="S1096" s="1265"/>
      <c r="T1096" s="1265"/>
      <c r="U1096" s="1265"/>
      <c r="V1096" s="1265"/>
      <c r="W1096" s="1265"/>
      <c r="X1096" s="1265"/>
      <c r="Y1096" s="1265"/>
      <c r="Z1096" s="1265"/>
      <c r="AA1096" s="1265"/>
      <c r="AB1096" s="1265"/>
      <c r="AC1096" s="1265"/>
      <c r="AD1096" s="1265"/>
      <c r="AE1096" s="1265"/>
      <c r="AF1096" s="1265"/>
      <c r="AG1096" s="1265"/>
      <c r="AH1096" s="1265"/>
      <c r="AI1096" s="1265"/>
      <c r="AJ1096" s="1265"/>
      <c r="AK1096" s="1265"/>
    </row>
    <row r="1097" spans="1:37" ht="13.35" customHeight="1">
      <c r="A1097" s="35"/>
      <c r="B1097" s="25"/>
      <c r="C1097" s="212"/>
      <c r="D1097" s="1265"/>
      <c r="E1097" s="1265"/>
      <c r="F1097" s="1265"/>
      <c r="G1097" s="1265"/>
      <c r="H1097" s="1265"/>
      <c r="I1097" s="1265"/>
      <c r="J1097" s="1265"/>
      <c r="K1097" s="1265"/>
      <c r="L1097" s="1265"/>
      <c r="M1097" s="1265"/>
      <c r="N1097" s="1265"/>
      <c r="O1097" s="1265"/>
      <c r="P1097" s="1265"/>
      <c r="Q1097" s="1265"/>
      <c r="R1097" s="1265"/>
      <c r="S1097" s="1265"/>
      <c r="T1097" s="1265"/>
      <c r="U1097" s="1265"/>
      <c r="V1097" s="1265"/>
      <c r="W1097" s="1265"/>
      <c r="X1097" s="1265"/>
      <c r="Y1097" s="1265"/>
      <c r="Z1097" s="1265"/>
      <c r="AA1097" s="1265"/>
      <c r="AB1097" s="1265"/>
      <c r="AC1097" s="1265"/>
      <c r="AD1097" s="1265"/>
      <c r="AE1097" s="1265"/>
      <c r="AF1097" s="1265"/>
      <c r="AG1097" s="1265"/>
      <c r="AH1097" s="1265"/>
      <c r="AI1097" s="1265"/>
      <c r="AJ1097" s="1265"/>
      <c r="AK1097" s="1265"/>
    </row>
    <row r="1098" spans="1:37" ht="13.35" customHeight="1">
      <c r="A1098" s="1419" t="s">
        <v>600</v>
      </c>
      <c r="B1098" s="1419"/>
      <c r="C1098" s="212">
        <v>8</v>
      </c>
      <c r="D1098" s="1349" t="s">
        <v>1872</v>
      </c>
      <c r="E1098" s="1349"/>
      <c r="F1098" s="1349"/>
      <c r="G1098" s="1349"/>
      <c r="H1098" s="1349"/>
      <c r="I1098" s="1349"/>
      <c r="J1098" s="1349"/>
      <c r="K1098" s="1349"/>
      <c r="L1098" s="1349"/>
      <c r="M1098" s="1349"/>
      <c r="N1098" s="1349"/>
      <c r="O1098" s="1349"/>
      <c r="P1098" s="1349"/>
      <c r="Q1098" s="1349"/>
      <c r="R1098" s="1349"/>
      <c r="S1098" s="1349"/>
      <c r="T1098" s="1349"/>
      <c r="U1098" s="1349"/>
      <c r="V1098" s="1349"/>
      <c r="W1098" s="1349"/>
      <c r="X1098" s="1349"/>
      <c r="Y1098" s="1349"/>
      <c r="Z1098" s="1349"/>
      <c r="AA1098" s="1349"/>
      <c r="AB1098" s="1349"/>
      <c r="AC1098" s="1349"/>
      <c r="AD1098" s="1349"/>
      <c r="AE1098" s="1349"/>
      <c r="AF1098" s="1349"/>
      <c r="AG1098" s="1349"/>
      <c r="AH1098" s="1349"/>
      <c r="AI1098" s="1349"/>
      <c r="AJ1098" s="1349"/>
      <c r="AK1098" s="1349"/>
    </row>
    <row r="1099" spans="1:37" ht="13.35" customHeight="1">
      <c r="A1099" s="1"/>
      <c r="B1099" s="1"/>
      <c r="C1099" s="212"/>
      <c r="D1099" s="1349"/>
      <c r="E1099" s="1349"/>
      <c r="F1099" s="1349"/>
      <c r="G1099" s="1349"/>
      <c r="H1099" s="1349"/>
      <c r="I1099" s="1349"/>
      <c r="J1099" s="1349"/>
      <c r="K1099" s="1349"/>
      <c r="L1099" s="1349"/>
      <c r="M1099" s="1349"/>
      <c r="N1099" s="1349"/>
      <c r="O1099" s="1349"/>
      <c r="P1099" s="1349"/>
      <c r="Q1099" s="1349"/>
      <c r="R1099" s="1349"/>
      <c r="S1099" s="1349"/>
      <c r="T1099" s="1349"/>
      <c r="U1099" s="1349"/>
      <c r="V1099" s="1349"/>
      <c r="W1099" s="1349"/>
      <c r="X1099" s="1349"/>
      <c r="Y1099" s="1349"/>
      <c r="Z1099" s="1349"/>
      <c r="AA1099" s="1349"/>
      <c r="AB1099" s="1349"/>
      <c r="AC1099" s="1349"/>
      <c r="AD1099" s="1349"/>
      <c r="AE1099" s="1349"/>
      <c r="AF1099" s="1349"/>
      <c r="AG1099" s="1349"/>
      <c r="AH1099" s="1349"/>
      <c r="AI1099" s="1349"/>
      <c r="AJ1099" s="1349"/>
      <c r="AK1099" s="1349"/>
    </row>
    <row r="1100" spans="1:37" ht="13.35" customHeight="1">
      <c r="A1100" s="1"/>
      <c r="B1100" s="1"/>
      <c r="C1100" s="212"/>
      <c r="D1100" s="1349"/>
      <c r="E1100" s="1349"/>
      <c r="F1100" s="1349"/>
      <c r="G1100" s="1349"/>
      <c r="H1100" s="1349"/>
      <c r="I1100" s="1349"/>
      <c r="J1100" s="1349"/>
      <c r="K1100" s="1349"/>
      <c r="L1100" s="1349"/>
      <c r="M1100" s="1349"/>
      <c r="N1100" s="1349"/>
      <c r="O1100" s="1349"/>
      <c r="P1100" s="1349"/>
      <c r="Q1100" s="1349"/>
      <c r="R1100" s="1349"/>
      <c r="S1100" s="1349"/>
      <c r="T1100" s="1349"/>
      <c r="U1100" s="1349"/>
      <c r="V1100" s="1349"/>
      <c r="W1100" s="1349"/>
      <c r="X1100" s="1349"/>
      <c r="Y1100" s="1349"/>
      <c r="Z1100" s="1349"/>
      <c r="AA1100" s="1349"/>
      <c r="AB1100" s="1349"/>
      <c r="AC1100" s="1349"/>
      <c r="AD1100" s="1349"/>
      <c r="AE1100" s="1349"/>
      <c r="AF1100" s="1349"/>
      <c r="AG1100" s="1349"/>
      <c r="AH1100" s="1349"/>
      <c r="AI1100" s="1349"/>
      <c r="AJ1100" s="1349"/>
      <c r="AK1100" s="1349"/>
    </row>
    <row r="1101" spans="1:37" ht="0" hidden="1" customHeight="1">
      <c r="A1101" s="1"/>
      <c r="B1101" s="1"/>
      <c r="C1101" s="212"/>
      <c r="D1101" s="1349"/>
      <c r="E1101" s="1349"/>
      <c r="F1101" s="1349"/>
      <c r="G1101" s="1349"/>
      <c r="H1101" s="1349"/>
      <c r="I1101" s="1349"/>
      <c r="J1101" s="1349"/>
      <c r="K1101" s="1349"/>
      <c r="L1101" s="1349"/>
      <c r="M1101" s="1349"/>
      <c r="N1101" s="1349"/>
      <c r="O1101" s="1349"/>
      <c r="P1101" s="1349"/>
      <c r="Q1101" s="1349"/>
      <c r="R1101" s="1349"/>
      <c r="S1101" s="1349"/>
      <c r="T1101" s="1349"/>
      <c r="U1101" s="1349"/>
      <c r="V1101" s="1349"/>
      <c r="W1101" s="1349"/>
      <c r="X1101" s="1349"/>
      <c r="Y1101" s="1349"/>
      <c r="Z1101" s="1349"/>
      <c r="AA1101" s="1349"/>
      <c r="AB1101" s="1349"/>
      <c r="AC1101" s="1349"/>
      <c r="AD1101" s="1349"/>
      <c r="AE1101" s="1349"/>
      <c r="AF1101" s="1349"/>
      <c r="AG1101" s="1349"/>
      <c r="AH1101" s="1349"/>
      <c r="AI1101" s="1349"/>
      <c r="AJ1101" s="1349"/>
      <c r="AK1101" s="1349"/>
    </row>
    <row r="1102" spans="1:37" ht="0" hidden="1" customHeight="1">
      <c r="A1102" s="35"/>
      <c r="B1102" s="25"/>
      <c r="C1102" s="212"/>
      <c r="D1102" s="1349"/>
      <c r="E1102" s="1349"/>
      <c r="F1102" s="1349"/>
      <c r="G1102" s="1349"/>
      <c r="H1102" s="1349"/>
      <c r="I1102" s="1349"/>
      <c r="J1102" s="1349"/>
      <c r="K1102" s="1349"/>
      <c r="L1102" s="1349"/>
      <c r="M1102" s="1349"/>
      <c r="N1102" s="1349"/>
      <c r="O1102" s="1349"/>
      <c r="P1102" s="1349"/>
      <c r="Q1102" s="1349"/>
      <c r="R1102" s="1349"/>
      <c r="S1102" s="1349"/>
      <c r="T1102" s="1349"/>
      <c r="U1102" s="1349"/>
      <c r="V1102" s="1349"/>
      <c r="W1102" s="1349"/>
      <c r="X1102" s="1349"/>
      <c r="Y1102" s="1349"/>
      <c r="Z1102" s="1349"/>
      <c r="AA1102" s="1349"/>
      <c r="AB1102" s="1349"/>
      <c r="AC1102" s="1349"/>
      <c r="AD1102" s="1349"/>
      <c r="AE1102" s="1349"/>
      <c r="AF1102" s="1349"/>
      <c r="AG1102" s="1349"/>
      <c r="AH1102" s="1349"/>
      <c r="AI1102" s="1349"/>
      <c r="AJ1102" s="1349"/>
      <c r="AK1102" s="1349"/>
    </row>
    <row r="1103" spans="1:37" ht="0" hidden="1" customHeight="1">
      <c r="A1103" s="1419" t="s">
        <v>600</v>
      </c>
      <c r="B1103" s="1419"/>
      <c r="C1103" s="212">
        <v>9</v>
      </c>
      <c r="D1103" s="1265" t="s">
        <v>1121</v>
      </c>
      <c r="E1103" s="1265"/>
      <c r="F1103" s="1265"/>
      <c r="G1103" s="1265"/>
      <c r="H1103" s="1265"/>
      <c r="I1103" s="1265"/>
      <c r="J1103" s="1265"/>
      <c r="K1103" s="1265"/>
      <c r="L1103" s="1265"/>
      <c r="M1103" s="1265"/>
      <c r="N1103" s="1265"/>
      <c r="O1103" s="1265"/>
      <c r="P1103" s="1265"/>
      <c r="Q1103" s="1265"/>
      <c r="R1103" s="1265"/>
      <c r="S1103" s="1265"/>
      <c r="T1103" s="1265"/>
      <c r="U1103" s="1265"/>
      <c r="V1103" s="1265"/>
      <c r="W1103" s="1265"/>
      <c r="X1103" s="1265"/>
      <c r="Y1103" s="1265"/>
      <c r="Z1103" s="1265"/>
      <c r="AA1103" s="1265"/>
      <c r="AB1103" s="1265"/>
      <c r="AC1103" s="1265"/>
      <c r="AD1103" s="1265"/>
      <c r="AE1103" s="1265"/>
      <c r="AF1103" s="1265"/>
      <c r="AG1103" s="1265"/>
      <c r="AH1103" s="1265"/>
      <c r="AI1103" s="1265"/>
      <c r="AJ1103" s="1265"/>
      <c r="AK1103" s="1265"/>
    </row>
    <row r="1104" spans="1:37" ht="0" hidden="1" customHeight="1">
      <c r="A1104" s="35"/>
      <c r="B1104" s="25"/>
      <c r="C1104" s="212"/>
      <c r="D1104" s="1265"/>
      <c r="E1104" s="1265"/>
      <c r="F1104" s="1265"/>
      <c r="G1104" s="1265"/>
      <c r="H1104" s="1265"/>
      <c r="I1104" s="1265"/>
      <c r="J1104" s="1265"/>
      <c r="K1104" s="1265"/>
      <c r="L1104" s="1265"/>
      <c r="M1104" s="1265"/>
      <c r="N1104" s="1265"/>
      <c r="O1104" s="1265"/>
      <c r="P1104" s="1265"/>
      <c r="Q1104" s="1265"/>
      <c r="R1104" s="1265"/>
      <c r="S1104" s="1265"/>
      <c r="T1104" s="1265"/>
      <c r="U1104" s="1265"/>
      <c r="V1104" s="1265"/>
      <c r="W1104" s="1265"/>
      <c r="X1104" s="1265"/>
      <c r="Y1104" s="1265"/>
      <c r="Z1104" s="1265"/>
      <c r="AA1104" s="1265"/>
      <c r="AB1104" s="1265"/>
      <c r="AC1104" s="1265"/>
      <c r="AD1104" s="1265"/>
      <c r="AE1104" s="1265"/>
      <c r="AF1104" s="1265"/>
      <c r="AG1104" s="1265"/>
      <c r="AH1104" s="1265"/>
      <c r="AI1104" s="1265"/>
      <c r="AJ1104" s="1265"/>
      <c r="AK1104" s="1265"/>
    </row>
    <row r="1105" spans="4:37" ht="0" hidden="1" customHeight="1">
      <c r="D1105" s="1265"/>
      <c r="E1105" s="1265"/>
      <c r="F1105" s="1265"/>
      <c r="G1105" s="1265"/>
      <c r="H1105" s="1265"/>
      <c r="I1105" s="1265"/>
      <c r="J1105" s="1265"/>
      <c r="K1105" s="1265"/>
      <c r="L1105" s="1265"/>
      <c r="M1105" s="1265"/>
      <c r="N1105" s="1265"/>
      <c r="O1105" s="1265"/>
      <c r="P1105" s="1265"/>
      <c r="Q1105" s="1265"/>
      <c r="R1105" s="1265"/>
      <c r="S1105" s="1265"/>
      <c r="T1105" s="1265"/>
      <c r="U1105" s="1265"/>
      <c r="V1105" s="1265"/>
      <c r="W1105" s="1265"/>
      <c r="X1105" s="1265"/>
      <c r="Y1105" s="1265"/>
      <c r="Z1105" s="1265"/>
      <c r="AA1105" s="1265"/>
      <c r="AB1105" s="1265"/>
      <c r="AC1105" s="1265"/>
      <c r="AD1105" s="1265"/>
      <c r="AE1105" s="1265"/>
      <c r="AF1105" s="1265"/>
      <c r="AG1105" s="1265"/>
      <c r="AH1105" s="1265"/>
      <c r="AI1105" s="1265"/>
      <c r="AJ1105" s="1265"/>
      <c r="AK1105" s="1265"/>
    </row>
  </sheetData>
  <sheetProtection algorithmName="SHA-512" hashValue="f2TfT2NllQl4XZzqbLUeC8wBxeWPwoXuD19XAV3hp/XkQDJlcKZsbm317f7YNekl7P6FtyH0IbchU9O8AWG2Tw==" saltValue="jOwgJGCd/5pVt2YyZsphH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DC618:DG618"/>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CC625:CG625"/>
    <mergeCell ref="BS639:BW639"/>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DC631:DG631"/>
    <mergeCell ref="DM631:DQ631"/>
    <mergeCell ref="DH631:DL631"/>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BX624:CB624"/>
    <mergeCell ref="CC624:CG624"/>
    <mergeCell ref="AK627:AN62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21:AE1022"/>
    <mergeCell ref="J1023:AE1023"/>
    <mergeCell ref="D994:AE997"/>
    <mergeCell ref="B990:AA990"/>
    <mergeCell ref="D993:AE993"/>
    <mergeCell ref="D998:AE998"/>
    <mergeCell ref="M970:S970"/>
    <mergeCell ref="M955:S955"/>
    <mergeCell ref="R984:AA984"/>
    <mergeCell ref="A978:AT980"/>
    <mergeCell ref="AB990:AI99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Z204:AF206"/>
    <mergeCell ref="M235:AE235"/>
    <mergeCell ref="U175:V175"/>
    <mergeCell ref="R177:S177"/>
    <mergeCell ref="U236:W236"/>
    <mergeCell ref="M243:AE243"/>
    <mergeCell ref="D204:M204"/>
    <mergeCell ref="N191:AE192"/>
    <mergeCell ref="D211:M211"/>
    <mergeCell ref="AI228:AJ228"/>
    <mergeCell ref="AI226:AJ226"/>
    <mergeCell ref="T189:AE189"/>
    <mergeCell ref="T195:U195"/>
    <mergeCell ref="E187:AE188"/>
    <mergeCell ref="I189:P189"/>
    <mergeCell ref="AA249:AK249"/>
    <mergeCell ref="AA292:AF292"/>
    <mergeCell ref="AB276:AD276"/>
    <mergeCell ref="Y278:AD278"/>
    <mergeCell ref="T197:U197"/>
    <mergeCell ref="P205:U205"/>
    <mergeCell ref="M239:AE239"/>
    <mergeCell ref="AF178:AG178"/>
    <mergeCell ref="AF251:AK251"/>
    <mergeCell ref="M244:AE244"/>
    <mergeCell ref="I190:N190"/>
    <mergeCell ref="M247:R247"/>
    <mergeCell ref="A222:AT223"/>
    <mergeCell ref="T190:AE190"/>
    <mergeCell ref="M232:AK232"/>
    <mergeCell ref="M233:AE233"/>
    <mergeCell ref="Z247:AE247"/>
    <mergeCell ref="W245:X245"/>
    <mergeCell ref="M234:T234"/>
    <mergeCell ref="W234:X234"/>
    <mergeCell ref="AB212:AC212"/>
    <mergeCell ref="Z199:AA199"/>
    <mergeCell ref="AC234:AE234"/>
    <mergeCell ref="AH197:AI197"/>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C554:L554"/>
    <mergeCell ref="C555:L555"/>
    <mergeCell ref="M554:P554"/>
    <mergeCell ref="AH536:AK536"/>
    <mergeCell ref="Z579:AK579"/>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K611:BL611"/>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BG596:BH596"/>
    <mergeCell ref="BG599:BH599"/>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35:AF535"/>
    <mergeCell ref="AI554:AL554"/>
    <mergeCell ref="W557:Y557"/>
    <mergeCell ref="AC520:AF520"/>
    <mergeCell ref="AC527:AF527"/>
    <mergeCell ref="B520:H542"/>
    <mergeCell ref="AC541:AF541"/>
    <mergeCell ref="B503:H508"/>
    <mergeCell ref="AH519:AK519"/>
    <mergeCell ref="AH528:AK528"/>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C499:AK499"/>
    <mergeCell ref="W468:Y468"/>
    <mergeCell ref="D444:AF444"/>
    <mergeCell ref="AG448:AJ448"/>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G441:AJ441"/>
    <mergeCell ref="AG450:AJ450"/>
    <mergeCell ref="AG447:AJ447"/>
    <mergeCell ref="W467:Y467"/>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 type="list" allowBlank="1" showInputMessage="1" showErrorMessage="1" sqref="M971:S971" xr:uid="{9CEC7422-BB08-4918-A04B-C33D1AA3FF65}">
      <formula1>"(select one),Project-based vouchers (PBVs),Project-based contract (PBC),RAD PBVs, RAD PBC"</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53" zoomScale="120" zoomScaleNormal="120" workbookViewId="0">
      <selection activeCell="P19" sqref="P19"/>
    </sheetView>
  </sheetViews>
  <sheetFormatPr defaultColWidth="0" defaultRowHeight="11.4" zeroHeight="1"/>
  <cols>
    <col min="1" max="1" width="35.6640625" style="199" customWidth="1"/>
    <col min="2" max="12" width="12.109375" style="158" customWidth="1"/>
    <col min="13" max="17" width="11.33203125" style="158" customWidth="1"/>
    <col min="18" max="18" width="12.6640625" style="158" customWidth="1"/>
    <col min="19" max="20" width="12.109375" style="158" customWidth="1"/>
    <col min="21" max="21" width="0.33203125" style="161" customWidth="1"/>
    <col min="22" max="16383" width="8.6640625" style="158" hidden="1"/>
    <col min="16384" max="16384" width="0.109375" style="158" customWidth="1"/>
  </cols>
  <sheetData>
    <row r="1" spans="1:21" s="110" customFormat="1" ht="13.8">
      <c r="A1" s="168" t="s">
        <v>558</v>
      </c>
      <c r="B1" s="125"/>
      <c r="C1" s="125"/>
      <c r="D1" s="125"/>
      <c r="E1" s="126"/>
      <c r="F1" s="1875" t="s">
        <v>630</v>
      </c>
      <c r="G1" s="1876"/>
      <c r="H1" s="1876"/>
      <c r="I1" s="1876"/>
      <c r="J1" s="1876"/>
      <c r="K1" s="1876"/>
      <c r="L1" s="1876"/>
      <c r="M1" s="1876"/>
      <c r="N1" s="1876"/>
      <c r="O1" s="1876"/>
      <c r="P1" s="1876"/>
      <c r="Q1" s="1876"/>
      <c r="R1" s="1877"/>
      <c r="S1" s="112"/>
      <c r="T1" s="111"/>
      <c r="U1" s="113"/>
    </row>
    <row r="2" spans="1:21" s="138" customFormat="1" ht="71.25" customHeight="1">
      <c r="A2" s="137"/>
      <c r="B2" s="138" t="s">
        <v>23</v>
      </c>
      <c r="C2" s="138" t="s">
        <v>375</v>
      </c>
      <c r="D2" s="138" t="s">
        <v>374</v>
      </c>
      <c r="E2" s="138" t="s">
        <v>24</v>
      </c>
      <c r="F2" s="139" t="str">
        <f>Application!B627&amp;Application!C627</f>
        <v>1)SVB Tax-Exempt Perm Loan</v>
      </c>
      <c r="G2" s="139" t="str">
        <f>Application!B628&amp;Application!C628</f>
        <v>2)Sonoma County HOME</v>
      </c>
      <c r="H2" s="139" t="str">
        <f>Application!B629&amp;Application!C629</f>
        <v>3)Sonoma County CDBG</v>
      </c>
      <c r="I2" s="139" t="str">
        <f>Application!B630&amp;Application!C630</f>
        <v>4)HCD Joe Serna</v>
      </c>
      <c r="J2" s="139" t="str">
        <f>Application!B631&amp;Application!C631</f>
        <v>5)City of Healdsburg</v>
      </c>
      <c r="K2" s="139" t="str">
        <f>Application!B632&amp;Application!C632</f>
        <v>6)HCD CDBG-DR</v>
      </c>
      <c r="L2" s="139" t="str">
        <f>Application!B633&amp;Application!C633</f>
        <v>7)City of Healdsburg - Land Donation</v>
      </c>
      <c r="M2" s="139" t="str">
        <f>Application!B634&amp;Application!C634</f>
        <v>8)Deferred Developer Fee</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2730000</v>
      </c>
      <c r="C4" s="147">
        <v>2730000</v>
      </c>
      <c r="D4" s="147"/>
      <c r="E4" s="147"/>
      <c r="F4" s="147"/>
      <c r="G4" s="147"/>
      <c r="H4" s="147"/>
      <c r="I4" s="147"/>
      <c r="J4" s="147"/>
      <c r="K4" s="147"/>
      <c r="L4" s="147">
        <f>C4</f>
        <v>2730000</v>
      </c>
      <c r="M4" s="147"/>
      <c r="N4" s="147"/>
      <c r="O4" s="147"/>
      <c r="P4" s="147"/>
      <c r="Q4" s="147"/>
      <c r="R4" s="550">
        <f>SUM(E4:Q4)</f>
        <v>2730000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ht="12">
      <c r="A8" s="149" t="s">
        <v>602</v>
      </c>
      <c r="B8" s="146">
        <f>SUM(C8:D8)</f>
        <v>2730000</v>
      </c>
      <c r="C8" s="146">
        <f t="shared" ref="C8:Q8" si="0">SUM(C4:C7)</f>
        <v>2730000</v>
      </c>
      <c r="D8" s="146">
        <f t="shared" si="0"/>
        <v>0</v>
      </c>
      <c r="E8" s="146">
        <f t="shared" si="0"/>
        <v>0</v>
      </c>
      <c r="F8" s="146">
        <f t="shared" si="0"/>
        <v>0</v>
      </c>
      <c r="G8" s="146">
        <f t="shared" si="0"/>
        <v>0</v>
      </c>
      <c r="H8" s="146">
        <f t="shared" si="0"/>
        <v>0</v>
      </c>
      <c r="I8" s="146">
        <f t="shared" si="0"/>
        <v>0</v>
      </c>
      <c r="J8" s="146">
        <f t="shared" si="0"/>
        <v>0</v>
      </c>
      <c r="K8" s="146">
        <f t="shared" si="0"/>
        <v>0</v>
      </c>
      <c r="L8" s="146">
        <f t="shared" si="0"/>
        <v>2730000</v>
      </c>
      <c r="M8" s="146">
        <f t="shared" si="0"/>
        <v>0</v>
      </c>
      <c r="N8" s="146">
        <f t="shared" si="0"/>
        <v>0</v>
      </c>
      <c r="O8" s="146">
        <f t="shared" si="0"/>
        <v>0</v>
      </c>
      <c r="P8" s="146"/>
      <c r="Q8" s="146">
        <f t="shared" si="0"/>
        <v>0</v>
      </c>
      <c r="R8" s="370">
        <f>SUM(R4:R7)</f>
        <v>2730000</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209923</v>
      </c>
      <c r="C10" s="147">
        <v>209923</v>
      </c>
      <c r="D10" s="147"/>
      <c r="E10" s="147">
        <f>C10</f>
        <v>209923</v>
      </c>
      <c r="F10" s="147"/>
      <c r="G10" s="147"/>
      <c r="H10" s="147"/>
      <c r="I10" s="147"/>
      <c r="J10" s="147"/>
      <c r="K10" s="147"/>
      <c r="L10" s="147"/>
      <c r="M10" s="147"/>
      <c r="N10" s="147"/>
      <c r="O10" s="147"/>
      <c r="P10" s="147"/>
      <c r="Q10" s="147"/>
      <c r="R10" s="550">
        <f>SUM(E10:Q10)</f>
        <v>209923</v>
      </c>
      <c r="S10" s="147">
        <f>R10</f>
        <v>209923</v>
      </c>
      <c r="T10" s="147"/>
      <c r="U10" s="143"/>
    </row>
    <row r="11" spans="1:21" s="144" customFormat="1" ht="12">
      <c r="A11" s="149" t="s">
        <v>605</v>
      </c>
      <c r="B11" s="146">
        <f>SUM(C11:D11)</f>
        <v>209923</v>
      </c>
      <c r="C11" s="146">
        <f t="shared" ref="C11:Q11" si="1">SUM(C9:C10)</f>
        <v>209923</v>
      </c>
      <c r="D11" s="146">
        <f t="shared" si="1"/>
        <v>0</v>
      </c>
      <c r="E11" s="146">
        <f t="shared" si="1"/>
        <v>209923</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209923</v>
      </c>
      <c r="S11" s="148"/>
      <c r="T11" s="150">
        <f>SUM(T9:T10)</f>
        <v>0</v>
      </c>
      <c r="U11" s="143"/>
    </row>
    <row r="12" spans="1:21" s="144" customFormat="1" ht="12">
      <c r="A12" s="149" t="s">
        <v>84</v>
      </c>
      <c r="B12" s="146">
        <f t="shared" ref="B12:Q12" si="2">SUM(B8+B11)</f>
        <v>2939923</v>
      </c>
      <c r="C12" s="146">
        <f t="shared" si="2"/>
        <v>2939923</v>
      </c>
      <c r="D12" s="146">
        <f t="shared" si="2"/>
        <v>0</v>
      </c>
      <c r="E12" s="146">
        <f t="shared" si="2"/>
        <v>209923</v>
      </c>
      <c r="F12" s="146">
        <f t="shared" si="2"/>
        <v>0</v>
      </c>
      <c r="G12" s="146">
        <f t="shared" si="2"/>
        <v>0</v>
      </c>
      <c r="H12" s="146">
        <f t="shared" si="2"/>
        <v>0</v>
      </c>
      <c r="I12" s="146">
        <f t="shared" si="2"/>
        <v>0</v>
      </c>
      <c r="J12" s="146">
        <f t="shared" si="2"/>
        <v>0</v>
      </c>
      <c r="K12" s="146">
        <f t="shared" si="2"/>
        <v>0</v>
      </c>
      <c r="L12" s="146">
        <f t="shared" si="2"/>
        <v>2730000</v>
      </c>
      <c r="M12" s="146">
        <f t="shared" si="2"/>
        <v>0</v>
      </c>
      <c r="N12" s="146">
        <f t="shared" si="2"/>
        <v>0</v>
      </c>
      <c r="O12" s="146">
        <f t="shared" si="2"/>
        <v>0</v>
      </c>
      <c r="P12" s="146"/>
      <c r="Q12" s="146">
        <f t="shared" si="2"/>
        <v>0</v>
      </c>
      <c r="R12" s="370">
        <f>SUM(R8+R11)</f>
        <v>2939923</v>
      </c>
      <c r="S12" s="148"/>
      <c r="T12" s="148"/>
      <c r="U12" s="143"/>
    </row>
    <row r="13" spans="1:21" s="144" customFormat="1">
      <c r="A13" s="309" t="s">
        <v>918</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2.8">
      <c r="A14" s="310" t="s">
        <v>1756</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f>R17</f>
        <v>0</v>
      </c>
      <c r="T17" s="147"/>
      <c r="U17" s="143"/>
    </row>
    <row r="18" spans="1:21" s="144" customFormat="1">
      <c r="A18" s="145" t="s">
        <v>608</v>
      </c>
      <c r="B18" s="146">
        <f t="shared" si="3"/>
        <v>0</v>
      </c>
      <c r="C18" s="147"/>
      <c r="D18" s="147"/>
      <c r="E18" s="147"/>
      <c r="F18" s="147"/>
      <c r="G18" s="147"/>
      <c r="H18" s="147"/>
      <c r="I18" s="147"/>
      <c r="J18" s="147"/>
      <c r="K18" s="147"/>
      <c r="L18" s="147"/>
      <c r="M18" s="147"/>
      <c r="N18" s="147"/>
      <c r="O18" s="147"/>
      <c r="P18" s="147"/>
      <c r="Q18" s="147"/>
      <c r="R18" s="550">
        <f>SUM(E18:Q18)</f>
        <v>0</v>
      </c>
      <c r="S18" s="147">
        <f t="shared" ref="S18:S25" si="4">R18</f>
        <v>0</v>
      </c>
      <c r="T18" s="147"/>
      <c r="U18" s="143"/>
    </row>
    <row r="19" spans="1:21" s="144" customFormat="1">
      <c r="A19" s="145" t="s">
        <v>609</v>
      </c>
      <c r="B19" s="146">
        <f t="shared" si="3"/>
        <v>0</v>
      </c>
      <c r="C19" s="147"/>
      <c r="D19" s="147"/>
      <c r="E19" s="147"/>
      <c r="F19" s="147"/>
      <c r="G19" s="147"/>
      <c r="H19" s="147"/>
      <c r="I19" s="147"/>
      <c r="J19" s="147"/>
      <c r="K19" s="147"/>
      <c r="L19" s="147"/>
      <c r="M19" s="147"/>
      <c r="N19" s="147"/>
      <c r="O19" s="147"/>
      <c r="P19" s="147"/>
      <c r="Q19" s="147"/>
      <c r="R19" s="550">
        <f>SUM(E19:Q19)</f>
        <v>0</v>
      </c>
      <c r="S19" s="147">
        <f t="shared" si="4"/>
        <v>0</v>
      </c>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5">SUM(E20:Q20)</f>
        <v>0</v>
      </c>
      <c r="S20" s="147">
        <f t="shared" si="4"/>
        <v>0</v>
      </c>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5"/>
        <v>0</v>
      </c>
      <c r="S21" s="147">
        <f t="shared" si="4"/>
        <v>0</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5"/>
        <v>0</v>
      </c>
      <c r="S22" s="147">
        <f t="shared" si="4"/>
        <v>0</v>
      </c>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5"/>
        <v>0</v>
      </c>
      <c r="S23" s="147">
        <f t="shared" si="4"/>
        <v>0</v>
      </c>
      <c r="T23" s="147"/>
      <c r="U23" s="143"/>
    </row>
    <row r="24" spans="1:21" s="144" customFormat="1">
      <c r="A24" s="542" t="s">
        <v>1753</v>
      </c>
      <c r="B24" s="146">
        <f t="shared" si="3"/>
        <v>0</v>
      </c>
      <c r="C24" s="147"/>
      <c r="D24" s="147"/>
      <c r="E24" s="147"/>
      <c r="F24" s="147"/>
      <c r="G24" s="147"/>
      <c r="H24" s="147"/>
      <c r="I24" s="147"/>
      <c r="J24" s="147"/>
      <c r="K24" s="147"/>
      <c r="L24" s="147"/>
      <c r="M24" s="147"/>
      <c r="N24" s="147"/>
      <c r="O24" s="147"/>
      <c r="P24" s="147"/>
      <c r="Q24" s="147"/>
      <c r="R24" s="550">
        <f t="shared" si="5"/>
        <v>0</v>
      </c>
      <c r="S24" s="147">
        <f t="shared" si="4"/>
        <v>0</v>
      </c>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5"/>
        <v>0</v>
      </c>
      <c r="S25" s="147">
        <f t="shared" si="4"/>
        <v>0</v>
      </c>
      <c r="T25" s="147"/>
      <c r="U25" s="143"/>
    </row>
    <row r="26" spans="1:21" s="144" customFormat="1" ht="12">
      <c r="A26" s="149" t="s">
        <v>133</v>
      </c>
      <c r="B26" s="146">
        <f t="shared" si="3"/>
        <v>0</v>
      </c>
      <c r="C26" s="146">
        <f>SUM(C17:C25)</f>
        <v>0</v>
      </c>
      <c r="D26" s="146">
        <f t="shared" ref="D26:Q26" si="6">SUM(D17:D25)</f>
        <v>0</v>
      </c>
      <c r="E26" s="146">
        <f t="shared" si="6"/>
        <v>0</v>
      </c>
      <c r="F26" s="146">
        <f t="shared" si="6"/>
        <v>0</v>
      </c>
      <c r="G26" s="146">
        <f t="shared" si="6"/>
        <v>0</v>
      </c>
      <c r="H26" s="146">
        <f t="shared" si="6"/>
        <v>0</v>
      </c>
      <c r="I26" s="146">
        <f t="shared" si="6"/>
        <v>0</v>
      </c>
      <c r="J26" s="146">
        <f t="shared" si="6"/>
        <v>0</v>
      </c>
      <c r="K26" s="146">
        <f t="shared" si="6"/>
        <v>0</v>
      </c>
      <c r="L26" s="146">
        <f t="shared" si="6"/>
        <v>0</v>
      </c>
      <c r="M26" s="146">
        <f t="shared" si="6"/>
        <v>0</v>
      </c>
      <c r="N26" s="146">
        <f t="shared" si="6"/>
        <v>0</v>
      </c>
      <c r="O26" s="146">
        <f t="shared" si="6"/>
        <v>0</v>
      </c>
      <c r="P26" s="146">
        <f t="shared" si="6"/>
        <v>0</v>
      </c>
      <c r="Q26" s="146">
        <f t="shared" si="6"/>
        <v>0</v>
      </c>
      <c r="R26" s="370">
        <f>SUM(R17:R25)</f>
        <v>0</v>
      </c>
      <c r="S26" s="150">
        <f>SUM(S17:S25)</f>
        <v>0</v>
      </c>
      <c r="T26" s="150">
        <f>SUM(T17:T25)</f>
        <v>0</v>
      </c>
      <c r="U26" s="143"/>
    </row>
    <row r="27" spans="1:21" s="144" customFormat="1" ht="12">
      <c r="A27" s="149" t="s">
        <v>141</v>
      </c>
      <c r="B27" s="146">
        <f>SUM(C27:D27)</f>
        <v>0</v>
      </c>
      <c r="C27" s="147"/>
      <c r="D27" s="147"/>
      <c r="E27" s="147"/>
      <c r="F27" s="147"/>
      <c r="G27" s="147"/>
      <c r="H27" s="147"/>
      <c r="I27" s="147"/>
      <c r="J27" s="147"/>
      <c r="K27" s="147"/>
      <c r="L27" s="147"/>
      <c r="M27" s="147"/>
      <c r="N27" s="147"/>
      <c r="O27" s="147"/>
      <c r="P27" s="147"/>
      <c r="Q27" s="147"/>
      <c r="R27" s="550">
        <f t="shared" si="5"/>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7">SUM(C29+D29)</f>
        <v>2409293</v>
      </c>
      <c r="C29" s="147">
        <v>2409293</v>
      </c>
      <c r="D29" s="147"/>
      <c r="E29" s="147">
        <f>C29</f>
        <v>2409293</v>
      </c>
      <c r="F29" s="147"/>
      <c r="G29" s="147"/>
      <c r="H29" s="147"/>
      <c r="I29" s="147"/>
      <c r="J29" s="147"/>
      <c r="K29" s="147"/>
      <c r="L29" s="147"/>
      <c r="M29" s="147"/>
      <c r="N29" s="147"/>
      <c r="O29" s="147"/>
      <c r="P29" s="147"/>
      <c r="Q29" s="147"/>
      <c r="R29" s="550">
        <f t="shared" ref="R29:R37" si="8">SUM(E29:Q29)</f>
        <v>2409293</v>
      </c>
      <c r="S29" s="147">
        <f>R29</f>
        <v>2409293</v>
      </c>
      <c r="T29" s="147"/>
      <c r="U29" s="143"/>
    </row>
    <row r="30" spans="1:21" s="144" customFormat="1">
      <c r="A30" s="145" t="s">
        <v>608</v>
      </c>
      <c r="B30" s="146">
        <f t="shared" si="7"/>
        <v>26021587</v>
      </c>
      <c r="C30" s="147">
        <v>26021587</v>
      </c>
      <c r="D30" s="147"/>
      <c r="E30" s="147">
        <f>C30-SUM(F30:K30)</f>
        <v>1658340</v>
      </c>
      <c r="F30" s="147">
        <f t="shared" ref="F30:J30" si="9">F108</f>
        <v>3255000</v>
      </c>
      <c r="G30" s="147">
        <f t="shared" si="9"/>
        <v>612751</v>
      </c>
      <c r="H30" s="147">
        <f t="shared" si="9"/>
        <v>1079394</v>
      </c>
      <c r="I30" s="147">
        <f t="shared" si="9"/>
        <v>9709674</v>
      </c>
      <c r="J30" s="147">
        <f t="shared" si="9"/>
        <v>1000000</v>
      </c>
      <c r="K30" s="147">
        <f>K108</f>
        <v>8706428</v>
      </c>
      <c r="L30" s="147"/>
      <c r="M30" s="147"/>
      <c r="N30" s="147"/>
      <c r="O30" s="147"/>
      <c r="P30" s="147"/>
      <c r="Q30" s="147"/>
      <c r="R30" s="550">
        <f t="shared" si="8"/>
        <v>26021587</v>
      </c>
      <c r="S30" s="147">
        <f t="shared" ref="S30:S35" si="10">R30</f>
        <v>26021587</v>
      </c>
      <c r="T30" s="147"/>
      <c r="U30" s="143"/>
    </row>
    <row r="31" spans="1:21" s="144" customFormat="1">
      <c r="A31" s="145" t="s">
        <v>609</v>
      </c>
      <c r="B31" s="146">
        <f t="shared" si="7"/>
        <v>1055919</v>
      </c>
      <c r="C31" s="147">
        <v>1055919</v>
      </c>
      <c r="D31" s="147"/>
      <c r="E31" s="147">
        <f>C31</f>
        <v>1055919</v>
      </c>
      <c r="F31" s="147"/>
      <c r="G31" s="147"/>
      <c r="H31" s="147"/>
      <c r="I31" s="147"/>
      <c r="J31" s="147"/>
      <c r="K31" s="147"/>
      <c r="L31" s="147"/>
      <c r="M31" s="147"/>
      <c r="N31" s="147"/>
      <c r="O31" s="147"/>
      <c r="P31" s="147"/>
      <c r="Q31" s="147"/>
      <c r="R31" s="550">
        <f t="shared" si="8"/>
        <v>1055919</v>
      </c>
      <c r="S31" s="147">
        <f t="shared" si="10"/>
        <v>1055919</v>
      </c>
      <c r="T31" s="147"/>
      <c r="U31" s="143"/>
    </row>
    <row r="32" spans="1:21" s="144" customFormat="1">
      <c r="A32" s="145" t="s">
        <v>137</v>
      </c>
      <c r="B32" s="146">
        <f t="shared" si="7"/>
        <v>1711813</v>
      </c>
      <c r="C32" s="147">
        <v>1711813</v>
      </c>
      <c r="D32" s="147"/>
      <c r="E32" s="147">
        <f t="shared" ref="E32:E36" si="11">C32</f>
        <v>1711813</v>
      </c>
      <c r="F32" s="147"/>
      <c r="G32" s="147"/>
      <c r="H32" s="147"/>
      <c r="I32" s="147"/>
      <c r="J32" s="147"/>
      <c r="K32" s="147"/>
      <c r="L32" s="147"/>
      <c r="M32" s="147"/>
      <c r="N32" s="147"/>
      <c r="O32" s="147"/>
      <c r="P32" s="147"/>
      <c r="Q32" s="147"/>
      <c r="R32" s="550">
        <f t="shared" si="8"/>
        <v>1711813</v>
      </c>
      <c r="S32" s="147">
        <f t="shared" si="10"/>
        <v>1711813</v>
      </c>
      <c r="T32" s="147"/>
      <c r="U32" s="143"/>
    </row>
    <row r="33" spans="1:21" s="144" customFormat="1">
      <c r="A33" s="145" t="s">
        <v>138</v>
      </c>
      <c r="B33" s="146">
        <f t="shared" si="7"/>
        <v>0</v>
      </c>
      <c r="C33" s="147"/>
      <c r="D33" s="147"/>
      <c r="E33" s="147">
        <f t="shared" si="11"/>
        <v>0</v>
      </c>
      <c r="F33" s="147"/>
      <c r="G33" s="147"/>
      <c r="H33" s="147"/>
      <c r="I33" s="147"/>
      <c r="J33" s="147"/>
      <c r="K33" s="147"/>
      <c r="L33" s="147"/>
      <c r="M33" s="147"/>
      <c r="N33" s="147"/>
      <c r="O33" s="147"/>
      <c r="P33" s="147"/>
      <c r="Q33" s="147"/>
      <c r="R33" s="550">
        <f t="shared" si="8"/>
        <v>0</v>
      </c>
      <c r="S33" s="147">
        <f t="shared" si="10"/>
        <v>0</v>
      </c>
      <c r="T33" s="147"/>
      <c r="U33" s="143"/>
    </row>
    <row r="34" spans="1:21" s="144" customFormat="1">
      <c r="A34" s="145" t="s">
        <v>139</v>
      </c>
      <c r="B34" s="146">
        <f t="shared" si="7"/>
        <v>0</v>
      </c>
      <c r="C34" s="147">
        <v>0</v>
      </c>
      <c r="D34" s="147"/>
      <c r="E34" s="147">
        <f t="shared" si="11"/>
        <v>0</v>
      </c>
      <c r="F34" s="147"/>
      <c r="G34" s="147"/>
      <c r="H34" s="147"/>
      <c r="I34" s="147"/>
      <c r="J34" s="147"/>
      <c r="K34" s="147"/>
      <c r="L34" s="147"/>
      <c r="M34" s="147"/>
      <c r="N34" s="147"/>
      <c r="O34" s="147"/>
      <c r="P34" s="147"/>
      <c r="Q34" s="147"/>
      <c r="R34" s="550">
        <f t="shared" si="8"/>
        <v>0</v>
      </c>
      <c r="S34" s="147">
        <f t="shared" si="10"/>
        <v>0</v>
      </c>
      <c r="T34" s="147"/>
      <c r="U34" s="143"/>
    </row>
    <row r="35" spans="1:21" s="144" customFormat="1">
      <c r="A35" s="145" t="s">
        <v>140</v>
      </c>
      <c r="B35" s="146">
        <f t="shared" si="7"/>
        <v>201402</v>
      </c>
      <c r="C35" s="147">
        <v>201402</v>
      </c>
      <c r="D35" s="147"/>
      <c r="E35" s="147">
        <f t="shared" si="11"/>
        <v>201402</v>
      </c>
      <c r="F35" s="147"/>
      <c r="G35" s="147"/>
      <c r="H35" s="147"/>
      <c r="I35" s="147"/>
      <c r="J35" s="147"/>
      <c r="K35" s="147"/>
      <c r="L35" s="147"/>
      <c r="M35" s="147"/>
      <c r="N35" s="147"/>
      <c r="O35" s="147"/>
      <c r="P35" s="147"/>
      <c r="Q35" s="147"/>
      <c r="R35" s="550">
        <f t="shared" si="8"/>
        <v>201402</v>
      </c>
      <c r="S35" s="147">
        <f t="shared" si="10"/>
        <v>201402</v>
      </c>
      <c r="T35" s="147"/>
      <c r="U35" s="143"/>
    </row>
    <row r="36" spans="1:21" s="144" customFormat="1">
      <c r="A36" s="304" t="s">
        <v>1753</v>
      </c>
      <c r="B36" s="146">
        <f t="shared" si="7"/>
        <v>0</v>
      </c>
      <c r="C36" s="147">
        <v>0</v>
      </c>
      <c r="D36" s="147"/>
      <c r="E36" s="147">
        <f t="shared" si="11"/>
        <v>0</v>
      </c>
      <c r="F36" s="147"/>
      <c r="G36" s="147"/>
      <c r="H36" s="147"/>
      <c r="I36" s="147"/>
      <c r="J36" s="147"/>
      <c r="K36" s="147"/>
      <c r="L36" s="147"/>
      <c r="M36" s="147"/>
      <c r="N36" s="147"/>
      <c r="O36" s="147"/>
      <c r="P36" s="147"/>
      <c r="Q36" s="147"/>
      <c r="R36" s="550">
        <f t="shared" si="8"/>
        <v>0</v>
      </c>
      <c r="S36" s="147"/>
      <c r="T36" s="147"/>
      <c r="U36" s="143"/>
    </row>
    <row r="37" spans="1:21" s="144" customFormat="1">
      <c r="A37" s="1193" t="s">
        <v>34</v>
      </c>
      <c r="B37" s="146">
        <f t="shared" si="7"/>
        <v>0</v>
      </c>
      <c r="C37" s="147"/>
      <c r="D37" s="147"/>
      <c r="E37" s="147"/>
      <c r="F37" s="147"/>
      <c r="G37" s="147"/>
      <c r="H37" s="147"/>
      <c r="I37" s="147"/>
      <c r="J37" s="147"/>
      <c r="K37" s="147"/>
      <c r="L37" s="147"/>
      <c r="M37" s="147"/>
      <c r="N37" s="147"/>
      <c r="O37" s="147"/>
      <c r="P37" s="147"/>
      <c r="Q37" s="147"/>
      <c r="R37" s="550">
        <f t="shared" si="8"/>
        <v>0</v>
      </c>
      <c r="S37" s="147"/>
      <c r="T37" s="147"/>
      <c r="U37" s="143"/>
    </row>
    <row r="38" spans="1:21" s="144" customFormat="1" ht="12">
      <c r="A38" s="149" t="s">
        <v>143</v>
      </c>
      <c r="B38" s="146">
        <f t="shared" si="7"/>
        <v>31400014</v>
      </c>
      <c r="C38" s="146">
        <f>SUM(C29:C37)</f>
        <v>31400014</v>
      </c>
      <c r="D38" s="146">
        <f t="shared" ref="D38:Q38" si="12">SUM(D29:D37)</f>
        <v>0</v>
      </c>
      <c r="E38" s="146">
        <f t="shared" si="12"/>
        <v>7036767</v>
      </c>
      <c r="F38" s="146">
        <f t="shared" si="12"/>
        <v>3255000</v>
      </c>
      <c r="G38" s="146">
        <f t="shared" si="12"/>
        <v>612751</v>
      </c>
      <c r="H38" s="146">
        <f t="shared" si="12"/>
        <v>1079394</v>
      </c>
      <c r="I38" s="146">
        <f t="shared" si="12"/>
        <v>9709674</v>
      </c>
      <c r="J38" s="146">
        <f t="shared" si="12"/>
        <v>1000000</v>
      </c>
      <c r="K38" s="146">
        <f t="shared" si="12"/>
        <v>8706428</v>
      </c>
      <c r="L38" s="146">
        <f t="shared" si="12"/>
        <v>0</v>
      </c>
      <c r="M38" s="146">
        <f t="shared" si="12"/>
        <v>0</v>
      </c>
      <c r="N38" s="146">
        <f t="shared" si="12"/>
        <v>0</v>
      </c>
      <c r="O38" s="146">
        <f t="shared" si="12"/>
        <v>0</v>
      </c>
      <c r="P38" s="146">
        <f t="shared" si="12"/>
        <v>0</v>
      </c>
      <c r="Q38" s="146">
        <f t="shared" si="12"/>
        <v>0</v>
      </c>
      <c r="R38" s="370">
        <f>SUM(R29:R37)</f>
        <v>31400014</v>
      </c>
      <c r="S38" s="150">
        <f>SUM(S29:S37)</f>
        <v>31400014</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1500000</v>
      </c>
      <c r="C40" s="147">
        <v>1500000</v>
      </c>
      <c r="D40" s="147"/>
      <c r="E40" s="147">
        <f>C40</f>
        <v>1500000</v>
      </c>
      <c r="F40" s="147"/>
      <c r="G40" s="147"/>
      <c r="H40" s="147"/>
      <c r="I40" s="147"/>
      <c r="J40" s="147"/>
      <c r="K40" s="147"/>
      <c r="L40" s="147"/>
      <c r="M40" s="147"/>
      <c r="N40" s="147"/>
      <c r="O40" s="147"/>
      <c r="P40" s="147"/>
      <c r="Q40" s="147"/>
      <c r="R40" s="550">
        <f>SUM(E40:Q40)</f>
        <v>1500000</v>
      </c>
      <c r="S40" s="147">
        <f>R40</f>
        <v>1500000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f>R41</f>
        <v>0</v>
      </c>
      <c r="T41" s="147"/>
      <c r="U41" s="143"/>
    </row>
    <row r="42" spans="1:21" s="144" customFormat="1" ht="12">
      <c r="A42" s="149" t="s">
        <v>147</v>
      </c>
      <c r="B42" s="146">
        <f>SUM(C42:D42)</f>
        <v>1500000</v>
      </c>
      <c r="C42" s="146">
        <f>SUM(C39:C41)</f>
        <v>1500000</v>
      </c>
      <c r="D42" s="146">
        <f>SUM(D39:D41)</f>
        <v>0</v>
      </c>
      <c r="E42" s="146">
        <f t="shared" ref="E42:T42" si="13">SUM(E40:E41)</f>
        <v>1500000</v>
      </c>
      <c r="F42" s="146">
        <f t="shared" si="13"/>
        <v>0</v>
      </c>
      <c r="G42" s="146">
        <f t="shared" si="13"/>
        <v>0</v>
      </c>
      <c r="H42" s="146">
        <f t="shared" si="13"/>
        <v>0</v>
      </c>
      <c r="I42" s="146">
        <f t="shared" si="13"/>
        <v>0</v>
      </c>
      <c r="J42" s="146">
        <f t="shared" si="13"/>
        <v>0</v>
      </c>
      <c r="K42" s="146">
        <f t="shared" si="13"/>
        <v>0</v>
      </c>
      <c r="L42" s="146">
        <f t="shared" si="13"/>
        <v>0</v>
      </c>
      <c r="M42" s="146">
        <f t="shared" si="13"/>
        <v>0</v>
      </c>
      <c r="N42" s="146">
        <f t="shared" si="13"/>
        <v>0</v>
      </c>
      <c r="O42" s="146">
        <f t="shared" si="13"/>
        <v>0</v>
      </c>
      <c r="P42" s="146">
        <f t="shared" si="13"/>
        <v>0</v>
      </c>
      <c r="Q42" s="146">
        <f t="shared" si="13"/>
        <v>0</v>
      </c>
      <c r="R42" s="370">
        <f>SUM(R40:R41)</f>
        <v>1500000</v>
      </c>
      <c r="S42" s="150">
        <f t="shared" si="13"/>
        <v>1500000</v>
      </c>
      <c r="T42" s="150">
        <f t="shared" si="13"/>
        <v>0</v>
      </c>
      <c r="U42" s="143"/>
    </row>
    <row r="43" spans="1:21" s="144" customFormat="1" ht="12">
      <c r="A43" s="149" t="s">
        <v>148</v>
      </c>
      <c r="B43" s="146">
        <f>SUM(C43:D43)</f>
        <v>400000</v>
      </c>
      <c r="C43" s="147">
        <v>400000</v>
      </c>
      <c r="D43" s="147"/>
      <c r="E43" s="147">
        <f>C43</f>
        <v>400000</v>
      </c>
      <c r="F43" s="147"/>
      <c r="G43" s="147"/>
      <c r="H43" s="147"/>
      <c r="I43" s="147"/>
      <c r="J43" s="147"/>
      <c r="K43" s="147"/>
      <c r="L43" s="147"/>
      <c r="M43" s="147"/>
      <c r="N43" s="147"/>
      <c r="O43" s="147"/>
      <c r="P43" s="147"/>
      <c r="Q43" s="147"/>
      <c r="R43" s="550">
        <f>SUM(E43:Q43)</f>
        <v>400000</v>
      </c>
      <c r="S43" s="147">
        <f>R43</f>
        <v>400000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4">SUM(C45+D45)</f>
        <v>2974751</v>
      </c>
      <c r="C45" s="147">
        <v>2974751</v>
      </c>
      <c r="D45" s="147"/>
      <c r="E45" s="147">
        <f>C45</f>
        <v>2974751</v>
      </c>
      <c r="F45" s="147"/>
      <c r="G45" s="147"/>
      <c r="H45" s="147"/>
      <c r="I45" s="147"/>
      <c r="J45" s="147"/>
      <c r="K45" s="147"/>
      <c r="L45" s="147"/>
      <c r="M45" s="147"/>
      <c r="N45" s="147"/>
      <c r="O45" s="147"/>
      <c r="P45" s="147"/>
      <c r="Q45" s="147"/>
      <c r="R45" s="550">
        <f t="shared" ref="R45:R53" si="15">SUM(E45:Q45)</f>
        <v>2974751</v>
      </c>
      <c r="S45" s="147">
        <v>1458993</v>
      </c>
      <c r="T45" s="147"/>
      <c r="U45" s="143"/>
    </row>
    <row r="46" spans="1:21" s="144" customFormat="1">
      <c r="A46" s="145" t="s">
        <v>151</v>
      </c>
      <c r="B46" s="146">
        <f t="shared" si="14"/>
        <v>284696</v>
      </c>
      <c r="C46" s="147">
        <v>284696</v>
      </c>
      <c r="D46" s="147"/>
      <c r="E46" s="147">
        <f t="shared" ref="E46:E53" si="16">C46</f>
        <v>284696</v>
      </c>
      <c r="F46" s="147"/>
      <c r="G46" s="147"/>
      <c r="H46" s="147"/>
      <c r="I46" s="147"/>
      <c r="J46" s="147"/>
      <c r="K46" s="147"/>
      <c r="L46" s="147"/>
      <c r="M46" s="147"/>
      <c r="N46" s="147"/>
      <c r="O46" s="147"/>
      <c r="P46" s="147"/>
      <c r="Q46" s="147"/>
      <c r="R46" s="550">
        <f t="shared" si="15"/>
        <v>284696</v>
      </c>
      <c r="S46" s="147">
        <v>139776</v>
      </c>
      <c r="T46" s="147"/>
      <c r="U46" s="143"/>
    </row>
    <row r="47" spans="1:21" s="144" customFormat="1">
      <c r="A47" s="198" t="s">
        <v>152</v>
      </c>
      <c r="B47" s="146">
        <f t="shared" si="14"/>
        <v>0</v>
      </c>
      <c r="C47" s="147"/>
      <c r="D47" s="147"/>
      <c r="E47" s="147">
        <f t="shared" si="16"/>
        <v>0</v>
      </c>
      <c r="F47" s="147"/>
      <c r="G47" s="147"/>
      <c r="H47" s="147"/>
      <c r="I47" s="147"/>
      <c r="J47" s="147"/>
      <c r="K47" s="147"/>
      <c r="L47" s="147"/>
      <c r="M47" s="147"/>
      <c r="N47" s="147"/>
      <c r="O47" s="147"/>
      <c r="P47" s="147"/>
      <c r="Q47" s="147"/>
      <c r="R47" s="550">
        <f t="shared" si="15"/>
        <v>0</v>
      </c>
      <c r="S47" s="147">
        <f>R47</f>
        <v>0</v>
      </c>
      <c r="T47" s="147"/>
      <c r="U47" s="143"/>
    </row>
    <row r="48" spans="1:21" s="144" customFormat="1">
      <c r="A48" s="145" t="s">
        <v>153</v>
      </c>
      <c r="B48" s="146">
        <f t="shared" si="14"/>
        <v>132095</v>
      </c>
      <c r="C48" s="147">
        <v>132095</v>
      </c>
      <c r="D48" s="147"/>
      <c r="E48" s="147">
        <f t="shared" si="16"/>
        <v>132095</v>
      </c>
      <c r="F48" s="147"/>
      <c r="G48" s="147"/>
      <c r="H48" s="147"/>
      <c r="I48" s="147"/>
      <c r="J48" s="147"/>
      <c r="K48" s="147"/>
      <c r="L48" s="147"/>
      <c r="M48" s="147"/>
      <c r="N48" s="147"/>
      <c r="O48" s="147"/>
      <c r="P48" s="147"/>
      <c r="Q48" s="147"/>
      <c r="R48" s="550">
        <f t="shared" si="15"/>
        <v>132095</v>
      </c>
      <c r="S48" s="147">
        <f>R48</f>
        <v>132095</v>
      </c>
      <c r="T48" s="147"/>
      <c r="U48" s="143"/>
    </row>
    <row r="49" spans="1:21" s="144" customFormat="1">
      <c r="A49" s="145" t="s">
        <v>57</v>
      </c>
      <c r="B49" s="146">
        <f t="shared" si="14"/>
        <v>170760</v>
      </c>
      <c r="C49" s="147">
        <v>170760</v>
      </c>
      <c r="D49" s="147"/>
      <c r="E49" s="147">
        <f t="shared" si="16"/>
        <v>170760</v>
      </c>
      <c r="F49" s="147"/>
      <c r="G49" s="147"/>
      <c r="H49" s="147"/>
      <c r="I49" s="147"/>
      <c r="J49" s="147"/>
      <c r="K49" s="147"/>
      <c r="L49" s="147"/>
      <c r="M49" s="147"/>
      <c r="N49" s="147"/>
      <c r="O49" s="147"/>
      <c r="P49" s="147"/>
      <c r="Q49" s="147"/>
      <c r="R49" s="550">
        <f t="shared" si="15"/>
        <v>170760</v>
      </c>
      <c r="S49" s="147">
        <v>35521</v>
      </c>
      <c r="T49" s="147"/>
      <c r="U49" s="143"/>
    </row>
    <row r="50" spans="1:21" s="144" customFormat="1">
      <c r="A50" s="145" t="s">
        <v>156</v>
      </c>
      <c r="B50" s="146">
        <f t="shared" si="14"/>
        <v>25000</v>
      </c>
      <c r="C50" s="147">
        <v>25000</v>
      </c>
      <c r="D50" s="147"/>
      <c r="E50" s="147">
        <f t="shared" si="16"/>
        <v>25000</v>
      </c>
      <c r="F50" s="147"/>
      <c r="G50" s="147"/>
      <c r="H50" s="147"/>
      <c r="I50" s="147"/>
      <c r="J50" s="147"/>
      <c r="K50" s="147"/>
      <c r="L50" s="147"/>
      <c r="M50" s="147"/>
      <c r="N50" s="147"/>
      <c r="O50" s="147"/>
      <c r="P50" s="147"/>
      <c r="Q50" s="147"/>
      <c r="R50" s="550">
        <f t="shared" si="15"/>
        <v>25000</v>
      </c>
      <c r="S50" s="147">
        <f>R50</f>
        <v>25000</v>
      </c>
      <c r="T50" s="147"/>
      <c r="U50" s="143"/>
    </row>
    <row r="51" spans="1:21" s="144" customFormat="1">
      <c r="A51" s="304" t="s">
        <v>154</v>
      </c>
      <c r="B51" s="146">
        <f t="shared" si="14"/>
        <v>10000</v>
      </c>
      <c r="C51" s="147">
        <v>10000</v>
      </c>
      <c r="D51" s="147"/>
      <c r="E51" s="147">
        <f t="shared" si="16"/>
        <v>10000</v>
      </c>
      <c r="F51" s="147"/>
      <c r="G51" s="147"/>
      <c r="H51" s="147"/>
      <c r="I51" s="147"/>
      <c r="J51" s="147"/>
      <c r="K51" s="147"/>
      <c r="L51" s="147"/>
      <c r="M51" s="147"/>
      <c r="N51" s="147"/>
      <c r="O51" s="147"/>
      <c r="P51" s="147"/>
      <c r="Q51" s="147"/>
      <c r="R51" s="550">
        <f t="shared" si="15"/>
        <v>10000</v>
      </c>
      <c r="S51" s="147">
        <f t="shared" ref="S51:S52" si="17">R51</f>
        <v>10000</v>
      </c>
      <c r="T51" s="147"/>
      <c r="U51" s="143"/>
    </row>
    <row r="52" spans="1:21" s="144" customFormat="1">
      <c r="A52" s="145" t="s">
        <v>155</v>
      </c>
      <c r="B52" s="146">
        <f t="shared" si="14"/>
        <v>321000</v>
      </c>
      <c r="C52" s="147">
        <v>321000</v>
      </c>
      <c r="D52" s="147"/>
      <c r="E52" s="147">
        <f t="shared" si="16"/>
        <v>321000</v>
      </c>
      <c r="F52" s="147"/>
      <c r="G52" s="147"/>
      <c r="H52" s="147"/>
      <c r="I52" s="147"/>
      <c r="J52" s="147"/>
      <c r="K52" s="147"/>
      <c r="L52" s="147"/>
      <c r="M52" s="147"/>
      <c r="N52" s="147"/>
      <c r="O52" s="147"/>
      <c r="P52" s="147"/>
      <c r="Q52" s="147"/>
      <c r="R52" s="550">
        <f t="shared" si="15"/>
        <v>321000</v>
      </c>
      <c r="S52" s="147">
        <f t="shared" si="17"/>
        <v>321000</v>
      </c>
      <c r="T52" s="147"/>
      <c r="U52" s="143"/>
    </row>
    <row r="53" spans="1:21" s="144" customFormat="1">
      <c r="A53" s="1193" t="s">
        <v>2769</v>
      </c>
      <c r="B53" s="146">
        <f t="shared" si="14"/>
        <v>75000</v>
      </c>
      <c r="C53" s="147">
        <v>75000</v>
      </c>
      <c r="D53" s="147"/>
      <c r="E53" s="147">
        <f t="shared" si="16"/>
        <v>75000</v>
      </c>
      <c r="F53" s="147"/>
      <c r="G53" s="147"/>
      <c r="H53" s="147"/>
      <c r="I53" s="147"/>
      <c r="J53" s="147"/>
      <c r="K53" s="147"/>
      <c r="L53" s="147"/>
      <c r="M53" s="147"/>
      <c r="N53" s="147"/>
      <c r="O53" s="147"/>
      <c r="P53" s="147"/>
      <c r="Q53" s="147"/>
      <c r="R53" s="550">
        <f t="shared" si="15"/>
        <v>75000</v>
      </c>
      <c r="S53" s="147">
        <v>36822</v>
      </c>
      <c r="T53" s="147"/>
      <c r="U53" s="143"/>
    </row>
    <row r="54" spans="1:21" s="153" customFormat="1" ht="12">
      <c r="A54" s="149" t="s">
        <v>157</v>
      </c>
      <c r="B54" s="150">
        <f>SUM(C54:D54)</f>
        <v>3993302</v>
      </c>
      <c r="C54" s="150">
        <f t="shared" ref="C54:T54" si="18">SUM(C45:C53)</f>
        <v>3993302</v>
      </c>
      <c r="D54" s="150">
        <f t="shared" si="18"/>
        <v>0</v>
      </c>
      <c r="E54" s="150">
        <f t="shared" si="18"/>
        <v>3993302</v>
      </c>
      <c r="F54" s="150">
        <f t="shared" si="18"/>
        <v>0</v>
      </c>
      <c r="G54" s="150">
        <f t="shared" si="18"/>
        <v>0</v>
      </c>
      <c r="H54" s="150">
        <f t="shared" si="18"/>
        <v>0</v>
      </c>
      <c r="I54" s="150">
        <f t="shared" si="18"/>
        <v>0</v>
      </c>
      <c r="J54" s="150">
        <f t="shared" si="18"/>
        <v>0</v>
      </c>
      <c r="K54" s="150">
        <f t="shared" si="18"/>
        <v>0</v>
      </c>
      <c r="L54" s="150">
        <f t="shared" si="18"/>
        <v>0</v>
      </c>
      <c r="M54" s="150">
        <f t="shared" si="18"/>
        <v>0</v>
      </c>
      <c r="N54" s="150">
        <f t="shared" si="18"/>
        <v>0</v>
      </c>
      <c r="O54" s="150">
        <f t="shared" si="18"/>
        <v>0</v>
      </c>
      <c r="P54" s="150">
        <f t="shared" si="18"/>
        <v>0</v>
      </c>
      <c r="Q54" s="150">
        <f t="shared" si="18"/>
        <v>0</v>
      </c>
      <c r="R54" s="370">
        <f t="shared" si="18"/>
        <v>3993302</v>
      </c>
      <c r="S54" s="150">
        <f t="shared" si="18"/>
        <v>2159207</v>
      </c>
      <c r="T54" s="150">
        <f t="shared" si="18"/>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9">SUM(C56+D56)</f>
        <v>32550</v>
      </c>
      <c r="C56" s="147">
        <v>32550</v>
      </c>
      <c r="D56" s="147"/>
      <c r="E56" s="147">
        <f>C56</f>
        <v>32550</v>
      </c>
      <c r="F56" s="147"/>
      <c r="G56" s="147"/>
      <c r="H56" s="147"/>
      <c r="I56" s="147"/>
      <c r="J56" s="147"/>
      <c r="K56" s="147"/>
      <c r="L56" s="147"/>
      <c r="M56" s="147"/>
      <c r="N56" s="147"/>
      <c r="O56" s="147"/>
      <c r="P56" s="147"/>
      <c r="Q56" s="147"/>
      <c r="R56" s="550">
        <f t="shared" ref="R56:R61" si="20">SUM(E56:Q56)</f>
        <v>32550</v>
      </c>
      <c r="S56" s="148"/>
      <c r="T56" s="148"/>
      <c r="U56" s="143"/>
    </row>
    <row r="57" spans="1:21" s="204" customFormat="1">
      <c r="A57" s="198" t="s">
        <v>152</v>
      </c>
      <c r="B57" s="205">
        <f t="shared" si="19"/>
        <v>0</v>
      </c>
      <c r="C57" s="202">
        <v>0</v>
      </c>
      <c r="D57" s="202"/>
      <c r="E57" s="202">
        <f t="shared" ref="E57:E58" si="21">C57</f>
        <v>0</v>
      </c>
      <c r="F57" s="202"/>
      <c r="G57" s="202"/>
      <c r="H57" s="202"/>
      <c r="I57" s="202"/>
      <c r="J57" s="202"/>
      <c r="K57" s="202"/>
      <c r="L57" s="202"/>
      <c r="M57" s="202"/>
      <c r="N57" s="202"/>
      <c r="O57" s="202"/>
      <c r="P57" s="202"/>
      <c r="Q57" s="202"/>
      <c r="R57" s="550">
        <f t="shared" si="20"/>
        <v>0</v>
      </c>
      <c r="S57" s="206"/>
      <c r="T57" s="206"/>
      <c r="U57" s="203"/>
    </row>
    <row r="58" spans="1:21" s="144" customFormat="1">
      <c r="A58" s="145" t="s">
        <v>156</v>
      </c>
      <c r="B58" s="146">
        <f t="shared" si="19"/>
        <v>25000</v>
      </c>
      <c r="C58" s="147">
        <v>25000</v>
      </c>
      <c r="D58" s="147"/>
      <c r="E58" s="147">
        <f t="shared" si="21"/>
        <v>25000</v>
      </c>
      <c r="F58" s="147"/>
      <c r="G58" s="147"/>
      <c r="H58" s="147"/>
      <c r="I58" s="147"/>
      <c r="J58" s="147"/>
      <c r="K58" s="147"/>
      <c r="L58" s="147"/>
      <c r="M58" s="147"/>
      <c r="N58" s="147"/>
      <c r="O58" s="147"/>
      <c r="P58" s="147"/>
      <c r="Q58" s="147"/>
      <c r="R58" s="550">
        <f t="shared" si="20"/>
        <v>25000</v>
      </c>
      <c r="S58" s="148"/>
      <c r="T58" s="148"/>
      <c r="U58" s="143"/>
    </row>
    <row r="59" spans="1:21" s="144" customFormat="1">
      <c r="A59" s="304" t="s">
        <v>154</v>
      </c>
      <c r="B59" s="146">
        <f t="shared" si="19"/>
        <v>0</v>
      </c>
      <c r="C59" s="147"/>
      <c r="D59" s="147"/>
      <c r="E59" s="147"/>
      <c r="F59" s="147"/>
      <c r="G59" s="147"/>
      <c r="H59" s="147"/>
      <c r="I59" s="147"/>
      <c r="J59" s="147"/>
      <c r="K59" s="147"/>
      <c r="L59" s="147"/>
      <c r="M59" s="147"/>
      <c r="N59" s="147"/>
      <c r="O59" s="147"/>
      <c r="P59" s="147"/>
      <c r="Q59" s="147"/>
      <c r="R59" s="550">
        <f t="shared" si="20"/>
        <v>0</v>
      </c>
      <c r="S59" s="148"/>
      <c r="T59" s="148"/>
      <c r="U59" s="143"/>
    </row>
    <row r="60" spans="1:21" s="144" customFormat="1">
      <c r="A60" s="145" t="s">
        <v>155</v>
      </c>
      <c r="B60" s="146">
        <f t="shared" si="19"/>
        <v>0</v>
      </c>
      <c r="C60" s="147"/>
      <c r="D60" s="147"/>
      <c r="E60" s="147"/>
      <c r="F60" s="147"/>
      <c r="G60" s="147"/>
      <c r="H60" s="147"/>
      <c r="I60" s="147"/>
      <c r="J60" s="147"/>
      <c r="K60" s="147"/>
      <c r="L60" s="147"/>
      <c r="M60" s="147"/>
      <c r="N60" s="147"/>
      <c r="O60" s="147"/>
      <c r="P60" s="147"/>
      <c r="Q60" s="147"/>
      <c r="R60" s="550">
        <f t="shared" si="20"/>
        <v>0</v>
      </c>
      <c r="S60" s="148"/>
      <c r="T60" s="148"/>
      <c r="U60" s="143"/>
    </row>
    <row r="61" spans="1:21" s="144" customFormat="1">
      <c r="A61" s="1193" t="s">
        <v>2770</v>
      </c>
      <c r="B61" s="146">
        <f t="shared" si="19"/>
        <v>40000</v>
      </c>
      <c r="C61" s="147">
        <v>40000</v>
      </c>
      <c r="D61" s="147"/>
      <c r="E61" s="147">
        <f>C61</f>
        <v>40000</v>
      </c>
      <c r="F61" s="147"/>
      <c r="G61" s="147"/>
      <c r="H61" s="147"/>
      <c r="I61" s="147"/>
      <c r="J61" s="147"/>
      <c r="K61" s="147"/>
      <c r="L61" s="147"/>
      <c r="M61" s="147"/>
      <c r="N61" s="147"/>
      <c r="O61" s="147"/>
      <c r="P61" s="147"/>
      <c r="Q61" s="147"/>
      <c r="R61" s="550">
        <f t="shared" si="20"/>
        <v>40000</v>
      </c>
      <c r="S61" s="148"/>
      <c r="T61" s="148"/>
      <c r="U61" s="143"/>
    </row>
    <row r="62" spans="1:21" s="144" customFormat="1" ht="14.1" customHeight="1">
      <c r="A62" s="149" t="s">
        <v>302</v>
      </c>
      <c r="B62" s="146">
        <f>SUM(C62:D62)</f>
        <v>97550</v>
      </c>
      <c r="C62" s="146">
        <f t="shared" ref="C62:R62" si="22">SUM(C56:C61)</f>
        <v>97550</v>
      </c>
      <c r="D62" s="146">
        <f t="shared" si="22"/>
        <v>0</v>
      </c>
      <c r="E62" s="146">
        <f t="shared" si="22"/>
        <v>97550</v>
      </c>
      <c r="F62" s="146">
        <f t="shared" si="22"/>
        <v>0</v>
      </c>
      <c r="G62" s="146">
        <f t="shared" si="22"/>
        <v>0</v>
      </c>
      <c r="H62" s="146">
        <f t="shared" si="22"/>
        <v>0</v>
      </c>
      <c r="I62" s="146">
        <f t="shared" si="22"/>
        <v>0</v>
      </c>
      <c r="J62" s="146">
        <f t="shared" si="22"/>
        <v>0</v>
      </c>
      <c r="K62" s="146">
        <f t="shared" si="22"/>
        <v>0</v>
      </c>
      <c r="L62" s="146">
        <f t="shared" si="22"/>
        <v>0</v>
      </c>
      <c r="M62" s="146">
        <f t="shared" si="22"/>
        <v>0</v>
      </c>
      <c r="N62" s="146">
        <f t="shared" si="22"/>
        <v>0</v>
      </c>
      <c r="O62" s="146">
        <f t="shared" si="22"/>
        <v>0</v>
      </c>
      <c r="P62" s="146">
        <f t="shared" si="22"/>
        <v>0</v>
      </c>
      <c r="Q62" s="146">
        <f t="shared" si="22"/>
        <v>0</v>
      </c>
      <c r="R62" s="370">
        <f t="shared" si="22"/>
        <v>97550</v>
      </c>
      <c r="S62" s="148"/>
      <c r="T62" s="148"/>
      <c r="U62" s="143"/>
    </row>
    <row r="63" spans="1:21" s="144" customFormat="1">
      <c r="A63" s="154" t="s">
        <v>303</v>
      </c>
      <c r="B63" s="146">
        <f t="shared" ref="B63:R63" si="23">SUM(B8+B11+B13+B14+B15+B26+B27+B38+B42+B43+B54+B62)</f>
        <v>40330789</v>
      </c>
      <c r="C63" s="146">
        <f t="shared" si="23"/>
        <v>40330789</v>
      </c>
      <c r="D63" s="146">
        <f t="shared" si="23"/>
        <v>0</v>
      </c>
      <c r="E63" s="146">
        <f t="shared" si="23"/>
        <v>13237542</v>
      </c>
      <c r="F63" s="146">
        <f t="shared" si="23"/>
        <v>3255000</v>
      </c>
      <c r="G63" s="146">
        <f t="shared" si="23"/>
        <v>612751</v>
      </c>
      <c r="H63" s="146">
        <f t="shared" si="23"/>
        <v>1079394</v>
      </c>
      <c r="I63" s="146">
        <f t="shared" si="23"/>
        <v>9709674</v>
      </c>
      <c r="J63" s="146">
        <f t="shared" si="23"/>
        <v>1000000</v>
      </c>
      <c r="K63" s="146">
        <f t="shared" si="23"/>
        <v>8706428</v>
      </c>
      <c r="L63" s="146">
        <f t="shared" si="23"/>
        <v>2730000</v>
      </c>
      <c r="M63" s="146">
        <f t="shared" si="23"/>
        <v>0</v>
      </c>
      <c r="N63" s="146">
        <f t="shared" si="23"/>
        <v>0</v>
      </c>
      <c r="O63" s="146">
        <f t="shared" si="23"/>
        <v>0</v>
      </c>
      <c r="P63" s="146">
        <f t="shared" si="23"/>
        <v>0</v>
      </c>
      <c r="Q63" s="146">
        <f t="shared" si="23"/>
        <v>0</v>
      </c>
      <c r="R63" s="370">
        <f t="shared" si="23"/>
        <v>40330789</v>
      </c>
      <c r="S63" s="146">
        <f>SUM(S10+S13+S14+S15+S26+S27+S38+S42+S43+S54)</f>
        <v>35669144</v>
      </c>
      <c r="T63" s="146">
        <f>SUM(T11+T13+T14+T15+T26+T27+T38+T42+T43+T54)</f>
        <v>0</v>
      </c>
      <c r="U63" s="143"/>
    </row>
    <row r="64" spans="1:21" s="144" customFormat="1" ht="22.8">
      <c r="A64" s="141" t="s">
        <v>1757</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30000</v>
      </c>
      <c r="C65" s="147">
        <v>30000</v>
      </c>
      <c r="D65" s="147"/>
      <c r="E65" s="147">
        <f>C65</f>
        <v>30000</v>
      </c>
      <c r="F65" s="147"/>
      <c r="G65" s="147"/>
      <c r="H65" s="147"/>
      <c r="I65" s="147"/>
      <c r="J65" s="147"/>
      <c r="K65" s="147"/>
      <c r="L65" s="147"/>
      <c r="M65" s="147"/>
      <c r="N65" s="147"/>
      <c r="O65" s="147"/>
      <c r="P65" s="147"/>
      <c r="Q65" s="147"/>
      <c r="R65" s="550">
        <f>SUM(E65:Q65)</f>
        <v>30000</v>
      </c>
      <c r="S65" s="147">
        <v>14729</v>
      </c>
      <c r="T65" s="147"/>
      <c r="U65" s="143"/>
    </row>
    <row r="66" spans="1:21" s="144" customFormat="1" ht="24" customHeight="1">
      <c r="A66" s="304" t="s">
        <v>1754</v>
      </c>
      <c r="B66" s="146">
        <f>SUM(C66+D66)</f>
        <v>0</v>
      </c>
      <c r="C66" s="147"/>
      <c r="D66" s="147"/>
      <c r="E66" s="147">
        <f t="shared" ref="E66:E69" si="24">C66</f>
        <v>0</v>
      </c>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1755</v>
      </c>
      <c r="B67" s="146">
        <f>SUM(C67+D67)</f>
        <v>0</v>
      </c>
      <c r="C67" s="147"/>
      <c r="D67" s="147"/>
      <c r="E67" s="147">
        <f t="shared" si="24"/>
        <v>0</v>
      </c>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1761</v>
      </c>
      <c r="B68" s="146">
        <f>SUM(C68+D68)</f>
        <v>0</v>
      </c>
      <c r="C68" s="147"/>
      <c r="D68" s="147"/>
      <c r="E68" s="147">
        <f t="shared" si="24"/>
        <v>0</v>
      </c>
      <c r="F68" s="147"/>
      <c r="G68" s="147"/>
      <c r="H68" s="147"/>
      <c r="I68" s="147"/>
      <c r="J68" s="147"/>
      <c r="K68" s="147"/>
      <c r="L68" s="147"/>
      <c r="M68" s="147"/>
      <c r="N68" s="147"/>
      <c r="O68" s="147"/>
      <c r="P68" s="147"/>
      <c r="Q68" s="147"/>
      <c r="R68" s="550">
        <f>SUM(E68:Q68)</f>
        <v>0</v>
      </c>
      <c r="S68" s="147"/>
      <c r="T68" s="147"/>
      <c r="U68" s="143"/>
    </row>
    <row r="69" spans="1:21" s="144" customFormat="1">
      <c r="A69" s="1193" t="s">
        <v>2771</v>
      </c>
      <c r="B69" s="146">
        <f>SUM(C69+D69)</f>
        <v>40000</v>
      </c>
      <c r="C69" s="147">
        <v>40000</v>
      </c>
      <c r="D69" s="147"/>
      <c r="E69" s="147">
        <f t="shared" si="24"/>
        <v>40000</v>
      </c>
      <c r="F69" s="147"/>
      <c r="G69" s="147"/>
      <c r="H69" s="147"/>
      <c r="I69" s="147"/>
      <c r="J69" s="147"/>
      <c r="K69" s="147"/>
      <c r="L69" s="147"/>
      <c r="M69" s="147"/>
      <c r="N69" s="147"/>
      <c r="O69" s="147"/>
      <c r="P69" s="147"/>
      <c r="Q69" s="147"/>
      <c r="R69" s="550">
        <f>SUM(E69:Q69)</f>
        <v>40000</v>
      </c>
      <c r="S69" s="147">
        <v>30000</v>
      </c>
      <c r="T69" s="147"/>
      <c r="U69" s="143"/>
    </row>
    <row r="70" spans="1:21" s="144" customFormat="1" ht="12">
      <c r="A70" s="149" t="s">
        <v>1758</v>
      </c>
      <c r="B70" s="146">
        <f>SUM(C70:D70)</f>
        <v>70000</v>
      </c>
      <c r="C70" s="146">
        <f>SUM(C65:C69)</f>
        <v>70000</v>
      </c>
      <c r="D70" s="146">
        <f>SUM(D65:D69)</f>
        <v>0</v>
      </c>
      <c r="E70" s="146">
        <f t="shared" ref="E70:T70" si="25">SUM(E65:E69)</f>
        <v>70000</v>
      </c>
      <c r="F70" s="146">
        <f t="shared" si="25"/>
        <v>0</v>
      </c>
      <c r="G70" s="146">
        <f t="shared" si="25"/>
        <v>0</v>
      </c>
      <c r="H70" s="146">
        <f t="shared" si="25"/>
        <v>0</v>
      </c>
      <c r="I70" s="146">
        <f t="shared" si="25"/>
        <v>0</v>
      </c>
      <c r="J70" s="146">
        <f t="shared" si="25"/>
        <v>0</v>
      </c>
      <c r="K70" s="146">
        <f t="shared" si="25"/>
        <v>0</v>
      </c>
      <c r="L70" s="146">
        <f t="shared" si="25"/>
        <v>0</v>
      </c>
      <c r="M70" s="146">
        <f t="shared" si="25"/>
        <v>0</v>
      </c>
      <c r="N70" s="146">
        <f t="shared" si="25"/>
        <v>0</v>
      </c>
      <c r="O70" s="146">
        <f t="shared" si="25"/>
        <v>0</v>
      </c>
      <c r="P70" s="146">
        <f t="shared" si="25"/>
        <v>0</v>
      </c>
      <c r="Q70" s="146">
        <f t="shared" si="25"/>
        <v>0</v>
      </c>
      <c r="R70" s="370">
        <f t="shared" si="25"/>
        <v>70000</v>
      </c>
      <c r="S70" s="150">
        <f t="shared" si="25"/>
        <v>44729</v>
      </c>
      <c r="T70" s="150">
        <f t="shared" si="25"/>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200000</v>
      </c>
      <c r="C72" s="147">
        <v>200000</v>
      </c>
      <c r="D72" s="147"/>
      <c r="E72" s="147">
        <f>C72</f>
        <v>200000</v>
      </c>
      <c r="F72" s="147"/>
      <c r="G72" s="147"/>
      <c r="H72" s="147"/>
      <c r="I72" s="147"/>
      <c r="J72" s="147"/>
      <c r="K72" s="147"/>
      <c r="L72" s="147"/>
      <c r="M72" s="147"/>
      <c r="N72" s="147"/>
      <c r="O72" s="147"/>
      <c r="P72" s="147"/>
      <c r="Q72" s="147"/>
      <c r="R72" s="550">
        <f>SUM(E72:Q72)</f>
        <v>200000</v>
      </c>
      <c r="S72" s="148"/>
      <c r="T72" s="148"/>
      <c r="U72" s="143"/>
    </row>
    <row r="73" spans="1:21" s="144" customFormat="1">
      <c r="A73" s="145" t="s">
        <v>613</v>
      </c>
      <c r="B73" s="146">
        <f>SUM(C73+D73)</f>
        <v>0</v>
      </c>
      <c r="C73" s="147"/>
      <c r="D73" s="147"/>
      <c r="E73" s="147">
        <f t="shared" ref="E73:E76" si="26">C73</f>
        <v>0</v>
      </c>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f t="shared" si="26"/>
        <v>0</v>
      </c>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219842</v>
      </c>
      <c r="C75" s="147">
        <v>219842</v>
      </c>
      <c r="D75" s="147"/>
      <c r="E75" s="147">
        <f t="shared" si="26"/>
        <v>219842</v>
      </c>
      <c r="F75" s="147"/>
      <c r="G75" s="147"/>
      <c r="H75" s="147"/>
      <c r="I75" s="147"/>
      <c r="J75" s="147"/>
      <c r="K75" s="147"/>
      <c r="L75" s="147"/>
      <c r="M75" s="147"/>
      <c r="N75" s="147"/>
      <c r="O75" s="147"/>
      <c r="P75" s="147"/>
      <c r="Q75" s="147"/>
      <c r="R75" s="550">
        <f>SUM(E75:Q75)</f>
        <v>219842</v>
      </c>
      <c r="S75" s="148"/>
      <c r="T75" s="148"/>
      <c r="U75" s="143"/>
    </row>
    <row r="76" spans="1:21" s="144" customFormat="1">
      <c r="A76" s="1193" t="s">
        <v>2772</v>
      </c>
      <c r="B76" s="146">
        <f>SUM(C76+D76)</f>
        <v>44595</v>
      </c>
      <c r="C76" s="147">
        <v>44595</v>
      </c>
      <c r="D76" s="147"/>
      <c r="E76" s="147">
        <f t="shared" si="26"/>
        <v>44595</v>
      </c>
      <c r="F76" s="147"/>
      <c r="G76" s="147"/>
      <c r="H76" s="147"/>
      <c r="I76" s="147"/>
      <c r="J76" s="147"/>
      <c r="K76" s="147"/>
      <c r="L76" s="147"/>
      <c r="M76" s="147"/>
      <c r="N76" s="147"/>
      <c r="O76" s="147"/>
      <c r="P76" s="147"/>
      <c r="Q76" s="147"/>
      <c r="R76" s="550">
        <f>SUM(E76:Q76)</f>
        <v>44595</v>
      </c>
      <c r="S76" s="148"/>
      <c r="T76" s="148"/>
      <c r="U76" s="143"/>
    </row>
    <row r="77" spans="1:21" s="144" customFormat="1" ht="12">
      <c r="A77" s="149" t="s">
        <v>615</v>
      </c>
      <c r="B77" s="146">
        <f>SUM(C77:D77)</f>
        <v>464437</v>
      </c>
      <c r="C77" s="146">
        <f>SUM(C72:C76)</f>
        <v>464437</v>
      </c>
      <c r="D77" s="146">
        <f>SUM(D72:D76)</f>
        <v>0</v>
      </c>
      <c r="E77" s="146">
        <f t="shared" ref="E77:Q77" si="27">SUM(E72:E76)</f>
        <v>464437</v>
      </c>
      <c r="F77" s="146">
        <f t="shared" si="27"/>
        <v>0</v>
      </c>
      <c r="G77" s="146">
        <f t="shared" si="27"/>
        <v>0</v>
      </c>
      <c r="H77" s="146">
        <f t="shared" si="27"/>
        <v>0</v>
      </c>
      <c r="I77" s="146">
        <f t="shared" si="27"/>
        <v>0</v>
      </c>
      <c r="J77" s="146">
        <f t="shared" si="27"/>
        <v>0</v>
      </c>
      <c r="K77" s="146">
        <f t="shared" si="27"/>
        <v>0</v>
      </c>
      <c r="L77" s="146">
        <f t="shared" si="27"/>
        <v>0</v>
      </c>
      <c r="M77" s="146">
        <f t="shared" si="27"/>
        <v>0</v>
      </c>
      <c r="N77" s="146">
        <f t="shared" si="27"/>
        <v>0</v>
      </c>
      <c r="O77" s="146">
        <f t="shared" si="27"/>
        <v>0</v>
      </c>
      <c r="P77" s="146">
        <f t="shared" si="27"/>
        <v>0</v>
      </c>
      <c r="Q77" s="146">
        <f t="shared" si="27"/>
        <v>0</v>
      </c>
      <c r="R77" s="370">
        <f>SUM(R72:R76)</f>
        <v>464437</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1587102</v>
      </c>
      <c r="C79" s="147">
        <v>1587102</v>
      </c>
      <c r="D79" s="147"/>
      <c r="E79" s="147">
        <f>C79</f>
        <v>1587102</v>
      </c>
      <c r="F79" s="147"/>
      <c r="G79" s="147"/>
      <c r="H79" s="147"/>
      <c r="I79" s="147"/>
      <c r="J79" s="147"/>
      <c r="K79" s="147"/>
      <c r="L79" s="147"/>
      <c r="M79" s="147"/>
      <c r="N79" s="147"/>
      <c r="O79" s="147"/>
      <c r="P79" s="147"/>
      <c r="Q79" s="147"/>
      <c r="R79" s="550">
        <f>SUM(E79:Q79)</f>
        <v>1587102</v>
      </c>
      <c r="S79" s="147">
        <f>R79</f>
        <v>1587102</v>
      </c>
      <c r="T79" s="147"/>
      <c r="U79" s="143"/>
    </row>
    <row r="80" spans="1:21" s="144" customFormat="1">
      <c r="A80" s="304" t="s">
        <v>58</v>
      </c>
      <c r="B80" s="146">
        <f>SUM(C80:D80)</f>
        <v>263230</v>
      </c>
      <c r="C80" s="147">
        <v>263230</v>
      </c>
      <c r="D80" s="147"/>
      <c r="E80" s="147">
        <f>C80</f>
        <v>263230</v>
      </c>
      <c r="F80" s="147"/>
      <c r="G80" s="147"/>
      <c r="H80" s="147"/>
      <c r="I80" s="147"/>
      <c r="J80" s="147"/>
      <c r="K80" s="147"/>
      <c r="L80" s="147"/>
      <c r="M80" s="147"/>
      <c r="N80" s="147"/>
      <c r="O80" s="147"/>
      <c r="P80" s="147"/>
      <c r="Q80" s="147"/>
      <c r="R80" s="550">
        <f>SUM(E80:Q80)</f>
        <v>263230</v>
      </c>
      <c r="S80" s="147">
        <f>R80</f>
        <v>263230</v>
      </c>
      <c r="T80" s="147"/>
      <c r="U80" s="143"/>
    </row>
    <row r="81" spans="1:21" s="144" customFormat="1" ht="12">
      <c r="A81" s="149" t="s">
        <v>1316</v>
      </c>
      <c r="B81" s="146">
        <f>SUM(C81:D81)</f>
        <v>1850332</v>
      </c>
      <c r="C81" s="543">
        <f>SUM(C79:C80)</f>
        <v>1850332</v>
      </c>
      <c r="D81" s="543">
        <f t="shared" ref="D81:T81" si="28">SUM(D79:D80)</f>
        <v>0</v>
      </c>
      <c r="E81" s="543">
        <f t="shared" si="28"/>
        <v>1850332</v>
      </c>
      <c r="F81" s="543">
        <f t="shared" si="28"/>
        <v>0</v>
      </c>
      <c r="G81" s="543">
        <f t="shared" si="28"/>
        <v>0</v>
      </c>
      <c r="H81" s="543">
        <f t="shared" si="28"/>
        <v>0</v>
      </c>
      <c r="I81" s="543">
        <f t="shared" si="28"/>
        <v>0</v>
      </c>
      <c r="J81" s="543">
        <f t="shared" si="28"/>
        <v>0</v>
      </c>
      <c r="K81" s="543">
        <f t="shared" si="28"/>
        <v>0</v>
      </c>
      <c r="L81" s="543">
        <f t="shared" si="28"/>
        <v>0</v>
      </c>
      <c r="M81" s="543">
        <f t="shared" si="28"/>
        <v>0</v>
      </c>
      <c r="N81" s="543">
        <f t="shared" si="28"/>
        <v>0</v>
      </c>
      <c r="O81" s="543">
        <f t="shared" si="28"/>
        <v>0</v>
      </c>
      <c r="P81" s="543">
        <f t="shared" si="28"/>
        <v>0</v>
      </c>
      <c r="Q81" s="543">
        <f t="shared" si="28"/>
        <v>0</v>
      </c>
      <c r="R81" s="543">
        <f t="shared" si="28"/>
        <v>1850332</v>
      </c>
      <c r="S81" s="543">
        <f t="shared" si="28"/>
        <v>1850332</v>
      </c>
      <c r="T81" s="543">
        <f t="shared" si="28"/>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4.1" customHeight="1">
      <c r="A83" s="145" t="s">
        <v>2411</v>
      </c>
      <c r="B83" s="146">
        <f t="shared" ref="B83:B95" si="29">SUM(C83+D83)</f>
        <v>65856</v>
      </c>
      <c r="C83" s="147">
        <v>65856</v>
      </c>
      <c r="D83" s="147"/>
      <c r="E83" s="147">
        <f>C83</f>
        <v>65856</v>
      </c>
      <c r="F83" s="147"/>
      <c r="G83" s="147"/>
      <c r="H83" s="147"/>
      <c r="I83" s="147"/>
      <c r="J83" s="147"/>
      <c r="K83" s="147"/>
      <c r="L83" s="147"/>
      <c r="M83" s="147"/>
      <c r="N83" s="147"/>
      <c r="O83" s="147"/>
      <c r="P83" s="147"/>
      <c r="Q83" s="147"/>
      <c r="R83" s="550">
        <f t="shared" ref="R83:R95" si="30">SUM(E83:Q83)</f>
        <v>65856</v>
      </c>
      <c r="S83" s="148"/>
      <c r="T83" s="148"/>
      <c r="U83" s="143"/>
    </row>
    <row r="84" spans="1:21" s="144" customFormat="1">
      <c r="A84" s="145" t="s">
        <v>777</v>
      </c>
      <c r="B84" s="146">
        <f t="shared" si="29"/>
        <v>300000</v>
      </c>
      <c r="C84" s="147">
        <v>300000</v>
      </c>
      <c r="D84" s="147"/>
      <c r="E84" s="147">
        <f t="shared" ref="E84:E92" si="31">C84</f>
        <v>300000</v>
      </c>
      <c r="F84" s="147"/>
      <c r="G84" s="147"/>
      <c r="H84" s="147"/>
      <c r="I84" s="147"/>
      <c r="J84" s="147"/>
      <c r="K84" s="147"/>
      <c r="L84" s="147"/>
      <c r="M84" s="147"/>
      <c r="N84" s="147"/>
      <c r="O84" s="147"/>
      <c r="P84" s="147"/>
      <c r="Q84" s="147"/>
      <c r="R84" s="550">
        <f t="shared" si="30"/>
        <v>300000</v>
      </c>
      <c r="S84" s="147">
        <f>R84</f>
        <v>300000</v>
      </c>
      <c r="T84" s="147"/>
      <c r="U84" s="143"/>
    </row>
    <row r="85" spans="1:21" s="144" customFormat="1">
      <c r="A85" s="145" t="s">
        <v>778</v>
      </c>
      <c r="B85" s="146">
        <f t="shared" si="29"/>
        <v>1796420</v>
      </c>
      <c r="C85" s="147">
        <v>1796420</v>
      </c>
      <c r="D85" s="147"/>
      <c r="E85" s="147">
        <f t="shared" si="31"/>
        <v>1796420</v>
      </c>
      <c r="F85" s="147"/>
      <c r="G85" s="147"/>
      <c r="H85" s="147"/>
      <c r="I85" s="147"/>
      <c r="J85" s="147"/>
      <c r="K85" s="147"/>
      <c r="L85" s="147"/>
      <c r="M85" s="147"/>
      <c r="N85" s="147"/>
      <c r="O85" s="147"/>
      <c r="P85" s="147"/>
      <c r="Q85" s="147"/>
      <c r="R85" s="550">
        <f t="shared" si="30"/>
        <v>1796420</v>
      </c>
      <c r="S85" s="147">
        <f t="shared" ref="S85:S87" si="32">R85</f>
        <v>1796420</v>
      </c>
      <c r="T85" s="147"/>
      <c r="U85" s="143"/>
    </row>
    <row r="86" spans="1:21" s="144" customFormat="1">
      <c r="A86" s="145" t="s">
        <v>779</v>
      </c>
      <c r="B86" s="146">
        <f t="shared" si="29"/>
        <v>0</v>
      </c>
      <c r="C86" s="147">
        <v>0</v>
      </c>
      <c r="D86" s="147"/>
      <c r="E86" s="147">
        <f t="shared" si="31"/>
        <v>0</v>
      </c>
      <c r="F86" s="147"/>
      <c r="G86" s="147"/>
      <c r="H86" s="147"/>
      <c r="I86" s="147"/>
      <c r="J86" s="147"/>
      <c r="K86" s="147"/>
      <c r="L86" s="147"/>
      <c r="M86" s="147"/>
      <c r="N86" s="147"/>
      <c r="O86" s="147"/>
      <c r="P86" s="147"/>
      <c r="Q86" s="147"/>
      <c r="R86" s="550">
        <f t="shared" si="30"/>
        <v>0</v>
      </c>
      <c r="S86" s="147">
        <f t="shared" si="32"/>
        <v>0</v>
      </c>
      <c r="T86" s="147"/>
      <c r="U86" s="143"/>
    </row>
    <row r="87" spans="1:21" s="144" customFormat="1">
      <c r="A87" s="145" t="s">
        <v>780</v>
      </c>
      <c r="B87" s="146">
        <f t="shared" si="29"/>
        <v>0</v>
      </c>
      <c r="C87" s="147">
        <v>0</v>
      </c>
      <c r="D87" s="147"/>
      <c r="E87" s="147">
        <f t="shared" si="31"/>
        <v>0</v>
      </c>
      <c r="F87" s="147"/>
      <c r="G87" s="147"/>
      <c r="H87" s="147"/>
      <c r="I87" s="147"/>
      <c r="J87" s="147"/>
      <c r="K87" s="147"/>
      <c r="L87" s="147"/>
      <c r="M87" s="147"/>
      <c r="N87" s="147"/>
      <c r="O87" s="147"/>
      <c r="P87" s="147"/>
      <c r="Q87" s="147"/>
      <c r="R87" s="550">
        <f t="shared" si="30"/>
        <v>0</v>
      </c>
      <c r="S87" s="147">
        <f t="shared" si="32"/>
        <v>0</v>
      </c>
      <c r="T87" s="147"/>
      <c r="U87" s="143"/>
    </row>
    <row r="88" spans="1:21" s="144" customFormat="1">
      <c r="A88" s="145" t="s">
        <v>781</v>
      </c>
      <c r="B88" s="146">
        <f t="shared" si="29"/>
        <v>190000</v>
      </c>
      <c r="C88" s="147">
        <v>190000</v>
      </c>
      <c r="D88" s="147"/>
      <c r="E88" s="147">
        <f t="shared" si="31"/>
        <v>190000</v>
      </c>
      <c r="F88" s="147"/>
      <c r="G88" s="147"/>
      <c r="H88" s="147"/>
      <c r="I88" s="147"/>
      <c r="J88" s="147"/>
      <c r="K88" s="147"/>
      <c r="L88" s="147"/>
      <c r="M88" s="147"/>
      <c r="N88" s="147"/>
      <c r="O88" s="147"/>
      <c r="P88" s="147"/>
      <c r="Q88" s="147"/>
      <c r="R88" s="550">
        <f t="shared" si="30"/>
        <v>190000</v>
      </c>
      <c r="S88" s="148"/>
      <c r="T88" s="148"/>
      <c r="U88" s="143"/>
    </row>
    <row r="89" spans="1:21" s="144" customFormat="1">
      <c r="A89" s="145" t="s">
        <v>782</v>
      </c>
      <c r="B89" s="146">
        <f t="shared" si="29"/>
        <v>50000</v>
      </c>
      <c r="C89" s="147">
        <v>50000</v>
      </c>
      <c r="D89" s="147"/>
      <c r="E89" s="147">
        <f t="shared" si="31"/>
        <v>50000</v>
      </c>
      <c r="F89" s="147"/>
      <c r="G89" s="147"/>
      <c r="H89" s="147"/>
      <c r="I89" s="147"/>
      <c r="J89" s="147"/>
      <c r="K89" s="147"/>
      <c r="L89" s="147"/>
      <c r="M89" s="147"/>
      <c r="N89" s="147"/>
      <c r="O89" s="147"/>
      <c r="P89" s="147"/>
      <c r="Q89" s="147"/>
      <c r="R89" s="550">
        <f t="shared" si="30"/>
        <v>50000</v>
      </c>
      <c r="S89" s="147">
        <f>R89</f>
        <v>50000</v>
      </c>
      <c r="T89" s="147"/>
      <c r="U89" s="143"/>
    </row>
    <row r="90" spans="1:21" s="144" customFormat="1">
      <c r="A90" s="145" t="s">
        <v>783</v>
      </c>
      <c r="B90" s="146">
        <f t="shared" si="29"/>
        <v>15000</v>
      </c>
      <c r="C90" s="147">
        <v>15000</v>
      </c>
      <c r="D90" s="147"/>
      <c r="E90" s="147">
        <f t="shared" si="31"/>
        <v>15000</v>
      </c>
      <c r="F90" s="147"/>
      <c r="G90" s="147"/>
      <c r="H90" s="147"/>
      <c r="I90" s="147"/>
      <c r="J90" s="147"/>
      <c r="K90" s="147"/>
      <c r="L90" s="147"/>
      <c r="M90" s="147"/>
      <c r="N90" s="147"/>
      <c r="O90" s="147"/>
      <c r="P90" s="147"/>
      <c r="Q90" s="147"/>
      <c r="R90" s="550">
        <f t="shared" si="30"/>
        <v>15000</v>
      </c>
      <c r="S90" s="147"/>
      <c r="T90" s="147"/>
      <c r="U90" s="143"/>
    </row>
    <row r="91" spans="1:21" s="144" customFormat="1">
      <c r="A91" s="145" t="s">
        <v>373</v>
      </c>
      <c r="B91" s="146">
        <f t="shared" si="29"/>
        <v>0</v>
      </c>
      <c r="C91" s="147"/>
      <c r="D91" s="147"/>
      <c r="E91" s="147">
        <f t="shared" si="31"/>
        <v>0</v>
      </c>
      <c r="F91" s="147"/>
      <c r="G91" s="147"/>
      <c r="H91" s="147"/>
      <c r="I91" s="147"/>
      <c r="J91" s="147"/>
      <c r="K91" s="147"/>
      <c r="L91" s="147"/>
      <c r="M91" s="147"/>
      <c r="N91" s="147"/>
      <c r="O91" s="147"/>
      <c r="P91" s="147"/>
      <c r="Q91" s="147"/>
      <c r="R91" s="550">
        <f t="shared" si="30"/>
        <v>0</v>
      </c>
      <c r="S91" s="147">
        <f>R91</f>
        <v>0</v>
      </c>
      <c r="T91" s="147"/>
      <c r="U91" s="143"/>
    </row>
    <row r="92" spans="1:21" s="144" customFormat="1">
      <c r="A92" s="304" t="s">
        <v>1318</v>
      </c>
      <c r="B92" s="146">
        <f t="shared" si="29"/>
        <v>15000</v>
      </c>
      <c r="C92" s="147">
        <v>15000</v>
      </c>
      <c r="D92" s="147"/>
      <c r="E92" s="147">
        <f t="shared" si="31"/>
        <v>15000</v>
      </c>
      <c r="F92" s="147"/>
      <c r="G92" s="147"/>
      <c r="H92" s="147"/>
      <c r="I92" s="147"/>
      <c r="J92" s="147"/>
      <c r="K92" s="147"/>
      <c r="L92" s="147"/>
      <c r="M92" s="147"/>
      <c r="N92" s="147"/>
      <c r="O92" s="147"/>
      <c r="P92" s="147"/>
      <c r="Q92" s="147"/>
      <c r="R92" s="550">
        <f t="shared" si="30"/>
        <v>15000</v>
      </c>
      <c r="S92" s="147">
        <f t="shared" ref="S92:S95" si="33">R92</f>
        <v>15000</v>
      </c>
      <c r="T92" s="147"/>
      <c r="U92" s="143"/>
    </row>
    <row r="93" spans="1:21" s="144" customFormat="1">
      <c r="A93" s="1193" t="s">
        <v>34</v>
      </c>
      <c r="B93" s="146">
        <f t="shared" si="29"/>
        <v>0</v>
      </c>
      <c r="C93" s="147"/>
      <c r="D93" s="147"/>
      <c r="E93" s="147"/>
      <c r="F93" s="147"/>
      <c r="G93" s="147"/>
      <c r="H93" s="147"/>
      <c r="I93" s="147"/>
      <c r="J93" s="147"/>
      <c r="K93" s="147"/>
      <c r="L93" s="147"/>
      <c r="M93" s="147"/>
      <c r="N93" s="147"/>
      <c r="O93" s="147"/>
      <c r="P93" s="147"/>
      <c r="Q93" s="147"/>
      <c r="R93" s="550">
        <f t="shared" si="30"/>
        <v>0</v>
      </c>
      <c r="S93" s="147">
        <f t="shared" si="33"/>
        <v>0</v>
      </c>
      <c r="T93" s="147"/>
      <c r="U93" s="143"/>
    </row>
    <row r="94" spans="1:21" s="144" customFormat="1">
      <c r="A94" s="1193" t="s">
        <v>34</v>
      </c>
      <c r="B94" s="146">
        <f t="shared" si="29"/>
        <v>0</v>
      </c>
      <c r="C94" s="147"/>
      <c r="D94" s="147"/>
      <c r="E94" s="147"/>
      <c r="F94" s="147"/>
      <c r="G94" s="147"/>
      <c r="H94" s="147"/>
      <c r="I94" s="147"/>
      <c r="J94" s="147"/>
      <c r="K94" s="147"/>
      <c r="L94" s="147"/>
      <c r="M94" s="147"/>
      <c r="N94" s="147"/>
      <c r="O94" s="147"/>
      <c r="P94" s="147"/>
      <c r="Q94" s="147"/>
      <c r="R94" s="550">
        <f t="shared" si="30"/>
        <v>0</v>
      </c>
      <c r="S94" s="147">
        <f t="shared" si="33"/>
        <v>0</v>
      </c>
      <c r="T94" s="147"/>
      <c r="U94" s="143"/>
    </row>
    <row r="95" spans="1:21" s="144" customFormat="1">
      <c r="A95" s="1193" t="s">
        <v>34</v>
      </c>
      <c r="B95" s="146">
        <f t="shared" si="29"/>
        <v>0</v>
      </c>
      <c r="C95" s="147"/>
      <c r="D95" s="147"/>
      <c r="E95" s="147"/>
      <c r="F95" s="147"/>
      <c r="G95" s="147"/>
      <c r="H95" s="147"/>
      <c r="I95" s="147"/>
      <c r="J95" s="147"/>
      <c r="K95" s="147"/>
      <c r="L95" s="147"/>
      <c r="M95" s="147"/>
      <c r="N95" s="147"/>
      <c r="O95" s="147"/>
      <c r="P95" s="147"/>
      <c r="Q95" s="147"/>
      <c r="R95" s="550">
        <f t="shared" si="30"/>
        <v>0</v>
      </c>
      <c r="S95" s="147">
        <f t="shared" si="33"/>
        <v>0</v>
      </c>
      <c r="T95" s="147"/>
      <c r="U95" s="143"/>
    </row>
    <row r="96" spans="1:21" s="144" customFormat="1" ht="12">
      <c r="A96" s="149" t="s">
        <v>784</v>
      </c>
      <c r="B96" s="146">
        <f>SUM(C96:D96)</f>
        <v>2432276</v>
      </c>
      <c r="C96" s="146">
        <f t="shared" ref="C96:R96" si="34">SUM(C83:C95)</f>
        <v>2432276</v>
      </c>
      <c r="D96" s="146">
        <f t="shared" si="34"/>
        <v>0</v>
      </c>
      <c r="E96" s="146">
        <f t="shared" si="34"/>
        <v>2432276</v>
      </c>
      <c r="F96" s="146">
        <f t="shared" si="34"/>
        <v>0</v>
      </c>
      <c r="G96" s="146">
        <f t="shared" si="34"/>
        <v>0</v>
      </c>
      <c r="H96" s="146">
        <f t="shared" si="34"/>
        <v>0</v>
      </c>
      <c r="I96" s="146">
        <f t="shared" si="34"/>
        <v>0</v>
      </c>
      <c r="J96" s="146">
        <f t="shared" si="34"/>
        <v>0</v>
      </c>
      <c r="K96" s="146">
        <f t="shared" si="34"/>
        <v>0</v>
      </c>
      <c r="L96" s="146">
        <f t="shared" si="34"/>
        <v>0</v>
      </c>
      <c r="M96" s="146">
        <f t="shared" si="34"/>
        <v>0</v>
      </c>
      <c r="N96" s="146">
        <f t="shared" si="34"/>
        <v>0</v>
      </c>
      <c r="O96" s="146">
        <f t="shared" si="34"/>
        <v>0</v>
      </c>
      <c r="P96" s="146">
        <f t="shared" si="34"/>
        <v>0</v>
      </c>
      <c r="Q96" s="146">
        <f t="shared" si="34"/>
        <v>0</v>
      </c>
      <c r="R96" s="370">
        <f t="shared" si="34"/>
        <v>2432276</v>
      </c>
      <c r="S96" s="150">
        <f>SUM(S84:S87,S89:S95)</f>
        <v>2161420</v>
      </c>
      <c r="T96" s="146">
        <f>SUM(T84:T87,T89:T95)</f>
        <v>0</v>
      </c>
      <c r="U96" s="143"/>
    </row>
    <row r="97" spans="1:21" s="144" customFormat="1" ht="12">
      <c r="A97" s="149" t="s">
        <v>785</v>
      </c>
      <c r="B97" s="146">
        <f>SUM(C97:D97)</f>
        <v>45147834</v>
      </c>
      <c r="C97" s="146">
        <f t="shared" ref="C97:R97" si="35">SUM(C63+C70+C77+C81+C96)</f>
        <v>45147834</v>
      </c>
      <c r="D97" s="146">
        <f t="shared" si="35"/>
        <v>0</v>
      </c>
      <c r="E97" s="146">
        <f t="shared" si="35"/>
        <v>18054587</v>
      </c>
      <c r="F97" s="146">
        <f t="shared" si="35"/>
        <v>3255000</v>
      </c>
      <c r="G97" s="146">
        <f t="shared" si="35"/>
        <v>612751</v>
      </c>
      <c r="H97" s="146">
        <f t="shared" si="35"/>
        <v>1079394</v>
      </c>
      <c r="I97" s="146">
        <f t="shared" si="35"/>
        <v>9709674</v>
      </c>
      <c r="J97" s="146">
        <f t="shared" si="35"/>
        <v>1000000</v>
      </c>
      <c r="K97" s="146">
        <f t="shared" si="35"/>
        <v>8706428</v>
      </c>
      <c r="L97" s="146">
        <f t="shared" si="35"/>
        <v>2730000</v>
      </c>
      <c r="M97" s="146">
        <f t="shared" si="35"/>
        <v>0</v>
      </c>
      <c r="N97" s="146">
        <f t="shared" si="35"/>
        <v>0</v>
      </c>
      <c r="O97" s="146">
        <f t="shared" si="35"/>
        <v>0</v>
      </c>
      <c r="P97" s="146">
        <f t="shared" si="35"/>
        <v>0</v>
      </c>
      <c r="Q97" s="146">
        <f t="shared" si="35"/>
        <v>0</v>
      </c>
      <c r="R97" s="146">
        <f t="shared" si="35"/>
        <v>45147834</v>
      </c>
      <c r="S97" s="146">
        <f>SUM(S63+S70+S81+S96)</f>
        <v>39725625</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5958844</v>
      </c>
      <c r="C99" s="1014">
        <v>5958844</v>
      </c>
      <c r="D99" s="1014"/>
      <c r="E99" s="1014">
        <f>C99-SUM(F99:Q99)</f>
        <v>2500000</v>
      </c>
      <c r="F99" s="147"/>
      <c r="G99" s="147"/>
      <c r="H99" s="147"/>
      <c r="I99" s="147"/>
      <c r="J99" s="147"/>
      <c r="K99" s="147"/>
      <c r="L99" s="147"/>
      <c r="M99" s="147">
        <f>M108</f>
        <v>3458844</v>
      </c>
      <c r="N99" s="147"/>
      <c r="O99" s="147"/>
      <c r="P99" s="147"/>
      <c r="Q99" s="147"/>
      <c r="R99" s="550">
        <f>SUM(E99:Q99)</f>
        <v>5958844</v>
      </c>
      <c r="S99" s="147">
        <f>R99</f>
        <v>5958844</v>
      </c>
      <c r="T99" s="147"/>
      <c r="U99" s="143"/>
    </row>
    <row r="100" spans="1:21" s="144" customFormat="1">
      <c r="A100" s="304" t="s">
        <v>1759</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1760</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ht="12">
      <c r="A104" s="149" t="s">
        <v>789</v>
      </c>
      <c r="B104" s="146">
        <f>SUM(C104:D104)</f>
        <v>5958844</v>
      </c>
      <c r="C104" s="146">
        <f>SUM(C99:C103)</f>
        <v>5958844</v>
      </c>
      <c r="D104" s="146">
        <f t="shared" ref="D104:T104" si="36">SUM(D99:D103)</f>
        <v>0</v>
      </c>
      <c r="E104" s="146">
        <f t="shared" si="36"/>
        <v>2500000</v>
      </c>
      <c r="F104" s="146">
        <f t="shared" si="36"/>
        <v>0</v>
      </c>
      <c r="G104" s="146">
        <f t="shared" si="36"/>
        <v>0</v>
      </c>
      <c r="H104" s="146">
        <f t="shared" si="36"/>
        <v>0</v>
      </c>
      <c r="I104" s="146">
        <f t="shared" si="36"/>
        <v>0</v>
      </c>
      <c r="J104" s="146">
        <f t="shared" si="36"/>
        <v>0</v>
      </c>
      <c r="K104" s="146">
        <f t="shared" si="36"/>
        <v>0</v>
      </c>
      <c r="L104" s="146">
        <f t="shared" si="36"/>
        <v>0</v>
      </c>
      <c r="M104" s="146">
        <f t="shared" si="36"/>
        <v>3458844</v>
      </c>
      <c r="N104" s="146">
        <f t="shared" si="36"/>
        <v>0</v>
      </c>
      <c r="O104" s="146">
        <f t="shared" si="36"/>
        <v>0</v>
      </c>
      <c r="P104" s="146">
        <f t="shared" si="36"/>
        <v>0</v>
      </c>
      <c r="Q104" s="146">
        <f t="shared" si="36"/>
        <v>0</v>
      </c>
      <c r="R104" s="370">
        <f t="shared" si="36"/>
        <v>5958844</v>
      </c>
      <c r="S104" s="150">
        <f t="shared" si="36"/>
        <v>5958844</v>
      </c>
      <c r="T104" s="150">
        <f t="shared" si="36"/>
        <v>0</v>
      </c>
      <c r="U104" s="143"/>
    </row>
    <row r="105" spans="1:21" s="144" customFormat="1" ht="12">
      <c r="A105" s="149" t="s">
        <v>790</v>
      </c>
      <c r="B105" s="150">
        <f>SUM(C105:D105)</f>
        <v>51106678</v>
      </c>
      <c r="C105" s="150">
        <f t="shared" ref="C105:R105" si="37">SUM(C97+C104)</f>
        <v>51106678</v>
      </c>
      <c r="D105" s="150">
        <f t="shared" si="37"/>
        <v>0</v>
      </c>
      <c r="E105" s="150">
        <f t="shared" si="37"/>
        <v>20554587</v>
      </c>
      <c r="F105" s="150">
        <f t="shared" si="37"/>
        <v>3255000</v>
      </c>
      <c r="G105" s="150">
        <f t="shared" si="37"/>
        <v>612751</v>
      </c>
      <c r="H105" s="150">
        <f t="shared" si="37"/>
        <v>1079394</v>
      </c>
      <c r="I105" s="150">
        <f t="shared" si="37"/>
        <v>9709674</v>
      </c>
      <c r="J105" s="150">
        <f t="shared" si="37"/>
        <v>1000000</v>
      </c>
      <c r="K105" s="150">
        <f t="shared" si="37"/>
        <v>8706428</v>
      </c>
      <c r="L105" s="150">
        <f t="shared" si="37"/>
        <v>2730000</v>
      </c>
      <c r="M105" s="150">
        <f t="shared" si="37"/>
        <v>3458844</v>
      </c>
      <c r="N105" s="150">
        <f t="shared" si="37"/>
        <v>0</v>
      </c>
      <c r="O105" s="150">
        <f t="shared" si="37"/>
        <v>0</v>
      </c>
      <c r="P105" s="150">
        <f t="shared" si="37"/>
        <v>0</v>
      </c>
      <c r="Q105" s="150">
        <f t="shared" si="37"/>
        <v>0</v>
      </c>
      <c r="R105" s="370">
        <f t="shared" si="37"/>
        <v>51106678</v>
      </c>
      <c r="S105" s="150">
        <f>S97+S104</f>
        <v>45684469</v>
      </c>
      <c r="T105" s="150">
        <f>T97+T104</f>
        <v>0</v>
      </c>
      <c r="U105" s="143"/>
    </row>
    <row r="106" spans="1:21" ht="12">
      <c r="A106" s="548" t="s">
        <v>1045</v>
      </c>
      <c r="B106" s="157"/>
      <c r="C106" s="157"/>
      <c r="D106" s="157"/>
      <c r="H106" s="159" t="s">
        <v>92</v>
      </c>
      <c r="I106" s="159"/>
      <c r="J106" s="159"/>
      <c r="R106" s="160" t="s">
        <v>93</v>
      </c>
      <c r="S106" s="147"/>
      <c r="T106" s="147"/>
    </row>
    <row r="107" spans="1:21" ht="12">
      <c r="A107" s="157" t="s">
        <v>184</v>
      </c>
      <c r="C107" s="157"/>
      <c r="D107" s="157"/>
      <c r="I107" s="162" t="s">
        <v>351</v>
      </c>
      <c r="J107" s="162"/>
      <c r="R107" s="160" t="s">
        <v>94</v>
      </c>
      <c r="S107" s="150">
        <f>S105+S106</f>
        <v>45684469</v>
      </c>
      <c r="T107" s="150">
        <f>T105+T106</f>
        <v>0</v>
      </c>
    </row>
    <row r="108" spans="1:21" s="201" customFormat="1" ht="12">
      <c r="A108" s="162" t="s">
        <v>892</v>
      </c>
      <c r="B108" s="157"/>
      <c r="C108" s="157"/>
      <c r="D108" s="157"/>
      <c r="E108" s="323">
        <f>Application!AO640</f>
        <v>20554587</v>
      </c>
      <c r="F108" s="323">
        <f>Application!AO627</f>
        <v>3255000</v>
      </c>
      <c r="G108" s="323">
        <f>Application!AO628</f>
        <v>612751</v>
      </c>
      <c r="H108" s="323">
        <f>Application!AO629</f>
        <v>1079394</v>
      </c>
      <c r="I108" s="323">
        <f>Application!AO630</f>
        <v>9709674</v>
      </c>
      <c r="J108" s="323">
        <f>Application!AO631</f>
        <v>1000000</v>
      </c>
      <c r="K108" s="323">
        <f>Application!AO632</f>
        <v>8706428</v>
      </c>
      <c r="L108" s="323">
        <f>Application!AO633</f>
        <v>2730000</v>
      </c>
      <c r="M108" s="323">
        <f>Application!AO634</f>
        <v>3458844</v>
      </c>
      <c r="N108" s="323">
        <f>Application!AO635</f>
        <v>0</v>
      </c>
      <c r="O108" s="323">
        <f>Application!AO636</f>
        <v>0</v>
      </c>
      <c r="P108" s="323">
        <f>Application!AO637</f>
        <v>0</v>
      </c>
      <c r="Q108" s="323">
        <f>Application!AO638</f>
        <v>0</v>
      </c>
      <c r="R108" s="158"/>
      <c r="S108" s="158"/>
      <c r="T108" s="158"/>
      <c r="U108" s="200"/>
    </row>
    <row r="109" spans="1:21" ht="10.35" customHeight="1">
      <c r="A109" s="157"/>
      <c r="B109" s="157"/>
      <c r="C109" s="157"/>
      <c r="D109" s="157"/>
    </row>
    <row r="110" spans="1:21" ht="12">
      <c r="A110" s="162" t="s">
        <v>978</v>
      </c>
      <c r="B110" s="157"/>
      <c r="C110" s="157"/>
      <c r="D110" s="157"/>
    </row>
    <row r="111" spans="1:21" ht="12">
      <c r="A111" s="156" t="s">
        <v>979</v>
      </c>
      <c r="B111" s="157"/>
      <c r="C111" s="157"/>
      <c r="D111" s="157"/>
    </row>
    <row r="112" spans="1:21" ht="12" customHeight="1">
      <c r="A112" s="336"/>
      <c r="B112" s="157"/>
      <c r="C112" s="157"/>
      <c r="D112" s="157"/>
    </row>
    <row r="113" spans="1:21" ht="12">
      <c r="A113" s="156" t="s">
        <v>1044</v>
      </c>
      <c r="B113" s="157"/>
      <c r="C113" s="157"/>
      <c r="D113" s="157"/>
    </row>
    <row r="114" spans="1:21" ht="12">
      <c r="A114" s="156" t="s">
        <v>2412</v>
      </c>
      <c r="B114" s="157"/>
      <c r="C114" s="157"/>
      <c r="D114" s="157"/>
    </row>
    <row r="115" spans="1:21" ht="12" customHeight="1">
      <c r="A115" s="336"/>
      <c r="B115" s="157"/>
      <c r="C115" s="157"/>
      <c r="D115" s="157"/>
    </row>
    <row r="116" spans="1:21" ht="12">
      <c r="A116" s="373" t="s">
        <v>1047</v>
      </c>
      <c r="B116" s="157"/>
      <c r="C116" s="157"/>
      <c r="D116" s="157"/>
    </row>
    <row r="117" spans="1:21" ht="12">
      <c r="A117" s="373" t="s">
        <v>1331</v>
      </c>
      <c r="B117" s="157"/>
      <c r="C117" s="157"/>
      <c r="D117" s="157"/>
    </row>
    <row r="118" spans="1:21" ht="12">
      <c r="A118" s="373" t="s">
        <v>1046</v>
      </c>
      <c r="B118" s="157"/>
      <c r="C118" s="157"/>
      <c r="D118" s="157"/>
    </row>
    <row r="119" spans="1:21" ht="12">
      <c r="A119" s="373" t="s">
        <v>1048</v>
      </c>
      <c r="B119" s="157"/>
      <c r="C119" s="157"/>
      <c r="D119" s="157"/>
    </row>
    <row r="120" spans="1:21" ht="12" customHeight="1">
      <c r="A120" s="372"/>
      <c r="B120" s="157"/>
      <c r="C120" s="157"/>
      <c r="D120" s="157"/>
    </row>
    <row r="121" spans="1:21" ht="15.6">
      <c r="A121" s="366" t="s">
        <v>1030</v>
      </c>
      <c r="B121" s="157"/>
      <c r="C121" s="157"/>
      <c r="D121" s="157"/>
    </row>
    <row r="122" spans="1:21">
      <c r="A122" s="353" t="s">
        <v>1014</v>
      </c>
      <c r="B122" s="352"/>
      <c r="C122" s="352"/>
      <c r="D122" s="1879" t="s">
        <v>1015</v>
      </c>
      <c r="E122" s="1879"/>
      <c r="F122" s="1879"/>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71" t="s">
        <v>1332</v>
      </c>
      <c r="E123" s="1559"/>
      <c r="F123" s="1559"/>
      <c r="G123" s="1559"/>
      <c r="H123" s="1559"/>
      <c r="I123" s="1559"/>
      <c r="J123" s="1559"/>
      <c r="K123" s="1559"/>
      <c r="L123" s="1559"/>
      <c r="M123" s="1559"/>
      <c r="N123" s="1559"/>
      <c r="O123" s="1559"/>
      <c r="P123" s="1559"/>
      <c r="Q123" s="1559"/>
      <c r="R123" s="1559"/>
      <c r="S123" s="1559"/>
      <c r="T123" s="352"/>
      <c r="U123" s="354"/>
    </row>
    <row r="124" spans="1:21" ht="13.2">
      <c r="A124" s="117" t="s">
        <v>1017</v>
      </c>
      <c r="B124" s="361"/>
      <c r="C124" s="117"/>
      <c r="D124" s="1559"/>
      <c r="E124" s="1559"/>
      <c r="F124" s="1559"/>
      <c r="G124" s="1559"/>
      <c r="H124" s="1559"/>
      <c r="I124" s="1559"/>
      <c r="J124" s="1559"/>
      <c r="K124" s="1559"/>
      <c r="L124" s="1559"/>
      <c r="M124" s="1559"/>
      <c r="N124" s="1559"/>
      <c r="O124" s="1559"/>
      <c r="P124" s="1559"/>
      <c r="Q124" s="1559"/>
      <c r="R124" s="1559"/>
      <c r="S124" s="1559"/>
      <c r="T124" s="352"/>
      <c r="U124" s="354"/>
    </row>
    <row r="125" spans="1:21" ht="13.2">
      <c r="A125" s="117" t="s">
        <v>1018</v>
      </c>
      <c r="B125" s="361"/>
      <c r="C125" s="117"/>
      <c r="D125" s="1559"/>
      <c r="E125" s="1559"/>
      <c r="F125" s="1559"/>
      <c r="G125" s="1559"/>
      <c r="H125" s="1559"/>
      <c r="I125" s="1559"/>
      <c r="J125" s="1559"/>
      <c r="K125" s="1559"/>
      <c r="L125" s="1559"/>
      <c r="M125" s="1559"/>
      <c r="N125" s="1559"/>
      <c r="O125" s="1559"/>
      <c r="P125" s="1559"/>
      <c r="Q125" s="1559"/>
      <c r="R125" s="1559"/>
      <c r="S125" s="1559"/>
      <c r="T125" s="352"/>
      <c r="U125" s="354"/>
    </row>
    <row r="126" spans="1:21" ht="13.2">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3.2">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3.2">
      <c r="A128" s="117" t="s">
        <v>1021</v>
      </c>
      <c r="B128" s="361"/>
      <c r="C128" s="117"/>
      <c r="D128" s="1874"/>
      <c r="E128" s="1874"/>
      <c r="F128" s="1874"/>
      <c r="G128" s="1874"/>
      <c r="H128" s="1874"/>
      <c r="I128" s="117"/>
      <c r="J128" s="1870"/>
      <c r="K128" s="1870"/>
      <c r="L128" s="117"/>
      <c r="M128" s="117"/>
      <c r="N128" s="117"/>
      <c r="O128" s="117"/>
      <c r="P128" s="117"/>
      <c r="Q128" s="117"/>
      <c r="R128" s="117"/>
      <c r="S128" s="117"/>
      <c r="T128" s="352"/>
      <c r="U128" s="354"/>
    </row>
    <row r="129" spans="1:21" ht="13.2">
      <c r="A129" s="117" t="s">
        <v>301</v>
      </c>
      <c r="B129" s="361"/>
      <c r="C129" s="117"/>
      <c r="D129" s="1878" t="s">
        <v>1022</v>
      </c>
      <c r="E129" s="1878"/>
      <c r="F129" s="1878"/>
      <c r="G129" s="1878"/>
      <c r="H129" s="1878"/>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2">
      <c r="A131" s="363" t="s">
        <v>1024</v>
      </c>
      <c r="B131" s="362">
        <f>SUM(B123:B129)</f>
        <v>0</v>
      </c>
      <c r="C131" s="117"/>
      <c r="D131" s="1439"/>
      <c r="E131" s="1439"/>
      <c r="F131" s="1439"/>
      <c r="G131" s="1439"/>
      <c r="H131" s="1439"/>
      <c r="I131" s="117"/>
      <c r="J131" s="1439"/>
      <c r="K131" s="1439"/>
      <c r="L131" s="1439"/>
      <c r="M131" s="1439"/>
      <c r="N131" s="117"/>
      <c r="O131" s="117"/>
      <c r="P131" s="117"/>
      <c r="Q131" s="117"/>
      <c r="R131" s="117"/>
      <c r="S131" s="117"/>
      <c r="T131" s="352"/>
      <c r="U131" s="354"/>
    </row>
    <row r="132" spans="1:21" ht="12" customHeight="1">
      <c r="A132" s="364"/>
      <c r="B132" s="117"/>
      <c r="C132" s="117"/>
      <c r="D132" s="1872" t="s">
        <v>1025</v>
      </c>
      <c r="E132" s="1872"/>
      <c r="F132" s="1872"/>
      <c r="G132" s="1872"/>
      <c r="H132" s="1872"/>
      <c r="I132" s="117"/>
      <c r="J132" s="1872" t="s">
        <v>1026</v>
      </c>
      <c r="K132" s="1872"/>
      <c r="L132" s="1872"/>
      <c r="M132" s="1872"/>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3.2">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2">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3.2">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3"/>
      <c r="B138" s="1874"/>
      <c r="C138" s="1874"/>
      <c r="D138" s="356"/>
      <c r="E138" s="1870"/>
      <c r="F138" s="1870"/>
      <c r="G138" s="117"/>
      <c r="H138" s="117"/>
      <c r="I138" s="117"/>
      <c r="J138" s="117"/>
      <c r="K138" s="117"/>
      <c r="L138" s="117"/>
      <c r="M138" s="117"/>
      <c r="N138" s="117"/>
      <c r="O138" s="117"/>
      <c r="P138" s="117"/>
      <c r="Q138" s="117"/>
      <c r="R138" s="117"/>
      <c r="S138" s="117"/>
      <c r="T138" s="358"/>
      <c r="U138" s="359"/>
    </row>
    <row r="139" spans="1:21" ht="13.2">
      <c r="A139" s="1869" t="s">
        <v>1029</v>
      </c>
      <c r="B139" s="1869"/>
      <c r="C139" s="1869"/>
      <c r="D139" s="356"/>
      <c r="E139" s="117" t="s">
        <v>1023</v>
      </c>
      <c r="F139" s="117"/>
      <c r="G139" s="117"/>
      <c r="H139" s="117"/>
      <c r="I139" s="117"/>
      <c r="J139" s="117"/>
      <c r="K139" s="117"/>
      <c r="L139" s="117"/>
      <c r="M139" s="117"/>
      <c r="N139" s="117"/>
      <c r="O139" s="117"/>
      <c r="P139" s="117"/>
      <c r="Q139" s="117"/>
      <c r="R139" s="117"/>
      <c r="S139" s="117"/>
      <c r="T139" s="358"/>
      <c r="U139" s="359"/>
    </row>
    <row r="140" spans="1:21" ht="13.2">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83" workbookViewId="0">
      <selection activeCell="C4" sqref="C4"/>
    </sheetView>
  </sheetViews>
  <sheetFormatPr defaultColWidth="0" defaultRowHeight="12" zeroHeight="1"/>
  <cols>
    <col min="1" max="1" width="32.6640625" style="428" customWidth="1"/>
    <col min="2" max="3" width="12.109375" style="424" customWidth="1"/>
    <col min="4" max="6" width="12.6640625" style="424" customWidth="1"/>
    <col min="7" max="9" width="12.109375" style="424" customWidth="1"/>
    <col min="10" max="10" width="12.109375" style="425" customWidth="1"/>
    <col min="11" max="11" width="8.6640625" style="426" hidden="1" customWidth="1"/>
    <col min="12" max="21" width="8.6640625" style="424" hidden="1" customWidth="1"/>
    <col min="22" max="23" width="0" style="424" hidden="1"/>
    <col min="24" max="256" width="8.6640625" style="424" hidden="1"/>
    <col min="257" max="257" width="32.6640625" style="424" hidden="1" customWidth="1"/>
    <col min="258" max="259" width="12.109375" style="424" hidden="1" customWidth="1"/>
    <col min="260" max="260" width="12.6640625" style="424" hidden="1" customWidth="1"/>
    <col min="261" max="266" width="12.109375" style="424" hidden="1" customWidth="1"/>
    <col min="267" max="277" width="8.6640625" style="424" hidden="1" customWidth="1"/>
    <col min="278" max="512" width="8.6640625" style="424" hidden="1"/>
    <col min="513" max="513" width="32.6640625" style="424" hidden="1" customWidth="1"/>
    <col min="514" max="515" width="12.109375" style="424" hidden="1" customWidth="1"/>
    <col min="516" max="516" width="12.6640625" style="424" hidden="1" customWidth="1"/>
    <col min="517" max="522" width="12.109375" style="424" hidden="1" customWidth="1"/>
    <col min="523" max="533" width="8.6640625" style="424" hidden="1" customWidth="1"/>
    <col min="534" max="768" width="8.6640625" style="424" hidden="1"/>
    <col min="769" max="769" width="32.6640625" style="424" hidden="1" customWidth="1"/>
    <col min="770" max="771" width="12.109375" style="424" hidden="1" customWidth="1"/>
    <col min="772" max="772" width="12.6640625" style="424" hidden="1" customWidth="1"/>
    <col min="773" max="778" width="12.109375" style="424" hidden="1" customWidth="1"/>
    <col min="779" max="789" width="8.6640625" style="424" hidden="1" customWidth="1"/>
    <col min="790" max="1024" width="8.6640625" style="424" hidden="1"/>
    <col min="1025" max="1025" width="32.6640625" style="424" hidden="1" customWidth="1"/>
    <col min="1026" max="1027" width="12.109375" style="424" hidden="1" customWidth="1"/>
    <col min="1028" max="1028" width="12.6640625" style="424" hidden="1" customWidth="1"/>
    <col min="1029" max="1034" width="12.109375" style="424" hidden="1" customWidth="1"/>
    <col min="1035" max="1045" width="8.6640625" style="424" hidden="1" customWidth="1"/>
    <col min="1046" max="1280" width="8.6640625" style="424" hidden="1"/>
    <col min="1281" max="1281" width="32.6640625" style="424" hidden="1" customWidth="1"/>
    <col min="1282" max="1283" width="12.109375" style="424" hidden="1" customWidth="1"/>
    <col min="1284" max="1284" width="12.6640625" style="424" hidden="1" customWidth="1"/>
    <col min="1285" max="1290" width="12.109375" style="424" hidden="1" customWidth="1"/>
    <col min="1291" max="1301" width="8.6640625" style="424" hidden="1" customWidth="1"/>
    <col min="1302" max="1536" width="8.6640625" style="424" hidden="1"/>
    <col min="1537" max="1537" width="32.6640625" style="424" hidden="1" customWidth="1"/>
    <col min="1538" max="1539" width="12.109375" style="424" hidden="1" customWidth="1"/>
    <col min="1540" max="1540" width="12.6640625" style="424" hidden="1" customWidth="1"/>
    <col min="1541" max="1546" width="12.109375" style="424" hidden="1" customWidth="1"/>
    <col min="1547" max="1557" width="8.6640625" style="424" hidden="1" customWidth="1"/>
    <col min="1558" max="1792" width="8.6640625" style="424" hidden="1"/>
    <col min="1793" max="1793" width="32.6640625" style="424" hidden="1" customWidth="1"/>
    <col min="1794" max="1795" width="12.109375" style="424" hidden="1" customWidth="1"/>
    <col min="1796" max="1796" width="12.6640625" style="424" hidden="1" customWidth="1"/>
    <col min="1797" max="1802" width="12.109375" style="424" hidden="1" customWidth="1"/>
    <col min="1803" max="1813" width="8.6640625" style="424" hidden="1" customWidth="1"/>
    <col min="1814" max="2048" width="8.6640625" style="424" hidden="1"/>
    <col min="2049" max="2049" width="32.6640625" style="424" hidden="1" customWidth="1"/>
    <col min="2050" max="2051" width="12.109375" style="424" hidden="1" customWidth="1"/>
    <col min="2052" max="2052" width="12.6640625" style="424" hidden="1" customWidth="1"/>
    <col min="2053" max="2058" width="12.109375" style="424" hidden="1" customWidth="1"/>
    <col min="2059" max="2069" width="8.6640625" style="424" hidden="1" customWidth="1"/>
    <col min="2070" max="2304" width="8.6640625" style="424" hidden="1"/>
    <col min="2305" max="2305" width="32.6640625" style="424" hidden="1" customWidth="1"/>
    <col min="2306" max="2307" width="12.109375" style="424" hidden="1" customWidth="1"/>
    <col min="2308" max="2308" width="12.6640625" style="424" hidden="1" customWidth="1"/>
    <col min="2309" max="2314" width="12.109375" style="424" hidden="1" customWidth="1"/>
    <col min="2315" max="2325" width="8.6640625" style="424" hidden="1" customWidth="1"/>
    <col min="2326" max="2560" width="8.6640625" style="424" hidden="1"/>
    <col min="2561" max="2561" width="32.6640625" style="424" hidden="1" customWidth="1"/>
    <col min="2562" max="2563" width="12.109375" style="424" hidden="1" customWidth="1"/>
    <col min="2564" max="2564" width="12.6640625" style="424" hidden="1" customWidth="1"/>
    <col min="2565" max="2570" width="12.109375" style="424" hidden="1" customWidth="1"/>
    <col min="2571" max="2581" width="8.6640625" style="424" hidden="1" customWidth="1"/>
    <col min="2582" max="2816" width="8.6640625" style="424" hidden="1"/>
    <col min="2817" max="2817" width="32.6640625" style="424" hidden="1" customWidth="1"/>
    <col min="2818" max="2819" width="12.109375" style="424" hidden="1" customWidth="1"/>
    <col min="2820" max="2820" width="12.6640625" style="424" hidden="1" customWidth="1"/>
    <col min="2821" max="2826" width="12.109375" style="424" hidden="1" customWidth="1"/>
    <col min="2827" max="2837" width="8.6640625" style="424" hidden="1" customWidth="1"/>
    <col min="2838" max="3072" width="8.6640625" style="424" hidden="1"/>
    <col min="3073" max="3073" width="32.6640625" style="424" hidden="1" customWidth="1"/>
    <col min="3074" max="3075" width="12.109375" style="424" hidden="1" customWidth="1"/>
    <col min="3076" max="3076" width="12.6640625" style="424" hidden="1" customWidth="1"/>
    <col min="3077" max="3082" width="12.109375" style="424" hidden="1" customWidth="1"/>
    <col min="3083" max="3093" width="8.6640625" style="424" hidden="1" customWidth="1"/>
    <col min="3094" max="3328" width="8.6640625" style="424" hidden="1"/>
    <col min="3329" max="3329" width="32.6640625" style="424" hidden="1" customWidth="1"/>
    <col min="3330" max="3331" width="12.109375" style="424" hidden="1" customWidth="1"/>
    <col min="3332" max="3332" width="12.6640625" style="424" hidden="1" customWidth="1"/>
    <col min="3333" max="3338" width="12.109375" style="424" hidden="1" customWidth="1"/>
    <col min="3339" max="3349" width="8.6640625" style="424" hidden="1" customWidth="1"/>
    <col min="3350" max="3584" width="8.6640625" style="424" hidden="1"/>
    <col min="3585" max="3585" width="32.6640625" style="424" hidden="1" customWidth="1"/>
    <col min="3586" max="3587" width="12.109375" style="424" hidden="1" customWidth="1"/>
    <col min="3588" max="3588" width="12.6640625" style="424" hidden="1" customWidth="1"/>
    <col min="3589" max="3594" width="12.109375" style="424" hidden="1" customWidth="1"/>
    <col min="3595" max="3605" width="8.6640625" style="424" hidden="1" customWidth="1"/>
    <col min="3606" max="3840" width="8.6640625" style="424" hidden="1"/>
    <col min="3841" max="3841" width="32.6640625" style="424" hidden="1" customWidth="1"/>
    <col min="3842" max="3843" width="12.109375" style="424" hidden="1" customWidth="1"/>
    <col min="3844" max="3844" width="12.6640625" style="424" hidden="1" customWidth="1"/>
    <col min="3845" max="3850" width="12.109375" style="424" hidden="1" customWidth="1"/>
    <col min="3851" max="3861" width="8.6640625" style="424" hidden="1" customWidth="1"/>
    <col min="3862" max="4096" width="8.6640625" style="424" hidden="1"/>
    <col min="4097" max="4097" width="32.6640625" style="424" hidden="1" customWidth="1"/>
    <col min="4098" max="4099" width="12.109375" style="424" hidden="1" customWidth="1"/>
    <col min="4100" max="4100" width="12.6640625" style="424" hidden="1" customWidth="1"/>
    <col min="4101" max="4106" width="12.109375" style="424" hidden="1" customWidth="1"/>
    <col min="4107" max="4117" width="8.6640625" style="424" hidden="1" customWidth="1"/>
    <col min="4118" max="4352" width="8.6640625" style="424" hidden="1"/>
    <col min="4353" max="4353" width="32.6640625" style="424" hidden="1" customWidth="1"/>
    <col min="4354" max="4355" width="12.109375" style="424" hidden="1" customWidth="1"/>
    <col min="4356" max="4356" width="12.6640625" style="424" hidden="1" customWidth="1"/>
    <col min="4357" max="4362" width="12.109375" style="424" hidden="1" customWidth="1"/>
    <col min="4363" max="4373" width="8.6640625" style="424" hidden="1" customWidth="1"/>
    <col min="4374" max="4608" width="8.6640625" style="424" hidden="1"/>
    <col min="4609" max="4609" width="32.6640625" style="424" hidden="1" customWidth="1"/>
    <col min="4610" max="4611" width="12.109375" style="424" hidden="1" customWidth="1"/>
    <col min="4612" max="4612" width="12.6640625" style="424" hidden="1" customWidth="1"/>
    <col min="4613" max="4618" width="12.109375" style="424" hidden="1" customWidth="1"/>
    <col min="4619" max="4629" width="8.6640625" style="424" hidden="1" customWidth="1"/>
    <col min="4630" max="4864" width="8.6640625" style="424" hidden="1"/>
    <col min="4865" max="4865" width="32.6640625" style="424" hidden="1" customWidth="1"/>
    <col min="4866" max="4867" width="12.109375" style="424" hidden="1" customWidth="1"/>
    <col min="4868" max="4868" width="12.6640625" style="424" hidden="1" customWidth="1"/>
    <col min="4869" max="4874" width="12.109375" style="424" hidden="1" customWidth="1"/>
    <col min="4875" max="4885" width="8.6640625" style="424" hidden="1" customWidth="1"/>
    <col min="4886" max="5120" width="8.6640625" style="424" hidden="1"/>
    <col min="5121" max="5121" width="32.6640625" style="424" hidden="1" customWidth="1"/>
    <col min="5122" max="5123" width="12.109375" style="424" hidden="1" customWidth="1"/>
    <col min="5124" max="5124" width="12.6640625" style="424" hidden="1" customWidth="1"/>
    <col min="5125" max="5130" width="12.109375" style="424" hidden="1" customWidth="1"/>
    <col min="5131" max="5141" width="8.6640625" style="424" hidden="1" customWidth="1"/>
    <col min="5142" max="5376" width="8.6640625" style="424" hidden="1"/>
    <col min="5377" max="5377" width="32.6640625" style="424" hidden="1" customWidth="1"/>
    <col min="5378" max="5379" width="12.109375" style="424" hidden="1" customWidth="1"/>
    <col min="5380" max="5380" width="12.6640625" style="424" hidden="1" customWidth="1"/>
    <col min="5381" max="5386" width="12.109375" style="424" hidden="1" customWidth="1"/>
    <col min="5387" max="5397" width="8.6640625" style="424" hidden="1" customWidth="1"/>
    <col min="5398" max="5632" width="8.6640625" style="424" hidden="1"/>
    <col min="5633" max="5633" width="32.6640625" style="424" hidden="1" customWidth="1"/>
    <col min="5634" max="5635" width="12.109375" style="424" hidden="1" customWidth="1"/>
    <col min="5636" max="5636" width="12.6640625" style="424" hidden="1" customWidth="1"/>
    <col min="5637" max="5642" width="12.109375" style="424" hidden="1" customWidth="1"/>
    <col min="5643" max="5653" width="8.6640625" style="424" hidden="1" customWidth="1"/>
    <col min="5654" max="5888" width="8.6640625" style="424" hidden="1"/>
    <col min="5889" max="5889" width="32.6640625" style="424" hidden="1" customWidth="1"/>
    <col min="5890" max="5891" width="12.109375" style="424" hidden="1" customWidth="1"/>
    <col min="5892" max="5892" width="12.6640625" style="424" hidden="1" customWidth="1"/>
    <col min="5893" max="5898" width="12.109375" style="424" hidden="1" customWidth="1"/>
    <col min="5899" max="5909" width="8.6640625" style="424" hidden="1" customWidth="1"/>
    <col min="5910" max="6144" width="8.6640625" style="424" hidden="1"/>
    <col min="6145" max="6145" width="32.6640625" style="424" hidden="1" customWidth="1"/>
    <col min="6146" max="6147" width="12.109375" style="424" hidden="1" customWidth="1"/>
    <col min="6148" max="6148" width="12.6640625" style="424" hidden="1" customWidth="1"/>
    <col min="6149" max="6154" width="12.109375" style="424" hidden="1" customWidth="1"/>
    <col min="6155" max="6165" width="8.6640625" style="424" hidden="1" customWidth="1"/>
    <col min="6166" max="6400" width="8.6640625" style="424" hidden="1"/>
    <col min="6401" max="6401" width="32.6640625" style="424" hidden="1" customWidth="1"/>
    <col min="6402" max="6403" width="12.109375" style="424" hidden="1" customWidth="1"/>
    <col min="6404" max="6404" width="12.6640625" style="424" hidden="1" customWidth="1"/>
    <col min="6405" max="6410" width="12.109375" style="424" hidden="1" customWidth="1"/>
    <col min="6411" max="6421" width="8.6640625" style="424" hidden="1" customWidth="1"/>
    <col min="6422" max="6656" width="8.6640625" style="424" hidden="1"/>
    <col min="6657" max="6657" width="32.6640625" style="424" hidden="1" customWidth="1"/>
    <col min="6658" max="6659" width="12.109375" style="424" hidden="1" customWidth="1"/>
    <col min="6660" max="6660" width="12.6640625" style="424" hidden="1" customWidth="1"/>
    <col min="6661" max="6666" width="12.109375" style="424" hidden="1" customWidth="1"/>
    <col min="6667" max="6677" width="8.6640625" style="424" hidden="1" customWidth="1"/>
    <col min="6678" max="6912" width="8.6640625" style="424" hidden="1"/>
    <col min="6913" max="6913" width="32.6640625" style="424" hidden="1" customWidth="1"/>
    <col min="6914" max="6915" width="12.109375" style="424" hidden="1" customWidth="1"/>
    <col min="6916" max="6916" width="12.6640625" style="424" hidden="1" customWidth="1"/>
    <col min="6917" max="6922" width="12.109375" style="424" hidden="1" customWidth="1"/>
    <col min="6923" max="6933" width="8.6640625" style="424" hidden="1" customWidth="1"/>
    <col min="6934" max="7168" width="8.6640625" style="424" hidden="1"/>
    <col min="7169" max="7169" width="32.6640625" style="424" hidden="1" customWidth="1"/>
    <col min="7170" max="7171" width="12.109375" style="424" hidden="1" customWidth="1"/>
    <col min="7172" max="7172" width="12.6640625" style="424" hidden="1" customWidth="1"/>
    <col min="7173" max="7178" width="12.109375" style="424" hidden="1" customWidth="1"/>
    <col min="7179" max="7189" width="8.6640625" style="424" hidden="1" customWidth="1"/>
    <col min="7190" max="7424" width="8.6640625" style="424" hidden="1"/>
    <col min="7425" max="7425" width="32.6640625" style="424" hidden="1" customWidth="1"/>
    <col min="7426" max="7427" width="12.109375" style="424" hidden="1" customWidth="1"/>
    <col min="7428" max="7428" width="12.6640625" style="424" hidden="1" customWidth="1"/>
    <col min="7429" max="7434" width="12.109375" style="424" hidden="1" customWidth="1"/>
    <col min="7435" max="7445" width="8.6640625" style="424" hidden="1" customWidth="1"/>
    <col min="7446" max="7680" width="8.6640625" style="424" hidden="1"/>
    <col min="7681" max="7681" width="32.6640625" style="424" hidden="1" customWidth="1"/>
    <col min="7682" max="7683" width="12.109375" style="424" hidden="1" customWidth="1"/>
    <col min="7684" max="7684" width="12.6640625" style="424" hidden="1" customWidth="1"/>
    <col min="7685" max="7690" width="12.109375" style="424" hidden="1" customWidth="1"/>
    <col min="7691" max="7701" width="8.6640625" style="424" hidden="1" customWidth="1"/>
    <col min="7702" max="7936" width="8.6640625" style="424" hidden="1"/>
    <col min="7937" max="7937" width="32.6640625" style="424" hidden="1" customWidth="1"/>
    <col min="7938" max="7939" width="12.109375" style="424" hidden="1" customWidth="1"/>
    <col min="7940" max="7940" width="12.6640625" style="424" hidden="1" customWidth="1"/>
    <col min="7941" max="7946" width="12.109375" style="424" hidden="1" customWidth="1"/>
    <col min="7947" max="7957" width="8.6640625" style="424" hidden="1" customWidth="1"/>
    <col min="7958" max="8192" width="8.6640625" style="424" hidden="1"/>
    <col min="8193" max="8193" width="32.6640625" style="424" hidden="1" customWidth="1"/>
    <col min="8194" max="8195" width="12.109375" style="424" hidden="1" customWidth="1"/>
    <col min="8196" max="8196" width="12.6640625" style="424" hidden="1" customWidth="1"/>
    <col min="8197" max="8202" width="12.109375" style="424" hidden="1" customWidth="1"/>
    <col min="8203" max="8213" width="8.6640625" style="424" hidden="1" customWidth="1"/>
    <col min="8214" max="8448" width="8.6640625" style="424" hidden="1"/>
    <col min="8449" max="8449" width="32.6640625" style="424" hidden="1" customWidth="1"/>
    <col min="8450" max="8451" width="12.109375" style="424" hidden="1" customWidth="1"/>
    <col min="8452" max="8452" width="12.6640625" style="424" hidden="1" customWidth="1"/>
    <col min="8453" max="8458" width="12.109375" style="424" hidden="1" customWidth="1"/>
    <col min="8459" max="8469" width="8.6640625" style="424" hidden="1" customWidth="1"/>
    <col min="8470" max="8704" width="8.6640625" style="424" hidden="1"/>
    <col min="8705" max="8705" width="32.6640625" style="424" hidden="1" customWidth="1"/>
    <col min="8706" max="8707" width="12.109375" style="424" hidden="1" customWidth="1"/>
    <col min="8708" max="8708" width="12.6640625" style="424" hidden="1" customWidth="1"/>
    <col min="8709" max="8714" width="12.109375" style="424" hidden="1" customWidth="1"/>
    <col min="8715" max="8725" width="8.6640625" style="424" hidden="1" customWidth="1"/>
    <col min="8726" max="8960" width="8.6640625" style="424" hidden="1"/>
    <col min="8961" max="8961" width="32.6640625" style="424" hidden="1" customWidth="1"/>
    <col min="8962" max="8963" width="12.109375" style="424" hidden="1" customWidth="1"/>
    <col min="8964" max="8964" width="12.6640625" style="424" hidden="1" customWidth="1"/>
    <col min="8965" max="8970" width="12.109375" style="424" hidden="1" customWidth="1"/>
    <col min="8971" max="8981" width="8.6640625" style="424" hidden="1" customWidth="1"/>
    <col min="8982" max="9216" width="8.6640625" style="424" hidden="1"/>
    <col min="9217" max="9217" width="32.6640625" style="424" hidden="1" customWidth="1"/>
    <col min="9218" max="9219" width="12.109375" style="424" hidden="1" customWidth="1"/>
    <col min="9220" max="9220" width="12.6640625" style="424" hidden="1" customWidth="1"/>
    <col min="9221" max="9226" width="12.109375" style="424" hidden="1" customWidth="1"/>
    <col min="9227" max="9237" width="8.6640625" style="424" hidden="1" customWidth="1"/>
    <col min="9238" max="9472" width="8.6640625" style="424" hidden="1"/>
    <col min="9473" max="9473" width="32.6640625" style="424" hidden="1" customWidth="1"/>
    <col min="9474" max="9475" width="12.109375" style="424" hidden="1" customWidth="1"/>
    <col min="9476" max="9476" width="12.6640625" style="424" hidden="1" customWidth="1"/>
    <col min="9477" max="9482" width="12.109375" style="424" hidden="1" customWidth="1"/>
    <col min="9483" max="9493" width="8.6640625" style="424" hidden="1" customWidth="1"/>
    <col min="9494" max="9728" width="8.6640625" style="424" hidden="1"/>
    <col min="9729" max="9729" width="32.6640625" style="424" hidden="1" customWidth="1"/>
    <col min="9730" max="9731" width="12.109375" style="424" hidden="1" customWidth="1"/>
    <col min="9732" max="9732" width="12.6640625" style="424" hidden="1" customWidth="1"/>
    <col min="9733" max="9738" width="12.109375" style="424" hidden="1" customWidth="1"/>
    <col min="9739" max="9749" width="8.6640625" style="424" hidden="1" customWidth="1"/>
    <col min="9750" max="9984" width="8.6640625" style="424" hidden="1"/>
    <col min="9985" max="9985" width="32.6640625" style="424" hidden="1" customWidth="1"/>
    <col min="9986" max="9987" width="12.109375" style="424" hidden="1" customWidth="1"/>
    <col min="9988" max="9988" width="12.6640625" style="424" hidden="1" customWidth="1"/>
    <col min="9989" max="9994" width="12.109375" style="424" hidden="1" customWidth="1"/>
    <col min="9995" max="10005" width="8.6640625" style="424" hidden="1" customWidth="1"/>
    <col min="10006" max="10240" width="8.6640625" style="424" hidden="1"/>
    <col min="10241" max="10241" width="32.6640625" style="424" hidden="1" customWidth="1"/>
    <col min="10242" max="10243" width="12.109375" style="424" hidden="1" customWidth="1"/>
    <col min="10244" max="10244" width="12.6640625" style="424" hidden="1" customWidth="1"/>
    <col min="10245" max="10250" width="12.109375" style="424" hidden="1" customWidth="1"/>
    <col min="10251" max="10261" width="8.6640625" style="424" hidden="1" customWidth="1"/>
    <col min="10262" max="10496" width="8.6640625" style="424" hidden="1"/>
    <col min="10497" max="10497" width="32.6640625" style="424" hidden="1" customWidth="1"/>
    <col min="10498" max="10499" width="12.109375" style="424" hidden="1" customWidth="1"/>
    <col min="10500" max="10500" width="12.6640625" style="424" hidden="1" customWidth="1"/>
    <col min="10501" max="10506" width="12.109375" style="424" hidden="1" customWidth="1"/>
    <col min="10507" max="10517" width="8.6640625" style="424" hidden="1" customWidth="1"/>
    <col min="10518" max="10752" width="8.6640625" style="424" hidden="1"/>
    <col min="10753" max="10753" width="32.6640625" style="424" hidden="1" customWidth="1"/>
    <col min="10754" max="10755" width="12.109375" style="424" hidden="1" customWidth="1"/>
    <col min="10756" max="10756" width="12.6640625" style="424" hidden="1" customWidth="1"/>
    <col min="10757" max="10762" width="12.109375" style="424" hidden="1" customWidth="1"/>
    <col min="10763" max="10773" width="8.6640625" style="424" hidden="1" customWidth="1"/>
    <col min="10774" max="11008" width="8.6640625" style="424" hidden="1"/>
    <col min="11009" max="11009" width="32.6640625" style="424" hidden="1" customWidth="1"/>
    <col min="11010" max="11011" width="12.109375" style="424" hidden="1" customWidth="1"/>
    <col min="11012" max="11012" width="12.6640625" style="424" hidden="1" customWidth="1"/>
    <col min="11013" max="11018" width="12.109375" style="424" hidden="1" customWidth="1"/>
    <col min="11019" max="11029" width="8.6640625" style="424" hidden="1" customWidth="1"/>
    <col min="11030" max="11264" width="8.6640625" style="424" hidden="1"/>
    <col min="11265" max="11265" width="32.6640625" style="424" hidden="1" customWidth="1"/>
    <col min="11266" max="11267" width="12.109375" style="424" hidden="1" customWidth="1"/>
    <col min="11268" max="11268" width="12.6640625" style="424" hidden="1" customWidth="1"/>
    <col min="11269" max="11274" width="12.109375" style="424" hidden="1" customWidth="1"/>
    <col min="11275" max="11285" width="8.6640625" style="424" hidden="1" customWidth="1"/>
    <col min="11286" max="11520" width="8.6640625" style="424" hidden="1"/>
    <col min="11521" max="11521" width="32.6640625" style="424" hidden="1" customWidth="1"/>
    <col min="11522" max="11523" width="12.109375" style="424" hidden="1" customWidth="1"/>
    <col min="11524" max="11524" width="12.6640625" style="424" hidden="1" customWidth="1"/>
    <col min="11525" max="11530" width="12.109375" style="424" hidden="1" customWidth="1"/>
    <col min="11531" max="11541" width="8.6640625" style="424" hidden="1" customWidth="1"/>
    <col min="11542" max="11776" width="8.6640625" style="424" hidden="1"/>
    <col min="11777" max="11777" width="32.6640625" style="424" hidden="1" customWidth="1"/>
    <col min="11778" max="11779" width="12.109375" style="424" hidden="1" customWidth="1"/>
    <col min="11780" max="11780" width="12.6640625" style="424" hidden="1" customWidth="1"/>
    <col min="11781" max="11786" width="12.109375" style="424" hidden="1" customWidth="1"/>
    <col min="11787" max="11797" width="8.6640625" style="424" hidden="1" customWidth="1"/>
    <col min="11798" max="12032" width="8.6640625" style="424" hidden="1"/>
    <col min="12033" max="12033" width="32.6640625" style="424" hidden="1" customWidth="1"/>
    <col min="12034" max="12035" width="12.109375" style="424" hidden="1" customWidth="1"/>
    <col min="12036" max="12036" width="12.6640625" style="424" hidden="1" customWidth="1"/>
    <col min="12037" max="12042" width="12.109375" style="424" hidden="1" customWidth="1"/>
    <col min="12043" max="12053" width="8.6640625" style="424" hidden="1" customWidth="1"/>
    <col min="12054" max="12288" width="8.6640625" style="424" hidden="1"/>
    <col min="12289" max="12289" width="32.6640625" style="424" hidden="1" customWidth="1"/>
    <col min="12290" max="12291" width="12.109375" style="424" hidden="1" customWidth="1"/>
    <col min="12292" max="12292" width="12.6640625" style="424" hidden="1" customWidth="1"/>
    <col min="12293" max="12298" width="12.109375" style="424" hidden="1" customWidth="1"/>
    <col min="12299" max="12309" width="8.6640625" style="424" hidden="1" customWidth="1"/>
    <col min="12310" max="12544" width="8.6640625" style="424" hidden="1"/>
    <col min="12545" max="12545" width="32.6640625" style="424" hidden="1" customWidth="1"/>
    <col min="12546" max="12547" width="12.109375" style="424" hidden="1" customWidth="1"/>
    <col min="12548" max="12548" width="12.6640625" style="424" hidden="1" customWidth="1"/>
    <col min="12549" max="12554" width="12.109375" style="424" hidden="1" customWidth="1"/>
    <col min="12555" max="12565" width="8.6640625" style="424" hidden="1" customWidth="1"/>
    <col min="12566" max="12800" width="8.6640625" style="424" hidden="1"/>
    <col min="12801" max="12801" width="32.6640625" style="424" hidden="1" customWidth="1"/>
    <col min="12802" max="12803" width="12.109375" style="424" hidden="1" customWidth="1"/>
    <col min="12804" max="12804" width="12.6640625" style="424" hidden="1" customWidth="1"/>
    <col min="12805" max="12810" width="12.109375" style="424" hidden="1" customWidth="1"/>
    <col min="12811" max="12821" width="8.6640625" style="424" hidden="1" customWidth="1"/>
    <col min="12822" max="13056" width="8.6640625" style="424" hidden="1"/>
    <col min="13057" max="13057" width="32.6640625" style="424" hidden="1" customWidth="1"/>
    <col min="13058" max="13059" width="12.109375" style="424" hidden="1" customWidth="1"/>
    <col min="13060" max="13060" width="12.6640625" style="424" hidden="1" customWidth="1"/>
    <col min="13061" max="13066" width="12.109375" style="424" hidden="1" customWidth="1"/>
    <col min="13067" max="13077" width="8.6640625" style="424" hidden="1" customWidth="1"/>
    <col min="13078" max="13312" width="8.6640625" style="424" hidden="1"/>
    <col min="13313" max="13313" width="32.6640625" style="424" hidden="1" customWidth="1"/>
    <col min="13314" max="13315" width="12.109375" style="424" hidden="1" customWidth="1"/>
    <col min="13316" max="13316" width="12.6640625" style="424" hidden="1" customWidth="1"/>
    <col min="13317" max="13322" width="12.109375" style="424" hidden="1" customWidth="1"/>
    <col min="13323" max="13333" width="8.6640625" style="424" hidden="1" customWidth="1"/>
    <col min="13334" max="13568" width="8.6640625" style="424" hidden="1"/>
    <col min="13569" max="13569" width="32.6640625" style="424" hidden="1" customWidth="1"/>
    <col min="13570" max="13571" width="12.109375" style="424" hidden="1" customWidth="1"/>
    <col min="13572" max="13572" width="12.6640625" style="424" hidden="1" customWidth="1"/>
    <col min="13573" max="13578" width="12.109375" style="424" hidden="1" customWidth="1"/>
    <col min="13579" max="13589" width="8.6640625" style="424" hidden="1" customWidth="1"/>
    <col min="13590" max="13824" width="8.6640625" style="424" hidden="1"/>
    <col min="13825" max="13825" width="32.6640625" style="424" hidden="1" customWidth="1"/>
    <col min="13826" max="13827" width="12.109375" style="424" hidden="1" customWidth="1"/>
    <col min="13828" max="13828" width="12.6640625" style="424" hidden="1" customWidth="1"/>
    <col min="13829" max="13834" width="12.109375" style="424" hidden="1" customWidth="1"/>
    <col min="13835" max="13845" width="8.6640625" style="424" hidden="1" customWidth="1"/>
    <col min="13846" max="14080" width="8.6640625" style="424" hidden="1"/>
    <col min="14081" max="14081" width="32.6640625" style="424" hidden="1" customWidth="1"/>
    <col min="14082" max="14083" width="12.109375" style="424" hidden="1" customWidth="1"/>
    <col min="14084" max="14084" width="12.6640625" style="424" hidden="1" customWidth="1"/>
    <col min="14085" max="14090" width="12.109375" style="424" hidden="1" customWidth="1"/>
    <col min="14091" max="14101" width="8.6640625" style="424" hidden="1" customWidth="1"/>
    <col min="14102" max="14336" width="8.6640625" style="424" hidden="1"/>
    <col min="14337" max="14337" width="32.6640625" style="424" hidden="1" customWidth="1"/>
    <col min="14338" max="14339" width="12.109375" style="424" hidden="1" customWidth="1"/>
    <col min="14340" max="14340" width="12.6640625" style="424" hidden="1" customWidth="1"/>
    <col min="14341" max="14346" width="12.109375" style="424" hidden="1" customWidth="1"/>
    <col min="14347" max="14357" width="8.6640625" style="424" hidden="1" customWidth="1"/>
    <col min="14358" max="14592" width="8.6640625" style="424" hidden="1"/>
    <col min="14593" max="14593" width="32.6640625" style="424" hidden="1" customWidth="1"/>
    <col min="14594" max="14595" width="12.109375" style="424" hidden="1" customWidth="1"/>
    <col min="14596" max="14596" width="12.6640625" style="424" hidden="1" customWidth="1"/>
    <col min="14597" max="14602" width="12.109375" style="424" hidden="1" customWidth="1"/>
    <col min="14603" max="14613" width="8.6640625" style="424" hidden="1" customWidth="1"/>
    <col min="14614" max="14848" width="8.6640625" style="424" hidden="1"/>
    <col min="14849" max="14849" width="32.6640625" style="424" hidden="1" customWidth="1"/>
    <col min="14850" max="14851" width="12.109375" style="424" hidden="1" customWidth="1"/>
    <col min="14852" max="14852" width="12.6640625" style="424" hidden="1" customWidth="1"/>
    <col min="14853" max="14858" width="12.109375" style="424" hidden="1" customWidth="1"/>
    <col min="14859" max="14869" width="8.6640625" style="424" hidden="1" customWidth="1"/>
    <col min="14870" max="15104" width="8.6640625" style="424" hidden="1"/>
    <col min="15105" max="15105" width="32.6640625" style="424" hidden="1" customWidth="1"/>
    <col min="15106" max="15107" width="12.109375" style="424" hidden="1" customWidth="1"/>
    <col min="15108" max="15108" width="12.6640625" style="424" hidden="1" customWidth="1"/>
    <col min="15109" max="15114" width="12.109375" style="424" hidden="1" customWidth="1"/>
    <col min="15115" max="15125" width="8.6640625" style="424" hidden="1" customWidth="1"/>
    <col min="15126" max="15360" width="8.6640625" style="424" hidden="1"/>
    <col min="15361" max="15361" width="32.6640625" style="424" hidden="1" customWidth="1"/>
    <col min="15362" max="15363" width="12.109375" style="424" hidden="1" customWidth="1"/>
    <col min="15364" max="15364" width="12.6640625" style="424" hidden="1" customWidth="1"/>
    <col min="15365" max="15370" width="12.109375" style="424" hidden="1" customWidth="1"/>
    <col min="15371" max="15381" width="8.6640625" style="424" hidden="1" customWidth="1"/>
    <col min="15382" max="15616" width="8.6640625" style="424" hidden="1"/>
    <col min="15617" max="15617" width="32.6640625" style="424" hidden="1" customWidth="1"/>
    <col min="15618" max="15619" width="12.109375" style="424" hidden="1" customWidth="1"/>
    <col min="15620" max="15620" width="12.6640625" style="424" hidden="1" customWidth="1"/>
    <col min="15621" max="15626" width="12.109375" style="424" hidden="1" customWidth="1"/>
    <col min="15627" max="15637" width="8.6640625" style="424" hidden="1" customWidth="1"/>
    <col min="15638" max="15872" width="8.6640625" style="424" hidden="1"/>
    <col min="15873" max="15873" width="32.6640625" style="424" hidden="1" customWidth="1"/>
    <col min="15874" max="15875" width="12.109375" style="424" hidden="1" customWidth="1"/>
    <col min="15876" max="15876" width="12.6640625" style="424" hidden="1" customWidth="1"/>
    <col min="15877" max="15882" width="12.109375" style="424" hidden="1" customWidth="1"/>
    <col min="15883" max="15893" width="8.6640625" style="424" hidden="1" customWidth="1"/>
    <col min="15894" max="16128" width="8.6640625" style="424" hidden="1"/>
    <col min="16129" max="16129" width="32.6640625" style="424" hidden="1" customWidth="1"/>
    <col min="16130" max="16131" width="12.109375" style="424" hidden="1" customWidth="1"/>
    <col min="16132" max="16132" width="12.6640625" style="424" hidden="1" customWidth="1"/>
    <col min="16133" max="16138" width="12.109375" style="424" hidden="1" customWidth="1"/>
    <col min="16139" max="16149" width="8.6640625" style="424" hidden="1" customWidth="1"/>
    <col min="16150" max="16384" width="8.6640625" style="424" hidden="1"/>
  </cols>
  <sheetData>
    <row r="1" spans="1:11" s="387" customFormat="1" ht="13.2">
      <c r="A1" s="1882" t="s">
        <v>1335</v>
      </c>
      <c r="B1" s="1883"/>
      <c r="C1" s="1883"/>
      <c r="D1" s="1883"/>
      <c r="E1" s="1883"/>
      <c r="F1" s="1883"/>
      <c r="G1" s="1883"/>
      <c r="H1" s="1883"/>
      <c r="I1" s="1883"/>
      <c r="J1" s="1884"/>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ht="11.4">
      <c r="A3" s="388" t="s">
        <v>26</v>
      </c>
      <c r="B3" s="389"/>
      <c r="C3" s="389"/>
      <c r="D3" s="389"/>
      <c r="E3" s="389"/>
      <c r="F3" s="389"/>
      <c r="G3" s="389"/>
      <c r="H3" s="389"/>
      <c r="I3" s="389"/>
      <c r="J3" s="389"/>
      <c r="K3" s="390"/>
    </row>
    <row r="4" spans="1:11" s="391" customFormat="1" ht="11.4">
      <c r="A4" s="395" t="s">
        <v>27</v>
      </c>
      <c r="B4" s="392">
        <f>'Sources and Uses Budget'!C4</f>
        <v>2730000</v>
      </c>
      <c r="C4" s="393"/>
      <c r="D4" s="393"/>
      <c r="E4" s="394"/>
      <c r="F4" s="394"/>
      <c r="G4" s="394"/>
      <c r="H4" s="394"/>
      <c r="I4" s="394"/>
      <c r="J4" s="394"/>
      <c r="K4" s="390"/>
    </row>
    <row r="5" spans="1:11" s="391" customFormat="1" ht="11.4">
      <c r="A5" s="395" t="s">
        <v>28</v>
      </c>
      <c r="B5" s="392">
        <f>'Sources and Uses Budget'!C5</f>
        <v>0</v>
      </c>
      <c r="C5" s="393"/>
      <c r="D5" s="393"/>
      <c r="E5" s="394"/>
      <c r="F5" s="394"/>
      <c r="G5" s="394"/>
      <c r="H5" s="394"/>
      <c r="I5" s="394"/>
      <c r="J5" s="394"/>
      <c r="K5" s="390"/>
    </row>
    <row r="6" spans="1:11" s="391" customFormat="1" ht="11.4">
      <c r="A6" s="395" t="s">
        <v>29</v>
      </c>
      <c r="B6" s="392">
        <f>'Sources and Uses Budget'!C6</f>
        <v>0</v>
      </c>
      <c r="C6" s="393"/>
      <c r="D6" s="393"/>
      <c r="E6" s="394"/>
      <c r="F6" s="394"/>
      <c r="G6" s="394"/>
      <c r="H6" s="394"/>
      <c r="I6" s="394"/>
      <c r="J6" s="394"/>
      <c r="K6" s="390"/>
    </row>
    <row r="7" spans="1:11" s="391" customFormat="1" ht="11.4">
      <c r="A7" s="395" t="s">
        <v>97</v>
      </c>
      <c r="B7" s="392">
        <f>'Sources and Uses Budget'!C7</f>
        <v>0</v>
      </c>
      <c r="C7" s="393"/>
      <c r="D7" s="393"/>
      <c r="E7" s="394"/>
      <c r="F7" s="394"/>
      <c r="G7" s="394"/>
      <c r="H7" s="394"/>
      <c r="I7" s="394"/>
      <c r="J7" s="394"/>
      <c r="K7" s="390"/>
    </row>
    <row r="8" spans="1:11" s="391" customFormat="1">
      <c r="A8" s="396" t="s">
        <v>602</v>
      </c>
      <c r="B8" s="392">
        <f>'Sources and Uses Budget'!C8</f>
        <v>2730000</v>
      </c>
      <c r="C8" s="392">
        <f>SUM(C4:C7)</f>
        <v>0</v>
      </c>
      <c r="D8" s="392">
        <f>SUM(D4:D7)</f>
        <v>0</v>
      </c>
      <c r="E8" s="394"/>
      <c r="F8" s="394"/>
      <c r="G8" s="394"/>
      <c r="H8" s="394"/>
      <c r="I8" s="394"/>
      <c r="J8" s="394"/>
      <c r="K8" s="390"/>
    </row>
    <row r="9" spans="1:11" s="391" customFormat="1" ht="11.4">
      <c r="A9" s="395" t="s">
        <v>603</v>
      </c>
      <c r="B9" s="392">
        <f>'Sources and Uses Budget'!C9</f>
        <v>0</v>
      </c>
      <c r="C9" s="393"/>
      <c r="D9" s="393"/>
      <c r="E9" s="394"/>
      <c r="F9" s="394"/>
      <c r="G9" s="394"/>
      <c r="H9" s="392">
        <f>'Sources and Uses Budget'!T9</f>
        <v>0</v>
      </c>
      <c r="I9" s="393"/>
      <c r="J9" s="393"/>
      <c r="K9" s="390"/>
    </row>
    <row r="10" spans="1:11" s="391" customFormat="1" ht="11.4">
      <c r="A10" s="395" t="s">
        <v>604</v>
      </c>
      <c r="B10" s="392">
        <f>'Sources and Uses Budget'!C10</f>
        <v>209923</v>
      </c>
      <c r="C10" s="393"/>
      <c r="D10" s="393"/>
      <c r="E10" s="392">
        <f>'Sources and Uses Budget'!S10</f>
        <v>209923</v>
      </c>
      <c r="F10" s="393"/>
      <c r="G10" s="393"/>
      <c r="H10" s="392">
        <f>'Sources and Uses Budget'!T10</f>
        <v>0</v>
      </c>
      <c r="I10" s="393"/>
      <c r="J10" s="393"/>
      <c r="K10" s="390"/>
    </row>
    <row r="11" spans="1:11" s="391" customFormat="1">
      <c r="A11" s="396" t="s">
        <v>605</v>
      </c>
      <c r="B11" s="392">
        <f>'Sources and Uses Budget'!C11</f>
        <v>209923</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2939923</v>
      </c>
      <c r="C12" s="392">
        <f>SUM(C8+C11)</f>
        <v>0</v>
      </c>
      <c r="D12" s="392">
        <f>SUM(D8+D11)</f>
        <v>0</v>
      </c>
      <c r="E12" s="394"/>
      <c r="F12" s="394"/>
      <c r="G12" s="394"/>
      <c r="H12" s="394"/>
      <c r="I12" s="394"/>
      <c r="J12" s="394"/>
      <c r="K12" s="390"/>
    </row>
    <row r="13" spans="1:11" s="391" customFormat="1" ht="11.4">
      <c r="A13" s="397" t="s">
        <v>918</v>
      </c>
      <c r="B13" s="392">
        <f>'Sources and Uses Budget'!C13</f>
        <v>0</v>
      </c>
      <c r="C13" s="393"/>
      <c r="D13" s="393"/>
      <c r="E13" s="392">
        <f>'Sources and Uses Budget'!S13</f>
        <v>0</v>
      </c>
      <c r="F13" s="393"/>
      <c r="G13" s="393"/>
      <c r="H13" s="392">
        <f>'Sources and Uses Budget'!T13</f>
        <v>0</v>
      </c>
      <c r="I13" s="393"/>
      <c r="J13" s="393"/>
      <c r="K13" s="390"/>
    </row>
    <row r="14" spans="1:11" s="391" customFormat="1" ht="22.8">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ht="11.4">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ht="11.4">
      <c r="A16" s="388" t="s">
        <v>606</v>
      </c>
      <c r="B16" s="389"/>
      <c r="C16" s="389"/>
      <c r="D16" s="389"/>
      <c r="E16" s="389"/>
      <c r="F16" s="389"/>
      <c r="G16" s="389"/>
      <c r="H16" s="389"/>
      <c r="I16" s="389"/>
      <c r="J16" s="389"/>
      <c r="K16" s="390"/>
    </row>
    <row r="17" spans="1:11" s="391" customFormat="1" ht="11.4">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ht="11.4">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ht="11.4">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ht="11.4">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ht="11.4">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ht="11.4">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ht="11.4">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ht="11.4">
      <c r="A24" s="542" t="s">
        <v>1753</v>
      </c>
      <c r="B24" s="392">
        <f>'Sources and Uses Budget'!C24</f>
        <v>0</v>
      </c>
      <c r="C24" s="393"/>
      <c r="D24" s="393"/>
      <c r="E24" s="392">
        <f>'Sources and Uses Budget'!S24</f>
        <v>0</v>
      </c>
      <c r="F24" s="393"/>
      <c r="G24" s="393"/>
      <c r="H24" s="392">
        <f>'Sources and Uses Budget'!T24</f>
        <v>0</v>
      </c>
      <c r="I24" s="393"/>
      <c r="J24" s="393"/>
      <c r="K24" s="390"/>
    </row>
    <row r="25" spans="1:11" s="391" customFormat="1" ht="11.4">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ht="11.4">
      <c r="A28" s="388" t="s">
        <v>142</v>
      </c>
      <c r="B28" s="389"/>
      <c r="C28" s="389"/>
      <c r="D28" s="389"/>
      <c r="E28" s="389"/>
      <c r="F28" s="389"/>
      <c r="G28" s="389"/>
      <c r="H28" s="389"/>
      <c r="I28" s="389"/>
      <c r="J28" s="389"/>
      <c r="K28" s="390"/>
    </row>
    <row r="29" spans="1:11" s="391" customFormat="1" ht="11.4">
      <c r="A29" s="145" t="s">
        <v>607</v>
      </c>
      <c r="B29" s="392">
        <f>'Sources and Uses Budget'!C29</f>
        <v>2409293</v>
      </c>
      <c r="C29" s="393"/>
      <c r="D29" s="393"/>
      <c r="E29" s="392">
        <f>'Sources and Uses Budget'!S29</f>
        <v>2409293</v>
      </c>
      <c r="F29" s="393"/>
      <c r="G29" s="393"/>
      <c r="H29" s="392">
        <f>'Sources and Uses Budget'!T29</f>
        <v>0</v>
      </c>
      <c r="I29" s="393"/>
      <c r="J29" s="393"/>
      <c r="K29" s="390"/>
    </row>
    <row r="30" spans="1:11" s="391" customFormat="1" ht="11.4">
      <c r="A30" s="145" t="s">
        <v>608</v>
      </c>
      <c r="B30" s="392">
        <f>'Sources and Uses Budget'!C30</f>
        <v>26021587</v>
      </c>
      <c r="C30" s="393"/>
      <c r="D30" s="393"/>
      <c r="E30" s="392">
        <f>'Sources and Uses Budget'!S30</f>
        <v>26021587</v>
      </c>
      <c r="F30" s="393"/>
      <c r="G30" s="393"/>
      <c r="H30" s="392">
        <f>'Sources and Uses Budget'!T30</f>
        <v>0</v>
      </c>
      <c r="I30" s="393"/>
      <c r="J30" s="393"/>
      <c r="K30" s="390"/>
    </row>
    <row r="31" spans="1:11" s="391" customFormat="1" ht="11.4">
      <c r="A31" s="145" t="s">
        <v>609</v>
      </c>
      <c r="B31" s="392">
        <f>'Sources and Uses Budget'!C31</f>
        <v>1055919</v>
      </c>
      <c r="C31" s="393"/>
      <c r="D31" s="393"/>
      <c r="E31" s="392">
        <f>'Sources and Uses Budget'!S31</f>
        <v>1055919</v>
      </c>
      <c r="F31" s="393"/>
      <c r="G31" s="393"/>
      <c r="H31" s="392">
        <f>'Sources and Uses Budget'!T31</f>
        <v>0</v>
      </c>
      <c r="I31" s="393"/>
      <c r="J31" s="393"/>
      <c r="K31" s="390"/>
    </row>
    <row r="32" spans="1:11" s="391" customFormat="1" ht="11.4">
      <c r="A32" s="145" t="s">
        <v>137</v>
      </c>
      <c r="B32" s="392">
        <f>'Sources and Uses Budget'!C32</f>
        <v>1711813</v>
      </c>
      <c r="C32" s="393"/>
      <c r="D32" s="393"/>
      <c r="E32" s="392">
        <f>'Sources and Uses Budget'!S32</f>
        <v>1711813</v>
      </c>
      <c r="F32" s="393"/>
      <c r="G32" s="393"/>
      <c r="H32" s="392">
        <f>'Sources and Uses Budget'!T32</f>
        <v>0</v>
      </c>
      <c r="I32" s="393"/>
      <c r="J32" s="393"/>
      <c r="K32" s="390"/>
    </row>
    <row r="33" spans="1:11" s="391" customFormat="1" ht="11.4">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ht="11.4">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ht="11.4">
      <c r="A35" s="145" t="s">
        <v>140</v>
      </c>
      <c r="B35" s="392">
        <f>'Sources and Uses Budget'!C35</f>
        <v>201402</v>
      </c>
      <c r="C35" s="393"/>
      <c r="D35" s="393"/>
      <c r="E35" s="392">
        <f>'Sources and Uses Budget'!S35</f>
        <v>201402</v>
      </c>
      <c r="F35" s="393"/>
      <c r="G35" s="393"/>
      <c r="H35" s="392">
        <f>'Sources and Uses Budget'!T35</f>
        <v>0</v>
      </c>
      <c r="I35" s="393"/>
      <c r="J35" s="393"/>
      <c r="K35" s="390"/>
    </row>
    <row r="36" spans="1:11" s="391" customFormat="1" ht="11.4">
      <c r="A36" s="542" t="s">
        <v>1753</v>
      </c>
      <c r="B36" s="392">
        <f>'Sources and Uses Budget'!C36</f>
        <v>0</v>
      </c>
      <c r="C36" s="393"/>
      <c r="D36" s="393"/>
      <c r="E36" s="392">
        <f>'Sources and Uses Budget'!S36</f>
        <v>0</v>
      </c>
      <c r="F36" s="393"/>
      <c r="G36" s="393"/>
      <c r="H36" s="392">
        <f>'Sources and Uses Budget'!T36</f>
        <v>0</v>
      </c>
      <c r="I36" s="393"/>
      <c r="J36" s="393"/>
      <c r="K36" s="390"/>
    </row>
    <row r="37" spans="1:11" s="391" customFormat="1" ht="11.4">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31400014</v>
      </c>
      <c r="C38" s="392">
        <f>SUM(C29:C37)</f>
        <v>0</v>
      </c>
      <c r="D38" s="392">
        <f>SUM(D29:D37)</f>
        <v>0</v>
      </c>
      <c r="E38" s="392">
        <f>'Sources and Uses Budget'!S38</f>
        <v>31400014</v>
      </c>
      <c r="F38" s="398">
        <f>SUM(F29:F37)</f>
        <v>0</v>
      </c>
      <c r="G38" s="398">
        <f>SUM(G29:G37)</f>
        <v>0</v>
      </c>
      <c r="H38" s="392">
        <f>'Sources and Uses Budget'!T38</f>
        <v>0</v>
      </c>
      <c r="I38" s="398">
        <f>SUM(I29:I37)</f>
        <v>0</v>
      </c>
      <c r="J38" s="398">
        <f>SUM(J29:J37)</f>
        <v>0</v>
      </c>
      <c r="K38" s="390"/>
    </row>
    <row r="39" spans="1:11" s="391" customFormat="1" ht="11.4">
      <c r="A39" s="388" t="s">
        <v>144</v>
      </c>
      <c r="B39" s="389"/>
      <c r="C39" s="389"/>
      <c r="D39" s="389"/>
      <c r="E39" s="389"/>
      <c r="F39" s="389"/>
      <c r="G39" s="389"/>
      <c r="H39" s="389"/>
      <c r="I39" s="389"/>
      <c r="J39" s="389"/>
      <c r="K39" s="390"/>
    </row>
    <row r="40" spans="1:11" s="391" customFormat="1" ht="11.4">
      <c r="A40" s="395" t="s">
        <v>145</v>
      </c>
      <c r="B40" s="392">
        <f>'Sources and Uses Budget'!C40</f>
        <v>1500000</v>
      </c>
      <c r="C40" s="393"/>
      <c r="D40" s="393"/>
      <c r="E40" s="392">
        <f>'Sources and Uses Budget'!S40</f>
        <v>1500000</v>
      </c>
      <c r="F40" s="393"/>
      <c r="G40" s="393"/>
      <c r="H40" s="392">
        <f>'Sources and Uses Budget'!T40</f>
        <v>0</v>
      </c>
      <c r="I40" s="393"/>
      <c r="J40" s="393"/>
      <c r="K40" s="390"/>
    </row>
    <row r="41" spans="1:11" s="391" customFormat="1" ht="11.4">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1500000</v>
      </c>
      <c r="C42" s="392">
        <f>SUM(C39:C41)</f>
        <v>0</v>
      </c>
      <c r="D42" s="392">
        <f>SUM(D39:D41)</f>
        <v>0</v>
      </c>
      <c r="E42" s="392">
        <f>'Sources and Uses Budget'!S42</f>
        <v>1500000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400000</v>
      </c>
      <c r="C43" s="393"/>
      <c r="D43" s="393"/>
      <c r="E43" s="392">
        <f>'Sources and Uses Budget'!S43</f>
        <v>400000</v>
      </c>
      <c r="F43" s="393"/>
      <c r="G43" s="393"/>
      <c r="H43" s="392">
        <f>'Sources and Uses Budget'!T43</f>
        <v>0</v>
      </c>
      <c r="I43" s="393"/>
      <c r="J43" s="393"/>
      <c r="K43" s="390"/>
    </row>
    <row r="44" spans="1:11" s="391" customFormat="1" ht="11.4">
      <c r="A44" s="388" t="s">
        <v>149</v>
      </c>
      <c r="B44" s="389"/>
      <c r="C44" s="389"/>
      <c r="D44" s="389"/>
      <c r="E44" s="389"/>
      <c r="F44" s="389"/>
      <c r="G44" s="389"/>
      <c r="H44" s="389"/>
      <c r="I44" s="389"/>
      <c r="J44" s="389"/>
      <c r="K44" s="390"/>
    </row>
    <row r="45" spans="1:11" s="391" customFormat="1" ht="11.4">
      <c r="A45" s="395" t="s">
        <v>150</v>
      </c>
      <c r="B45" s="392">
        <f>'Sources and Uses Budget'!C45</f>
        <v>2974751</v>
      </c>
      <c r="C45" s="393"/>
      <c r="D45" s="393"/>
      <c r="E45" s="392">
        <f>'Sources and Uses Budget'!S45</f>
        <v>1458993</v>
      </c>
      <c r="F45" s="393"/>
      <c r="G45" s="393"/>
      <c r="H45" s="392">
        <f>'Sources and Uses Budget'!T45</f>
        <v>0</v>
      </c>
      <c r="I45" s="393"/>
      <c r="J45" s="393"/>
      <c r="K45" s="390"/>
    </row>
    <row r="46" spans="1:11" s="391" customFormat="1" ht="11.4">
      <c r="A46" s="395" t="s">
        <v>151</v>
      </c>
      <c r="B46" s="392">
        <f>'Sources and Uses Budget'!C46</f>
        <v>284696</v>
      </c>
      <c r="C46" s="393"/>
      <c r="D46" s="393"/>
      <c r="E46" s="392">
        <f>'Sources and Uses Budget'!S46</f>
        <v>139776</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ht="11.4">
      <c r="A48" s="395" t="s">
        <v>153</v>
      </c>
      <c r="B48" s="392">
        <f>'Sources and Uses Budget'!C48</f>
        <v>132095</v>
      </c>
      <c r="C48" s="393"/>
      <c r="D48" s="393"/>
      <c r="E48" s="392">
        <f>'Sources and Uses Budget'!S48</f>
        <v>132095</v>
      </c>
      <c r="F48" s="393"/>
      <c r="G48" s="393"/>
      <c r="H48" s="392">
        <f>'Sources and Uses Budget'!T48</f>
        <v>0</v>
      </c>
      <c r="I48" s="393"/>
      <c r="J48" s="393"/>
      <c r="K48" s="390"/>
    </row>
    <row r="49" spans="1:11" s="391" customFormat="1" ht="11.4">
      <c r="A49" s="304" t="s">
        <v>57</v>
      </c>
      <c r="B49" s="392">
        <f>'Sources and Uses Budget'!C49</f>
        <v>170760</v>
      </c>
      <c r="C49" s="393"/>
      <c r="D49" s="393"/>
      <c r="E49" s="392">
        <f>'Sources and Uses Budget'!S49</f>
        <v>35521</v>
      </c>
      <c r="F49" s="393"/>
      <c r="G49" s="393"/>
      <c r="H49" s="392">
        <f>'Sources and Uses Budget'!T49</f>
        <v>0</v>
      </c>
      <c r="I49" s="393"/>
      <c r="J49" s="393"/>
      <c r="K49" s="390"/>
    </row>
    <row r="50" spans="1:11" s="391" customFormat="1" ht="11.4">
      <c r="A50" s="395" t="s">
        <v>156</v>
      </c>
      <c r="B50" s="392">
        <f>'Sources and Uses Budget'!C50</f>
        <v>25000</v>
      </c>
      <c r="C50" s="393"/>
      <c r="D50" s="393"/>
      <c r="E50" s="392">
        <f>'Sources and Uses Budget'!S50</f>
        <v>25000</v>
      </c>
      <c r="F50" s="393"/>
      <c r="G50" s="393"/>
      <c r="H50" s="392">
        <f>'Sources and Uses Budget'!T50</f>
        <v>0</v>
      </c>
      <c r="I50" s="393"/>
      <c r="J50" s="393"/>
      <c r="K50" s="390"/>
    </row>
    <row r="51" spans="1:11" s="391" customFormat="1" ht="11.4">
      <c r="A51" s="395" t="s">
        <v>154</v>
      </c>
      <c r="B51" s="392">
        <f>'Sources and Uses Budget'!C51</f>
        <v>10000</v>
      </c>
      <c r="C51" s="393"/>
      <c r="D51" s="393"/>
      <c r="E51" s="392">
        <f>'Sources and Uses Budget'!S51</f>
        <v>10000</v>
      </c>
      <c r="F51" s="393"/>
      <c r="G51" s="393"/>
      <c r="H51" s="392">
        <f>'Sources and Uses Budget'!T51</f>
        <v>0</v>
      </c>
      <c r="I51" s="393"/>
      <c r="J51" s="393"/>
      <c r="K51" s="390"/>
    </row>
    <row r="52" spans="1:11" s="391" customFormat="1" ht="11.4">
      <c r="A52" s="395" t="s">
        <v>155</v>
      </c>
      <c r="B52" s="392">
        <f>'Sources and Uses Budget'!C52</f>
        <v>321000</v>
      </c>
      <c r="C52" s="393"/>
      <c r="D52" s="393"/>
      <c r="E52" s="392">
        <f>'Sources and Uses Budget'!S52</f>
        <v>321000</v>
      </c>
      <c r="F52" s="393"/>
      <c r="G52" s="393"/>
      <c r="H52" s="392">
        <f>'Sources and Uses Budget'!T52</f>
        <v>0</v>
      </c>
      <c r="I52" s="393"/>
      <c r="J52" s="393"/>
      <c r="K52" s="390"/>
    </row>
    <row r="53" spans="1:11" s="391" customFormat="1" ht="11.4">
      <c r="A53" s="395" t="str">
        <f>'Sources and Uses Budget'!$A53</f>
        <v>Other: Const Lender Expenses</v>
      </c>
      <c r="B53" s="392">
        <f>'Sources and Uses Budget'!C53</f>
        <v>75000</v>
      </c>
      <c r="C53" s="393"/>
      <c r="D53" s="393"/>
      <c r="E53" s="392">
        <f>'Sources and Uses Budget'!S53</f>
        <v>36822</v>
      </c>
      <c r="F53" s="393"/>
      <c r="G53" s="393"/>
      <c r="H53" s="392">
        <f>'Sources and Uses Budget'!T53</f>
        <v>0</v>
      </c>
      <c r="I53" s="393"/>
      <c r="J53" s="393"/>
      <c r="K53" s="390"/>
    </row>
    <row r="54" spans="1:11" s="400" customFormat="1">
      <c r="A54" s="396" t="s">
        <v>157</v>
      </c>
      <c r="B54" s="392">
        <f>'Sources and Uses Budget'!C54</f>
        <v>3993302</v>
      </c>
      <c r="C54" s="398">
        <f>SUM(C45:C53)</f>
        <v>0</v>
      </c>
      <c r="D54" s="398">
        <f>SUM(D45:D53)</f>
        <v>0</v>
      </c>
      <c r="E54" s="392">
        <f>'Sources and Uses Budget'!S54</f>
        <v>2159207</v>
      </c>
      <c r="F54" s="398">
        <f>SUM(F45:F53)</f>
        <v>0</v>
      </c>
      <c r="G54" s="398">
        <f>SUM(G45:G53)</f>
        <v>0</v>
      </c>
      <c r="H54" s="392">
        <f>'Sources and Uses Budget'!T54</f>
        <v>0</v>
      </c>
      <c r="I54" s="398">
        <f>SUM(I45:I53)</f>
        <v>0</v>
      </c>
      <c r="J54" s="398">
        <f>SUM(J45:J53)</f>
        <v>0</v>
      </c>
      <c r="K54" s="399"/>
    </row>
    <row r="55" spans="1:11" s="391" customFormat="1" ht="11.4">
      <c r="A55" s="388" t="s">
        <v>419</v>
      </c>
      <c r="B55" s="389"/>
      <c r="C55" s="389"/>
      <c r="D55" s="389"/>
      <c r="E55" s="389"/>
      <c r="F55" s="389"/>
      <c r="G55" s="389"/>
      <c r="H55" s="389"/>
      <c r="I55" s="389"/>
      <c r="J55" s="389"/>
      <c r="K55" s="390"/>
    </row>
    <row r="56" spans="1:11" s="391" customFormat="1" ht="11.4">
      <c r="A56" s="395" t="s">
        <v>158</v>
      </c>
      <c r="B56" s="392">
        <f>'Sources and Uses Budget'!C56</f>
        <v>32550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ht="11.4">
      <c r="A58" s="395" t="s">
        <v>156</v>
      </c>
      <c r="B58" s="392">
        <f>'Sources and Uses Budget'!C58</f>
        <v>25000</v>
      </c>
      <c r="C58" s="393"/>
      <c r="D58" s="393"/>
      <c r="E58" s="394"/>
      <c r="F58" s="394"/>
      <c r="G58" s="394"/>
      <c r="H58" s="394"/>
      <c r="I58" s="394"/>
      <c r="J58" s="394"/>
      <c r="K58" s="390"/>
    </row>
    <row r="59" spans="1:11" s="391" customFormat="1" ht="11.4">
      <c r="A59" s="395" t="s">
        <v>154</v>
      </c>
      <c r="B59" s="392">
        <f>'Sources and Uses Budget'!C59</f>
        <v>0</v>
      </c>
      <c r="C59" s="393"/>
      <c r="D59" s="393"/>
      <c r="E59" s="394"/>
      <c r="F59" s="394"/>
      <c r="G59" s="394"/>
      <c r="H59" s="394"/>
      <c r="I59" s="394"/>
      <c r="J59" s="394"/>
      <c r="K59" s="390"/>
    </row>
    <row r="60" spans="1:11" s="391" customFormat="1" ht="11.4">
      <c r="A60" s="395" t="s">
        <v>155</v>
      </c>
      <c r="B60" s="392">
        <f>'Sources and Uses Budget'!C60</f>
        <v>0</v>
      </c>
      <c r="C60" s="393"/>
      <c r="D60" s="393"/>
      <c r="E60" s="394"/>
      <c r="F60" s="394"/>
      <c r="G60" s="394"/>
      <c r="H60" s="394"/>
      <c r="I60" s="394"/>
      <c r="J60" s="394"/>
      <c r="K60" s="390"/>
    </row>
    <row r="61" spans="1:11" s="391" customFormat="1" ht="11.4">
      <c r="A61" s="395" t="str">
        <f>'Sources and Uses Budget'!$A61</f>
        <v>Other: Perm Lender Legal/Exp</v>
      </c>
      <c r="B61" s="392">
        <f>'Sources and Uses Budget'!C61</f>
        <v>40000</v>
      </c>
      <c r="C61" s="393"/>
      <c r="D61" s="393"/>
      <c r="E61" s="394"/>
      <c r="F61" s="394"/>
      <c r="G61" s="394"/>
      <c r="H61" s="394"/>
      <c r="I61" s="394"/>
      <c r="J61" s="394"/>
      <c r="K61" s="390"/>
    </row>
    <row r="62" spans="1:11" s="391" customFormat="1" ht="14.1" customHeight="1">
      <c r="A62" s="396" t="s">
        <v>302</v>
      </c>
      <c r="B62" s="392">
        <f>'Sources and Uses Budget'!C62</f>
        <v>97550</v>
      </c>
      <c r="C62" s="392">
        <f>SUM(C56:C61)</f>
        <v>0</v>
      </c>
      <c r="D62" s="392">
        <f>SUM(D56:D61)</f>
        <v>0</v>
      </c>
      <c r="E62" s="394"/>
      <c r="F62" s="394"/>
      <c r="G62" s="394"/>
      <c r="H62" s="394"/>
      <c r="I62" s="394"/>
      <c r="J62" s="394"/>
      <c r="K62" s="390"/>
    </row>
    <row r="63" spans="1:11" s="391" customFormat="1" ht="11.4">
      <c r="A63" s="401" t="s">
        <v>303</v>
      </c>
      <c r="B63" s="392">
        <f>'Sources and Uses Budget'!C63</f>
        <v>40330789</v>
      </c>
      <c r="C63" s="392">
        <f>SUM(C8+C11+C13+C14+C15+C26+C27+C38+C42+C43+C54+C62)</f>
        <v>0</v>
      </c>
      <c r="D63" s="392">
        <f>SUM(D8+D11+D13+D14+D15+D26+D27+D38+D42+D43+D54+D62)</f>
        <v>0</v>
      </c>
      <c r="E63" s="392">
        <f>'Sources and Uses Budget'!S63</f>
        <v>35669144</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2.8">
      <c r="A64" s="141" t="s">
        <v>1757</v>
      </c>
      <c r="B64" s="389"/>
      <c r="C64" s="389"/>
      <c r="D64" s="389"/>
      <c r="E64" s="389"/>
      <c r="F64" s="389"/>
      <c r="G64" s="389"/>
      <c r="H64" s="389"/>
      <c r="I64" s="389"/>
      <c r="J64" s="389"/>
      <c r="K64" s="390"/>
    </row>
    <row r="65" spans="1:11" s="391" customFormat="1" ht="11.4">
      <c r="A65" s="145" t="s">
        <v>171</v>
      </c>
      <c r="B65" s="392">
        <f>'Sources and Uses Budget'!C65</f>
        <v>30000</v>
      </c>
      <c r="C65" s="393"/>
      <c r="D65" s="393"/>
      <c r="E65" s="392">
        <f>'Sources and Uses Budget'!S65</f>
        <v>14729</v>
      </c>
      <c r="F65" s="393"/>
      <c r="G65" s="393"/>
      <c r="H65" s="392">
        <f>'Sources and Uses Budget'!T65</f>
        <v>0</v>
      </c>
      <c r="I65" s="393"/>
      <c r="J65" s="393"/>
      <c r="K65" s="390"/>
    </row>
    <row r="66" spans="1:11" s="391" customFormat="1" ht="22.8">
      <c r="A66" s="304" t="s">
        <v>1754</v>
      </c>
      <c r="B66" s="392">
        <f>'Sources and Uses Budget'!C66</f>
        <v>0</v>
      </c>
      <c r="C66" s="393"/>
      <c r="D66" s="393"/>
      <c r="E66" s="392">
        <f>'Sources and Uses Budget'!S66</f>
        <v>0</v>
      </c>
      <c r="F66" s="393"/>
      <c r="G66" s="393"/>
      <c r="H66" s="392">
        <f>'Sources and Uses Budget'!T66</f>
        <v>0</v>
      </c>
      <c r="I66" s="393"/>
      <c r="J66" s="393"/>
      <c r="K66" s="390"/>
    </row>
    <row r="67" spans="1:11" s="391" customFormat="1" ht="22.8">
      <c r="A67" s="304" t="s">
        <v>1755</v>
      </c>
      <c r="B67" s="392">
        <f>'Sources and Uses Budget'!C67</f>
        <v>0</v>
      </c>
      <c r="C67" s="393"/>
      <c r="D67" s="393"/>
      <c r="E67" s="392">
        <f>'Sources and Uses Budget'!S67</f>
        <v>0</v>
      </c>
      <c r="F67" s="393"/>
      <c r="G67" s="393"/>
      <c r="H67" s="392">
        <f>'Sources and Uses Budget'!T67</f>
        <v>0</v>
      </c>
      <c r="I67" s="393"/>
      <c r="J67" s="393"/>
      <c r="K67" s="390"/>
    </row>
    <row r="68" spans="1:11" s="391" customFormat="1" ht="11.4">
      <c r="A68" s="304" t="s">
        <v>1761</v>
      </c>
      <c r="B68" s="392">
        <f>'Sources and Uses Budget'!C68</f>
        <v>0</v>
      </c>
      <c r="C68" s="393"/>
      <c r="D68" s="393"/>
      <c r="E68" s="392">
        <f>'Sources and Uses Budget'!S68</f>
        <v>0</v>
      </c>
      <c r="F68" s="393"/>
      <c r="G68" s="393"/>
      <c r="H68" s="392">
        <f>'Sources and Uses Budget'!T68</f>
        <v>0</v>
      </c>
      <c r="I68" s="393"/>
      <c r="J68" s="393"/>
      <c r="K68" s="390"/>
    </row>
    <row r="69" spans="1:11" s="391" customFormat="1" ht="11.4">
      <c r="A69" s="395" t="str">
        <f>'Sources and Uses Budget'!$A69</f>
        <v>Other: Borrower Legal</v>
      </c>
      <c r="B69" s="392">
        <f>'Sources and Uses Budget'!C69</f>
        <v>40000</v>
      </c>
      <c r="C69" s="393"/>
      <c r="D69" s="393"/>
      <c r="E69" s="392">
        <f>'Sources and Uses Budget'!S69</f>
        <v>30000</v>
      </c>
      <c r="F69" s="393"/>
      <c r="G69" s="393"/>
      <c r="H69" s="392">
        <f>'Sources and Uses Budget'!T69</f>
        <v>0</v>
      </c>
      <c r="I69" s="393"/>
      <c r="J69" s="393"/>
      <c r="K69" s="390"/>
    </row>
    <row r="70" spans="1:11" s="391" customFormat="1">
      <c r="A70" s="396" t="s">
        <v>610</v>
      </c>
      <c r="B70" s="392">
        <f>'Sources and Uses Budget'!C70</f>
        <v>70000</v>
      </c>
      <c r="C70" s="392">
        <f>SUM(C64:C69)</f>
        <v>0</v>
      </c>
      <c r="D70" s="392">
        <f>SUM(D64:D69)</f>
        <v>0</v>
      </c>
      <c r="E70" s="392">
        <f>'Sources and Uses Budget'!S70</f>
        <v>44729</v>
      </c>
      <c r="F70" s="398">
        <f>SUM(F65:F69)</f>
        <v>0</v>
      </c>
      <c r="G70" s="398">
        <f>SUM(G65:G69)</f>
        <v>0</v>
      </c>
      <c r="H70" s="392">
        <f>'Sources and Uses Budget'!T70</f>
        <v>0</v>
      </c>
      <c r="I70" s="398">
        <f>SUM(I65:I69)</f>
        <v>0</v>
      </c>
      <c r="J70" s="398">
        <f>SUM(J65:J69)</f>
        <v>0</v>
      </c>
      <c r="K70" s="390"/>
    </row>
    <row r="71" spans="1:11" s="391" customFormat="1" ht="11.4">
      <c r="A71" s="388" t="s">
        <v>611</v>
      </c>
      <c r="B71" s="389"/>
      <c r="C71" s="389"/>
      <c r="D71" s="389"/>
      <c r="E71" s="389"/>
      <c r="F71" s="389"/>
      <c r="G71" s="389"/>
      <c r="H71" s="389"/>
      <c r="I71" s="389"/>
      <c r="J71" s="389"/>
      <c r="K71" s="390"/>
    </row>
    <row r="72" spans="1:11" s="391" customFormat="1" ht="11.4">
      <c r="A72" s="395" t="s">
        <v>612</v>
      </c>
      <c r="B72" s="392">
        <f>'Sources and Uses Budget'!C72</f>
        <v>200000</v>
      </c>
      <c r="C72" s="393"/>
      <c r="D72" s="393"/>
      <c r="E72" s="394"/>
      <c r="F72" s="394"/>
      <c r="G72" s="394"/>
      <c r="H72" s="394"/>
      <c r="I72" s="394"/>
      <c r="J72" s="394"/>
      <c r="K72" s="390"/>
    </row>
    <row r="73" spans="1:11" s="391" customFormat="1" ht="11.4">
      <c r="A73" s="395" t="s">
        <v>613</v>
      </c>
      <c r="B73" s="392">
        <f>'Sources and Uses Budget'!C73</f>
        <v>0</v>
      </c>
      <c r="C73" s="393"/>
      <c r="D73" s="393"/>
      <c r="E73" s="394"/>
      <c r="F73" s="394"/>
      <c r="G73" s="394"/>
      <c r="H73" s="394"/>
      <c r="I73" s="394"/>
      <c r="J73" s="394"/>
      <c r="K73" s="390"/>
    </row>
    <row r="74" spans="1:11" s="391" customFormat="1" ht="11.4">
      <c r="A74" s="397" t="s">
        <v>1008</v>
      </c>
      <c r="B74" s="392">
        <f>'Sources and Uses Budget'!C74</f>
        <v>0</v>
      </c>
      <c r="C74" s="393"/>
      <c r="D74" s="393"/>
      <c r="E74" s="394"/>
      <c r="F74" s="394"/>
      <c r="G74" s="394"/>
      <c r="H74" s="394"/>
      <c r="I74" s="394"/>
      <c r="J74" s="394"/>
      <c r="K74" s="390"/>
    </row>
    <row r="75" spans="1:11" s="391" customFormat="1" ht="11.4">
      <c r="A75" s="395" t="s">
        <v>614</v>
      </c>
      <c r="B75" s="392">
        <f>'Sources and Uses Budget'!C75</f>
        <v>219842</v>
      </c>
      <c r="C75" s="393"/>
      <c r="D75" s="393"/>
      <c r="E75" s="394"/>
      <c r="F75" s="394"/>
      <c r="G75" s="394"/>
      <c r="H75" s="394"/>
      <c r="I75" s="394"/>
      <c r="J75" s="394"/>
      <c r="K75" s="390"/>
    </row>
    <row r="76" spans="1:11" s="391" customFormat="1" ht="11.4">
      <c r="A76" s="395" t="str">
        <f>'Sources and Uses Budget'!$A76</f>
        <v>Other: HCD Pooled Transition Reserve Fee</v>
      </c>
      <c r="B76" s="392">
        <f>'Sources and Uses Budget'!C76</f>
        <v>44595</v>
      </c>
      <c r="C76" s="393"/>
      <c r="D76" s="393"/>
      <c r="E76" s="394"/>
      <c r="F76" s="394"/>
      <c r="G76" s="394"/>
      <c r="H76" s="394"/>
      <c r="I76" s="394"/>
      <c r="J76" s="394"/>
      <c r="K76" s="390"/>
    </row>
    <row r="77" spans="1:11" s="391" customFormat="1">
      <c r="A77" s="396" t="s">
        <v>615</v>
      </c>
      <c r="B77" s="392">
        <f>'Sources and Uses Budget'!C77</f>
        <v>464437</v>
      </c>
      <c r="C77" s="392">
        <f>SUM(C72:C76)</f>
        <v>0</v>
      </c>
      <c r="D77" s="392">
        <f>SUM(D72:D76)</f>
        <v>0</v>
      </c>
      <c r="E77" s="394"/>
      <c r="F77" s="394"/>
      <c r="G77" s="394"/>
      <c r="H77" s="394"/>
      <c r="I77" s="394"/>
      <c r="J77" s="394"/>
      <c r="K77" s="390"/>
    </row>
    <row r="78" spans="1:11" s="391" customFormat="1" ht="11.4">
      <c r="A78" s="388" t="s">
        <v>1317</v>
      </c>
      <c r="B78" s="389"/>
      <c r="C78" s="389"/>
      <c r="D78" s="389"/>
      <c r="E78" s="389"/>
      <c r="F78" s="389"/>
      <c r="G78" s="389"/>
      <c r="H78" s="389"/>
      <c r="I78" s="389"/>
      <c r="J78" s="389"/>
      <c r="K78" s="390"/>
    </row>
    <row r="79" spans="1:11" s="391" customFormat="1" ht="11.4">
      <c r="A79" s="395" t="s">
        <v>1319</v>
      </c>
      <c r="B79" s="392">
        <f>'Sources and Uses Budget'!C79</f>
        <v>1587102</v>
      </c>
      <c r="C79" s="393"/>
      <c r="D79" s="393"/>
      <c r="E79" s="392">
        <f>'Sources and Uses Budget'!S79</f>
        <v>1587102</v>
      </c>
      <c r="F79" s="393"/>
      <c r="G79" s="393"/>
      <c r="H79" s="392">
        <f>'Sources and Uses Budget'!T79</f>
        <v>0</v>
      </c>
      <c r="I79" s="393"/>
      <c r="J79" s="393"/>
      <c r="K79" s="390"/>
    </row>
    <row r="80" spans="1:11" s="391" customFormat="1" ht="11.4">
      <c r="A80" s="395" t="s">
        <v>58</v>
      </c>
      <c r="B80" s="392">
        <f>'Sources and Uses Budget'!C80</f>
        <v>263230</v>
      </c>
      <c r="C80" s="393"/>
      <c r="D80" s="393"/>
      <c r="E80" s="392">
        <f>'Sources and Uses Budget'!S80</f>
        <v>263230</v>
      </c>
      <c r="F80" s="393"/>
      <c r="G80" s="393"/>
      <c r="H80" s="392">
        <f>'Sources and Uses Budget'!T80</f>
        <v>0</v>
      </c>
      <c r="I80" s="393"/>
      <c r="J80" s="393"/>
      <c r="K80" s="390"/>
    </row>
    <row r="81" spans="1:11" s="391" customFormat="1">
      <c r="A81" s="396" t="s">
        <v>1316</v>
      </c>
      <c r="B81" s="392">
        <f>'Sources and Uses Budget'!C81</f>
        <v>1850332</v>
      </c>
      <c r="C81" s="392">
        <f>SUM(C79:C80)</f>
        <v>0</v>
      </c>
      <c r="D81" s="392">
        <f>SUM(D79:D80)</f>
        <v>0</v>
      </c>
      <c r="E81" s="392">
        <f>'Sources and Uses Budget'!S81</f>
        <v>1850332</v>
      </c>
      <c r="F81" s="392">
        <f>SUM(F79:F80)</f>
        <v>0</v>
      </c>
      <c r="G81" s="392">
        <f>SUM(G79:G80)</f>
        <v>0</v>
      </c>
      <c r="H81" s="392">
        <f>'Sources and Uses Budget'!T81</f>
        <v>0</v>
      </c>
      <c r="I81" s="392">
        <f>SUM(I79:I80)</f>
        <v>0</v>
      </c>
      <c r="J81" s="392">
        <f>SUM(J79:J80)</f>
        <v>0</v>
      </c>
      <c r="K81" s="390"/>
    </row>
    <row r="82" spans="1:11" s="391" customFormat="1" ht="11.4">
      <c r="A82" s="388" t="s">
        <v>775</v>
      </c>
      <c r="B82" s="389"/>
      <c r="C82" s="389"/>
      <c r="D82" s="389"/>
      <c r="E82" s="389"/>
      <c r="F82" s="389"/>
      <c r="G82" s="389"/>
      <c r="H82" s="389"/>
      <c r="I82" s="389"/>
      <c r="J82" s="389"/>
      <c r="K82" s="390"/>
    </row>
    <row r="83" spans="1:11" s="391" customFormat="1" ht="14.1" customHeight="1">
      <c r="A83" s="145" t="s">
        <v>2411</v>
      </c>
      <c r="B83" s="392">
        <f>'Sources and Uses Budget'!C83</f>
        <v>65856</v>
      </c>
      <c r="C83" s="393"/>
      <c r="D83" s="393"/>
      <c r="E83" s="394"/>
      <c r="F83" s="394"/>
      <c r="G83" s="394"/>
      <c r="H83" s="394"/>
      <c r="I83" s="394"/>
      <c r="J83" s="394"/>
      <c r="K83" s="390"/>
    </row>
    <row r="84" spans="1:11" s="391" customFormat="1" ht="11.4">
      <c r="A84" s="145" t="s">
        <v>777</v>
      </c>
      <c r="B84" s="392">
        <f>'Sources and Uses Budget'!C84</f>
        <v>300000</v>
      </c>
      <c r="C84" s="393"/>
      <c r="D84" s="393"/>
      <c r="E84" s="392">
        <f>'Sources and Uses Budget'!S84</f>
        <v>300000</v>
      </c>
      <c r="F84" s="393"/>
      <c r="G84" s="393"/>
      <c r="H84" s="392">
        <f>'Sources and Uses Budget'!T84</f>
        <v>0</v>
      </c>
      <c r="I84" s="393"/>
      <c r="J84" s="393"/>
      <c r="K84" s="390"/>
    </row>
    <row r="85" spans="1:11" s="391" customFormat="1" ht="11.4">
      <c r="A85" s="145" t="s">
        <v>778</v>
      </c>
      <c r="B85" s="392">
        <f>'Sources and Uses Budget'!C85</f>
        <v>1796420</v>
      </c>
      <c r="C85" s="393"/>
      <c r="D85" s="393"/>
      <c r="E85" s="392">
        <f>'Sources and Uses Budget'!S85</f>
        <v>1796420</v>
      </c>
      <c r="F85" s="393"/>
      <c r="G85" s="393"/>
      <c r="H85" s="392">
        <f>'Sources and Uses Budget'!T85</f>
        <v>0</v>
      </c>
      <c r="I85" s="393"/>
      <c r="J85" s="393"/>
      <c r="K85" s="390"/>
    </row>
    <row r="86" spans="1:11" s="391" customFormat="1" ht="11.4">
      <c r="A86" s="145" t="s">
        <v>779</v>
      </c>
      <c r="B86" s="392">
        <f>'Sources and Uses Budget'!C86</f>
        <v>0</v>
      </c>
      <c r="C86" s="393"/>
      <c r="D86" s="393"/>
      <c r="E86" s="392">
        <f>'Sources and Uses Budget'!S86</f>
        <v>0</v>
      </c>
      <c r="F86" s="393"/>
      <c r="G86" s="393"/>
      <c r="H86" s="392">
        <f>'Sources and Uses Budget'!T86</f>
        <v>0</v>
      </c>
      <c r="I86" s="393"/>
      <c r="J86" s="393"/>
      <c r="K86" s="390"/>
    </row>
    <row r="87" spans="1:11" s="391" customFormat="1" ht="11.4">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ht="11.4">
      <c r="A88" s="145" t="s">
        <v>781</v>
      </c>
      <c r="B88" s="392">
        <f>'Sources and Uses Budget'!C88</f>
        <v>190000</v>
      </c>
      <c r="C88" s="393"/>
      <c r="D88" s="393"/>
      <c r="E88" s="394"/>
      <c r="F88" s="394"/>
      <c r="G88" s="394"/>
      <c r="H88" s="394"/>
      <c r="I88" s="394"/>
      <c r="J88" s="394"/>
      <c r="K88" s="390"/>
    </row>
    <row r="89" spans="1:11" s="391" customFormat="1" ht="11.4">
      <c r="A89" s="145" t="s">
        <v>782</v>
      </c>
      <c r="B89" s="392">
        <f>'Sources and Uses Budget'!C89</f>
        <v>50000</v>
      </c>
      <c r="C89" s="393"/>
      <c r="D89" s="393"/>
      <c r="E89" s="392">
        <f>'Sources and Uses Budget'!S89</f>
        <v>50000</v>
      </c>
      <c r="F89" s="393"/>
      <c r="G89" s="393"/>
      <c r="H89" s="392">
        <f>'Sources and Uses Budget'!T89</f>
        <v>0</v>
      </c>
      <c r="I89" s="393"/>
      <c r="J89" s="393"/>
      <c r="K89" s="390"/>
    </row>
    <row r="90" spans="1:11" s="391" customFormat="1" ht="11.4">
      <c r="A90" s="145" t="s">
        <v>783</v>
      </c>
      <c r="B90" s="392">
        <f>'Sources and Uses Budget'!C90</f>
        <v>15000</v>
      </c>
      <c r="C90" s="393"/>
      <c r="D90" s="393"/>
      <c r="E90" s="392">
        <f>'Sources and Uses Budget'!S90</f>
        <v>0</v>
      </c>
      <c r="F90" s="393"/>
      <c r="G90" s="393"/>
      <c r="H90" s="392">
        <f>'Sources and Uses Budget'!T90</f>
        <v>0</v>
      </c>
      <c r="I90" s="393"/>
      <c r="J90" s="393"/>
      <c r="K90" s="390"/>
    </row>
    <row r="91" spans="1:11" s="391" customFormat="1" ht="11.4">
      <c r="A91" s="155" t="s">
        <v>373</v>
      </c>
      <c r="B91" s="392">
        <f>'Sources and Uses Budget'!C91</f>
        <v>0</v>
      </c>
      <c r="C91" s="393"/>
      <c r="D91" s="393"/>
      <c r="E91" s="392">
        <f>'Sources and Uses Budget'!S91</f>
        <v>0</v>
      </c>
      <c r="F91" s="393"/>
      <c r="G91" s="393"/>
      <c r="H91" s="392">
        <f>'Sources and Uses Budget'!T91</f>
        <v>0</v>
      </c>
      <c r="I91" s="393"/>
      <c r="J91" s="393"/>
      <c r="K91" s="390"/>
    </row>
    <row r="92" spans="1:11" s="391" customFormat="1" ht="11.4">
      <c r="A92" s="542" t="s">
        <v>1318</v>
      </c>
      <c r="B92" s="392">
        <f>'Sources and Uses Budget'!C92</f>
        <v>15000</v>
      </c>
      <c r="C92" s="393"/>
      <c r="D92" s="393"/>
      <c r="E92" s="392">
        <f>'Sources and Uses Budget'!S92</f>
        <v>15000</v>
      </c>
      <c r="F92" s="393"/>
      <c r="G92" s="393"/>
      <c r="H92" s="392">
        <f>'Sources and Uses Budget'!T92</f>
        <v>0</v>
      </c>
      <c r="I92" s="393"/>
      <c r="J92" s="393"/>
      <c r="K92" s="390"/>
    </row>
    <row r="93" spans="1:11" s="391" customFormat="1" ht="11.4">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ht="11.4">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ht="11.4">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2432276</v>
      </c>
      <c r="C96" s="392">
        <f>SUM(C83:C95)</f>
        <v>0</v>
      </c>
      <c r="D96" s="392">
        <f>SUM(D83:D95)</f>
        <v>0</v>
      </c>
      <c r="E96" s="392">
        <f>'Sources and Uses Budget'!S96</f>
        <v>2161420</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45147834</v>
      </c>
      <c r="C97" s="392">
        <f>SUM(C63+C70+C77+C81+C96)</f>
        <v>0</v>
      </c>
      <c r="D97" s="392">
        <f>SUM(D63+D70+D77+D81+D96)</f>
        <v>0</v>
      </c>
      <c r="E97" s="392">
        <f>'Sources and Uses Budget'!S97</f>
        <v>39725625</v>
      </c>
      <c r="F97" s="398">
        <f>SUM(+F63+F70+F81+F96)</f>
        <v>0</v>
      </c>
      <c r="G97" s="398">
        <f>SUM(+G63+G70+G81+G96)</f>
        <v>0</v>
      </c>
      <c r="H97" s="392">
        <f>'Sources and Uses Budget'!T97</f>
        <v>0</v>
      </c>
      <c r="I97" s="398">
        <f>SUM(I63+I70+I81+I96)</f>
        <v>0</v>
      </c>
      <c r="J97" s="398">
        <f>SUM(J63+J70+J81+J96)</f>
        <v>0</v>
      </c>
      <c r="K97" s="390"/>
    </row>
    <row r="98" spans="1:11" s="391" customFormat="1" ht="11.4">
      <c r="A98" s="388" t="s">
        <v>786</v>
      </c>
      <c r="B98" s="389"/>
      <c r="C98" s="389"/>
      <c r="D98" s="389"/>
      <c r="E98" s="389"/>
      <c r="F98" s="389"/>
      <c r="G98" s="389"/>
      <c r="H98" s="389"/>
      <c r="I98" s="389"/>
      <c r="J98" s="389"/>
      <c r="K98" s="390"/>
    </row>
    <row r="99" spans="1:11" s="391" customFormat="1" ht="11.4">
      <c r="A99" s="145" t="s">
        <v>787</v>
      </c>
      <c r="B99" s="392">
        <f>'Sources and Uses Budget'!C99</f>
        <v>5958844</v>
      </c>
      <c r="C99" s="393"/>
      <c r="D99" s="393"/>
      <c r="E99" s="392">
        <f>'Sources and Uses Budget'!S99</f>
        <v>5958844</v>
      </c>
      <c r="F99" s="393"/>
      <c r="G99" s="393"/>
      <c r="H99" s="392">
        <f>'Sources and Uses Budget'!T99</f>
        <v>0</v>
      </c>
      <c r="I99" s="393"/>
      <c r="J99" s="393"/>
      <c r="K99" s="390"/>
    </row>
    <row r="100" spans="1:11" s="391" customFormat="1" ht="11.4">
      <c r="A100" s="304" t="s">
        <v>1759</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ht="11.4">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1760</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ht="11.4">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5958844</v>
      </c>
      <c r="C104" s="392">
        <f>SUM(C99:C103)</f>
        <v>0</v>
      </c>
      <c r="D104" s="392">
        <f>SUM(D99:D103)</f>
        <v>0</v>
      </c>
      <c r="E104" s="392">
        <f>'Sources and Uses Budget'!S104</f>
        <v>5958844</v>
      </c>
      <c r="F104" s="398">
        <f>SUM(F99:F103)</f>
        <v>0</v>
      </c>
      <c r="G104" s="398">
        <f>SUM(G99:G103)</f>
        <v>0</v>
      </c>
      <c r="H104" s="392">
        <f>'Sources and Uses Budget'!T104</f>
        <v>0</v>
      </c>
      <c r="I104" s="398">
        <f>SUM(I99:I103)</f>
        <v>0</v>
      </c>
      <c r="J104" s="398">
        <f>SUM(J99:J103)</f>
        <v>0</v>
      </c>
      <c r="K104" s="390"/>
    </row>
    <row r="105" spans="1:11" s="391" customFormat="1">
      <c r="A105" s="396" t="s">
        <v>1055</v>
      </c>
      <c r="B105" s="392">
        <f>'Sources and Uses Budget'!C105</f>
        <v>51106678</v>
      </c>
      <c r="C105" s="398">
        <f>SUM(C97+C104)</f>
        <v>0</v>
      </c>
      <c r="D105" s="398">
        <f>SUM(D97+D104)</f>
        <v>0</v>
      </c>
      <c r="E105" s="392">
        <f>'Sources and Uses Budget'!S105</f>
        <v>45684469</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45684469</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2">
      <c r="A111" s="408"/>
      <c r="B111" s="406"/>
      <c r="C111" s="406"/>
      <c r="D111" s="406"/>
      <c r="J111" s="407"/>
      <c r="K111" s="390"/>
    </row>
    <row r="112" spans="1:11" s="391" customFormat="1" ht="13.2">
      <c r="A112" s="408"/>
      <c r="B112" s="406"/>
      <c r="C112" s="406"/>
      <c r="D112" s="406"/>
      <c r="J112" s="407"/>
      <c r="K112" s="390"/>
    </row>
    <row r="113" spans="1:11" s="391" customFormat="1" ht="15.6">
      <c r="A113" s="409"/>
      <c r="B113" s="406"/>
      <c r="C113" s="406"/>
      <c r="D113" s="406"/>
      <c r="J113" s="407"/>
      <c r="K113" s="390"/>
    </row>
    <row r="114" spans="1:11" s="391" customFormat="1" ht="13.2">
      <c r="A114" s="408"/>
      <c r="J114" s="407"/>
      <c r="K114" s="390"/>
    </row>
    <row r="115" spans="1:11" s="391" customFormat="1" ht="15.6">
      <c r="A115" s="409"/>
      <c r="J115" s="407"/>
      <c r="K115" s="390"/>
    </row>
    <row r="116" spans="1:11" s="391" customFormat="1" ht="15.6">
      <c r="A116" s="409"/>
      <c r="J116" s="407"/>
      <c r="K116" s="390"/>
    </row>
    <row r="117" spans="1:11" s="391" customFormat="1" ht="11.4">
      <c r="B117" s="406"/>
      <c r="C117" s="406"/>
      <c r="D117" s="406"/>
      <c r="J117" s="407"/>
      <c r="K117" s="390"/>
    </row>
    <row r="118" spans="1:11" s="391" customFormat="1" ht="11.4">
      <c r="J118" s="407"/>
      <c r="K118" s="390"/>
    </row>
    <row r="119" spans="1:11" s="391" customFormat="1" ht="11.4">
      <c r="J119" s="407"/>
      <c r="K119" s="390"/>
    </row>
    <row r="120" spans="1:11" s="391" customFormat="1" ht="11.4">
      <c r="J120" s="407"/>
      <c r="K120" s="390"/>
    </row>
    <row r="121" spans="1:11" s="391" customFormat="1" ht="15.6">
      <c r="A121" s="409"/>
      <c r="J121" s="407"/>
      <c r="K121" s="390"/>
    </row>
    <row r="122" spans="1:11" s="411" customFormat="1" ht="15.6">
      <c r="A122" s="410"/>
      <c r="J122" s="412"/>
      <c r="K122" s="413"/>
    </row>
    <row r="123" spans="1:11" s="391" customFormat="1" ht="11.4">
      <c r="A123" s="414"/>
      <c r="J123" s="407"/>
      <c r="K123" s="390"/>
    </row>
    <row r="124" spans="1:11" s="391" customFormat="1" ht="11.4">
      <c r="B124" s="415"/>
      <c r="D124" s="1880"/>
      <c r="E124" s="1343"/>
      <c r="F124" s="1343"/>
      <c r="G124" s="1343"/>
      <c r="H124" s="1343"/>
      <c r="I124" s="1343"/>
      <c r="J124" s="407"/>
      <c r="K124" s="390"/>
    </row>
    <row r="125" spans="1:11" s="391" customFormat="1" ht="13.2">
      <c r="A125" s="416"/>
      <c r="B125" s="415"/>
      <c r="C125" s="416"/>
      <c r="D125" s="1343"/>
      <c r="E125" s="1343"/>
      <c r="F125" s="1343"/>
      <c r="G125" s="1343"/>
      <c r="H125" s="1343"/>
      <c r="I125" s="1343"/>
      <c r="J125" s="407"/>
      <c r="K125" s="390"/>
    </row>
    <row r="126" spans="1:11" s="391" customFormat="1" ht="13.2">
      <c r="A126" s="416"/>
      <c r="B126" s="415"/>
      <c r="C126" s="416"/>
      <c r="D126" s="1343"/>
      <c r="E126" s="1343"/>
      <c r="F126" s="1343"/>
      <c r="G126" s="1343"/>
      <c r="H126" s="1343"/>
      <c r="I126" s="1343"/>
      <c r="J126" s="407"/>
      <c r="K126" s="390"/>
    </row>
    <row r="127" spans="1:11" s="391" customFormat="1" ht="13.2">
      <c r="A127" s="416"/>
      <c r="B127" s="415"/>
      <c r="C127" s="416"/>
      <c r="D127" s="417"/>
      <c r="E127" s="416"/>
      <c r="F127" s="416"/>
      <c r="G127" s="416"/>
      <c r="J127" s="407"/>
      <c r="K127" s="390"/>
    </row>
    <row r="128" spans="1:11" s="391" customFormat="1" ht="13.2">
      <c r="A128" s="416"/>
      <c r="B128" s="415"/>
      <c r="C128" s="416"/>
      <c r="D128" s="417"/>
      <c r="E128" s="416"/>
      <c r="F128" s="416"/>
      <c r="G128" s="416"/>
      <c r="J128" s="407"/>
      <c r="K128" s="390"/>
    </row>
    <row r="129" spans="1:11" s="391" customFormat="1" ht="13.2">
      <c r="A129" s="416"/>
      <c r="B129" s="415"/>
      <c r="C129" s="416"/>
      <c r="D129" s="416"/>
      <c r="E129" s="416"/>
      <c r="F129" s="416"/>
      <c r="G129" s="416"/>
      <c r="J129" s="407"/>
      <c r="K129" s="390"/>
    </row>
    <row r="130" spans="1:11" s="391" customFormat="1" ht="13.2">
      <c r="A130" s="416"/>
      <c r="B130" s="415"/>
      <c r="C130" s="416"/>
      <c r="D130" s="416"/>
      <c r="E130" s="416"/>
      <c r="F130" s="416"/>
      <c r="G130" s="416"/>
      <c r="J130" s="407"/>
      <c r="K130" s="390"/>
    </row>
    <row r="131" spans="1:11" s="391" customFormat="1" ht="13.2">
      <c r="A131" s="416"/>
      <c r="B131" s="418"/>
      <c r="C131" s="416"/>
      <c r="D131" s="416"/>
      <c r="E131" s="416"/>
      <c r="F131" s="416"/>
      <c r="G131" s="416"/>
      <c r="J131" s="407"/>
      <c r="K131" s="390"/>
    </row>
    <row r="132" spans="1:11" s="391" customFormat="1" ht="13.2">
      <c r="A132" s="419"/>
      <c r="B132" s="420"/>
      <c r="C132" s="416"/>
      <c r="D132" s="421"/>
      <c r="E132" s="416"/>
      <c r="F132" s="416"/>
      <c r="G132" s="416"/>
      <c r="J132" s="407"/>
      <c r="K132" s="390"/>
    </row>
    <row r="133" spans="1:11" s="391" customFormat="1" ht="13.2">
      <c r="A133" s="422"/>
      <c r="B133" s="416"/>
      <c r="C133" s="416"/>
      <c r="D133" s="416"/>
      <c r="E133" s="416"/>
      <c r="F133" s="416"/>
      <c r="G133" s="416"/>
      <c r="J133" s="407"/>
      <c r="K133" s="390"/>
    </row>
    <row r="134" spans="1:11" s="391" customFormat="1" ht="13.2">
      <c r="A134" s="422"/>
      <c r="B134" s="416"/>
      <c r="C134" s="416"/>
      <c r="D134" s="416"/>
      <c r="E134" s="416"/>
      <c r="F134" s="416"/>
      <c r="G134" s="416"/>
      <c r="J134" s="407"/>
      <c r="K134" s="390"/>
    </row>
    <row r="135" spans="1:11" s="391" customFormat="1" ht="13.2">
      <c r="A135" s="423"/>
      <c r="B135" s="416"/>
      <c r="C135" s="416"/>
      <c r="D135" s="416"/>
      <c r="E135" s="416"/>
      <c r="F135" s="416"/>
      <c r="G135" s="416"/>
      <c r="J135" s="407"/>
      <c r="K135" s="390"/>
    </row>
    <row r="136" spans="1:11" s="391" customFormat="1" ht="13.2">
      <c r="A136" s="408"/>
      <c r="B136" s="416"/>
      <c r="C136" s="416"/>
      <c r="D136" s="416"/>
      <c r="E136" s="416"/>
      <c r="F136" s="416"/>
      <c r="G136" s="416"/>
      <c r="J136" s="407"/>
      <c r="K136" s="390"/>
    </row>
    <row r="137" spans="1:11" ht="13.2">
      <c r="A137" s="422"/>
      <c r="B137" s="416"/>
      <c r="C137" s="416"/>
      <c r="D137" s="416"/>
      <c r="E137" s="416"/>
      <c r="F137" s="416"/>
      <c r="G137" s="416"/>
    </row>
    <row r="138" spans="1:11" ht="12" customHeight="1">
      <c r="A138" s="422"/>
      <c r="B138" s="416"/>
      <c r="C138" s="416"/>
      <c r="D138" s="416"/>
      <c r="E138" s="416"/>
      <c r="F138" s="416"/>
      <c r="G138" s="416"/>
    </row>
    <row r="139" spans="1:11" ht="12" customHeight="1">
      <c r="A139" s="1881"/>
      <c r="B139" s="1343"/>
      <c r="C139" s="1343"/>
      <c r="D139" s="387"/>
      <c r="E139" s="416"/>
      <c r="F139" s="416"/>
      <c r="G139" s="416"/>
    </row>
    <row r="140" spans="1:11" ht="12" customHeight="1">
      <c r="A140" s="1280"/>
      <c r="B140" s="1280"/>
      <c r="C140" s="1280"/>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56" workbookViewId="0">
      <selection activeCell="AN65" sqref="AN65"/>
    </sheetView>
  </sheetViews>
  <sheetFormatPr defaultColWidth="0" defaultRowHeight="13.2" zeroHeight="1"/>
  <cols>
    <col min="1" max="1" width="2.6640625" style="14" customWidth="1"/>
    <col min="2" max="3" width="2.44140625" style="14" customWidth="1"/>
    <col min="4" max="4" width="3.109375" style="14" customWidth="1"/>
    <col min="5" max="5" width="3.44140625" style="14" customWidth="1"/>
    <col min="6" max="6" width="2.6640625" style="14" customWidth="1"/>
    <col min="7" max="14" width="2.44140625" style="14" customWidth="1"/>
    <col min="15" max="15" width="2.6640625" style="14" customWidth="1"/>
    <col min="16" max="16" width="2.44140625" style="14" customWidth="1"/>
    <col min="17" max="17" width="3.6640625" style="14" customWidth="1"/>
    <col min="18" max="18" width="4.44140625" style="14" customWidth="1"/>
    <col min="19" max="19" width="3.33203125" style="14" customWidth="1"/>
    <col min="20" max="32" width="2.44140625" style="14" customWidth="1"/>
    <col min="33" max="33" width="3.44140625" style="14" customWidth="1"/>
    <col min="34" max="36" width="2.44140625" style="14" customWidth="1"/>
    <col min="37" max="37" width="5.44140625" style="14" customWidth="1"/>
    <col min="38" max="38" width="2.44140625" style="14" customWidth="1"/>
    <col min="39" max="39" width="3.44140625" style="14" customWidth="1"/>
    <col min="40" max="40" width="5.44140625" style="568" customWidth="1"/>
    <col min="41" max="41" width="5.44140625" style="30" hidden="1" customWidth="1"/>
    <col min="42" max="45" width="5.44140625" style="14" hidden="1" customWidth="1"/>
    <col min="46" max="46" width="10.6640625" style="14" hidden="1" customWidth="1"/>
    <col min="47" max="48" width="5.44140625" style="14" hidden="1" customWidth="1"/>
    <col min="49" max="49" width="8.6640625" style="14" hidden="1" customWidth="1"/>
    <col min="50" max="50" width="7.44140625" style="14" hidden="1" customWidth="1"/>
    <col min="51" max="55" width="5.44140625" style="14" hidden="1" customWidth="1"/>
    <col min="56" max="60" width="5.44140625" style="32" hidden="1" customWidth="1"/>
    <col min="61" max="81" width="5.44140625" style="14" hidden="1" customWidth="1"/>
    <col min="82" max="16384" width="9.109375" style="14" hidden="1"/>
  </cols>
  <sheetData>
    <row r="1" spans="1:42" ht="15.75" customHeight="1">
      <c r="A1" s="2114" t="s">
        <v>1411</v>
      </c>
      <c r="B1" s="2114"/>
      <c r="C1" s="2114"/>
      <c r="D1" s="2114"/>
      <c r="E1" s="2114"/>
      <c r="F1" s="2114"/>
      <c r="G1" s="2114"/>
      <c r="H1" s="2114"/>
      <c r="I1" s="2114"/>
      <c r="J1" s="2114"/>
      <c r="K1" s="2114"/>
      <c r="L1" s="2114"/>
      <c r="M1" s="2114"/>
      <c r="N1" s="2114"/>
      <c r="O1" s="2114"/>
      <c r="P1" s="2114"/>
      <c r="Q1" s="2114"/>
      <c r="R1" s="2114"/>
      <c r="S1" s="2114"/>
      <c r="T1" s="2114"/>
      <c r="U1" s="2114"/>
      <c r="V1" s="2114"/>
      <c r="W1" s="2114"/>
      <c r="X1" s="2114"/>
      <c r="Y1" s="2114"/>
      <c r="Z1" s="2114"/>
      <c r="AA1" s="2114"/>
      <c r="AB1" s="2114"/>
      <c r="AC1" s="2114"/>
      <c r="AD1" s="2114"/>
      <c r="AE1" s="2114"/>
      <c r="AF1" s="2114"/>
      <c r="AG1" s="2114"/>
      <c r="AH1" s="2114"/>
      <c r="AI1" s="2114"/>
      <c r="AJ1" s="2114"/>
      <c r="AK1" s="2114"/>
      <c r="AL1" s="2114"/>
      <c r="AM1" s="2114"/>
    </row>
    <row r="2" spans="1:42" s="570" customFormat="1" ht="12.75" customHeight="1" thickBot="1">
      <c r="A2" s="2115"/>
      <c r="B2" s="2115"/>
      <c r="C2" s="2115"/>
      <c r="D2" s="2115"/>
      <c r="E2" s="2115"/>
      <c r="F2" s="2115"/>
      <c r="G2" s="2115"/>
      <c r="H2" s="2115"/>
      <c r="I2" s="2115"/>
      <c r="J2" s="2115"/>
      <c r="K2" s="2115"/>
      <c r="L2" s="2115"/>
      <c r="M2" s="2115"/>
      <c r="N2" s="2115"/>
      <c r="O2" s="2115"/>
      <c r="P2" s="2115"/>
      <c r="Q2" s="2115"/>
      <c r="R2" s="2115"/>
      <c r="S2" s="2115"/>
      <c r="T2" s="2115"/>
      <c r="U2" s="2115"/>
      <c r="V2" s="2115"/>
      <c r="W2" s="2115"/>
      <c r="X2" s="2115"/>
      <c r="Y2" s="2115"/>
      <c r="Z2" s="2115"/>
      <c r="AA2" s="2115"/>
      <c r="AB2" s="2115"/>
      <c r="AC2" s="2115"/>
      <c r="AD2" s="2115"/>
      <c r="AE2" s="2115"/>
      <c r="AF2" s="2115"/>
      <c r="AG2" s="2115"/>
      <c r="AH2" s="2115"/>
      <c r="AI2" s="2115"/>
      <c r="AJ2" s="2115"/>
      <c r="AK2" s="2115"/>
      <c r="AL2" s="2115"/>
      <c r="AM2" s="2115"/>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1412</v>
      </c>
      <c r="B4" s="573" t="s">
        <v>1413</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1414</v>
      </c>
      <c r="B7" s="573" t="s">
        <v>1415</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5" t="s">
        <v>1416</v>
      </c>
      <c r="AF7" s="1925"/>
      <c r="AG7" s="1925"/>
      <c r="AH7" s="1925"/>
      <c r="AI7" s="1925"/>
      <c r="AJ7" s="1925"/>
      <c r="AK7" s="1925"/>
      <c r="AL7" s="574"/>
      <c r="AM7" s="574"/>
      <c r="AN7" s="569"/>
    </row>
    <row r="8" spans="1:42" s="570" customFormat="1" ht="12.75" customHeight="1">
      <c r="A8" s="572"/>
      <c r="B8" s="573" t="s">
        <v>1919</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2324</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2318</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8" t="s">
        <v>600</v>
      </c>
      <c r="C13" s="2108"/>
      <c r="D13" s="581"/>
      <c r="E13" s="582" t="s">
        <v>1417</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6"/>
      <c r="AH13" s="2116"/>
      <c r="AI13" s="2116"/>
      <c r="AJ13" s="2117"/>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8" t="s">
        <v>600</v>
      </c>
      <c r="C16" s="2108"/>
      <c r="D16" s="581"/>
      <c r="E16" s="2100" t="s">
        <v>1418</v>
      </c>
      <c r="F16" s="2101"/>
      <c r="G16" s="2101"/>
      <c r="H16" s="2101"/>
      <c r="I16" s="2101"/>
      <c r="J16" s="2101"/>
      <c r="K16" s="2101"/>
      <c r="L16" s="2101"/>
      <c r="M16" s="2101"/>
      <c r="N16" s="2101"/>
      <c r="O16" s="2101"/>
      <c r="P16" s="2101"/>
      <c r="Q16" s="2101"/>
      <c r="R16" s="2101"/>
      <c r="S16" s="2101"/>
      <c r="T16" s="2101"/>
      <c r="U16" s="2101"/>
      <c r="V16" s="2101"/>
      <c r="W16" s="2101"/>
      <c r="X16" s="2101"/>
      <c r="Y16" s="2101"/>
      <c r="Z16" s="2101"/>
      <c r="AA16" s="2101"/>
      <c r="AB16" s="2101"/>
      <c r="AC16" s="2101"/>
      <c r="AD16" s="2101"/>
      <c r="AE16" s="2101"/>
      <c r="AF16" s="2101"/>
      <c r="AG16" s="2101"/>
      <c r="AH16" s="2101"/>
      <c r="AI16" s="2101"/>
      <c r="AJ16" s="2102"/>
      <c r="AK16" s="574"/>
      <c r="AL16" s="574"/>
      <c r="AM16" s="574"/>
      <c r="AN16" s="569"/>
      <c r="AO16" s="584">
        <f>IF($B25="yes",20,0)</f>
        <v>0</v>
      </c>
      <c r="AP16" s="14"/>
    </row>
    <row r="17" spans="1:42" s="570" customFormat="1" ht="12.75" customHeight="1">
      <c r="A17" s="574"/>
      <c r="B17" s="574"/>
      <c r="C17" s="574"/>
      <c r="D17" s="585"/>
      <c r="E17" s="2103"/>
      <c r="F17" s="2104"/>
      <c r="G17" s="2104"/>
      <c r="H17" s="2104"/>
      <c r="I17" s="2104"/>
      <c r="J17" s="2104"/>
      <c r="K17" s="2104"/>
      <c r="L17" s="2104"/>
      <c r="M17" s="2104"/>
      <c r="N17" s="2104"/>
      <c r="O17" s="2104"/>
      <c r="P17" s="2104"/>
      <c r="Q17" s="2104"/>
      <c r="R17" s="2104"/>
      <c r="S17" s="2104"/>
      <c r="T17" s="2104"/>
      <c r="U17" s="2104"/>
      <c r="V17" s="2104"/>
      <c r="W17" s="2104"/>
      <c r="X17" s="2104"/>
      <c r="Y17" s="2104"/>
      <c r="Z17" s="2104"/>
      <c r="AA17" s="2104"/>
      <c r="AB17" s="2104"/>
      <c r="AC17" s="2104"/>
      <c r="AD17" s="2104"/>
      <c r="AE17" s="2104"/>
      <c r="AF17" s="2104"/>
      <c r="AG17" s="2104"/>
      <c r="AH17" s="2104"/>
      <c r="AI17" s="2104"/>
      <c r="AJ17" s="2105"/>
      <c r="AK17" s="574"/>
      <c r="AL17" s="574"/>
      <c r="AM17" s="574"/>
      <c r="AN17" s="569"/>
      <c r="AO17" s="570">
        <f>IF(SUM(AO13:AO16)&gt;20,20,(SUM(AO13:AO16)))</f>
        <v>0</v>
      </c>
      <c r="AP17" s="570" t="s">
        <v>1419</v>
      </c>
    </row>
    <row r="18" spans="1:42" s="570" customFormat="1" ht="12.75" customHeight="1">
      <c r="A18" s="574"/>
      <c r="B18" s="574"/>
      <c r="C18" s="574"/>
      <c r="D18" s="585"/>
      <c r="E18" s="2103"/>
      <c r="F18" s="2104"/>
      <c r="G18" s="2104"/>
      <c r="H18" s="2104"/>
      <c r="I18" s="2104"/>
      <c r="J18" s="2104"/>
      <c r="K18" s="2104"/>
      <c r="L18" s="2104"/>
      <c r="M18" s="2104"/>
      <c r="N18" s="2104"/>
      <c r="O18" s="2104"/>
      <c r="P18" s="2104"/>
      <c r="Q18" s="2104"/>
      <c r="R18" s="2104"/>
      <c r="S18" s="2104"/>
      <c r="T18" s="2104"/>
      <c r="U18" s="2104"/>
      <c r="V18" s="2104"/>
      <c r="W18" s="2104"/>
      <c r="X18" s="2104"/>
      <c r="Y18" s="2104"/>
      <c r="Z18" s="2104"/>
      <c r="AA18" s="2104"/>
      <c r="AB18" s="2104"/>
      <c r="AC18" s="2104"/>
      <c r="AD18" s="2104"/>
      <c r="AE18" s="2104"/>
      <c r="AF18" s="2104"/>
      <c r="AG18" s="2104"/>
      <c r="AH18" s="2104"/>
      <c r="AI18" s="2104"/>
      <c r="AJ18" s="2105"/>
      <c r="AK18" s="574"/>
      <c r="AL18" s="574"/>
      <c r="AM18" s="574"/>
      <c r="AN18" s="569"/>
    </row>
    <row r="19" spans="1:42" s="570" customFormat="1" ht="12.75" customHeight="1">
      <c r="A19" s="574"/>
      <c r="B19" s="574"/>
      <c r="C19" s="574"/>
      <c r="D19" s="585"/>
      <c r="E19" s="586" t="s">
        <v>1420</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4"/>
      <c r="F20" s="2125"/>
      <c r="G20" s="2125"/>
      <c r="H20" s="2125"/>
      <c r="I20" s="2125"/>
      <c r="J20" s="2125"/>
      <c r="K20" s="2125"/>
      <c r="L20" s="2125"/>
      <c r="M20" s="2125"/>
      <c r="N20" s="2125"/>
      <c r="O20" s="2125"/>
      <c r="P20" s="2125"/>
      <c r="Q20" s="2125"/>
      <c r="R20" s="2125"/>
      <c r="S20" s="2125"/>
      <c r="T20" s="2125"/>
      <c r="U20" s="2125"/>
      <c r="V20" s="2125"/>
      <c r="W20" s="2125"/>
      <c r="X20" s="2125"/>
      <c r="Y20" s="2125"/>
      <c r="Z20" s="2125"/>
      <c r="AA20" s="2125"/>
      <c r="AB20" s="2125"/>
      <c r="AC20" s="2125"/>
      <c r="AD20" s="2125"/>
      <c r="AE20" s="2125"/>
      <c r="AF20" s="2125"/>
      <c r="AG20" s="2125"/>
      <c r="AH20" s="2125"/>
      <c r="AI20" s="2125"/>
      <c r="AJ20" s="2126"/>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8" t="s">
        <v>600</v>
      </c>
      <c r="C22" s="2108"/>
      <c r="D22" s="581"/>
      <c r="E22" s="2118" t="s">
        <v>1421</v>
      </c>
      <c r="F22" s="2119"/>
      <c r="G22" s="2119"/>
      <c r="H22" s="2119"/>
      <c r="I22" s="2119"/>
      <c r="J22" s="2119"/>
      <c r="K22" s="2119"/>
      <c r="L22" s="2119"/>
      <c r="M22" s="2119"/>
      <c r="N22" s="2119"/>
      <c r="O22" s="2119"/>
      <c r="P22" s="2119"/>
      <c r="Q22" s="2119"/>
      <c r="R22" s="2119"/>
      <c r="S22" s="2119"/>
      <c r="T22" s="2119"/>
      <c r="U22" s="2119"/>
      <c r="V22" s="2119"/>
      <c r="W22" s="2119"/>
      <c r="X22" s="2119"/>
      <c r="Y22" s="2119"/>
      <c r="Z22" s="2119"/>
      <c r="AA22" s="2119"/>
      <c r="AB22" s="2119"/>
      <c r="AC22" s="2119"/>
      <c r="AD22" s="2119"/>
      <c r="AE22" s="2119"/>
      <c r="AF22" s="2119"/>
      <c r="AG22" s="2119"/>
      <c r="AH22" s="2119"/>
      <c r="AI22" s="2119"/>
      <c r="AJ22" s="2120"/>
      <c r="AK22" s="574"/>
      <c r="AL22" s="574"/>
      <c r="AM22" s="574"/>
      <c r="AN22" s="569"/>
      <c r="AO22" s="570">
        <f>IF(SUM(AO20:AO21)&gt;14,14,SUM(AO20:AO21))</f>
        <v>0</v>
      </c>
      <c r="AP22" s="570" t="s">
        <v>1419</v>
      </c>
    </row>
    <row r="23" spans="1:42" s="570" customFormat="1" ht="12.75" customHeight="1">
      <c r="A23" s="574"/>
      <c r="B23" s="574"/>
      <c r="C23" s="574"/>
      <c r="D23" s="584"/>
      <c r="E23" s="2121"/>
      <c r="F23" s="2122"/>
      <c r="G23" s="2122"/>
      <c r="H23" s="2122"/>
      <c r="I23" s="2122"/>
      <c r="J23" s="2122"/>
      <c r="K23" s="2122"/>
      <c r="L23" s="2122"/>
      <c r="M23" s="2122"/>
      <c r="N23" s="2122"/>
      <c r="O23" s="2122"/>
      <c r="P23" s="2122"/>
      <c r="Q23" s="2122"/>
      <c r="R23" s="2122"/>
      <c r="S23" s="2122"/>
      <c r="T23" s="2122"/>
      <c r="U23" s="2122"/>
      <c r="V23" s="2122"/>
      <c r="W23" s="2122"/>
      <c r="X23" s="2122"/>
      <c r="Y23" s="2122"/>
      <c r="Z23" s="2122"/>
      <c r="AA23" s="2122"/>
      <c r="AB23" s="2122"/>
      <c r="AC23" s="2122"/>
      <c r="AD23" s="2122"/>
      <c r="AE23" s="2122"/>
      <c r="AF23" s="2122"/>
      <c r="AG23" s="2122"/>
      <c r="AH23" s="2122"/>
      <c r="AI23" s="2122"/>
      <c r="AJ23" s="2123"/>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8" t="s">
        <v>600</v>
      </c>
      <c r="C25" s="2108"/>
      <c r="D25" s="581"/>
      <c r="E25" s="2035" t="s">
        <v>2348</v>
      </c>
      <c r="F25" s="2036"/>
      <c r="G25" s="2036"/>
      <c r="H25" s="2036"/>
      <c r="I25" s="2036"/>
      <c r="J25" s="2036"/>
      <c r="K25" s="2036"/>
      <c r="L25" s="2036"/>
      <c r="M25" s="2036"/>
      <c r="N25" s="2036"/>
      <c r="O25" s="2036"/>
      <c r="P25" s="2036"/>
      <c r="Q25" s="2036"/>
      <c r="R25" s="2036"/>
      <c r="S25" s="2036"/>
      <c r="T25" s="2036"/>
      <c r="U25" s="2036"/>
      <c r="V25" s="2036"/>
      <c r="W25" s="2036"/>
      <c r="X25" s="2036"/>
      <c r="Y25" s="2036"/>
      <c r="Z25" s="2036"/>
      <c r="AA25" s="2036"/>
      <c r="AB25" s="2036"/>
      <c r="AC25" s="2036"/>
      <c r="AD25" s="2036"/>
      <c r="AE25" s="2036"/>
      <c r="AF25" s="2036"/>
      <c r="AG25" s="2036"/>
      <c r="AH25" s="2036"/>
      <c r="AI25" s="2036"/>
      <c r="AJ25" s="2037"/>
      <c r="AK25" s="574"/>
      <c r="AL25" s="574"/>
      <c r="AM25" s="574"/>
      <c r="AN25" s="569"/>
      <c r="AO25" s="570">
        <f>IF(AO24&gt;6,6,AO24)</f>
        <v>0</v>
      </c>
      <c r="AP25" s="570" t="s">
        <v>1419</v>
      </c>
    </row>
    <row r="26" spans="1:42" s="570" customFormat="1" ht="12.75" customHeight="1">
      <c r="A26" s="574"/>
      <c r="B26" s="574"/>
      <c r="C26" s="574"/>
      <c r="D26" s="584"/>
      <c r="E26" s="2060"/>
      <c r="F26" s="2061"/>
      <c r="G26" s="2061"/>
      <c r="H26" s="2061"/>
      <c r="I26" s="2061"/>
      <c r="J26" s="2061"/>
      <c r="K26" s="2061"/>
      <c r="L26" s="2061"/>
      <c r="M26" s="2061"/>
      <c r="N26" s="2061"/>
      <c r="O26" s="2061"/>
      <c r="P26" s="2061"/>
      <c r="Q26" s="2061"/>
      <c r="R26" s="2061"/>
      <c r="S26" s="2061"/>
      <c r="T26" s="2061"/>
      <c r="U26" s="2061"/>
      <c r="V26" s="2061"/>
      <c r="W26" s="2061"/>
      <c r="X26" s="2061"/>
      <c r="Y26" s="2061"/>
      <c r="Z26" s="2061"/>
      <c r="AA26" s="2061"/>
      <c r="AB26" s="2061"/>
      <c r="AC26" s="2061"/>
      <c r="AD26" s="2061"/>
      <c r="AE26" s="2061"/>
      <c r="AF26" s="2061"/>
      <c r="AG26" s="2061"/>
      <c r="AH26" s="2061"/>
      <c r="AI26" s="2061"/>
      <c r="AJ26" s="2062"/>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2319</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1419</v>
      </c>
    </row>
    <row r="30" spans="1:42" s="570" customFormat="1" ht="12.75" customHeight="1">
      <c r="A30" s="574"/>
      <c r="B30" s="2108" t="s">
        <v>600</v>
      </c>
      <c r="C30" s="2108"/>
      <c r="D30" s="581"/>
      <c r="E30" s="2118" t="s">
        <v>2320</v>
      </c>
      <c r="F30" s="2119"/>
      <c r="G30" s="2119"/>
      <c r="H30" s="2119"/>
      <c r="I30" s="2119"/>
      <c r="J30" s="2119"/>
      <c r="K30" s="2119"/>
      <c r="L30" s="2119"/>
      <c r="M30" s="2119"/>
      <c r="N30" s="2119"/>
      <c r="O30" s="2119"/>
      <c r="P30" s="2119"/>
      <c r="Q30" s="2119"/>
      <c r="R30" s="2119"/>
      <c r="S30" s="2119"/>
      <c r="T30" s="2119"/>
      <c r="U30" s="2119"/>
      <c r="V30" s="2119"/>
      <c r="W30" s="2119"/>
      <c r="X30" s="2119"/>
      <c r="Y30" s="2119"/>
      <c r="Z30" s="2119"/>
      <c r="AA30" s="2119"/>
      <c r="AB30" s="2119"/>
      <c r="AC30" s="2119"/>
      <c r="AD30" s="2119"/>
      <c r="AE30" s="2119"/>
      <c r="AF30" s="2119"/>
      <c r="AG30" s="2119"/>
      <c r="AH30" s="2119"/>
      <c r="AI30" s="2119"/>
      <c r="AJ30" s="2120"/>
      <c r="AK30" s="574"/>
      <c r="AL30" s="574"/>
      <c r="AM30" s="574"/>
      <c r="AN30" s="569"/>
      <c r="AO30" s="584"/>
    </row>
    <row r="31" spans="1:42" s="570" customFormat="1" ht="12.75" customHeight="1">
      <c r="A31" s="574"/>
      <c r="B31" s="574"/>
      <c r="C31" s="574"/>
      <c r="E31" s="2121"/>
      <c r="F31" s="2122"/>
      <c r="G31" s="2122"/>
      <c r="H31" s="2122"/>
      <c r="I31" s="2122"/>
      <c r="J31" s="2122"/>
      <c r="K31" s="2122"/>
      <c r="L31" s="2122"/>
      <c r="M31" s="2122"/>
      <c r="N31" s="2122"/>
      <c r="O31" s="2122"/>
      <c r="P31" s="2122"/>
      <c r="Q31" s="2122"/>
      <c r="R31" s="2122"/>
      <c r="S31" s="2122"/>
      <c r="T31" s="2122"/>
      <c r="U31" s="2122"/>
      <c r="V31" s="2122"/>
      <c r="W31" s="2122"/>
      <c r="X31" s="2122"/>
      <c r="Y31" s="2122"/>
      <c r="Z31" s="2122"/>
      <c r="AA31" s="2122"/>
      <c r="AB31" s="2122"/>
      <c r="AC31" s="2122"/>
      <c r="AD31" s="2122"/>
      <c r="AE31" s="2122"/>
      <c r="AF31" s="2122"/>
      <c r="AG31" s="2122"/>
      <c r="AH31" s="2122"/>
      <c r="AI31" s="2122"/>
      <c r="AJ31" s="2123"/>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8" t="s">
        <v>600</v>
      </c>
      <c r="C33" s="2108"/>
      <c r="D33" s="581"/>
      <c r="E33" s="2035" t="s">
        <v>2321</v>
      </c>
      <c r="F33" s="2036"/>
      <c r="G33" s="2036"/>
      <c r="H33" s="2036"/>
      <c r="I33" s="2036"/>
      <c r="J33" s="2036"/>
      <c r="K33" s="2036"/>
      <c r="L33" s="2036"/>
      <c r="M33" s="2036"/>
      <c r="N33" s="2036"/>
      <c r="O33" s="2036"/>
      <c r="P33" s="2036"/>
      <c r="Q33" s="2036"/>
      <c r="R33" s="2036"/>
      <c r="S33" s="2036"/>
      <c r="T33" s="2036"/>
      <c r="U33" s="2036"/>
      <c r="V33" s="2036"/>
      <c r="W33" s="2036"/>
      <c r="X33" s="2036"/>
      <c r="Y33" s="2036"/>
      <c r="Z33" s="2036"/>
      <c r="AA33" s="2036"/>
      <c r="AB33" s="2036"/>
      <c r="AC33" s="2036"/>
      <c r="AD33" s="2036"/>
      <c r="AE33" s="2036"/>
      <c r="AF33" s="2036"/>
      <c r="AG33" s="2036"/>
      <c r="AH33" s="2036"/>
      <c r="AI33" s="2036"/>
      <c r="AJ33" s="2037"/>
      <c r="AK33" s="574"/>
      <c r="AL33" s="574"/>
      <c r="AM33" s="574"/>
      <c r="AN33" s="569"/>
    </row>
    <row r="34" spans="1:41" s="570" customFormat="1" ht="12.75" customHeight="1">
      <c r="A34" s="574"/>
      <c r="B34" s="574"/>
      <c r="C34" s="574"/>
      <c r="E34" s="2038"/>
      <c r="F34" s="2039"/>
      <c r="G34" s="2039"/>
      <c r="H34" s="2039"/>
      <c r="I34" s="2039"/>
      <c r="J34" s="2039"/>
      <c r="K34" s="2039"/>
      <c r="L34" s="2039"/>
      <c r="M34" s="2039"/>
      <c r="N34" s="2039"/>
      <c r="O34" s="2039"/>
      <c r="P34" s="2039"/>
      <c r="Q34" s="2039"/>
      <c r="R34" s="2039"/>
      <c r="S34" s="2039"/>
      <c r="T34" s="2039"/>
      <c r="U34" s="2039"/>
      <c r="V34" s="2039"/>
      <c r="W34" s="2039"/>
      <c r="X34" s="2039"/>
      <c r="Y34" s="2039"/>
      <c r="Z34" s="2039"/>
      <c r="AA34" s="2039"/>
      <c r="AB34" s="2039"/>
      <c r="AC34" s="2039"/>
      <c r="AD34" s="2039"/>
      <c r="AE34" s="2039"/>
      <c r="AF34" s="2039"/>
      <c r="AG34" s="2039"/>
      <c r="AH34" s="2039"/>
      <c r="AI34" s="2039"/>
      <c r="AJ34" s="2040"/>
      <c r="AK34" s="574"/>
      <c r="AL34" s="574"/>
      <c r="AM34" s="574"/>
      <c r="AN34" s="569"/>
    </row>
    <row r="35" spans="1:41" s="570" customFormat="1" ht="12.75" customHeight="1">
      <c r="A35" s="574"/>
      <c r="B35" s="574"/>
      <c r="C35" s="574"/>
      <c r="E35" s="2060"/>
      <c r="F35" s="2061"/>
      <c r="G35" s="2061"/>
      <c r="H35" s="2061"/>
      <c r="I35" s="2061"/>
      <c r="J35" s="2061"/>
      <c r="K35" s="2061"/>
      <c r="L35" s="2061"/>
      <c r="M35" s="2061"/>
      <c r="N35" s="2061"/>
      <c r="O35" s="2061"/>
      <c r="P35" s="2061"/>
      <c r="Q35" s="2061"/>
      <c r="R35" s="2061"/>
      <c r="S35" s="2061"/>
      <c r="T35" s="2061"/>
      <c r="U35" s="2061"/>
      <c r="V35" s="2061"/>
      <c r="W35" s="2061"/>
      <c r="X35" s="2061"/>
      <c r="Y35" s="2061"/>
      <c r="Z35" s="2061"/>
      <c r="AA35" s="2061"/>
      <c r="AB35" s="2061"/>
      <c r="AC35" s="2061"/>
      <c r="AD35" s="2061"/>
      <c r="AE35" s="2061"/>
      <c r="AF35" s="2061"/>
      <c r="AG35" s="2061"/>
      <c r="AH35" s="2061"/>
      <c r="AI35" s="2061"/>
      <c r="AJ35" s="2062"/>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2323</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8" t="s">
        <v>600</v>
      </c>
      <c r="C39" s="2108"/>
      <c r="D39" s="1186"/>
      <c r="E39" s="2035" t="s">
        <v>2322</v>
      </c>
      <c r="F39" s="2036"/>
      <c r="G39" s="2036"/>
      <c r="H39" s="2036"/>
      <c r="I39" s="2036"/>
      <c r="J39" s="2036"/>
      <c r="K39" s="2036"/>
      <c r="L39" s="2036"/>
      <c r="M39" s="2036"/>
      <c r="N39" s="2036"/>
      <c r="O39" s="2036"/>
      <c r="P39" s="2036"/>
      <c r="Q39" s="2036"/>
      <c r="R39" s="2036"/>
      <c r="S39" s="2036"/>
      <c r="T39" s="2036"/>
      <c r="U39" s="2036"/>
      <c r="V39" s="2036"/>
      <c r="W39" s="2036"/>
      <c r="X39" s="2036"/>
      <c r="Y39" s="2036"/>
      <c r="Z39" s="2036"/>
      <c r="AA39" s="2036"/>
      <c r="AB39" s="2036"/>
      <c r="AC39" s="2036"/>
      <c r="AD39" s="2036"/>
      <c r="AE39" s="2036"/>
      <c r="AF39" s="2036"/>
      <c r="AG39" s="2036"/>
      <c r="AH39" s="2036"/>
      <c r="AI39" s="2036"/>
      <c r="AJ39" s="2037"/>
      <c r="AK39" s="1186"/>
      <c r="AL39" s="574"/>
      <c r="AM39" s="574"/>
      <c r="AN39" s="569"/>
    </row>
    <row r="40" spans="1:41" s="570" customFormat="1" ht="12.75" customHeight="1">
      <c r="A40" s="574"/>
      <c r="B40" s="574"/>
      <c r="C40" s="574"/>
      <c r="E40" s="2038"/>
      <c r="F40" s="2039"/>
      <c r="G40" s="2039"/>
      <c r="H40" s="2039"/>
      <c r="I40" s="2039"/>
      <c r="J40" s="2039"/>
      <c r="K40" s="2039"/>
      <c r="L40" s="2039"/>
      <c r="M40" s="2039"/>
      <c r="N40" s="2039"/>
      <c r="O40" s="2039"/>
      <c r="P40" s="2039"/>
      <c r="Q40" s="2039"/>
      <c r="R40" s="2039"/>
      <c r="S40" s="2039"/>
      <c r="T40" s="2039"/>
      <c r="U40" s="2039"/>
      <c r="V40" s="2039"/>
      <c r="W40" s="2039"/>
      <c r="X40" s="2039"/>
      <c r="Y40" s="2039"/>
      <c r="Z40" s="2039"/>
      <c r="AA40" s="2039"/>
      <c r="AB40" s="2039"/>
      <c r="AC40" s="2039"/>
      <c r="AD40" s="2039"/>
      <c r="AE40" s="2039"/>
      <c r="AF40" s="2039"/>
      <c r="AG40" s="2039"/>
      <c r="AH40" s="2039"/>
      <c r="AI40" s="2039"/>
      <c r="AJ40" s="2040"/>
      <c r="AK40" s="574"/>
      <c r="AL40" s="574"/>
      <c r="AM40" s="574"/>
      <c r="AN40" s="569"/>
    </row>
    <row r="41" spans="1:41" s="570" customFormat="1" ht="12.75" customHeight="1">
      <c r="A41" s="574"/>
      <c r="D41" s="581"/>
      <c r="E41" s="2060"/>
      <c r="F41" s="2061"/>
      <c r="G41" s="2061"/>
      <c r="H41" s="2061"/>
      <c r="I41" s="2061"/>
      <c r="J41" s="2061"/>
      <c r="K41" s="2061"/>
      <c r="L41" s="2061"/>
      <c r="M41" s="2061"/>
      <c r="N41" s="2061"/>
      <c r="O41" s="2061"/>
      <c r="P41" s="2061"/>
      <c r="Q41" s="2061"/>
      <c r="R41" s="2061"/>
      <c r="S41" s="2061"/>
      <c r="T41" s="2061"/>
      <c r="U41" s="2061"/>
      <c r="V41" s="2061"/>
      <c r="W41" s="2061"/>
      <c r="X41" s="2061"/>
      <c r="Y41" s="2061"/>
      <c r="Z41" s="2061"/>
      <c r="AA41" s="2061"/>
      <c r="AB41" s="2061"/>
      <c r="AC41" s="2061"/>
      <c r="AD41" s="2061"/>
      <c r="AE41" s="2061"/>
      <c r="AF41" s="2061"/>
      <c r="AG41" s="2061"/>
      <c r="AH41" s="2061"/>
      <c r="AI41" s="2061"/>
      <c r="AJ41" s="2062"/>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2325</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2326</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8" t="s">
        <v>600</v>
      </c>
      <c r="C46" s="2108"/>
      <c r="D46" s="574"/>
      <c r="E46" s="2035" t="s">
        <v>2327</v>
      </c>
      <c r="F46" s="2036"/>
      <c r="G46" s="2036"/>
      <c r="H46" s="2036"/>
      <c r="I46" s="2036"/>
      <c r="J46" s="2036"/>
      <c r="K46" s="2036"/>
      <c r="L46" s="2036"/>
      <c r="M46" s="2036"/>
      <c r="N46" s="2036"/>
      <c r="O46" s="2036"/>
      <c r="P46" s="2036"/>
      <c r="Q46" s="2036"/>
      <c r="R46" s="2036"/>
      <c r="S46" s="2036"/>
      <c r="T46" s="2036"/>
      <c r="U46" s="2036"/>
      <c r="V46" s="2036"/>
      <c r="W46" s="2036"/>
      <c r="X46" s="2036"/>
      <c r="Y46" s="2036"/>
      <c r="Z46" s="2036"/>
      <c r="AA46" s="2036"/>
      <c r="AB46" s="2036"/>
      <c r="AC46" s="2036"/>
      <c r="AD46" s="2036"/>
      <c r="AE46" s="2036"/>
      <c r="AF46" s="2036"/>
      <c r="AG46" s="2036"/>
      <c r="AH46" s="2036"/>
      <c r="AI46" s="2036"/>
      <c r="AJ46" s="2037"/>
      <c r="AK46" s="574"/>
      <c r="AL46" s="574"/>
      <c r="AM46" s="574"/>
      <c r="AN46" s="569"/>
      <c r="AO46" s="593"/>
    </row>
    <row r="47" spans="1:41" s="570" customFormat="1" ht="12.75" customHeight="1">
      <c r="A47" s="574"/>
      <c r="D47" s="581"/>
      <c r="E47" s="2038"/>
      <c r="F47" s="2039"/>
      <c r="G47" s="2039"/>
      <c r="H47" s="2039"/>
      <c r="I47" s="2039"/>
      <c r="J47" s="2039"/>
      <c r="K47" s="2039"/>
      <c r="L47" s="2039"/>
      <c r="M47" s="2039"/>
      <c r="N47" s="2039"/>
      <c r="O47" s="2039"/>
      <c r="P47" s="2039"/>
      <c r="Q47" s="2039"/>
      <c r="R47" s="2039"/>
      <c r="S47" s="2039"/>
      <c r="T47" s="2039"/>
      <c r="U47" s="2039"/>
      <c r="V47" s="2039"/>
      <c r="W47" s="2039"/>
      <c r="X47" s="2039"/>
      <c r="Y47" s="2039"/>
      <c r="Z47" s="2039"/>
      <c r="AA47" s="2039"/>
      <c r="AB47" s="2039"/>
      <c r="AC47" s="2039"/>
      <c r="AD47" s="2039"/>
      <c r="AE47" s="2039"/>
      <c r="AF47" s="2039"/>
      <c r="AG47" s="2039"/>
      <c r="AH47" s="2039"/>
      <c r="AI47" s="2039"/>
      <c r="AJ47" s="2040"/>
      <c r="AK47" s="574"/>
      <c r="AL47" s="574"/>
      <c r="AM47" s="574"/>
      <c r="AN47" s="569"/>
      <c r="AO47" s="593"/>
    </row>
    <row r="48" spans="1:41" s="570" customFormat="1" ht="12.75" customHeight="1">
      <c r="A48" s="574"/>
      <c r="D48" s="574"/>
      <c r="E48" s="2060"/>
      <c r="F48" s="2061"/>
      <c r="G48" s="2061"/>
      <c r="H48" s="2061"/>
      <c r="I48" s="2061"/>
      <c r="J48" s="2061"/>
      <c r="K48" s="2061"/>
      <c r="L48" s="2061"/>
      <c r="M48" s="2061"/>
      <c r="N48" s="2061"/>
      <c r="O48" s="2061"/>
      <c r="P48" s="2061"/>
      <c r="Q48" s="2061"/>
      <c r="R48" s="2061"/>
      <c r="S48" s="2061"/>
      <c r="T48" s="2061"/>
      <c r="U48" s="2061"/>
      <c r="V48" s="2061"/>
      <c r="W48" s="2061"/>
      <c r="X48" s="2061"/>
      <c r="Y48" s="2061"/>
      <c r="Z48" s="2061"/>
      <c r="AA48" s="2061"/>
      <c r="AB48" s="2061"/>
      <c r="AC48" s="2061"/>
      <c r="AD48" s="2061"/>
      <c r="AE48" s="2061"/>
      <c r="AF48" s="2061"/>
      <c r="AG48" s="2061"/>
      <c r="AH48" s="2061"/>
      <c r="AI48" s="2061"/>
      <c r="AJ48" s="2062"/>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8" t="s">
        <v>600</v>
      </c>
      <c r="C50" s="2108"/>
      <c r="D50" s="574"/>
      <c r="E50" s="2134" t="s">
        <v>2328</v>
      </c>
      <c r="F50" s="2135"/>
      <c r="G50" s="2135"/>
      <c r="H50" s="2135"/>
      <c r="I50" s="2135"/>
      <c r="J50" s="2135"/>
      <c r="K50" s="2135"/>
      <c r="L50" s="2135"/>
      <c r="M50" s="2135"/>
      <c r="N50" s="2135"/>
      <c r="O50" s="2135"/>
      <c r="P50" s="2135"/>
      <c r="Q50" s="2135"/>
      <c r="R50" s="2135"/>
      <c r="S50" s="2135"/>
      <c r="T50" s="2135"/>
      <c r="U50" s="2135"/>
      <c r="V50" s="2135"/>
      <c r="W50" s="2135"/>
      <c r="X50" s="2135"/>
      <c r="Y50" s="2135"/>
      <c r="Z50" s="2135"/>
      <c r="AA50" s="2135"/>
      <c r="AB50" s="2135"/>
      <c r="AC50" s="2135"/>
      <c r="AD50" s="2135"/>
      <c r="AE50" s="2135"/>
      <c r="AF50" s="2135"/>
      <c r="AG50" s="2135"/>
      <c r="AH50" s="2135"/>
      <c r="AI50" s="2135"/>
      <c r="AJ50" s="2136"/>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8" t="s">
        <v>600</v>
      </c>
      <c r="C52" s="2108"/>
      <c r="D52" s="574"/>
      <c r="E52" s="2035" t="s">
        <v>2329</v>
      </c>
      <c r="F52" s="2036"/>
      <c r="G52" s="2036"/>
      <c r="H52" s="2036"/>
      <c r="I52" s="2036"/>
      <c r="J52" s="2036"/>
      <c r="K52" s="2036"/>
      <c r="L52" s="2036"/>
      <c r="M52" s="2036"/>
      <c r="N52" s="2036"/>
      <c r="O52" s="2036"/>
      <c r="P52" s="2036"/>
      <c r="Q52" s="2036"/>
      <c r="R52" s="2036"/>
      <c r="S52" s="2036"/>
      <c r="T52" s="2036"/>
      <c r="U52" s="2036"/>
      <c r="V52" s="2036"/>
      <c r="W52" s="2036"/>
      <c r="X52" s="2036"/>
      <c r="Y52" s="2036"/>
      <c r="Z52" s="2036"/>
      <c r="AA52" s="2036"/>
      <c r="AB52" s="2036"/>
      <c r="AC52" s="2036"/>
      <c r="AD52" s="2036"/>
      <c r="AE52" s="2036"/>
      <c r="AF52" s="2036"/>
      <c r="AG52" s="2036"/>
      <c r="AH52" s="2036"/>
      <c r="AI52" s="2036"/>
      <c r="AJ52" s="2037"/>
      <c r="AK52" s="574"/>
      <c r="AL52" s="574"/>
      <c r="AM52" s="574"/>
      <c r="AN52" s="569"/>
    </row>
    <row r="53" spans="1:50" s="570" customFormat="1" ht="12.75" customHeight="1">
      <c r="A53" s="574"/>
      <c r="B53" s="581"/>
      <c r="C53" s="581"/>
      <c r="D53" s="581"/>
      <c r="E53" s="2060"/>
      <c r="F53" s="2061"/>
      <c r="G53" s="2061"/>
      <c r="H53" s="2061"/>
      <c r="I53" s="2061"/>
      <c r="J53" s="2061"/>
      <c r="K53" s="2061"/>
      <c r="L53" s="2061"/>
      <c r="M53" s="2061"/>
      <c r="N53" s="2061"/>
      <c r="O53" s="2061"/>
      <c r="P53" s="2061"/>
      <c r="Q53" s="2061"/>
      <c r="R53" s="2061"/>
      <c r="S53" s="2061"/>
      <c r="T53" s="2061"/>
      <c r="U53" s="2061"/>
      <c r="V53" s="2061"/>
      <c r="W53" s="2061"/>
      <c r="X53" s="2061"/>
      <c r="Y53" s="2061"/>
      <c r="Z53" s="2061"/>
      <c r="AA53" s="2061"/>
      <c r="AB53" s="2061"/>
      <c r="AC53" s="2061"/>
      <c r="AD53" s="2061"/>
      <c r="AE53" s="2061"/>
      <c r="AF53" s="2061"/>
      <c r="AG53" s="2061"/>
      <c r="AH53" s="2061"/>
      <c r="AI53" s="2061"/>
      <c r="AJ53" s="2062"/>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1422</v>
      </c>
      <c r="AK56" s="2081">
        <f>AO36</f>
        <v>0</v>
      </c>
      <c r="AL56" s="2082"/>
      <c r="AM56" s="2083"/>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1423</v>
      </c>
      <c r="B59" s="573" t="s">
        <v>1424</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5" t="s">
        <v>1425</v>
      </c>
      <c r="AF59" s="1925"/>
      <c r="AG59" s="1925"/>
      <c r="AH59" s="1925"/>
      <c r="AI59" s="1925"/>
      <c r="AJ59" s="1925"/>
      <c r="AK59" s="1925"/>
      <c r="AL59" s="574"/>
      <c r="AM59" s="574"/>
      <c r="AN59" s="569"/>
    </row>
    <row r="60" spans="1:50" s="570" customFormat="1" ht="12.75" customHeight="1">
      <c r="A60" s="572"/>
      <c r="B60" s="573" t="s">
        <v>1918</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8" t="s">
        <v>554</v>
      </c>
      <c r="C62" s="2108"/>
      <c r="D62" s="581" t="s">
        <v>1426</v>
      </c>
      <c r="E62" s="2100" t="s">
        <v>2330</v>
      </c>
      <c r="F62" s="2101"/>
      <c r="G62" s="2101"/>
      <c r="H62" s="2101"/>
      <c r="I62" s="2101"/>
      <c r="J62" s="2101"/>
      <c r="K62" s="2101"/>
      <c r="L62" s="2101"/>
      <c r="M62" s="2101"/>
      <c r="N62" s="2101"/>
      <c r="O62" s="2101"/>
      <c r="P62" s="2101"/>
      <c r="Q62" s="2101"/>
      <c r="R62" s="2101"/>
      <c r="S62" s="2101"/>
      <c r="T62" s="2101"/>
      <c r="U62" s="2101"/>
      <c r="V62" s="2101"/>
      <c r="W62" s="2101"/>
      <c r="X62" s="2101"/>
      <c r="Y62" s="2101"/>
      <c r="Z62" s="2101"/>
      <c r="AA62" s="2101"/>
      <c r="AB62" s="2101"/>
      <c r="AC62" s="2101"/>
      <c r="AD62" s="2101"/>
      <c r="AE62" s="2101"/>
      <c r="AF62" s="2101"/>
      <c r="AG62" s="2101"/>
      <c r="AH62" s="2101"/>
      <c r="AI62" s="2101"/>
      <c r="AJ62" s="2102"/>
      <c r="AK62" s="577"/>
      <c r="AL62" s="574"/>
      <c r="AM62" s="574"/>
      <c r="AN62" s="569"/>
      <c r="AO62" s="584">
        <f>IF($B62="yes",10,0)</f>
        <v>10</v>
      </c>
    </row>
    <row r="63" spans="1:50" s="570" customFormat="1" ht="12.75" customHeight="1">
      <c r="A63" s="572"/>
      <c r="B63" s="574"/>
      <c r="C63" s="574"/>
      <c r="D63" s="585"/>
      <c r="E63" s="2103"/>
      <c r="F63" s="2104"/>
      <c r="G63" s="2104"/>
      <c r="H63" s="2104"/>
      <c r="I63" s="2104"/>
      <c r="J63" s="2104"/>
      <c r="K63" s="2104"/>
      <c r="L63" s="2104"/>
      <c r="M63" s="2104"/>
      <c r="N63" s="2104"/>
      <c r="O63" s="2104"/>
      <c r="P63" s="2104"/>
      <c r="Q63" s="2104"/>
      <c r="R63" s="2104"/>
      <c r="S63" s="2104"/>
      <c r="T63" s="2104"/>
      <c r="U63" s="2104"/>
      <c r="V63" s="2104"/>
      <c r="W63" s="2104"/>
      <c r="X63" s="2104"/>
      <c r="Y63" s="2104"/>
      <c r="Z63" s="2104"/>
      <c r="AA63" s="2104"/>
      <c r="AB63" s="2104"/>
      <c r="AC63" s="2104"/>
      <c r="AD63" s="2104"/>
      <c r="AE63" s="2104"/>
      <c r="AF63" s="2104"/>
      <c r="AG63" s="2104"/>
      <c r="AH63" s="2104"/>
      <c r="AI63" s="2104"/>
      <c r="AJ63" s="2105"/>
      <c r="AK63" s="577"/>
      <c r="AL63" s="574"/>
      <c r="AM63" s="574"/>
      <c r="AN63" s="569"/>
      <c r="AO63" s="584">
        <f>IF($B68="yes",10,0)</f>
        <v>0</v>
      </c>
    </row>
    <row r="64" spans="1:50" s="570" customFormat="1" ht="12.75" customHeight="1">
      <c r="A64" s="572"/>
      <c r="B64" s="574"/>
      <c r="C64" s="574"/>
      <c r="D64" s="585"/>
      <c r="E64" s="2103"/>
      <c r="F64" s="2104"/>
      <c r="G64" s="2104"/>
      <c r="H64" s="2104"/>
      <c r="I64" s="2104"/>
      <c r="J64" s="2104"/>
      <c r="K64" s="2104"/>
      <c r="L64" s="2104"/>
      <c r="M64" s="2104"/>
      <c r="N64" s="2104"/>
      <c r="O64" s="2104"/>
      <c r="P64" s="2104"/>
      <c r="Q64" s="2104"/>
      <c r="R64" s="2104"/>
      <c r="S64" s="2104"/>
      <c r="T64" s="2104"/>
      <c r="U64" s="2104"/>
      <c r="V64" s="2104"/>
      <c r="W64" s="2104"/>
      <c r="X64" s="2104"/>
      <c r="Y64" s="2104"/>
      <c r="Z64" s="2104"/>
      <c r="AA64" s="2104"/>
      <c r="AB64" s="2104"/>
      <c r="AC64" s="2104"/>
      <c r="AD64" s="2104"/>
      <c r="AE64" s="2104"/>
      <c r="AF64" s="2104"/>
      <c r="AG64" s="2104"/>
      <c r="AH64" s="2104"/>
      <c r="AI64" s="2104"/>
      <c r="AJ64" s="2105"/>
      <c r="AK64" s="577"/>
      <c r="AL64" s="574"/>
      <c r="AM64" s="574"/>
      <c r="AN64" s="569"/>
      <c r="AO64" s="584">
        <f>IF($B75="yes",10,0)</f>
        <v>10</v>
      </c>
    </row>
    <row r="65" spans="1:42" s="570" customFormat="1" ht="12.75" customHeight="1">
      <c r="A65" s="572"/>
      <c r="B65" s="574"/>
      <c r="C65" s="574"/>
      <c r="D65" s="585"/>
      <c r="E65" s="2103"/>
      <c r="F65" s="2104"/>
      <c r="G65" s="2104"/>
      <c r="H65" s="2104"/>
      <c r="I65" s="2104"/>
      <c r="J65" s="2104"/>
      <c r="K65" s="2104"/>
      <c r="L65" s="2104"/>
      <c r="M65" s="2104"/>
      <c r="N65" s="2104"/>
      <c r="O65" s="2104"/>
      <c r="P65" s="2104"/>
      <c r="Q65" s="2104"/>
      <c r="R65" s="2104"/>
      <c r="S65" s="2104"/>
      <c r="T65" s="2104"/>
      <c r="U65" s="2104"/>
      <c r="V65" s="2104"/>
      <c r="W65" s="2104"/>
      <c r="X65" s="2104"/>
      <c r="Y65" s="2104"/>
      <c r="Z65" s="2104"/>
      <c r="AA65" s="2104"/>
      <c r="AB65" s="2104"/>
      <c r="AC65" s="2104"/>
      <c r="AD65" s="2104"/>
      <c r="AE65" s="2104"/>
      <c r="AF65" s="2104"/>
      <c r="AG65" s="2104"/>
      <c r="AH65" s="2104"/>
      <c r="AI65" s="2104"/>
      <c r="AJ65" s="2105"/>
      <c r="AK65" s="577"/>
      <c r="AL65" s="574"/>
      <c r="AM65" s="574"/>
      <c r="AN65" s="569"/>
      <c r="AO65" s="570">
        <f>IF(SUM(AO62:AO64)&gt;10,10,(SUM(AO62:AO64)))</f>
        <v>10</v>
      </c>
      <c r="AP65" s="608" t="s">
        <v>1427</v>
      </c>
    </row>
    <row r="66" spans="1:42" s="570" customFormat="1" ht="12.75" customHeight="1">
      <c r="A66" s="572"/>
      <c r="B66" s="574"/>
      <c r="C66" s="574"/>
      <c r="D66" s="585"/>
      <c r="E66" s="2130"/>
      <c r="F66" s="2131"/>
      <c r="G66" s="2131"/>
      <c r="H66" s="2131"/>
      <c r="I66" s="2131"/>
      <c r="J66" s="2131"/>
      <c r="K66" s="2131"/>
      <c r="L66" s="2131"/>
      <c r="M66" s="2131"/>
      <c r="N66" s="2131"/>
      <c r="O66" s="2131"/>
      <c r="P66" s="2131"/>
      <c r="Q66" s="2131"/>
      <c r="R66" s="2131"/>
      <c r="S66" s="2131"/>
      <c r="T66" s="2131"/>
      <c r="U66" s="2131"/>
      <c r="V66" s="2131"/>
      <c r="W66" s="2131"/>
      <c r="X66" s="2131"/>
      <c r="Y66" s="2131"/>
      <c r="Z66" s="2131"/>
      <c r="AA66" s="2131"/>
      <c r="AB66" s="2131"/>
      <c r="AC66" s="2131"/>
      <c r="AD66" s="2131"/>
      <c r="AE66" s="2131"/>
      <c r="AF66" s="2131"/>
      <c r="AG66" s="2131"/>
      <c r="AH66" s="2131"/>
      <c r="AI66" s="2131"/>
      <c r="AJ66" s="2132"/>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8" t="s">
        <v>600</v>
      </c>
      <c r="C68" s="2108"/>
      <c r="D68" s="581" t="s">
        <v>1428</v>
      </c>
      <c r="E68" s="1006" t="s">
        <v>1914</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33" t="s">
        <v>600</v>
      </c>
      <c r="F69" s="2108"/>
      <c r="G69" s="609"/>
      <c r="H69" s="592" t="s">
        <v>1429</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8" t="s">
        <v>600</v>
      </c>
      <c r="F70" s="2129"/>
      <c r="G70" s="609"/>
      <c r="H70" s="592" t="s">
        <v>1430</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8" t="s">
        <v>600</v>
      </c>
      <c r="F71" s="2129"/>
      <c r="G71" s="609"/>
      <c r="H71" s="592" t="s">
        <v>1929</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33" t="s">
        <v>600</v>
      </c>
      <c r="F73" s="2108"/>
      <c r="G73" s="941"/>
      <c r="H73" s="1011" t="s">
        <v>1928</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8" t="s">
        <v>554</v>
      </c>
      <c r="C75" s="2108"/>
      <c r="D75" s="581" t="s">
        <v>1431</v>
      </c>
      <c r="E75" s="2035" t="s">
        <v>1930</v>
      </c>
      <c r="F75" s="2036"/>
      <c r="G75" s="2036"/>
      <c r="H75" s="2036"/>
      <c r="I75" s="2036"/>
      <c r="J75" s="2036"/>
      <c r="K75" s="2036"/>
      <c r="L75" s="2036"/>
      <c r="M75" s="2036"/>
      <c r="N75" s="2036"/>
      <c r="O75" s="2036"/>
      <c r="P75" s="2036"/>
      <c r="Q75" s="2036"/>
      <c r="R75" s="2036"/>
      <c r="S75" s="2036"/>
      <c r="T75" s="2036"/>
      <c r="U75" s="2036"/>
      <c r="V75" s="2036"/>
      <c r="W75" s="2036"/>
      <c r="X75" s="2036"/>
      <c r="Y75" s="2036"/>
      <c r="Z75" s="2036"/>
      <c r="AA75" s="2036"/>
      <c r="AB75" s="2036"/>
      <c r="AC75" s="2036"/>
      <c r="AD75" s="2036"/>
      <c r="AE75" s="2036"/>
      <c r="AF75" s="2036"/>
      <c r="AG75" s="2036"/>
      <c r="AH75" s="2036"/>
      <c r="AI75" s="2036"/>
      <c r="AJ75" s="2037"/>
      <c r="AK75" s="577"/>
      <c r="AL75" s="574"/>
      <c r="AM75" s="574"/>
      <c r="AN75" s="569"/>
    </row>
    <row r="76" spans="1:42" s="570" customFormat="1" ht="12.75" customHeight="1">
      <c r="A76" s="572"/>
      <c r="B76" s="574"/>
      <c r="C76" s="574"/>
      <c r="D76" s="584"/>
      <c r="E76" s="2060"/>
      <c r="F76" s="2061"/>
      <c r="G76" s="2061"/>
      <c r="H76" s="2061"/>
      <c r="I76" s="2061"/>
      <c r="J76" s="2061"/>
      <c r="K76" s="2061"/>
      <c r="L76" s="2061"/>
      <c r="M76" s="2061"/>
      <c r="N76" s="2061"/>
      <c r="O76" s="2061"/>
      <c r="P76" s="2061"/>
      <c r="Q76" s="2061"/>
      <c r="R76" s="2061"/>
      <c r="S76" s="2061"/>
      <c r="T76" s="2061"/>
      <c r="U76" s="2061"/>
      <c r="V76" s="2061"/>
      <c r="W76" s="2061"/>
      <c r="X76" s="2061"/>
      <c r="Y76" s="2061"/>
      <c r="Z76" s="2061"/>
      <c r="AA76" s="2061"/>
      <c r="AB76" s="2061"/>
      <c r="AC76" s="2061"/>
      <c r="AD76" s="2061"/>
      <c r="AE76" s="2061"/>
      <c r="AF76" s="2061"/>
      <c r="AG76" s="2061"/>
      <c r="AH76" s="2061"/>
      <c r="AI76" s="2061"/>
      <c r="AJ76" s="2062"/>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1432</v>
      </c>
      <c r="AK78" s="2081">
        <f>IF(AK56&gt;0,0,AO65)</f>
        <v>10</v>
      </c>
      <c r="AL78" s="2082"/>
      <c r="AM78" s="2083"/>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1433</v>
      </c>
      <c r="B81" s="573" t="s">
        <v>1434</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5" t="s">
        <v>1416</v>
      </c>
      <c r="AF81" s="1925"/>
      <c r="AG81" s="1925"/>
      <c r="AH81" s="1925"/>
      <c r="AI81" s="1925"/>
      <c r="AJ81" s="1925"/>
      <c r="AK81" s="1925"/>
      <c r="AL81" s="574"/>
      <c r="AM81" s="574"/>
      <c r="AN81" s="569"/>
    </row>
    <row r="82" spans="1:43" s="570" customFormat="1" ht="12.75" customHeight="1">
      <c r="A82" s="572"/>
      <c r="B82" s="573" t="s">
        <v>1435</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8" t="s">
        <v>554</v>
      </c>
      <c r="C84" s="2108"/>
      <c r="D84" s="581" t="s">
        <v>1426</v>
      </c>
      <c r="E84" s="2100" t="s">
        <v>1436</v>
      </c>
      <c r="F84" s="2101"/>
      <c r="G84" s="2101"/>
      <c r="H84" s="2101"/>
      <c r="I84" s="2101"/>
      <c r="J84" s="2101"/>
      <c r="K84" s="2101"/>
      <c r="L84" s="2101"/>
      <c r="M84" s="2101"/>
      <c r="N84" s="2101"/>
      <c r="O84" s="2101"/>
      <c r="P84" s="2101"/>
      <c r="Q84" s="2101"/>
      <c r="R84" s="2101"/>
      <c r="S84" s="2101"/>
      <c r="T84" s="2101"/>
      <c r="U84" s="2101"/>
      <c r="V84" s="2101"/>
      <c r="W84" s="2101"/>
      <c r="X84" s="2101"/>
      <c r="Y84" s="2101"/>
      <c r="Z84" s="2101"/>
      <c r="AA84" s="2101"/>
      <c r="AB84" s="2101"/>
      <c r="AC84" s="2101"/>
      <c r="AD84" s="2101"/>
      <c r="AE84" s="2101"/>
      <c r="AF84" s="2101"/>
      <c r="AG84" s="2101"/>
      <c r="AH84" s="2101"/>
      <c r="AI84" s="2101"/>
      <c r="AJ84" s="2102"/>
      <c r="AK84" s="577"/>
      <c r="AL84" s="574"/>
      <c r="AM84" s="574"/>
      <c r="AN84" s="569"/>
    </row>
    <row r="85" spans="1:43" s="570" customFormat="1" ht="12.75" customHeight="1">
      <c r="A85" s="572"/>
      <c r="B85" s="573"/>
      <c r="C85" s="573"/>
      <c r="D85" s="573"/>
      <c r="E85" s="2103"/>
      <c r="F85" s="2104"/>
      <c r="G85" s="2104"/>
      <c r="H85" s="2104"/>
      <c r="I85" s="2104"/>
      <c r="J85" s="2104"/>
      <c r="K85" s="2104"/>
      <c r="L85" s="2104"/>
      <c r="M85" s="2104"/>
      <c r="N85" s="2104"/>
      <c r="O85" s="2104"/>
      <c r="P85" s="2104"/>
      <c r="Q85" s="2104"/>
      <c r="R85" s="2104"/>
      <c r="S85" s="2104"/>
      <c r="T85" s="2104"/>
      <c r="U85" s="2104"/>
      <c r="V85" s="2104"/>
      <c r="W85" s="2104"/>
      <c r="X85" s="2104"/>
      <c r="Y85" s="2104"/>
      <c r="Z85" s="2104"/>
      <c r="AA85" s="2104"/>
      <c r="AB85" s="2104"/>
      <c r="AC85" s="2104"/>
      <c r="AD85" s="2104"/>
      <c r="AE85" s="2104"/>
      <c r="AF85" s="2104"/>
      <c r="AG85" s="2104"/>
      <c r="AH85" s="2104"/>
      <c r="AI85" s="2104"/>
      <c r="AJ85" s="2105"/>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6">
        <f>Application!AC753</f>
        <v>0.46666666666666662</v>
      </c>
      <c r="F87" s="2097"/>
      <c r="G87" s="2097"/>
      <c r="H87" s="2097"/>
      <c r="I87" s="611"/>
      <c r="J87" s="614" t="s">
        <v>1437</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7">
        <f>0.6-ROUNDUP(E87,2)</f>
        <v>0.12999999999999995</v>
      </c>
      <c r="F88" s="1899"/>
      <c r="G88" s="1899"/>
      <c r="H88" s="1899"/>
      <c r="I88" s="611"/>
      <c r="J88" s="614" t="s">
        <v>1438</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2">
        <f>IF(E88*200&gt;20,20,E88*200)</f>
        <v>20</v>
      </c>
      <c r="F89" s="2113"/>
      <c r="G89" s="2113"/>
      <c r="H89" s="2113"/>
      <c r="I89" s="611"/>
      <c r="J89" s="614" t="s">
        <v>1439</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1419</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8" t="s">
        <v>600</v>
      </c>
      <c r="C92" s="2108"/>
      <c r="D92" s="581" t="s">
        <v>1428</v>
      </c>
      <c r="E92" s="2100" t="s">
        <v>1915</v>
      </c>
      <c r="F92" s="2101"/>
      <c r="G92" s="2101"/>
      <c r="H92" s="2101"/>
      <c r="I92" s="2101"/>
      <c r="J92" s="2101"/>
      <c r="K92" s="2101"/>
      <c r="L92" s="2101"/>
      <c r="M92" s="2101"/>
      <c r="N92" s="2101"/>
      <c r="O92" s="2101"/>
      <c r="P92" s="2101"/>
      <c r="Q92" s="2101"/>
      <c r="R92" s="2101"/>
      <c r="S92" s="2101"/>
      <c r="T92" s="2101"/>
      <c r="U92" s="2101"/>
      <c r="V92" s="2101"/>
      <c r="W92" s="2101"/>
      <c r="X92" s="2101"/>
      <c r="Y92" s="2101"/>
      <c r="Z92" s="2101"/>
      <c r="AA92" s="2101"/>
      <c r="AB92" s="2101"/>
      <c r="AC92" s="2101"/>
      <c r="AD92" s="2101"/>
      <c r="AE92" s="2101"/>
      <c r="AF92" s="2101"/>
      <c r="AG92" s="2101"/>
      <c r="AH92" s="2101"/>
      <c r="AI92" s="2101"/>
      <c r="AJ92" s="2102"/>
      <c r="AK92" s="577"/>
      <c r="AL92" s="574"/>
      <c r="AM92" s="574"/>
      <c r="AN92" s="569"/>
    </row>
    <row r="93" spans="1:43" s="570" customFormat="1" ht="12.75" customHeight="1">
      <c r="A93" s="572"/>
      <c r="B93" s="573"/>
      <c r="C93" s="573"/>
      <c r="D93" s="573"/>
      <c r="E93" s="2103"/>
      <c r="F93" s="2104"/>
      <c r="G93" s="2104"/>
      <c r="H93" s="2104"/>
      <c r="I93" s="2104"/>
      <c r="J93" s="2104"/>
      <c r="K93" s="2104"/>
      <c r="L93" s="2104"/>
      <c r="M93" s="2104"/>
      <c r="N93" s="2104"/>
      <c r="O93" s="2104"/>
      <c r="P93" s="2104"/>
      <c r="Q93" s="2104"/>
      <c r="R93" s="2104"/>
      <c r="S93" s="2104"/>
      <c r="T93" s="2104"/>
      <c r="U93" s="2104"/>
      <c r="V93" s="2104"/>
      <c r="W93" s="2104"/>
      <c r="X93" s="2104"/>
      <c r="Y93" s="2104"/>
      <c r="Z93" s="2104"/>
      <c r="AA93" s="2104"/>
      <c r="AB93" s="2104"/>
      <c r="AC93" s="2104"/>
      <c r="AD93" s="2104"/>
      <c r="AE93" s="2104"/>
      <c r="AF93" s="2104"/>
      <c r="AG93" s="2104"/>
      <c r="AH93" s="2104"/>
      <c r="AI93" s="2104"/>
      <c r="AJ93" s="2105"/>
      <c r="AK93" s="577"/>
      <c r="AL93" s="574"/>
      <c r="AM93" s="574"/>
      <c r="AN93" s="569"/>
    </row>
    <row r="94" spans="1:43" s="570" customFormat="1" ht="12.75" customHeight="1">
      <c r="A94" s="572"/>
      <c r="B94" s="573"/>
      <c r="C94" s="573"/>
      <c r="D94" s="573"/>
      <c r="E94" s="2103"/>
      <c r="F94" s="2104"/>
      <c r="G94" s="2104"/>
      <c r="H94" s="2104"/>
      <c r="I94" s="2104"/>
      <c r="J94" s="2104"/>
      <c r="K94" s="2104"/>
      <c r="L94" s="2104"/>
      <c r="M94" s="2104"/>
      <c r="N94" s="2104"/>
      <c r="O94" s="2104"/>
      <c r="P94" s="2104"/>
      <c r="Q94" s="2104"/>
      <c r="R94" s="2104"/>
      <c r="S94" s="2104"/>
      <c r="T94" s="2104"/>
      <c r="U94" s="2104"/>
      <c r="V94" s="2104"/>
      <c r="W94" s="2104"/>
      <c r="X94" s="2104"/>
      <c r="Y94" s="2104"/>
      <c r="Z94" s="2104"/>
      <c r="AA94" s="2104"/>
      <c r="AB94" s="2104"/>
      <c r="AC94" s="2104"/>
      <c r="AD94" s="2104"/>
      <c r="AE94" s="2104"/>
      <c r="AF94" s="2104"/>
      <c r="AG94" s="2104"/>
      <c r="AH94" s="2104"/>
      <c r="AI94" s="2104"/>
      <c r="AJ94" s="2105"/>
      <c r="AK94" s="577"/>
      <c r="AL94" s="574"/>
      <c r="AM94" s="574"/>
      <c r="AN94" s="569"/>
    </row>
    <row r="95" spans="1:43" s="570" customFormat="1" ht="12.75" customHeight="1">
      <c r="A95" s="572"/>
      <c r="B95" s="573"/>
      <c r="C95" s="573"/>
      <c r="D95" s="573"/>
      <c r="E95" s="2103"/>
      <c r="F95" s="2104"/>
      <c r="G95" s="2104"/>
      <c r="H95" s="2104"/>
      <c r="I95" s="2104"/>
      <c r="J95" s="2104"/>
      <c r="K95" s="2104"/>
      <c r="L95" s="2104"/>
      <c r="M95" s="2104"/>
      <c r="N95" s="2104"/>
      <c r="O95" s="2104"/>
      <c r="P95" s="2104"/>
      <c r="Q95" s="2104"/>
      <c r="R95" s="2104"/>
      <c r="S95" s="2104"/>
      <c r="T95" s="2104"/>
      <c r="U95" s="2104"/>
      <c r="V95" s="2104"/>
      <c r="W95" s="2104"/>
      <c r="X95" s="2104"/>
      <c r="Y95" s="2104"/>
      <c r="Z95" s="2104"/>
      <c r="AA95" s="2104"/>
      <c r="AB95" s="2104"/>
      <c r="AC95" s="2104"/>
      <c r="AD95" s="2104"/>
      <c r="AE95" s="2104"/>
      <c r="AF95" s="2104"/>
      <c r="AG95" s="2104"/>
      <c r="AH95" s="2104"/>
      <c r="AI95" s="2104"/>
      <c r="AJ95" s="2105"/>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6">
        <f>Application!AC753</f>
        <v>0.46666666666666662</v>
      </c>
      <c r="F97" s="2097"/>
      <c r="G97" s="2097"/>
      <c r="H97" s="2097"/>
      <c r="I97" s="611"/>
      <c r="J97" s="614" t="s">
        <v>1437</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6">
        <f ca="1">SUMIF(Application!AC718:AG752,0.2,Application!G718:J752)/Application!G753+SUMIF(Application!AC718:AG752,0.25,Application!G718:J752)/Application!G753+SUMIF(Application!AC718:AG752,0.3,Application!G718:J752)/Application!G753</f>
        <v>0.17543859649122806</v>
      </c>
      <c r="F98" s="2097"/>
      <c r="G98" s="2097"/>
      <c r="H98" s="2097"/>
      <c r="I98" s="611"/>
      <c r="J98" s="614" t="s">
        <v>1440</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6">
        <f ca="1">SUMIF(Application!AC718:AG752,0.35,Application!G718:J752)/Application!G753+SUMIF(Application!AC718:AG752,0.4,Application!G718:J752)/Application!G753+SUMIF(Application!AC718:AG752,0.45,Application!G718:J752)/Application!G753+SUMIF(Application!AC718:AG752,0.5,Application!G718:J752)/Application!G753</f>
        <v>0.70175438596491224</v>
      </c>
      <c r="F99" s="2097"/>
      <c r="G99" s="2097"/>
      <c r="H99" s="2097"/>
      <c r="I99" s="611"/>
      <c r="J99" s="614" t="s">
        <v>1441</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4">
        <f ca="1">IF(AND(E97&lt;=0.6,E98&gt;=0.1,OR(E99&gt;=0.1,E98&gt;=0.2)),20,0)</f>
        <v>20</v>
      </c>
      <c r="F100" s="2095"/>
      <c r="G100" s="2095"/>
      <c r="H100" s="2095"/>
      <c r="I100" s="587"/>
      <c r="J100" s="621" t="s">
        <v>1439</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1419</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1442</v>
      </c>
      <c r="AK103" s="2081">
        <f>MAX(AP89,AP100)</f>
        <v>20</v>
      </c>
      <c r="AL103" s="2082"/>
      <c r="AM103" s="2083"/>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1443</v>
      </c>
      <c r="B106" s="573" t="s">
        <v>1444</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5" t="s">
        <v>1425</v>
      </c>
      <c r="AF106" s="1925"/>
      <c r="AG106" s="1925"/>
      <c r="AH106" s="1925"/>
      <c r="AI106" s="1925"/>
      <c r="AJ106" s="1925"/>
      <c r="AK106" s="1925"/>
      <c r="AL106" s="574"/>
      <c r="AM106" s="574"/>
      <c r="AN106" s="569"/>
      <c r="AO106" s="570" t="str">
        <f>Application!B718</f>
        <v>1 Bedroom</v>
      </c>
      <c r="AQ106" s="570">
        <f>Application!O718</f>
        <v>627</v>
      </c>
    </row>
    <row r="107" spans="1:49" s="570" customFormat="1" ht="12.75" customHeight="1">
      <c r="A107" s="574"/>
      <c r="B107" s="573" t="s">
        <v>1435</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2 Bedrooms</v>
      </c>
      <c r="AQ107" s="570">
        <f>Application!O719</f>
        <v>735</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627</v>
      </c>
    </row>
    <row r="109" spans="1:49" s="570" customFormat="1" ht="12.75" customHeight="1">
      <c r="A109" s="574"/>
      <c r="B109" s="2108" t="s">
        <v>554</v>
      </c>
      <c r="C109" s="2108"/>
      <c r="D109" s="581" t="s">
        <v>1426</v>
      </c>
      <c r="E109" s="2100" t="s">
        <v>2049</v>
      </c>
      <c r="F109" s="2101"/>
      <c r="G109" s="2101"/>
      <c r="H109" s="2101"/>
      <c r="I109" s="2101"/>
      <c r="J109" s="2101"/>
      <c r="K109" s="2101"/>
      <c r="L109" s="2101"/>
      <c r="M109" s="2101"/>
      <c r="N109" s="2101"/>
      <c r="O109" s="2101"/>
      <c r="P109" s="2101"/>
      <c r="Q109" s="2101"/>
      <c r="R109" s="2101"/>
      <c r="S109" s="2101"/>
      <c r="T109" s="2101"/>
      <c r="U109" s="2101"/>
      <c r="V109" s="2101"/>
      <c r="W109" s="2101"/>
      <c r="X109" s="2101"/>
      <c r="Y109" s="2101"/>
      <c r="Z109" s="2101"/>
      <c r="AA109" s="2101"/>
      <c r="AB109" s="2101"/>
      <c r="AC109" s="2101"/>
      <c r="AD109" s="2101"/>
      <c r="AE109" s="2101"/>
      <c r="AF109" s="2101"/>
      <c r="AG109" s="2101"/>
      <c r="AH109" s="2101"/>
      <c r="AI109" s="2101"/>
      <c r="AJ109" s="2102"/>
      <c r="AK109" s="574"/>
      <c r="AL109" s="574"/>
      <c r="AM109" s="574"/>
      <c r="AN109" s="569"/>
      <c r="AO109" s="570" t="str">
        <f>Application!B721</f>
        <v>2 Bedrooms</v>
      </c>
      <c r="AQ109" s="570">
        <f>Application!O721</f>
        <v>735</v>
      </c>
      <c r="AU109" s="570" t="s">
        <v>2031</v>
      </c>
      <c r="AV109" s="629" t="s">
        <v>2032</v>
      </c>
      <c r="AW109" s="570" t="s">
        <v>2033</v>
      </c>
    </row>
    <row r="110" spans="1:49" s="570" customFormat="1" ht="12.75" customHeight="1">
      <c r="A110" s="574"/>
      <c r="B110" s="573"/>
      <c r="C110" s="573"/>
      <c r="D110" s="573"/>
      <c r="E110" s="2103"/>
      <c r="F110" s="2104"/>
      <c r="G110" s="2104"/>
      <c r="H110" s="2104"/>
      <c r="I110" s="2104"/>
      <c r="J110" s="2104"/>
      <c r="K110" s="2104"/>
      <c r="L110" s="2104"/>
      <c r="M110" s="2104"/>
      <c r="N110" s="2104"/>
      <c r="O110" s="2104"/>
      <c r="P110" s="2104"/>
      <c r="Q110" s="2104"/>
      <c r="R110" s="2104"/>
      <c r="S110" s="2104"/>
      <c r="T110" s="2104"/>
      <c r="U110" s="2104"/>
      <c r="V110" s="2104"/>
      <c r="W110" s="2104"/>
      <c r="X110" s="2104"/>
      <c r="Y110" s="2104"/>
      <c r="Z110" s="2104"/>
      <c r="AA110" s="2104"/>
      <c r="AB110" s="2104"/>
      <c r="AC110" s="2104"/>
      <c r="AD110" s="2104"/>
      <c r="AE110" s="2104"/>
      <c r="AF110" s="2104"/>
      <c r="AG110" s="2104"/>
      <c r="AH110" s="2104"/>
      <c r="AI110" s="2104"/>
      <c r="AJ110" s="2105"/>
      <c r="AK110" s="574"/>
      <c r="AL110" s="574"/>
      <c r="AM110" s="574"/>
      <c r="AN110" s="569"/>
      <c r="AO110" s="570" t="str">
        <f>Application!B722</f>
        <v>3 Bedrooms</v>
      </c>
      <c r="AQ110" s="570">
        <f>Application!O722</f>
        <v>839</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103"/>
      <c r="F111" s="2104"/>
      <c r="G111" s="2104"/>
      <c r="H111" s="2104"/>
      <c r="I111" s="2104"/>
      <c r="J111" s="2104"/>
      <c r="K111" s="2104"/>
      <c r="L111" s="2104"/>
      <c r="M111" s="2104"/>
      <c r="N111" s="2104"/>
      <c r="O111" s="2104"/>
      <c r="P111" s="2104"/>
      <c r="Q111" s="2104"/>
      <c r="R111" s="2104"/>
      <c r="S111" s="2104"/>
      <c r="T111" s="2104"/>
      <c r="U111" s="2104"/>
      <c r="V111" s="2104"/>
      <c r="W111" s="2104"/>
      <c r="X111" s="2104"/>
      <c r="Y111" s="2104"/>
      <c r="Z111" s="2104"/>
      <c r="AA111" s="2104"/>
      <c r="AB111" s="2104"/>
      <c r="AC111" s="2104"/>
      <c r="AD111" s="2104"/>
      <c r="AE111" s="2104"/>
      <c r="AF111" s="2104"/>
      <c r="AG111" s="2104"/>
      <c r="AH111" s="2104"/>
      <c r="AI111" s="2104"/>
      <c r="AJ111" s="2105"/>
      <c r="AK111" s="574"/>
      <c r="AL111" s="574"/>
      <c r="AM111" s="574"/>
      <c r="AN111" s="569"/>
      <c r="AO111" s="570" t="str">
        <f>Application!B723</f>
        <v>1 Bedroom</v>
      </c>
      <c r="AQ111" s="570">
        <f>Application!O723</f>
        <v>1016</v>
      </c>
      <c r="AU111" s="890" t="str">
        <f>J118</f>
        <v>1-bedroom</v>
      </c>
      <c r="AV111" s="570">
        <f t="array" ref="AV111">SUM(IF(Application!B718:F752="1 Bedroom",Application!G718:J752))</f>
        <v>27</v>
      </c>
      <c r="AW111" s="1046">
        <f>AV111/AV116</f>
        <v>0.47368421052631576</v>
      </c>
    </row>
    <row r="112" spans="1:49" s="570" customFormat="1" ht="12.75" customHeight="1">
      <c r="A112" s="574"/>
      <c r="B112" s="573"/>
      <c r="C112" s="573"/>
      <c r="D112" s="573"/>
      <c r="E112" s="2103"/>
      <c r="F112" s="2104"/>
      <c r="G112" s="2104"/>
      <c r="H112" s="2104"/>
      <c r="I112" s="2104"/>
      <c r="J112" s="2104"/>
      <c r="K112" s="2104"/>
      <c r="L112" s="2104"/>
      <c r="M112" s="2104"/>
      <c r="N112" s="2104"/>
      <c r="O112" s="2104"/>
      <c r="P112" s="2104"/>
      <c r="Q112" s="2104"/>
      <c r="R112" s="2104"/>
      <c r="S112" s="2104"/>
      <c r="T112" s="2104"/>
      <c r="U112" s="2104"/>
      <c r="V112" s="2104"/>
      <c r="W112" s="2104"/>
      <c r="X112" s="2104"/>
      <c r="Y112" s="2104"/>
      <c r="Z112" s="2104"/>
      <c r="AA112" s="2104"/>
      <c r="AB112" s="2104"/>
      <c r="AC112" s="2104"/>
      <c r="AD112" s="2104"/>
      <c r="AE112" s="2104"/>
      <c r="AF112" s="2104"/>
      <c r="AG112" s="2104"/>
      <c r="AH112" s="2104"/>
      <c r="AI112" s="2104"/>
      <c r="AJ112" s="2105"/>
      <c r="AK112" s="574"/>
      <c r="AL112" s="574"/>
      <c r="AM112" s="574"/>
      <c r="AN112" s="569"/>
      <c r="AO112" s="570" t="str">
        <f>Application!B724</f>
        <v>2 Bedrooms</v>
      </c>
      <c r="AQ112" s="570">
        <f>Application!O724</f>
        <v>1202</v>
      </c>
      <c r="AU112" s="890" t="str">
        <f>O118</f>
        <v>2-bedroom</v>
      </c>
      <c r="AV112" s="570">
        <f t="array" ref="AV112">SUM(IF(Application!B718:F752="2 Bedrooms",Application!G718:J752))</f>
        <v>15</v>
      </c>
      <c r="AW112" s="1046">
        <f>AV112/AV116</f>
        <v>0.26315789473684209</v>
      </c>
    </row>
    <row r="113" spans="1:52" s="570" customFormat="1" ht="12.75" customHeight="1">
      <c r="A113" s="574"/>
      <c r="B113" s="573"/>
      <c r="C113" s="573"/>
      <c r="D113" s="573"/>
      <c r="E113" s="2103"/>
      <c r="F113" s="2104"/>
      <c r="G113" s="2104"/>
      <c r="H113" s="2104"/>
      <c r="I113" s="2104"/>
      <c r="J113" s="2104"/>
      <c r="K113" s="2104"/>
      <c r="L113" s="2104"/>
      <c r="M113" s="2104"/>
      <c r="N113" s="2104"/>
      <c r="O113" s="2104"/>
      <c r="P113" s="2104"/>
      <c r="Q113" s="2104"/>
      <c r="R113" s="2104"/>
      <c r="S113" s="2104"/>
      <c r="T113" s="2104"/>
      <c r="U113" s="2104"/>
      <c r="V113" s="2104"/>
      <c r="W113" s="2104"/>
      <c r="X113" s="2104"/>
      <c r="Y113" s="2104"/>
      <c r="Z113" s="2104"/>
      <c r="AA113" s="2104"/>
      <c r="AB113" s="2104"/>
      <c r="AC113" s="2104"/>
      <c r="AD113" s="2104"/>
      <c r="AE113" s="2104"/>
      <c r="AF113" s="2104"/>
      <c r="AG113" s="2104"/>
      <c r="AH113" s="2104"/>
      <c r="AI113" s="2104"/>
      <c r="AJ113" s="2105"/>
      <c r="AK113" s="574"/>
      <c r="AL113" s="574"/>
      <c r="AM113" s="574"/>
      <c r="AN113" s="569"/>
      <c r="AO113" s="570" t="str">
        <f>Application!B725</f>
        <v>3 Bedrooms</v>
      </c>
      <c r="AQ113" s="570">
        <f>Application!O725</f>
        <v>1379</v>
      </c>
      <c r="AU113" s="890" t="str">
        <f>T118</f>
        <v>3-bedroom</v>
      </c>
      <c r="AV113" s="570">
        <f t="array" ref="AV113">SUM(IF(Application!B718:F752="3 Bedrooms",Application!G718:J752))</f>
        <v>15</v>
      </c>
      <c r="AW113" s="1046">
        <f>AV113/AV116</f>
        <v>0.26315789473684209</v>
      </c>
    </row>
    <row r="114" spans="1:52" s="570" customFormat="1" ht="12.75" customHeight="1">
      <c r="A114" s="574"/>
      <c r="B114" s="573"/>
      <c r="C114" s="573"/>
      <c r="D114" s="573"/>
      <c r="E114" s="2103"/>
      <c r="F114" s="2104"/>
      <c r="G114" s="2104"/>
      <c r="H114" s="2104"/>
      <c r="I114" s="2104"/>
      <c r="J114" s="2104"/>
      <c r="K114" s="2104"/>
      <c r="L114" s="2104"/>
      <c r="M114" s="2104"/>
      <c r="N114" s="2104"/>
      <c r="O114" s="2104"/>
      <c r="P114" s="2104"/>
      <c r="Q114" s="2104"/>
      <c r="R114" s="2104"/>
      <c r="S114" s="2104"/>
      <c r="T114" s="2104"/>
      <c r="U114" s="2104"/>
      <c r="V114" s="2104"/>
      <c r="W114" s="2104"/>
      <c r="X114" s="2104"/>
      <c r="Y114" s="2104"/>
      <c r="Z114" s="2104"/>
      <c r="AA114" s="2104"/>
      <c r="AB114" s="2104"/>
      <c r="AC114" s="2104"/>
      <c r="AD114" s="2104"/>
      <c r="AE114" s="2104"/>
      <c r="AF114" s="2104"/>
      <c r="AG114" s="2104"/>
      <c r="AH114" s="2104"/>
      <c r="AI114" s="2104"/>
      <c r="AJ114" s="2105"/>
      <c r="AK114" s="574"/>
      <c r="AL114" s="574"/>
      <c r="AM114" s="574"/>
      <c r="AN114" s="569"/>
      <c r="AO114" s="570" t="str">
        <f>Application!B726</f>
        <v>2 Bedrooms</v>
      </c>
      <c r="AQ114" s="570">
        <f>Application!O726</f>
        <v>1202</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03"/>
      <c r="F115" s="2104"/>
      <c r="G115" s="2104"/>
      <c r="H115" s="2104"/>
      <c r="I115" s="2104"/>
      <c r="J115" s="2104"/>
      <c r="K115" s="2104"/>
      <c r="L115" s="2104"/>
      <c r="M115" s="2104"/>
      <c r="N115" s="2104"/>
      <c r="O115" s="2104"/>
      <c r="P115" s="2104"/>
      <c r="Q115" s="2104"/>
      <c r="R115" s="2104"/>
      <c r="S115" s="2104"/>
      <c r="T115" s="2104"/>
      <c r="U115" s="2104"/>
      <c r="V115" s="2104"/>
      <c r="W115" s="2104"/>
      <c r="X115" s="2104"/>
      <c r="Y115" s="2104"/>
      <c r="Z115" s="2104"/>
      <c r="AA115" s="2104"/>
      <c r="AB115" s="2104"/>
      <c r="AC115" s="2104"/>
      <c r="AD115" s="2104"/>
      <c r="AE115" s="2104"/>
      <c r="AF115" s="2104"/>
      <c r="AG115" s="2104"/>
      <c r="AH115" s="2104"/>
      <c r="AI115" s="2104"/>
      <c r="AJ115" s="2105"/>
      <c r="AK115" s="574"/>
      <c r="AL115" s="574"/>
      <c r="AM115" s="574"/>
      <c r="AN115" s="569"/>
      <c r="AO115" s="570" t="str">
        <f>Application!B727</f>
        <v>1 Bedroom</v>
      </c>
      <c r="AQ115" s="570">
        <f>Application!O727</f>
        <v>1146</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03"/>
      <c r="F116" s="2104"/>
      <c r="G116" s="2104"/>
      <c r="H116" s="2104"/>
      <c r="I116" s="2104"/>
      <c r="J116" s="2104"/>
      <c r="K116" s="2104"/>
      <c r="L116" s="2104"/>
      <c r="M116" s="2104"/>
      <c r="N116" s="2104"/>
      <c r="O116" s="2104"/>
      <c r="P116" s="2104"/>
      <c r="Q116" s="2104"/>
      <c r="R116" s="2104"/>
      <c r="S116" s="2104"/>
      <c r="T116" s="2104"/>
      <c r="U116" s="2104"/>
      <c r="V116" s="2104"/>
      <c r="W116" s="2104"/>
      <c r="X116" s="2104"/>
      <c r="Y116" s="2104"/>
      <c r="Z116" s="2104"/>
      <c r="AA116" s="2104"/>
      <c r="AB116" s="2104"/>
      <c r="AC116" s="2104"/>
      <c r="AD116" s="2104"/>
      <c r="AE116" s="2104"/>
      <c r="AF116" s="2104"/>
      <c r="AG116" s="2104"/>
      <c r="AH116" s="2104"/>
      <c r="AI116" s="2104"/>
      <c r="AJ116" s="2105"/>
      <c r="AK116" s="574"/>
      <c r="AL116" s="574"/>
      <c r="AM116" s="574"/>
      <c r="AN116" s="569"/>
      <c r="AO116" s="570" t="str">
        <f>Application!B728</f>
        <v>2 Bedrooms</v>
      </c>
      <c r="AQ116" s="570">
        <f>Application!O728</f>
        <v>1358</v>
      </c>
      <c r="AV116" s="570">
        <f>SUM(AV110:AV115)</f>
        <v>57</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3 Bedrooms</v>
      </c>
      <c r="AQ117" s="570">
        <f>Application!O729</f>
        <v>1559</v>
      </c>
    </row>
    <row r="118" spans="1:52" s="570" customFormat="1" ht="12.75" customHeight="1">
      <c r="A118" s="574"/>
      <c r="B118" s="573"/>
      <c r="C118" s="574"/>
      <c r="D118" s="574"/>
      <c r="E118" s="2096" t="s">
        <v>1700</v>
      </c>
      <c r="F118" s="2097"/>
      <c r="G118" s="2097"/>
      <c r="H118" s="2097"/>
      <c r="I118" s="611"/>
      <c r="J118" s="2097" t="s">
        <v>1744</v>
      </c>
      <c r="K118" s="2097"/>
      <c r="L118" s="2097"/>
      <c r="M118" s="2097"/>
      <c r="N118" s="611"/>
      <c r="O118" s="2097" t="s">
        <v>1745</v>
      </c>
      <c r="P118" s="2097"/>
      <c r="Q118" s="2097"/>
      <c r="R118" s="2097"/>
      <c r="S118" s="611"/>
      <c r="T118" s="2097" t="s">
        <v>1445</v>
      </c>
      <c r="U118" s="2097"/>
      <c r="V118" s="2097"/>
      <c r="W118" s="2097"/>
      <c r="X118" s="611"/>
      <c r="Y118" s="2097" t="s">
        <v>1746</v>
      </c>
      <c r="Z118" s="2097"/>
      <c r="AA118" s="2097"/>
      <c r="AB118" s="2097"/>
      <c r="AC118" s="611"/>
      <c r="AD118" s="2097" t="s">
        <v>1747</v>
      </c>
      <c r="AE118" s="2097"/>
      <c r="AF118" s="2097"/>
      <c r="AG118" s="2097"/>
      <c r="AH118" s="611"/>
      <c r="AI118" s="611"/>
      <c r="AJ118" s="613"/>
      <c r="AK118" s="574"/>
      <c r="AL118" s="574"/>
      <c r="AM118" s="574"/>
      <c r="AN118" s="569"/>
      <c r="AO118" s="570" t="str">
        <f>Application!B730</f>
        <v>1 Bedroom</v>
      </c>
      <c r="AQ118" s="570">
        <f>Application!O730</f>
        <v>1146</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t="str">
        <f>Application!B731</f>
        <v>1 Bedroom</v>
      </c>
      <c r="AQ119" s="570">
        <f>Application!O731</f>
        <v>1406</v>
      </c>
    </row>
    <row r="120" spans="1:52" s="570" customFormat="1" ht="12.75" customHeight="1">
      <c r="A120" s="574"/>
      <c r="B120" s="573"/>
      <c r="C120" s="574"/>
      <c r="D120" s="574"/>
      <c r="E120" s="900" t="s">
        <v>1748</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t="str">
        <f>Application!B732</f>
        <v>2 Bedrooms</v>
      </c>
      <c r="AQ120" s="570">
        <f>Application!O732</f>
        <v>1669</v>
      </c>
    </row>
    <row r="121" spans="1:52" s="570" customFormat="1" ht="12.75" customHeight="1">
      <c r="A121" s="574"/>
      <c r="B121" s="573"/>
      <c r="C121" s="574"/>
      <c r="D121" s="574"/>
      <c r="E121" s="2098"/>
      <c r="F121" s="2099"/>
      <c r="G121" s="2099"/>
      <c r="H121" s="2099"/>
      <c r="I121" s="898"/>
      <c r="J121" s="2099">
        <v>2098</v>
      </c>
      <c r="K121" s="2099"/>
      <c r="L121" s="2099"/>
      <c r="M121" s="2099"/>
      <c r="N121" s="898"/>
      <c r="O121" s="2099">
        <v>2482</v>
      </c>
      <c r="P121" s="2099"/>
      <c r="Q121" s="2099"/>
      <c r="R121" s="2099"/>
      <c r="S121" s="898"/>
      <c r="T121" s="2099">
        <v>3029</v>
      </c>
      <c r="U121" s="2099"/>
      <c r="V121" s="2099"/>
      <c r="W121" s="2099"/>
      <c r="X121" s="898"/>
      <c r="Y121" s="2099"/>
      <c r="Z121" s="2099"/>
      <c r="AA121" s="2099"/>
      <c r="AB121" s="2099"/>
      <c r="AC121" s="898"/>
      <c r="AD121" s="2099"/>
      <c r="AE121" s="2099"/>
      <c r="AF121" s="2099"/>
      <c r="AG121" s="2099"/>
      <c r="AH121" s="611"/>
      <c r="AI121" s="611"/>
      <c r="AJ121" s="613"/>
      <c r="AK121" s="574"/>
      <c r="AL121" s="574"/>
      <c r="AM121" s="574"/>
      <c r="AN121" s="569"/>
      <c r="AO121" s="570" t="str">
        <f>Application!B733</f>
        <v>3 Bedrooms</v>
      </c>
      <c r="AQ121" s="570">
        <f>Application!O733</f>
        <v>1918</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2035</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6">
        <f>Application!DX670</f>
        <v>0</v>
      </c>
      <c r="F124" s="2107"/>
      <c r="G124" s="2107"/>
      <c r="H124" s="2107"/>
      <c r="I124" s="898"/>
      <c r="J124" s="2107">
        <f>Application!EC670</f>
        <v>1045.1111111111111</v>
      </c>
      <c r="K124" s="2107"/>
      <c r="L124" s="2107"/>
      <c r="M124" s="2107"/>
      <c r="N124" s="898"/>
      <c r="O124" s="2107">
        <f>Application!EH670</f>
        <v>1285.1333333333332</v>
      </c>
      <c r="P124" s="2107"/>
      <c r="Q124" s="2107"/>
      <c r="R124" s="2107"/>
      <c r="S124" s="902"/>
      <c r="T124" s="2107">
        <f>Application!EM670</f>
        <v>1438.9333333333332</v>
      </c>
      <c r="U124" s="2107"/>
      <c r="V124" s="2107"/>
      <c r="W124" s="2107"/>
      <c r="X124" s="902"/>
      <c r="Y124" s="2107">
        <f>Application!ER670</f>
        <v>0</v>
      </c>
      <c r="Z124" s="2107"/>
      <c r="AA124" s="2107"/>
      <c r="AB124" s="2107"/>
      <c r="AC124" s="902"/>
      <c r="AD124" s="2107">
        <f>Application!EW670</f>
        <v>0</v>
      </c>
      <c r="AE124" s="2107"/>
      <c r="AF124" s="2107"/>
      <c r="AG124" s="2107"/>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2036</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8" t="e">
        <f>(E121-E124)/E121</f>
        <v>#DIV/0!</v>
      </c>
      <c r="F127" s="1899"/>
      <c r="G127" s="1899"/>
      <c r="H127" s="1900"/>
      <c r="I127" s="611"/>
      <c r="J127" s="1898">
        <f>(J121-J124)/J121</f>
        <v>0.50185361720156763</v>
      </c>
      <c r="K127" s="1899"/>
      <c r="L127" s="1899"/>
      <c r="M127" s="1900"/>
      <c r="N127" s="611"/>
      <c r="O127" s="1898">
        <f>(O121-O124)/O121</f>
        <v>0.48221864088100996</v>
      </c>
      <c r="P127" s="1899"/>
      <c r="Q127" s="1899"/>
      <c r="R127" s="1900"/>
      <c r="S127" s="611"/>
      <c r="T127" s="1898">
        <f>(T121-T124)/T121</f>
        <v>0.52494772752283492</v>
      </c>
      <c r="U127" s="1899"/>
      <c r="V127" s="1899"/>
      <c r="W127" s="1900"/>
      <c r="X127" s="611"/>
      <c r="Y127" s="1898" t="e">
        <f>(Y121-Y124)/Y121</f>
        <v>#DIV/0!</v>
      </c>
      <c r="Z127" s="1899"/>
      <c r="AA127" s="1899"/>
      <c r="AB127" s="1900"/>
      <c r="AC127" s="611"/>
      <c r="AD127" s="1898" t="e">
        <f>(AD121-AD124)/AD121</f>
        <v>#DIV/0!</v>
      </c>
      <c r="AE127" s="1899"/>
      <c r="AF127" s="1899"/>
      <c r="AG127" s="1900"/>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2037</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9" t="e">
        <f>IF(((E127-0.1)*AW110)&gt;0,((E127-0.1)*AW110),0)</f>
        <v>#DIV/0!</v>
      </c>
      <c r="F130" s="2110"/>
      <c r="G130" s="2110"/>
      <c r="H130" s="2111"/>
      <c r="I130" s="611"/>
      <c r="J130" s="2109">
        <f>IF(((J127-0.1)*AW111)&gt;0,((J127-0.1)*AW111),0)</f>
        <v>0.19035171341126889</v>
      </c>
      <c r="K130" s="2110"/>
      <c r="L130" s="2110"/>
      <c r="M130" s="2111"/>
      <c r="N130" s="611"/>
      <c r="O130" s="2109">
        <f>IF(((O127-0.1)*AW112)&gt;0,((O127-0.1)*AW112),0)</f>
        <v>0.10058385286342368</v>
      </c>
      <c r="P130" s="2110"/>
      <c r="Q130" s="2110"/>
      <c r="R130" s="2111"/>
      <c r="S130" s="611"/>
      <c r="T130" s="2109">
        <f>IF(((T127-0.1)*AW113)&gt;0,((T127-0.1)*AW113),0)</f>
        <v>0.11182834934811445</v>
      </c>
      <c r="U130" s="2110"/>
      <c r="V130" s="2110"/>
      <c r="W130" s="2111"/>
      <c r="X130" s="611"/>
      <c r="Y130" s="2109" t="e">
        <f>IF(((Y127-0.1)*AW114)&gt;0,((Y127-0.1)*AW114),0)</f>
        <v>#DIV/0!</v>
      </c>
      <c r="Z130" s="2110"/>
      <c r="AA130" s="2110"/>
      <c r="AB130" s="2111"/>
      <c r="AC130" s="611"/>
      <c r="AD130" s="2109" t="e">
        <f>IF(((AD127-0.1)*AW115)&gt;0,((AD127-0.1)*AW115),0)</f>
        <v>#DIV/0!</v>
      </c>
      <c r="AE130" s="2110"/>
      <c r="AF130" s="2110"/>
      <c r="AG130" s="2111"/>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8">
        <f>ROUNDDOWN(SUMIF(E130:AG130,"&gt;0"),2)</f>
        <v>0.4</v>
      </c>
      <c r="F132" s="1899"/>
      <c r="G132" s="1899"/>
      <c r="H132" s="1900"/>
      <c r="I132" s="611"/>
      <c r="J132" s="614" t="s">
        <v>2038</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81">
        <f>IF((E132*100)&gt;10,10,E132*100)</f>
        <v>10</v>
      </c>
      <c r="F133" s="2082"/>
      <c r="G133" s="2082"/>
      <c r="H133" s="2083"/>
      <c r="I133" s="611"/>
      <c r="J133" s="614" t="s">
        <v>1439</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1446</v>
      </c>
      <c r="AK137" s="2081">
        <f>E133</f>
        <v>10</v>
      </c>
      <c r="AL137" s="2082"/>
      <c r="AM137" s="2083"/>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1447</v>
      </c>
      <c r="AE140" s="1925" t="s">
        <v>1425</v>
      </c>
      <c r="AF140" s="1925"/>
      <c r="AG140" s="1925"/>
      <c r="AH140" s="1925"/>
      <c r="AI140" s="1925"/>
      <c r="AJ140" s="1925"/>
      <c r="AK140" s="1925"/>
      <c r="AL140" s="625"/>
      <c r="AN140" s="626"/>
      <c r="AO140" s="570"/>
    </row>
    <row r="141" spans="1:52" s="573" customFormat="1" ht="13.35" customHeight="1">
      <c r="A141" s="572"/>
      <c r="AE141" s="625"/>
      <c r="AF141" s="625"/>
      <c r="AG141" s="625"/>
      <c r="AH141" s="625"/>
      <c r="AI141" s="625"/>
      <c r="AJ141" s="625"/>
      <c r="AK141" s="625"/>
      <c r="AL141" s="625"/>
      <c r="AN141" s="626"/>
    </row>
    <row r="142" spans="1:52" s="570" customFormat="1" ht="12.75" customHeight="1">
      <c r="A142" s="572"/>
      <c r="B142" s="572" t="s">
        <v>1448</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2" t="s">
        <v>1449</v>
      </c>
      <c r="AG142" s="1992"/>
      <c r="AH142" s="1992"/>
      <c r="AI142" s="1992"/>
      <c r="AJ142" s="1992"/>
      <c r="AK142" s="1992"/>
      <c r="AL142" s="1992"/>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6" t="s">
        <v>2640</v>
      </c>
      <c r="C144" s="2086"/>
      <c r="D144" s="2086"/>
      <c r="E144" s="2086"/>
      <c r="F144" s="2086"/>
      <c r="G144" s="2086"/>
      <c r="H144" s="2086"/>
      <c r="I144" s="2086"/>
      <c r="J144" s="2086"/>
      <c r="K144" s="2086"/>
      <c r="L144" s="2086"/>
      <c r="M144" s="2086"/>
      <c r="N144" s="2086"/>
      <c r="O144" s="2086"/>
      <c r="P144" s="2086"/>
      <c r="Q144" s="2086"/>
      <c r="R144" s="2086"/>
      <c r="S144" s="2086"/>
      <c r="T144" s="2086"/>
      <c r="U144" s="2086"/>
      <c r="V144" s="2086"/>
      <c r="W144" s="2086"/>
      <c r="X144" s="2086"/>
      <c r="Y144" s="2086"/>
      <c r="Z144" s="2086"/>
      <c r="AA144" s="2086"/>
      <c r="AB144" s="2086"/>
      <c r="AC144" s="2086"/>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1450</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1451</v>
      </c>
      <c r="AP146" s="523">
        <v>5</v>
      </c>
    </row>
    <row r="147" spans="1:42" s="570" customFormat="1" ht="12.75" customHeight="1">
      <c r="A147" s="572"/>
      <c r="B147" s="2087" t="s">
        <v>1452</v>
      </c>
      <c r="C147" s="2087"/>
      <c r="D147" s="2087"/>
      <c r="E147" s="2087"/>
      <c r="F147" s="2087"/>
      <c r="G147" s="2087"/>
      <c r="H147" s="2087"/>
      <c r="I147" s="2087"/>
      <c r="J147" s="2087"/>
      <c r="K147" s="2087"/>
      <c r="L147" s="2087"/>
      <c r="M147" s="2087"/>
      <c r="N147" s="2087"/>
      <c r="O147" s="2087"/>
      <c r="P147" s="2087"/>
      <c r="Q147" s="2087"/>
      <c r="R147" s="2087"/>
      <c r="S147" s="2087"/>
      <c r="T147" s="2087"/>
      <c r="U147" s="2087"/>
      <c r="V147" s="2087"/>
      <c r="W147" s="2087"/>
      <c r="X147" s="2087"/>
      <c r="Y147" s="2087"/>
      <c r="Z147" s="2087"/>
      <c r="AA147" s="2087"/>
      <c r="AB147" s="2087"/>
      <c r="AC147" s="2087"/>
      <c r="AD147" s="2087"/>
      <c r="AE147" s="2087"/>
      <c r="AF147" s="2087"/>
      <c r="AG147" s="2087"/>
      <c r="AH147" s="2087"/>
      <c r="AI147" s="2087"/>
      <c r="AM147" s="573"/>
      <c r="AN147" s="569"/>
      <c r="AO147" s="510" t="s">
        <v>1452</v>
      </c>
      <c r="AP147" s="523">
        <v>7</v>
      </c>
    </row>
    <row r="148" spans="1:42" s="570" customFormat="1" ht="13.3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2331</v>
      </c>
      <c r="AP148" s="523">
        <v>7</v>
      </c>
    </row>
    <row r="149" spans="1:42" s="570" customFormat="1" ht="12.75" customHeight="1">
      <c r="A149" s="572"/>
      <c r="B149" s="573" t="s">
        <v>1453</v>
      </c>
      <c r="AB149" s="2028" t="s">
        <v>600</v>
      </c>
      <c r="AC149" s="2028"/>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1454</v>
      </c>
      <c r="AP150" s="523"/>
    </row>
    <row r="151" spans="1:42" s="570" customFormat="1" ht="12.75" customHeight="1">
      <c r="A151" s="572"/>
      <c r="B151" s="572" t="s">
        <v>1455</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1456</v>
      </c>
      <c r="AP151" s="523">
        <v>5</v>
      </c>
    </row>
    <row r="152" spans="1:42" s="570" customFormat="1" ht="12.75" customHeight="1">
      <c r="A152" s="572"/>
      <c r="B152" s="2087" t="s">
        <v>1454</v>
      </c>
      <c r="C152" s="2087"/>
      <c r="D152" s="2087"/>
      <c r="E152" s="2087"/>
      <c r="F152" s="2087"/>
      <c r="G152" s="2087"/>
      <c r="H152" s="2087"/>
      <c r="I152" s="2087"/>
      <c r="J152" s="2087"/>
      <c r="K152" s="2087"/>
      <c r="L152" s="2087"/>
      <c r="M152" s="2087"/>
      <c r="N152" s="2087"/>
      <c r="O152" s="2087"/>
      <c r="P152" s="2087"/>
      <c r="Q152" s="2087"/>
      <c r="R152" s="2087"/>
      <c r="S152" s="2087"/>
      <c r="T152" s="2087"/>
      <c r="U152" s="2087"/>
      <c r="V152" s="2087"/>
      <c r="W152" s="2087"/>
      <c r="X152" s="2087"/>
      <c r="Y152" s="2087"/>
      <c r="Z152" s="2087"/>
      <c r="AA152" s="2087"/>
      <c r="AB152" s="2087"/>
      <c r="AC152" s="2087"/>
      <c r="AD152" s="2087"/>
      <c r="AE152" s="2087"/>
      <c r="AF152" s="2087"/>
      <c r="AG152" s="2087"/>
      <c r="AH152" s="2087"/>
      <c r="AI152" s="2087"/>
      <c r="AJ152" s="2087"/>
      <c r="AN152" s="569"/>
      <c r="AO152" s="510" t="s">
        <v>1457</v>
      </c>
      <c r="AP152" s="523">
        <v>7</v>
      </c>
    </row>
    <row r="153" spans="1:42" s="570" customFormat="1" ht="12.75" customHeight="1">
      <c r="B153" s="573" t="s">
        <v>1458</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1460</v>
      </c>
      <c r="AJ155" s="1952">
        <f>IF($AB$149="N/A",VLOOKUP($B$147,$AO$145:$AP$148,2,FALSE),VLOOKUP($B$152,$AO$150:$AP$152,2,FALSE))</f>
        <v>7</v>
      </c>
      <c r="AK155" s="1952"/>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1462</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2" t="s">
        <v>1463</v>
      </c>
      <c r="AG157" s="1992"/>
      <c r="AH157" s="1992"/>
      <c r="AI157" s="1992"/>
      <c r="AJ157" s="1992"/>
      <c r="AK157" s="1992"/>
      <c r="AL157" s="1992"/>
      <c r="AM157" s="637"/>
      <c r="AN157" s="632"/>
    </row>
    <row r="158" spans="1:42" s="584" customFormat="1" ht="12.75" customHeight="1">
      <c r="A158" s="570"/>
      <c r="B158" s="573" t="s">
        <v>1464</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7" t="s">
        <v>1461</v>
      </c>
      <c r="D159" s="2087"/>
      <c r="E159" s="2087"/>
      <c r="F159" s="2087"/>
      <c r="G159" s="2087"/>
      <c r="H159" s="2087"/>
      <c r="I159" s="2087"/>
      <c r="J159" s="2087"/>
      <c r="K159" s="2087"/>
      <c r="L159" s="2087"/>
      <c r="M159" s="2087"/>
      <c r="N159" s="2087"/>
      <c r="O159" s="2087"/>
      <c r="P159" s="2087"/>
      <c r="Q159" s="2087"/>
      <c r="R159" s="2087"/>
      <c r="S159" s="2087"/>
      <c r="T159" s="2087"/>
      <c r="U159" s="2087"/>
      <c r="V159" s="2087"/>
      <c r="W159" s="2087"/>
      <c r="X159" s="2087"/>
      <c r="Y159" s="2087"/>
      <c r="Z159" s="2087"/>
      <c r="AA159" s="2087"/>
      <c r="AB159" s="2087"/>
      <c r="AC159" s="2087"/>
      <c r="AD159" s="2087"/>
      <c r="AE159" s="2087"/>
      <c r="AF159" s="2087"/>
      <c r="AG159" s="2087"/>
      <c r="AH159" s="2087"/>
      <c r="AI159" s="2087"/>
      <c r="AJ159" s="570"/>
      <c r="AK159" s="570"/>
      <c r="AL159" s="570"/>
      <c r="AM159" s="637"/>
      <c r="AN159" s="631"/>
      <c r="AO159" s="510" t="s">
        <v>308</v>
      </c>
      <c r="AP159" s="510"/>
    </row>
    <row r="160" spans="1:42" s="584" customFormat="1" ht="13.3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1459</v>
      </c>
      <c r="AP160" s="633">
        <v>2</v>
      </c>
    </row>
    <row r="161" spans="1:73" s="584" customFormat="1" ht="12.75" customHeight="1">
      <c r="A161" s="570"/>
      <c r="B161" s="570"/>
      <c r="C161" s="573" t="s">
        <v>1466</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8" t="s">
        <v>600</v>
      </c>
      <c r="AG161" s="2028"/>
      <c r="AH161" s="570"/>
      <c r="AI161" s="570"/>
      <c r="AJ161" s="570"/>
      <c r="AK161" s="570"/>
      <c r="AL161" s="570"/>
      <c r="AM161" s="637"/>
      <c r="AN161" s="631"/>
      <c r="AO161" s="510" t="s">
        <v>1461</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2531</v>
      </c>
      <c r="AP162" s="633">
        <v>3</v>
      </c>
    </row>
    <row r="163" spans="1:73" s="584" customFormat="1" ht="12.75" customHeight="1">
      <c r="A163" s="570"/>
      <c r="B163" s="570"/>
      <c r="C163" s="2087" t="s">
        <v>1454</v>
      </c>
      <c r="D163" s="2087"/>
      <c r="E163" s="2087"/>
      <c r="F163" s="2087"/>
      <c r="G163" s="2087"/>
      <c r="H163" s="2087"/>
      <c r="I163" s="2087"/>
      <c r="J163" s="2087"/>
      <c r="K163" s="2087"/>
      <c r="L163" s="2087"/>
      <c r="M163" s="2087"/>
      <c r="N163" s="2087"/>
      <c r="O163" s="2087"/>
      <c r="P163" s="2087"/>
      <c r="Q163" s="2087"/>
      <c r="R163" s="2087"/>
      <c r="S163" s="2087"/>
      <c r="T163" s="2087"/>
      <c r="U163" s="2087"/>
      <c r="V163" s="2087"/>
      <c r="W163" s="2087"/>
      <c r="X163" s="2087"/>
      <c r="Y163" s="2087"/>
      <c r="Z163" s="2087"/>
      <c r="AA163" s="2087"/>
      <c r="AB163" s="2087"/>
      <c r="AC163" s="2087"/>
      <c r="AD163" s="2087"/>
      <c r="AE163" s="570"/>
      <c r="AF163" s="570"/>
      <c r="AG163" s="570"/>
      <c r="AH163" s="570"/>
      <c r="AI163" s="570"/>
      <c r="AJ163" s="570"/>
      <c r="AK163" s="570"/>
      <c r="AL163" s="570"/>
      <c r="AM163" s="637"/>
      <c r="AN163" s="631"/>
      <c r="AO163" s="636"/>
      <c r="AP163" s="633"/>
    </row>
    <row r="164" spans="1:73" s="584" customFormat="1" ht="12.75" customHeight="1">
      <c r="A164" s="570"/>
      <c r="B164" s="570"/>
      <c r="C164" s="573" t="s">
        <v>1458</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1468</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1454</v>
      </c>
      <c r="AP166" s="510"/>
    </row>
    <row r="167" spans="1:73" s="584" customFormat="1" ht="12.75" customHeight="1">
      <c r="A167" s="570"/>
      <c r="B167" s="570"/>
      <c r="C167" s="2088" t="str">
        <f>Application!AA335</f>
        <v>Burbank Housing Management Corporation</v>
      </c>
      <c r="D167" s="2088"/>
      <c r="E167" s="2088"/>
      <c r="F167" s="2088"/>
      <c r="G167" s="2088"/>
      <c r="H167" s="2088"/>
      <c r="I167" s="2088"/>
      <c r="J167" s="2088"/>
      <c r="K167" s="2088"/>
      <c r="L167" s="2088"/>
      <c r="M167" s="2088"/>
      <c r="N167" s="2088"/>
      <c r="O167" s="2088"/>
      <c r="P167" s="2088"/>
      <c r="Q167" s="2088"/>
      <c r="R167" s="2088"/>
      <c r="S167" s="2088"/>
      <c r="T167" s="2088"/>
      <c r="U167" s="2088"/>
      <c r="V167" s="2088"/>
      <c r="W167" s="2088"/>
      <c r="X167" s="2088"/>
      <c r="Y167" s="2088"/>
      <c r="Z167" s="2088"/>
      <c r="AA167" s="2088"/>
      <c r="AB167" s="2088"/>
      <c r="AC167" s="2088"/>
      <c r="AD167" s="2088"/>
      <c r="AE167" s="570"/>
      <c r="AF167" s="570"/>
      <c r="AG167" s="570"/>
      <c r="AH167" s="570"/>
      <c r="AI167" s="570"/>
      <c r="AJ167" s="570"/>
      <c r="AK167" s="570"/>
      <c r="AL167" s="570"/>
      <c r="AM167" s="637"/>
      <c r="AN167" s="631"/>
      <c r="AO167" s="510" t="s">
        <v>1465</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1467</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1469</v>
      </c>
      <c r="AJ169" s="1951">
        <f>IF($AF$161="N/A",VLOOKUP($C$159,$AO$159:$AP$162,2,FALSE),VLOOKUP($C$163,$AO$166:$AP$168,2,FALSE))</f>
        <v>3</v>
      </c>
      <c r="AK169" s="1951"/>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1470</v>
      </c>
      <c r="AK172" s="2081">
        <f>$AJ$155+$AJ$169</f>
        <v>10</v>
      </c>
      <c r="AL172" s="2082"/>
      <c r="AM172" s="2083"/>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1471</v>
      </c>
      <c r="AQ174" s="646">
        <v>0</v>
      </c>
    </row>
    <row r="175" spans="1:73" s="584" customFormat="1" ht="12.75" customHeight="1">
      <c r="A175" s="572" t="s">
        <v>1472</v>
      </c>
      <c r="B175" s="572" t="s">
        <v>1917</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5" t="s">
        <v>1425</v>
      </c>
      <c r="AF175" s="1925"/>
      <c r="AG175" s="1925"/>
      <c r="AH175" s="1925"/>
      <c r="AI175" s="1925"/>
      <c r="AJ175" s="1925"/>
      <c r="AK175" s="1925"/>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1473</v>
      </c>
      <c r="AQ176" s="584">
        <v>10</v>
      </c>
    </row>
    <row r="177" spans="1:45" s="584" customFormat="1" ht="12.75" customHeight="1">
      <c r="A177" s="570"/>
      <c r="B177" s="2084" t="s">
        <v>1066</v>
      </c>
      <c r="C177" s="2084"/>
      <c r="D177" s="2084"/>
      <c r="E177" s="2084"/>
      <c r="F177" s="2084"/>
      <c r="G177" s="2084"/>
      <c r="H177" s="2084"/>
      <c r="I177" s="2084"/>
      <c r="J177" s="2084"/>
      <c r="K177" s="2084"/>
      <c r="L177" s="2084"/>
      <c r="M177" s="2084"/>
      <c r="N177" s="2084"/>
      <c r="O177" s="2084"/>
      <c r="P177" s="2084"/>
      <c r="Q177" s="2084"/>
      <c r="R177" s="2084"/>
      <c r="S177" s="2084"/>
      <c r="T177" s="2084"/>
      <c r="U177" s="2084"/>
      <c r="V177" s="2084"/>
      <c r="W177" s="2084"/>
      <c r="X177" s="2084"/>
      <c r="Y177" s="2084"/>
      <c r="Z177" s="2084"/>
      <c r="AA177" s="2084"/>
      <c r="AB177" s="2084"/>
      <c r="AC177" s="2084"/>
      <c r="AD177" s="570"/>
      <c r="AE177" s="570"/>
      <c r="AF177" s="1992" t="s">
        <v>1474</v>
      </c>
      <c r="AG177" s="1992"/>
      <c r="AH177" s="1992"/>
      <c r="AI177" s="1992"/>
      <c r="AJ177" s="1992"/>
      <c r="AK177" s="1992"/>
      <c r="AL177" s="1992"/>
      <c r="AN177" s="631"/>
      <c r="AP177" s="584" t="s">
        <v>1068</v>
      </c>
      <c r="AQ177" s="584">
        <v>10</v>
      </c>
    </row>
    <row r="178" spans="1:45" s="584" customFormat="1" ht="12.75" customHeight="1">
      <c r="A178" s="570"/>
      <c r="B178" s="2085" t="s">
        <v>1916</v>
      </c>
      <c r="C178" s="2085"/>
      <c r="D178" s="2085"/>
      <c r="E178" s="2085"/>
      <c r="F178" s="2085"/>
      <c r="G178" s="2085"/>
      <c r="H178" s="2085"/>
      <c r="I178" s="2085"/>
      <c r="J178" s="2085"/>
      <c r="K178" s="2085"/>
      <c r="L178" s="2085"/>
      <c r="M178" s="2085"/>
      <c r="N178" s="2085"/>
      <c r="O178" s="2085"/>
      <c r="P178" s="2085"/>
      <c r="Q178" s="2085"/>
      <c r="R178" s="2085"/>
      <c r="S178" s="2085"/>
      <c r="T178" s="2086" t="s">
        <v>600</v>
      </c>
      <c r="U178" s="2086"/>
      <c r="V178" s="2086"/>
      <c r="W178" s="2086"/>
      <c r="X178" s="2086"/>
      <c r="Y178" s="2086"/>
      <c r="Z178" s="2086"/>
      <c r="AA178" s="2086"/>
      <c r="AB178" s="2086"/>
      <c r="AC178" s="2086"/>
      <c r="AD178" s="570"/>
      <c r="AE178" s="570"/>
      <c r="AF178" s="570"/>
      <c r="AG178" s="570"/>
      <c r="AH178" s="570"/>
      <c r="AI178" s="570"/>
      <c r="AJ178" s="577"/>
      <c r="AK178" s="629"/>
      <c r="AL178" s="629"/>
      <c r="AM178" s="629"/>
      <c r="AN178" s="631"/>
      <c r="AP178" s="584" t="s">
        <v>1475</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1478</v>
      </c>
      <c r="AQ179" s="584">
        <v>10</v>
      </c>
      <c r="AS179" s="584" t="s">
        <v>1476</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1477</v>
      </c>
      <c r="AK180" s="1919">
        <f>IF(AK78&gt;0,VLOOKUP($B$177,AP174:AQ180,2,FALSE),0)</f>
        <v>10</v>
      </c>
      <c r="AL180" s="1920"/>
      <c r="AM180" s="1921"/>
      <c r="AN180" s="569"/>
      <c r="AP180" s="584" t="s">
        <v>1480</v>
      </c>
      <c r="AQ180" s="584">
        <v>10</v>
      </c>
      <c r="AS180" s="584" t="s">
        <v>1479</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1481</v>
      </c>
      <c r="B183" s="572" t="s">
        <v>1482</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5" t="s">
        <v>1483</v>
      </c>
      <c r="AF183" s="1925"/>
      <c r="AG183" s="1925"/>
      <c r="AH183" s="1925"/>
      <c r="AI183" s="1925"/>
      <c r="AJ183" s="1925"/>
      <c r="AK183" s="1925"/>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1701</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1737</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8" t="s">
        <v>2729</v>
      </c>
      <c r="C188" s="2078"/>
      <c r="D188" s="2078"/>
      <c r="E188" s="2078"/>
      <c r="F188" s="2078"/>
      <c r="G188" s="2078"/>
      <c r="H188" s="2078"/>
      <c r="I188" s="2078"/>
      <c r="J188" s="2078"/>
      <c r="K188" s="2078"/>
      <c r="L188" s="2078"/>
      <c r="M188" s="2078"/>
      <c r="N188" s="2078"/>
      <c r="O188" s="2078"/>
      <c r="P188" s="2078"/>
      <c r="Q188" s="2078"/>
      <c r="R188" s="2078"/>
      <c r="S188" s="2078"/>
      <c r="T188" s="2078"/>
      <c r="U188" s="2078"/>
      <c r="V188" s="2078"/>
      <c r="W188" s="2078"/>
      <c r="X188" s="2078"/>
      <c r="Y188" s="2078"/>
      <c r="Z188" s="2078"/>
      <c r="AA188" s="2078"/>
      <c r="AB188" s="2078"/>
      <c r="AC188" s="880"/>
      <c r="AD188" s="2068">
        <v>612751</v>
      </c>
      <c r="AE188" s="2068"/>
      <c r="AF188" s="2068"/>
      <c r="AG188" s="2068"/>
      <c r="AH188" s="2068"/>
      <c r="AI188" s="2068"/>
      <c r="AJ188" s="2068"/>
      <c r="AK188" s="644"/>
    </row>
    <row r="189" spans="1:45">
      <c r="A189" s="639"/>
      <c r="B189" s="2078" t="s">
        <v>2730</v>
      </c>
      <c r="C189" s="2078"/>
      <c r="D189" s="2078"/>
      <c r="E189" s="2078"/>
      <c r="F189" s="2078"/>
      <c r="G189" s="2078"/>
      <c r="H189" s="2078"/>
      <c r="I189" s="2078"/>
      <c r="J189" s="2078"/>
      <c r="K189" s="2078"/>
      <c r="L189" s="2078"/>
      <c r="M189" s="2078"/>
      <c r="N189" s="2078"/>
      <c r="O189" s="2078"/>
      <c r="P189" s="2078"/>
      <c r="Q189" s="2078"/>
      <c r="R189" s="2078"/>
      <c r="S189" s="2078"/>
      <c r="T189" s="2078"/>
      <c r="U189" s="2078"/>
      <c r="V189" s="2078"/>
      <c r="W189" s="2078"/>
      <c r="X189" s="2078"/>
      <c r="Y189" s="2078"/>
      <c r="Z189" s="2078"/>
      <c r="AA189" s="2078"/>
      <c r="AB189" s="2078"/>
      <c r="AC189" s="880"/>
      <c r="AD189" s="2068">
        <v>1079394</v>
      </c>
      <c r="AE189" s="2068"/>
      <c r="AF189" s="2068"/>
      <c r="AG189" s="2068"/>
      <c r="AH189" s="2068"/>
      <c r="AI189" s="2068"/>
      <c r="AJ189" s="2068"/>
      <c r="AK189" s="644"/>
    </row>
    <row r="190" spans="1:45">
      <c r="A190" s="639"/>
      <c r="B190" s="2078" t="s">
        <v>2759</v>
      </c>
      <c r="C190" s="2078"/>
      <c r="D190" s="2078"/>
      <c r="E190" s="2078"/>
      <c r="F190" s="2078"/>
      <c r="G190" s="2078"/>
      <c r="H190" s="2078"/>
      <c r="I190" s="2078"/>
      <c r="J190" s="2078"/>
      <c r="K190" s="2078"/>
      <c r="L190" s="2078"/>
      <c r="M190" s="2078"/>
      <c r="N190" s="2078"/>
      <c r="O190" s="2078"/>
      <c r="P190" s="2078"/>
      <c r="Q190" s="2078"/>
      <c r="R190" s="2078"/>
      <c r="S190" s="2078"/>
      <c r="T190" s="2078"/>
      <c r="U190" s="2078"/>
      <c r="V190" s="2078"/>
      <c r="W190" s="2078"/>
      <c r="X190" s="2078"/>
      <c r="Y190" s="2078"/>
      <c r="Z190" s="2078"/>
      <c r="AA190" s="2078"/>
      <c r="AB190" s="2078"/>
      <c r="AC190" s="880"/>
      <c r="AD190" s="2068">
        <v>9709674</v>
      </c>
      <c r="AE190" s="2068"/>
      <c r="AF190" s="2068"/>
      <c r="AG190" s="2068"/>
      <c r="AH190" s="2068"/>
      <c r="AI190" s="2068"/>
      <c r="AJ190" s="2068"/>
      <c r="AK190" s="644"/>
    </row>
    <row r="191" spans="1:45">
      <c r="A191" s="639"/>
      <c r="B191" s="2078" t="s">
        <v>2646</v>
      </c>
      <c r="C191" s="2078"/>
      <c r="D191" s="2078"/>
      <c r="E191" s="2078"/>
      <c r="F191" s="2078"/>
      <c r="G191" s="2078"/>
      <c r="H191" s="2078"/>
      <c r="I191" s="2078"/>
      <c r="J191" s="2078"/>
      <c r="K191" s="2078"/>
      <c r="L191" s="2078"/>
      <c r="M191" s="2078"/>
      <c r="N191" s="2078"/>
      <c r="O191" s="2078"/>
      <c r="P191" s="2078"/>
      <c r="Q191" s="2078"/>
      <c r="R191" s="2078"/>
      <c r="S191" s="2078"/>
      <c r="T191" s="2078"/>
      <c r="U191" s="2078"/>
      <c r="V191" s="2078"/>
      <c r="W191" s="2078"/>
      <c r="X191" s="2078"/>
      <c r="Y191" s="2078"/>
      <c r="Z191" s="2078"/>
      <c r="AA191" s="2078"/>
      <c r="AB191" s="2078"/>
      <c r="AC191" s="880"/>
      <c r="AD191" s="2068">
        <v>1000000</v>
      </c>
      <c r="AE191" s="2068"/>
      <c r="AF191" s="2068"/>
      <c r="AG191" s="2068"/>
      <c r="AH191" s="2068"/>
      <c r="AI191" s="2068"/>
      <c r="AJ191" s="2068"/>
      <c r="AK191" s="644"/>
    </row>
    <row r="192" spans="1:45">
      <c r="A192" s="639"/>
      <c r="B192" s="2078"/>
      <c r="C192" s="2078"/>
      <c r="D192" s="2078"/>
      <c r="E192" s="2078"/>
      <c r="F192" s="2078"/>
      <c r="G192" s="2078"/>
      <c r="H192" s="2078"/>
      <c r="I192" s="2078"/>
      <c r="J192" s="2078"/>
      <c r="K192" s="2078"/>
      <c r="L192" s="2078"/>
      <c r="M192" s="2078"/>
      <c r="N192" s="2078"/>
      <c r="O192" s="2078"/>
      <c r="P192" s="2078"/>
      <c r="Q192" s="2078"/>
      <c r="R192" s="2078"/>
      <c r="S192" s="2078"/>
      <c r="T192" s="2078"/>
      <c r="U192" s="2078"/>
      <c r="V192" s="2078"/>
      <c r="W192" s="2078"/>
      <c r="X192" s="2078"/>
      <c r="Y192" s="2078"/>
      <c r="Z192" s="2078"/>
      <c r="AA192" s="2078"/>
      <c r="AB192" s="2078"/>
      <c r="AC192" s="880"/>
      <c r="AD192" s="2068"/>
      <c r="AE192" s="2068"/>
      <c r="AF192" s="2068"/>
      <c r="AG192" s="2068"/>
      <c r="AH192" s="2068"/>
      <c r="AI192" s="2068"/>
      <c r="AJ192" s="2068"/>
      <c r="AK192" s="644"/>
    </row>
    <row r="193" spans="1:37">
      <c r="A193" s="639"/>
      <c r="B193" s="2078"/>
      <c r="C193" s="2078"/>
      <c r="D193" s="2078"/>
      <c r="E193" s="2078"/>
      <c r="F193" s="2078"/>
      <c r="G193" s="2078"/>
      <c r="H193" s="2078"/>
      <c r="I193" s="2078"/>
      <c r="J193" s="2078"/>
      <c r="K193" s="2078"/>
      <c r="L193" s="2078"/>
      <c r="M193" s="2078"/>
      <c r="N193" s="2078"/>
      <c r="O193" s="2078"/>
      <c r="P193" s="2078"/>
      <c r="Q193" s="2078"/>
      <c r="R193" s="2078"/>
      <c r="S193" s="2078"/>
      <c r="T193" s="2078"/>
      <c r="U193" s="2078"/>
      <c r="V193" s="2078"/>
      <c r="W193" s="2078"/>
      <c r="X193" s="2078"/>
      <c r="Y193" s="2078"/>
      <c r="Z193" s="2078"/>
      <c r="AA193" s="2078"/>
      <c r="AB193" s="2078"/>
      <c r="AC193" s="880"/>
      <c r="AD193" s="2068"/>
      <c r="AE193" s="2068"/>
      <c r="AF193" s="2068"/>
      <c r="AG193" s="2068"/>
      <c r="AH193" s="2068"/>
      <c r="AI193" s="2068"/>
      <c r="AJ193" s="2068"/>
      <c r="AK193" s="644"/>
    </row>
    <row r="194" spans="1:37">
      <c r="A194" s="639"/>
      <c r="B194" s="2078"/>
      <c r="C194" s="2078"/>
      <c r="D194" s="2078"/>
      <c r="E194" s="2078"/>
      <c r="F194" s="2078"/>
      <c r="G194" s="2078"/>
      <c r="H194" s="2078"/>
      <c r="I194" s="2078"/>
      <c r="J194" s="2078"/>
      <c r="K194" s="2078"/>
      <c r="L194" s="2078"/>
      <c r="M194" s="2078"/>
      <c r="N194" s="2078"/>
      <c r="O194" s="2078"/>
      <c r="P194" s="2078"/>
      <c r="Q194" s="2078"/>
      <c r="R194" s="2078"/>
      <c r="S194" s="2078"/>
      <c r="T194" s="2078"/>
      <c r="U194" s="2078"/>
      <c r="V194" s="2078"/>
      <c r="W194" s="2078"/>
      <c r="X194" s="2078"/>
      <c r="Y194" s="2078"/>
      <c r="Z194" s="2078"/>
      <c r="AA194" s="2078"/>
      <c r="AB194" s="2078"/>
      <c r="AC194" s="880"/>
      <c r="AD194" s="2068"/>
      <c r="AE194" s="2068"/>
      <c r="AF194" s="2068"/>
      <c r="AG194" s="2068"/>
      <c r="AH194" s="2068"/>
      <c r="AI194" s="2068"/>
      <c r="AJ194" s="2068"/>
      <c r="AK194" s="644"/>
    </row>
    <row r="195" spans="1:37">
      <c r="A195" s="639"/>
      <c r="B195" s="2078"/>
      <c r="C195" s="2078"/>
      <c r="D195" s="2078"/>
      <c r="E195" s="2078"/>
      <c r="F195" s="2078"/>
      <c r="G195" s="2078"/>
      <c r="H195" s="2078"/>
      <c r="I195" s="2078"/>
      <c r="J195" s="2078"/>
      <c r="K195" s="2078"/>
      <c r="L195" s="2078"/>
      <c r="M195" s="2078"/>
      <c r="N195" s="2078"/>
      <c r="O195" s="2078"/>
      <c r="P195" s="2078"/>
      <c r="Q195" s="2078"/>
      <c r="R195" s="2078"/>
      <c r="S195" s="2078"/>
      <c r="T195" s="2078"/>
      <c r="U195" s="2078"/>
      <c r="V195" s="2078"/>
      <c r="W195" s="2078"/>
      <c r="X195" s="2078"/>
      <c r="Y195" s="2078"/>
      <c r="Z195" s="2078"/>
      <c r="AA195" s="2078"/>
      <c r="AB195" s="2078"/>
      <c r="AC195" s="880"/>
      <c r="AD195" s="2068"/>
      <c r="AE195" s="2068"/>
      <c r="AF195" s="2068"/>
      <c r="AG195" s="2068"/>
      <c r="AH195" s="2068"/>
      <c r="AI195" s="2068"/>
      <c r="AJ195" s="2068"/>
      <c r="AK195" s="644"/>
    </row>
    <row r="196" spans="1:37">
      <c r="A196" s="639"/>
      <c r="B196" s="2078"/>
      <c r="C196" s="2078"/>
      <c r="D196" s="2078"/>
      <c r="E196" s="2078"/>
      <c r="F196" s="2078"/>
      <c r="G196" s="2078"/>
      <c r="H196" s="2078"/>
      <c r="I196" s="2078"/>
      <c r="J196" s="2078"/>
      <c r="K196" s="2078"/>
      <c r="L196" s="2078"/>
      <c r="M196" s="2078"/>
      <c r="N196" s="2078"/>
      <c r="O196" s="2078"/>
      <c r="P196" s="2078"/>
      <c r="Q196" s="2078"/>
      <c r="R196" s="2078"/>
      <c r="S196" s="2078"/>
      <c r="T196" s="2078"/>
      <c r="U196" s="2078"/>
      <c r="V196" s="2078"/>
      <c r="W196" s="2078"/>
      <c r="X196" s="2078"/>
      <c r="Y196" s="2078"/>
      <c r="Z196" s="2078"/>
      <c r="AA196" s="2078"/>
      <c r="AB196" s="2078"/>
      <c r="AC196" s="880"/>
      <c r="AD196" s="2068"/>
      <c r="AE196" s="2068"/>
      <c r="AF196" s="2068"/>
      <c r="AG196" s="2068"/>
      <c r="AH196" s="2068"/>
      <c r="AI196" s="2068"/>
      <c r="AJ196" s="2068"/>
      <c r="AK196" s="644"/>
    </row>
    <row r="197" spans="1:37">
      <c r="A197" s="639"/>
      <c r="B197" s="2078"/>
      <c r="C197" s="2078"/>
      <c r="D197" s="2078"/>
      <c r="E197" s="2078"/>
      <c r="F197" s="2078"/>
      <c r="G197" s="2078"/>
      <c r="H197" s="2078"/>
      <c r="I197" s="2078"/>
      <c r="J197" s="2078"/>
      <c r="K197" s="2078"/>
      <c r="L197" s="2078"/>
      <c r="M197" s="2078"/>
      <c r="N197" s="2078"/>
      <c r="O197" s="2078"/>
      <c r="P197" s="2078"/>
      <c r="Q197" s="2078"/>
      <c r="R197" s="2078"/>
      <c r="S197" s="2078"/>
      <c r="T197" s="2078"/>
      <c r="U197" s="2078"/>
      <c r="V197" s="2078"/>
      <c r="W197" s="2078"/>
      <c r="X197" s="2078"/>
      <c r="Y197" s="2078"/>
      <c r="Z197" s="2078"/>
      <c r="AA197" s="2078"/>
      <c r="AB197" s="2078"/>
      <c r="AC197" s="880"/>
      <c r="AD197" s="2068"/>
      <c r="AE197" s="2068"/>
      <c r="AF197" s="2068"/>
      <c r="AG197" s="2068"/>
      <c r="AH197" s="2068"/>
      <c r="AI197" s="2068"/>
      <c r="AJ197" s="2068"/>
      <c r="AK197" s="644"/>
    </row>
    <row r="198" spans="1:37">
      <c r="A198" s="639"/>
      <c r="B198" s="1939" t="s">
        <v>1739</v>
      </c>
      <c r="C198" s="1939"/>
      <c r="D198" s="1939"/>
      <c r="E198" s="1939"/>
      <c r="F198" s="1939"/>
      <c r="G198" s="1939"/>
      <c r="H198" s="1939"/>
      <c r="I198" s="1939"/>
      <c r="J198" s="1939"/>
      <c r="K198" s="1939"/>
      <c r="L198" s="1939"/>
      <c r="M198" s="1939"/>
      <c r="N198" s="1939"/>
      <c r="O198" s="1939"/>
      <c r="P198" s="1939"/>
      <c r="Q198" s="1939"/>
      <c r="R198" s="1939"/>
      <c r="S198" s="1939"/>
      <c r="T198" s="1939"/>
      <c r="U198" s="1939"/>
      <c r="V198" s="1939"/>
      <c r="W198" s="1939"/>
      <c r="X198" s="1939"/>
      <c r="Y198" s="1939"/>
      <c r="Z198" s="1939"/>
      <c r="AA198" s="1939"/>
      <c r="AB198" s="1939"/>
      <c r="AC198" s="570"/>
      <c r="AD198" s="2066">
        <f>AB249</f>
        <v>1326428.9496854167</v>
      </c>
      <c r="AE198" s="2066"/>
      <c r="AF198" s="2066"/>
      <c r="AG198" s="2066"/>
      <c r="AH198" s="2066"/>
      <c r="AI198" s="2066"/>
      <c r="AJ198" s="2066"/>
      <c r="AK198" s="644"/>
    </row>
    <row r="199" spans="1:37">
      <c r="A199" s="639"/>
      <c r="B199" s="1937" t="s">
        <v>1702</v>
      </c>
      <c r="C199" s="1937"/>
      <c r="D199" s="1937"/>
      <c r="E199" s="1937"/>
      <c r="F199" s="1937"/>
      <c r="G199" s="1937"/>
      <c r="H199" s="1937"/>
      <c r="I199" s="1937"/>
      <c r="J199" s="1937"/>
      <c r="K199" s="1937"/>
      <c r="L199" s="1937"/>
      <c r="M199" s="1937"/>
      <c r="N199" s="1937"/>
      <c r="O199" s="1937"/>
      <c r="P199" s="1937"/>
      <c r="Q199" s="1937"/>
      <c r="R199" s="1937"/>
      <c r="S199" s="1937"/>
      <c r="T199" s="1937"/>
      <c r="U199" s="1937"/>
      <c r="V199" s="1937"/>
      <c r="W199" s="1937"/>
      <c r="X199" s="1937"/>
      <c r="Y199" s="1937"/>
      <c r="Z199" s="1937"/>
      <c r="AA199" s="1937"/>
      <c r="AB199" s="1937"/>
      <c r="AC199" s="880"/>
      <c r="AD199" s="2067">
        <f>'Sources and Uses Budget'!B15</f>
        <v>0</v>
      </c>
      <c r="AE199" s="2067"/>
      <c r="AF199" s="2067"/>
      <c r="AG199" s="2067"/>
      <c r="AH199" s="2067"/>
      <c r="AI199" s="2067"/>
      <c r="AJ199" s="2067"/>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2072">
        <f>SUM(AD188:AJ198)-AD199</f>
        <v>13728247.949685417</v>
      </c>
      <c r="AE200" s="2072"/>
      <c r="AF200" s="2072"/>
      <c r="AG200" s="2072"/>
      <c r="AH200" s="2072"/>
      <c r="AI200" s="2072"/>
      <c r="AJ200" s="2072"/>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1707</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1738</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1709</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1710</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2338</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1711</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1712</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1749</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2" t="s">
        <v>1719</v>
      </c>
      <c r="J211" s="2092"/>
      <c r="K211" s="2092"/>
      <c r="L211" s="570"/>
      <c r="M211" s="570"/>
      <c r="N211" s="570"/>
      <c r="O211" s="570"/>
      <c r="P211" s="570"/>
      <c r="Q211" s="570"/>
      <c r="R211" s="570"/>
      <c r="S211" s="570"/>
      <c r="T211" s="1903" t="s">
        <v>1713</v>
      </c>
      <c r="U211" s="1903"/>
      <c r="V211" s="1903"/>
      <c r="W211" s="1903"/>
      <c r="X211" s="1903"/>
      <c r="Y211" s="1903"/>
      <c r="Z211" s="883"/>
      <c r="AA211" s="523"/>
      <c r="AB211" s="2089" t="s">
        <v>1714</v>
      </c>
      <c r="AC211" s="2089"/>
      <c r="AD211" s="2089"/>
      <c r="AE211" s="2089"/>
      <c r="AF211" s="2089"/>
      <c r="AG211" s="2089"/>
      <c r="AH211" s="861"/>
      <c r="AI211" s="861"/>
      <c r="AJ211" s="861"/>
      <c r="AK211" s="644"/>
    </row>
    <row r="212" spans="1:37">
      <c r="A212" s="639"/>
      <c r="B212" s="2090" t="s">
        <v>1699</v>
      </c>
      <c r="C212" s="2090"/>
      <c r="D212" s="2090"/>
      <c r="E212" s="2090"/>
      <c r="F212" s="2090"/>
      <c r="G212" s="2090"/>
      <c r="I212" s="2091" t="s">
        <v>1720</v>
      </c>
      <c r="J212" s="2091"/>
      <c r="K212" s="2091"/>
      <c r="L212" s="1043"/>
      <c r="N212" s="1938" t="s">
        <v>1715</v>
      </c>
      <c r="O212" s="1938"/>
      <c r="P212" s="1938"/>
      <c r="Q212" s="1938"/>
      <c r="R212" s="1938"/>
      <c r="T212" s="1938" t="s">
        <v>1716</v>
      </c>
      <c r="U212" s="1938"/>
      <c r="V212" s="1938"/>
      <c r="W212" s="1938"/>
      <c r="X212" s="1938"/>
      <c r="Y212" s="1938"/>
      <c r="Z212" s="884"/>
      <c r="AA212" s="523"/>
      <c r="AB212" s="1941" t="s">
        <v>1717</v>
      </c>
      <c r="AC212" s="1941"/>
      <c r="AD212" s="1941"/>
      <c r="AE212" s="1941"/>
      <c r="AF212" s="1941"/>
      <c r="AG212" s="1941"/>
      <c r="AH212" s="861"/>
      <c r="AI212" s="861"/>
      <c r="AJ212" s="861"/>
      <c r="AK212" s="644"/>
    </row>
    <row r="213" spans="1:37">
      <c r="A213" s="639"/>
      <c r="B213" s="1940" t="s">
        <v>2760</v>
      </c>
      <c r="C213" s="1940"/>
      <c r="D213" s="1940"/>
      <c r="E213" s="1940"/>
      <c r="F213" s="1940"/>
      <c r="G213" s="1940"/>
      <c r="H213" s="886"/>
      <c r="I213" s="1908">
        <v>5</v>
      </c>
      <c r="J213" s="1908"/>
      <c r="K213" s="1908"/>
      <c r="L213" s="1043"/>
      <c r="N213" s="1905">
        <v>1038</v>
      </c>
      <c r="O213" s="1905">
        <v>1038</v>
      </c>
      <c r="P213" s="1905">
        <v>1038</v>
      </c>
      <c r="Q213" s="1905">
        <v>1038</v>
      </c>
      <c r="R213" s="1905">
        <v>1038</v>
      </c>
      <c r="T213" s="1904">
        <v>1809</v>
      </c>
      <c r="U213" s="1904">
        <v>1809</v>
      </c>
      <c r="V213" s="1904">
        <v>1809</v>
      </c>
      <c r="W213" s="1904">
        <v>1809</v>
      </c>
      <c r="X213" s="1904">
        <v>1809</v>
      </c>
      <c r="Y213" s="1904">
        <v>1809</v>
      </c>
      <c r="Z213" s="885"/>
      <c r="AA213" s="885"/>
      <c r="AB213" s="1902">
        <f t="shared" ref="AB213:AB222" si="0">MAX(($T213-$N213)*$I213*12,0)</f>
        <v>46260</v>
      </c>
      <c r="AC213" s="1902"/>
      <c r="AD213" s="1902"/>
      <c r="AE213" s="1902"/>
      <c r="AF213" s="1902"/>
      <c r="AG213" s="1902"/>
      <c r="AH213" s="861"/>
      <c r="AI213" s="861"/>
      <c r="AJ213" s="861"/>
      <c r="AK213" s="644"/>
    </row>
    <row r="214" spans="1:37">
      <c r="A214" s="639"/>
      <c r="B214" s="1940" t="s">
        <v>2761</v>
      </c>
      <c r="C214" s="1940"/>
      <c r="D214" s="1940"/>
      <c r="E214" s="1940"/>
      <c r="F214" s="1940"/>
      <c r="G214" s="1940"/>
      <c r="I214" s="1908">
        <v>1</v>
      </c>
      <c r="J214" s="1908"/>
      <c r="K214" s="1908"/>
      <c r="L214" s="1043"/>
      <c r="N214" s="1905">
        <v>1245</v>
      </c>
      <c r="O214" s="1905">
        <v>1245</v>
      </c>
      <c r="P214" s="1905">
        <v>1245</v>
      </c>
      <c r="Q214" s="1905">
        <v>1245</v>
      </c>
      <c r="R214" s="1905">
        <v>1245</v>
      </c>
      <c r="T214" s="1904">
        <v>2377</v>
      </c>
      <c r="U214" s="1904">
        <v>2377</v>
      </c>
      <c r="V214" s="1904">
        <v>2377</v>
      </c>
      <c r="W214" s="1904">
        <v>2377</v>
      </c>
      <c r="X214" s="1904">
        <v>2377</v>
      </c>
      <c r="Y214" s="1904">
        <v>2377</v>
      </c>
      <c r="Z214" s="885"/>
      <c r="AA214" s="885"/>
      <c r="AB214" s="1902">
        <f t="shared" si="0"/>
        <v>13584</v>
      </c>
      <c r="AC214" s="1902"/>
      <c r="AD214" s="1902"/>
      <c r="AE214" s="1902"/>
      <c r="AF214" s="1902"/>
      <c r="AG214" s="1902"/>
      <c r="AH214" s="861"/>
      <c r="AI214" s="861"/>
      <c r="AJ214" s="861"/>
      <c r="AK214" s="644"/>
    </row>
    <row r="215" spans="1:37">
      <c r="A215" s="639"/>
      <c r="B215" s="1940" t="s">
        <v>2760</v>
      </c>
      <c r="C215" s="1940"/>
      <c r="D215" s="1940"/>
      <c r="E215" s="1940"/>
      <c r="F215" s="1940"/>
      <c r="G215" s="1940"/>
      <c r="I215" s="1908">
        <v>6</v>
      </c>
      <c r="J215" s="1908"/>
      <c r="K215" s="1908"/>
      <c r="L215" s="1043"/>
      <c r="N215" s="1905">
        <v>1038</v>
      </c>
      <c r="O215" s="1905">
        <v>1038</v>
      </c>
      <c r="P215" s="1905">
        <v>1038</v>
      </c>
      <c r="Q215" s="1905">
        <v>1038</v>
      </c>
      <c r="R215" s="1905">
        <v>1038</v>
      </c>
      <c r="T215" s="1904">
        <v>1809</v>
      </c>
      <c r="U215" s="1904">
        <v>1809</v>
      </c>
      <c r="V215" s="1904">
        <v>1809</v>
      </c>
      <c r="W215" s="1904">
        <v>1809</v>
      </c>
      <c r="X215" s="1904">
        <v>1809</v>
      </c>
      <c r="Y215" s="1904">
        <v>1809</v>
      </c>
      <c r="Z215" s="885"/>
      <c r="AA215" s="885"/>
      <c r="AB215" s="1902">
        <f t="shared" si="0"/>
        <v>55512</v>
      </c>
      <c r="AC215" s="1902"/>
      <c r="AD215" s="1902"/>
      <c r="AE215" s="1902"/>
      <c r="AF215" s="1902"/>
      <c r="AG215" s="1902"/>
      <c r="AH215" s="861"/>
      <c r="AI215" s="861"/>
      <c r="AJ215" s="861"/>
      <c r="AK215" s="644"/>
    </row>
    <row r="216" spans="1:37">
      <c r="A216" s="639"/>
      <c r="B216" s="1940" t="s">
        <v>2761</v>
      </c>
      <c r="C216" s="1940"/>
      <c r="D216" s="1940"/>
      <c r="E216" s="1940"/>
      <c r="F216" s="1940"/>
      <c r="G216" s="1940"/>
      <c r="I216" s="1908">
        <v>2</v>
      </c>
      <c r="J216" s="1908"/>
      <c r="K216" s="1908"/>
      <c r="L216" s="1043"/>
      <c r="N216" s="1905">
        <v>1245</v>
      </c>
      <c r="O216" s="1905">
        <v>1245</v>
      </c>
      <c r="P216" s="1905">
        <v>1245</v>
      </c>
      <c r="Q216" s="1905">
        <v>1245</v>
      </c>
      <c r="R216" s="1905">
        <v>1245</v>
      </c>
      <c r="T216" s="1904">
        <v>2377</v>
      </c>
      <c r="U216" s="1904">
        <v>2377</v>
      </c>
      <c r="V216" s="1904">
        <v>2377</v>
      </c>
      <c r="W216" s="1904">
        <v>2377</v>
      </c>
      <c r="X216" s="1904">
        <v>2377</v>
      </c>
      <c r="Y216" s="1904">
        <v>2377</v>
      </c>
      <c r="Z216" s="885"/>
      <c r="AA216" s="885"/>
      <c r="AB216" s="1902">
        <f t="shared" si="0"/>
        <v>27168</v>
      </c>
      <c r="AC216" s="1902"/>
      <c r="AD216" s="1902"/>
      <c r="AE216" s="1902"/>
      <c r="AF216" s="1902"/>
      <c r="AG216" s="1902"/>
      <c r="AH216" s="861"/>
      <c r="AI216" s="861"/>
      <c r="AJ216" s="861"/>
      <c r="AK216" s="644"/>
    </row>
    <row r="217" spans="1:37">
      <c r="A217" s="639"/>
      <c r="B217" s="1940" t="s">
        <v>1291</v>
      </c>
      <c r="C217" s="1940"/>
      <c r="D217" s="1940"/>
      <c r="E217" s="1940"/>
      <c r="F217" s="1940"/>
      <c r="G217" s="1940"/>
      <c r="I217" s="1908"/>
      <c r="J217" s="1908"/>
      <c r="K217" s="1908"/>
      <c r="L217" s="1050"/>
      <c r="N217" s="1905"/>
      <c r="O217" s="1905"/>
      <c r="P217" s="1905"/>
      <c r="Q217" s="1905"/>
      <c r="R217" s="1905"/>
      <c r="T217" s="1904"/>
      <c r="U217" s="1904"/>
      <c r="V217" s="1904"/>
      <c r="W217" s="1904"/>
      <c r="X217" s="1904"/>
      <c r="Y217" s="1904"/>
      <c r="Z217" s="885"/>
      <c r="AA217" s="885"/>
      <c r="AB217" s="1902">
        <f t="shared" si="0"/>
        <v>0</v>
      </c>
      <c r="AC217" s="1902"/>
      <c r="AD217" s="1902"/>
      <c r="AE217" s="1902"/>
      <c r="AF217" s="1902"/>
      <c r="AG217" s="1902"/>
      <c r="AH217" s="861"/>
      <c r="AI217" s="861"/>
      <c r="AJ217" s="861"/>
      <c r="AK217" s="644"/>
    </row>
    <row r="218" spans="1:37">
      <c r="A218" s="639"/>
      <c r="B218" s="1940" t="s">
        <v>1291</v>
      </c>
      <c r="C218" s="1940"/>
      <c r="D218" s="1940"/>
      <c r="E218" s="1940"/>
      <c r="F218" s="1940"/>
      <c r="G218" s="1940"/>
      <c r="I218" s="1908"/>
      <c r="J218" s="1908"/>
      <c r="K218" s="1908"/>
      <c r="L218" s="1050"/>
      <c r="N218" s="1905"/>
      <c r="O218" s="1905"/>
      <c r="P218" s="1905"/>
      <c r="Q218" s="1905"/>
      <c r="R218" s="1905"/>
      <c r="T218" s="1904"/>
      <c r="U218" s="1904"/>
      <c r="V218" s="1904"/>
      <c r="W218" s="1904"/>
      <c r="X218" s="1904"/>
      <c r="Y218" s="1904"/>
      <c r="Z218" s="885"/>
      <c r="AA218" s="885"/>
      <c r="AB218" s="1902">
        <f t="shared" si="0"/>
        <v>0</v>
      </c>
      <c r="AC218" s="1902"/>
      <c r="AD218" s="1902"/>
      <c r="AE218" s="1902"/>
      <c r="AF218" s="1902"/>
      <c r="AG218" s="1902"/>
      <c r="AH218" s="861"/>
      <c r="AI218" s="861"/>
      <c r="AJ218" s="861"/>
      <c r="AK218" s="644"/>
    </row>
    <row r="219" spans="1:37">
      <c r="A219" s="639"/>
      <c r="B219" s="1940" t="s">
        <v>1291</v>
      </c>
      <c r="C219" s="1940"/>
      <c r="D219" s="1940"/>
      <c r="E219" s="1940"/>
      <c r="F219" s="1940"/>
      <c r="G219" s="1940"/>
      <c r="I219" s="1908"/>
      <c r="J219" s="1908"/>
      <c r="K219" s="1908"/>
      <c r="L219" s="1050"/>
      <c r="N219" s="1905"/>
      <c r="O219" s="1905"/>
      <c r="P219" s="1905"/>
      <c r="Q219" s="1905"/>
      <c r="R219" s="1905"/>
      <c r="T219" s="1904"/>
      <c r="U219" s="1904"/>
      <c r="V219" s="1904"/>
      <c r="W219" s="1904"/>
      <c r="X219" s="1904"/>
      <c r="Y219" s="1904"/>
      <c r="Z219" s="885"/>
      <c r="AA219" s="885"/>
      <c r="AB219" s="1902">
        <f t="shared" si="0"/>
        <v>0</v>
      </c>
      <c r="AC219" s="1902"/>
      <c r="AD219" s="1902"/>
      <c r="AE219" s="1902"/>
      <c r="AF219" s="1902"/>
      <c r="AG219" s="1902"/>
      <c r="AH219" s="861"/>
      <c r="AI219" s="861"/>
      <c r="AJ219" s="861"/>
      <c r="AK219" s="644"/>
    </row>
    <row r="220" spans="1:37">
      <c r="A220" s="639"/>
      <c r="B220" s="1940" t="s">
        <v>1291</v>
      </c>
      <c r="C220" s="1940"/>
      <c r="D220" s="1940"/>
      <c r="E220" s="1940"/>
      <c r="F220" s="1940"/>
      <c r="G220" s="1940"/>
      <c r="I220" s="1908"/>
      <c r="J220" s="1908"/>
      <c r="K220" s="1908"/>
      <c r="L220" s="1050"/>
      <c r="N220" s="1905"/>
      <c r="O220" s="1905"/>
      <c r="P220" s="1905"/>
      <c r="Q220" s="1905"/>
      <c r="R220" s="1905"/>
      <c r="T220" s="1904"/>
      <c r="U220" s="1904"/>
      <c r="V220" s="1904"/>
      <c r="W220" s="1904"/>
      <c r="X220" s="1904"/>
      <c r="Y220" s="1904"/>
      <c r="Z220" s="885"/>
      <c r="AA220" s="885"/>
      <c r="AB220" s="1902">
        <f t="shared" si="0"/>
        <v>0</v>
      </c>
      <c r="AC220" s="1902"/>
      <c r="AD220" s="1902"/>
      <c r="AE220" s="1902"/>
      <c r="AF220" s="1902"/>
      <c r="AG220" s="1902"/>
      <c r="AH220" s="861"/>
      <c r="AI220" s="861"/>
      <c r="AJ220" s="861"/>
      <c r="AK220" s="644"/>
    </row>
    <row r="221" spans="1:37">
      <c r="A221" s="639"/>
      <c r="B221" s="1940" t="s">
        <v>1291</v>
      </c>
      <c r="C221" s="1940"/>
      <c r="D221" s="1940"/>
      <c r="E221" s="1940"/>
      <c r="F221" s="1940"/>
      <c r="G221" s="1940"/>
      <c r="I221" s="1908"/>
      <c r="J221" s="1908"/>
      <c r="K221" s="1908"/>
      <c r="L221" s="1050"/>
      <c r="N221" s="1905"/>
      <c r="O221" s="1905"/>
      <c r="P221" s="1905"/>
      <c r="Q221" s="1905"/>
      <c r="R221" s="1905"/>
      <c r="T221" s="1904"/>
      <c r="U221" s="1904"/>
      <c r="V221" s="1904"/>
      <c r="W221" s="1904"/>
      <c r="X221" s="1904"/>
      <c r="Y221" s="1904"/>
      <c r="Z221" s="885"/>
      <c r="AA221" s="885"/>
      <c r="AB221" s="1902">
        <f t="shared" si="0"/>
        <v>0</v>
      </c>
      <c r="AC221" s="1902"/>
      <c r="AD221" s="1902"/>
      <c r="AE221" s="1902"/>
      <c r="AF221" s="1902"/>
      <c r="AG221" s="1902"/>
      <c r="AH221" s="861"/>
      <c r="AI221" s="861"/>
      <c r="AJ221" s="861"/>
      <c r="AK221" s="644"/>
    </row>
    <row r="222" spans="1:37">
      <c r="A222" s="639"/>
      <c r="B222" s="1940" t="s">
        <v>1291</v>
      </c>
      <c r="C222" s="1940"/>
      <c r="D222" s="1940"/>
      <c r="E222" s="1940"/>
      <c r="F222" s="1940"/>
      <c r="G222" s="1940"/>
      <c r="I222" s="2093"/>
      <c r="J222" s="2093"/>
      <c r="K222" s="2093"/>
      <c r="L222" s="1050"/>
      <c r="N222" s="1905"/>
      <c r="O222" s="1905"/>
      <c r="P222" s="1905"/>
      <c r="Q222" s="1905"/>
      <c r="R222" s="1905"/>
      <c r="T222" s="1904"/>
      <c r="U222" s="1904"/>
      <c r="V222" s="1904"/>
      <c r="W222" s="1904"/>
      <c r="X222" s="1904"/>
      <c r="Y222" s="1904"/>
      <c r="Z222" s="885"/>
      <c r="AA222" s="885"/>
      <c r="AB222" s="1909">
        <f t="shared" si="0"/>
        <v>0</v>
      </c>
      <c r="AC222" s="1909"/>
      <c r="AD222" s="1909"/>
      <c r="AE222" s="1909"/>
      <c r="AF222" s="1909"/>
      <c r="AG222" s="1909"/>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1718</v>
      </c>
      <c r="AA223" s="887"/>
      <c r="AB223" s="1902">
        <f>SUM(AB213:AB222)</f>
        <v>142524</v>
      </c>
      <c r="AC223" s="1902"/>
      <c r="AD223" s="1902"/>
      <c r="AE223" s="1902"/>
      <c r="AF223" s="1902"/>
      <c r="AG223" s="1902"/>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1708</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1736</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1734</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1728</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2"/>
      <c r="AC229" s="1942"/>
      <c r="AD229" s="1942"/>
      <c r="AE229" s="1942"/>
      <c r="AF229" s="1942"/>
      <c r="AG229" s="1942"/>
      <c r="AH229" s="644"/>
      <c r="AI229" s="644"/>
      <c r="AJ229" s="644"/>
      <c r="AK229" s="644"/>
    </row>
    <row r="230" spans="1:37">
      <c r="A230" s="639"/>
      <c r="B230" s="871" t="s">
        <v>1733</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1735</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1729</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2"/>
      <c r="AC232" s="1942"/>
      <c r="AD232" s="1942"/>
      <c r="AE232" s="1942"/>
      <c r="AF232" s="1942"/>
      <c r="AG232" s="1942"/>
      <c r="AH232" s="644"/>
      <c r="AI232" s="644"/>
      <c r="AJ232" s="644"/>
      <c r="AK232" s="644"/>
    </row>
    <row r="233" spans="1:37">
      <c r="A233" s="639"/>
      <c r="B233" s="872" t="s">
        <v>1730</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01"/>
      <c r="AC233" s="1901"/>
      <c r="AD233" s="1901"/>
      <c r="AE233" s="1901"/>
      <c r="AF233" s="1901"/>
      <c r="AG233" s="1901"/>
      <c r="AH233" s="644"/>
      <c r="AI233" s="644"/>
      <c r="AJ233" s="644"/>
      <c r="AK233" s="644"/>
    </row>
    <row r="234" spans="1:37">
      <c r="A234" s="639"/>
      <c r="B234" s="872" t="s">
        <v>1731</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10">
        <f>IFERROR(AB232/AB233,0)</f>
        <v>0</v>
      </c>
      <c r="AC234" s="1910"/>
      <c r="AD234" s="1910"/>
      <c r="AE234" s="1910"/>
      <c r="AF234" s="1910"/>
      <c r="AG234" s="1910"/>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1732</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9">
        <f>MAX(AB229,AB234)</f>
        <v>0</v>
      </c>
      <c r="AC236" s="1909"/>
      <c r="AD236" s="1909"/>
      <c r="AE236" s="1909"/>
      <c r="AF236" s="1909"/>
      <c r="AG236" s="1909"/>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1721</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2">
        <f>AB223+AB236</f>
        <v>142524</v>
      </c>
      <c r="AC239" s="1902"/>
      <c r="AD239" s="1902"/>
      <c r="AE239" s="1902"/>
      <c r="AF239" s="1902"/>
      <c r="AG239" s="1902"/>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6">
        <v>0.05</v>
      </c>
      <c r="AC240" s="2076"/>
      <c r="AD240" s="2076"/>
      <c r="AE240" s="2076"/>
      <c r="AF240" s="2076"/>
      <c r="AG240" s="2076"/>
      <c r="AH240" s="644"/>
      <c r="AI240" s="644"/>
      <c r="AJ240" s="644"/>
      <c r="AK240" s="644"/>
    </row>
    <row r="241" spans="1:37">
      <c r="A241" s="639"/>
      <c r="B241" s="510" t="s">
        <v>1722</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7">
        <f>AB239-(AB239*AB240)</f>
        <v>135397.79999999999</v>
      </c>
      <c r="AC241" s="2077"/>
      <c r="AD241" s="2077"/>
      <c r="AE241" s="2077"/>
      <c r="AF241" s="2077"/>
      <c r="AG241" s="2077"/>
      <c r="AH241" s="644"/>
      <c r="AI241" s="644"/>
      <c r="AJ241" s="644"/>
      <c r="AK241" s="644"/>
    </row>
    <row r="242" spans="1:37">
      <c r="A242" s="639"/>
      <c r="B242" s="510" t="s">
        <v>1723</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1724</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2">
        <f>AB241/AB247</f>
        <v>117737.21739130435</v>
      </c>
      <c r="AC243" s="1902"/>
      <c r="AD243" s="1902"/>
      <c r="AE243" s="1902"/>
      <c r="AF243" s="1902"/>
      <c r="AG243" s="1902"/>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1725</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9">
        <v>15</v>
      </c>
      <c r="AC245" s="2089"/>
      <c r="AD245" s="2089"/>
      <c r="AE245" s="2089"/>
      <c r="AF245" s="2089"/>
      <c r="AG245" s="2089"/>
      <c r="AH245" s="644"/>
      <c r="AI245" s="644"/>
      <c r="AJ245" s="644"/>
      <c r="AK245" s="644"/>
    </row>
    <row r="246" spans="1:37">
      <c r="A246" s="639"/>
      <c r="B246" s="510" t="s">
        <v>1726</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9">
        <v>0.04</v>
      </c>
      <c r="AC246" s="2079"/>
      <c r="AD246" s="2079"/>
      <c r="AE246" s="2079"/>
      <c r="AF246" s="2079"/>
      <c r="AG246" s="2079"/>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80">
        <v>1.1499999999999999</v>
      </c>
      <c r="AC247" s="2080"/>
      <c r="AD247" s="2080"/>
      <c r="AE247" s="2080"/>
      <c r="AF247" s="2080"/>
      <c r="AG247" s="2080"/>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1727</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9">
        <f>PV(AB246/12,AB245*12,-AB243/12, ,0)</f>
        <v>1326428.9496854167</v>
      </c>
      <c r="AC249" s="2070"/>
      <c r="AD249" s="2070"/>
      <c r="AE249" s="2070"/>
      <c r="AF249" s="2070"/>
      <c r="AG249" s="2071"/>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1703</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1706</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1705</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1704</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3">
        <f>IFERROR(('Sources and Uses Budget'!D105/'Sources and Uses Budget'!B105),0)</f>
        <v>0</v>
      </c>
      <c r="AC255" s="2074"/>
      <c r="AD255" s="2074"/>
      <c r="AE255" s="2074"/>
      <c r="AF255" s="2074"/>
      <c r="AG255" s="2075"/>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1484</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6">
        <f>AD200*(1-AB255)</f>
        <v>13728247.949685417</v>
      </c>
      <c r="AH257" s="1916"/>
      <c r="AI257" s="1916"/>
      <c r="AJ257" s="1916"/>
      <c r="AK257" s="1916"/>
    </row>
    <row r="258" spans="1:52">
      <c r="A258" s="656"/>
      <c r="B258" s="659" t="s">
        <v>1485</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6">
        <f>'Sources and Uses Budget'!C105</f>
        <v>51106678</v>
      </c>
      <c r="AH258" s="1916"/>
      <c r="AI258" s="1916"/>
      <c r="AJ258" s="1916"/>
      <c r="AK258" s="1916"/>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5">
        <f>ROUNDDOWN(IF(AND(C281="Yes",AK78=10),((AG257*2)/AG258),AG257/AG258),2)</f>
        <v>0.53</v>
      </c>
      <c r="AH259" s="2065"/>
      <c r="AI259" s="2065"/>
      <c r="AJ259" s="2065"/>
      <c r="AK259" s="2065"/>
    </row>
    <row r="260" spans="1:52">
      <c r="A260" s="656"/>
      <c r="B260" s="1013" t="s">
        <v>1931</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1486</v>
      </c>
      <c r="AK262" s="2054">
        <f>IFERROR(IF(AG259=0,0,IF((AG259*100)&gt;8,8,(AG259*100))),0)</f>
        <v>8</v>
      </c>
      <c r="AL262" s="2054"/>
      <c r="AM262" s="2055"/>
    </row>
    <row r="263" spans="1:52" ht="13.8"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1487</v>
      </c>
      <c r="B265" s="572" t="s">
        <v>1488</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1425</v>
      </c>
      <c r="AI265" s="584"/>
      <c r="AJ265" s="584"/>
      <c r="AK265" s="584"/>
      <c r="AL265" s="584"/>
      <c r="AM265" s="584"/>
      <c r="AO265" s="584"/>
    </row>
    <row r="266" spans="1:52" ht="14.25" customHeight="1">
      <c r="A266" s="625"/>
      <c r="AI266" s="585"/>
      <c r="AJ266" s="584"/>
      <c r="AK266" s="584"/>
      <c r="AL266" s="584"/>
      <c r="AM266" s="584"/>
      <c r="AO266" s="584"/>
    </row>
    <row r="267" spans="1:52" ht="14.1" customHeight="1">
      <c r="A267" s="584"/>
      <c r="B267" s="630"/>
      <c r="C267" s="1934" t="s">
        <v>554</v>
      </c>
      <c r="D267" s="1934"/>
      <c r="E267" s="581"/>
      <c r="F267" s="1885" t="s">
        <v>2339</v>
      </c>
      <c r="G267" s="1886"/>
      <c r="H267" s="1886"/>
      <c r="I267" s="1886"/>
      <c r="J267" s="1886"/>
      <c r="K267" s="1886"/>
      <c r="L267" s="1886"/>
      <c r="M267" s="1886"/>
      <c r="N267" s="1886"/>
      <c r="O267" s="1886"/>
      <c r="P267" s="1886"/>
      <c r="Q267" s="1886"/>
      <c r="R267" s="1886"/>
      <c r="S267" s="1886"/>
      <c r="T267" s="1886"/>
      <c r="U267" s="1886"/>
      <c r="V267" s="1886"/>
      <c r="W267" s="1886"/>
      <c r="X267" s="1886"/>
      <c r="Y267" s="1886"/>
      <c r="Z267" s="1886"/>
      <c r="AA267" s="1886"/>
      <c r="AB267" s="1886"/>
      <c r="AC267" s="1886"/>
      <c r="AD267" s="1887"/>
      <c r="AE267" s="584"/>
      <c r="AF267" s="669"/>
      <c r="AG267" s="2063" t="s">
        <v>1474</v>
      </c>
      <c r="AH267" s="2063"/>
      <c r="AI267" s="2063"/>
      <c r="AJ267" s="2063"/>
      <c r="AK267" s="584"/>
      <c r="AL267" s="584"/>
      <c r="AM267" s="584"/>
      <c r="AO267" s="584"/>
    </row>
    <row r="268" spans="1:52" ht="14.1" customHeight="1">
      <c r="A268" s="584"/>
      <c r="B268" s="630"/>
      <c r="C268" s="670"/>
      <c r="D268" s="584"/>
      <c r="E268" s="581"/>
      <c r="F268" s="1888"/>
      <c r="G268" s="1889"/>
      <c r="H268" s="1889"/>
      <c r="I268" s="1889"/>
      <c r="J268" s="1889"/>
      <c r="K268" s="1889"/>
      <c r="L268" s="1889"/>
      <c r="M268" s="1889"/>
      <c r="N268" s="1889"/>
      <c r="O268" s="1889"/>
      <c r="P268" s="1889"/>
      <c r="Q268" s="1889"/>
      <c r="R268" s="1889"/>
      <c r="S268" s="1889"/>
      <c r="T268" s="1889"/>
      <c r="U268" s="1889"/>
      <c r="V268" s="1889"/>
      <c r="W268" s="1889"/>
      <c r="X268" s="1889"/>
      <c r="Y268" s="1889"/>
      <c r="Z268" s="1889"/>
      <c r="AA268" s="1889"/>
      <c r="AB268" s="1889"/>
      <c r="AC268" s="1889"/>
      <c r="AD268" s="1890"/>
      <c r="AE268" s="584"/>
      <c r="AF268" s="669"/>
      <c r="AG268" s="669"/>
      <c r="AH268" s="669"/>
      <c r="AI268" s="669"/>
      <c r="AJ268" s="584"/>
      <c r="AK268" s="584"/>
      <c r="AL268" s="584"/>
      <c r="AM268" s="584"/>
      <c r="AO268" s="584"/>
    </row>
    <row r="269" spans="1:52">
      <c r="A269" s="584"/>
      <c r="B269" s="630"/>
      <c r="C269" s="670"/>
      <c r="D269" s="584"/>
      <c r="E269" s="581"/>
      <c r="F269" s="1888"/>
      <c r="G269" s="1889"/>
      <c r="H269" s="1889"/>
      <c r="I269" s="1889"/>
      <c r="J269" s="1889"/>
      <c r="K269" s="1889"/>
      <c r="L269" s="1889"/>
      <c r="M269" s="1889"/>
      <c r="N269" s="1889"/>
      <c r="O269" s="1889"/>
      <c r="P269" s="1889"/>
      <c r="Q269" s="1889"/>
      <c r="R269" s="1889"/>
      <c r="S269" s="1889"/>
      <c r="T269" s="1889"/>
      <c r="U269" s="1889"/>
      <c r="V269" s="1889"/>
      <c r="W269" s="1889"/>
      <c r="X269" s="1889"/>
      <c r="Y269" s="1889"/>
      <c r="Z269" s="1889"/>
      <c r="AA269" s="1889"/>
      <c r="AB269" s="1889"/>
      <c r="AC269" s="1889"/>
      <c r="AD269" s="1890"/>
      <c r="AE269" s="584"/>
      <c r="AF269" s="669"/>
      <c r="AG269" s="669"/>
      <c r="AH269" s="669"/>
      <c r="AI269" s="669"/>
      <c r="AJ269" s="584"/>
      <c r="AK269" s="584"/>
      <c r="AL269" s="584"/>
      <c r="AM269" s="584"/>
      <c r="AO269" s="584"/>
      <c r="AP269" s="671"/>
    </row>
    <row r="270" spans="1:52">
      <c r="A270" s="584"/>
      <c r="B270" s="630"/>
      <c r="C270" s="670"/>
      <c r="D270" s="584"/>
      <c r="E270" s="581"/>
      <c r="F270" s="1888"/>
      <c r="G270" s="1889"/>
      <c r="H270" s="1889"/>
      <c r="I270" s="1889"/>
      <c r="J270" s="1889"/>
      <c r="K270" s="1889"/>
      <c r="L270" s="1889"/>
      <c r="M270" s="1889"/>
      <c r="N270" s="1889"/>
      <c r="O270" s="1889"/>
      <c r="P270" s="1889"/>
      <c r="Q270" s="1889"/>
      <c r="R270" s="1889"/>
      <c r="S270" s="1889"/>
      <c r="T270" s="1889"/>
      <c r="U270" s="1889"/>
      <c r="V270" s="1889"/>
      <c r="W270" s="1889"/>
      <c r="X270" s="1889"/>
      <c r="Y270" s="1889"/>
      <c r="Z270" s="1889"/>
      <c r="AA270" s="1889"/>
      <c r="AB270" s="1889"/>
      <c r="AC270" s="1889"/>
      <c r="AD270" s="1890"/>
      <c r="AE270" s="584"/>
      <c r="AF270" s="669"/>
      <c r="AG270" s="669"/>
      <c r="AH270" s="669"/>
      <c r="AI270" s="669"/>
      <c r="AJ270" s="584"/>
      <c r="AK270" s="584"/>
      <c r="AL270" s="584"/>
      <c r="AM270" s="584"/>
      <c r="AO270" s="584"/>
      <c r="AP270" s="671"/>
    </row>
    <row r="271" spans="1:52" ht="14.1" customHeight="1">
      <c r="A271" s="584"/>
      <c r="B271" s="630"/>
      <c r="C271" s="2064"/>
      <c r="D271" s="2064"/>
      <c r="E271" s="581"/>
      <c r="F271" s="1891"/>
      <c r="G271" s="1892"/>
      <c r="H271" s="1892"/>
      <c r="I271" s="1892"/>
      <c r="J271" s="1892"/>
      <c r="K271" s="1892"/>
      <c r="L271" s="1892"/>
      <c r="M271" s="1892"/>
      <c r="N271" s="1892"/>
      <c r="O271" s="1892"/>
      <c r="P271" s="1892"/>
      <c r="Q271" s="1892"/>
      <c r="R271" s="1892"/>
      <c r="S271" s="1892"/>
      <c r="T271" s="1892"/>
      <c r="U271" s="1892"/>
      <c r="V271" s="1892"/>
      <c r="W271" s="1892"/>
      <c r="X271" s="1892"/>
      <c r="Y271" s="1892"/>
      <c r="Z271" s="1892"/>
      <c r="AA271" s="1892"/>
      <c r="AB271" s="1892"/>
      <c r="AC271" s="1892"/>
      <c r="AD271" s="1893"/>
      <c r="AE271" s="584"/>
      <c r="AF271" s="669"/>
      <c r="AG271" s="2063"/>
      <c r="AH271" s="2063"/>
      <c r="AI271" s="2063"/>
      <c r="AJ271" s="2063"/>
      <c r="AK271" s="584"/>
      <c r="AL271" s="584"/>
      <c r="AM271" s="584"/>
    </row>
    <row r="272" spans="1:52" ht="14.1"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1490</v>
      </c>
      <c r="AK274" s="2054">
        <f>IF($C$267="yes",10,0)</f>
        <v>10</v>
      </c>
      <c r="AL274" s="2054"/>
      <c r="AM274" s="2055"/>
      <c r="AN274" s="73"/>
    </row>
    <row r="275" spans="1:49" ht="13.8" thickBot="1"/>
    <row r="276" spans="1:49" ht="13.8"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1491</v>
      </c>
      <c r="B277" s="572" t="s">
        <v>2045</v>
      </c>
      <c r="AH277" s="625" t="s">
        <v>1425</v>
      </c>
    </row>
    <row r="278" spans="1:49" ht="15" customHeight="1">
      <c r="B278" s="573"/>
    </row>
    <row r="279" spans="1:49" ht="15" customHeight="1">
      <c r="B279" s="573" t="s">
        <v>1918</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7" t="s">
        <v>1493</v>
      </c>
      <c r="B281" s="1617"/>
      <c r="C281" s="2028" t="s">
        <v>554</v>
      </c>
      <c r="D281" s="1934"/>
      <c r="E281" s="581"/>
      <c r="F281" s="2056" t="s">
        <v>1494</v>
      </c>
      <c r="G281" s="2057"/>
      <c r="H281" s="2057"/>
      <c r="I281" s="2057"/>
      <c r="J281" s="2057"/>
      <c r="K281" s="2057"/>
      <c r="L281" s="2057"/>
      <c r="M281" s="2057"/>
      <c r="N281" s="2057"/>
      <c r="O281" s="2057"/>
      <c r="P281" s="2057"/>
      <c r="Q281" s="2057"/>
      <c r="R281" s="2057"/>
      <c r="S281" s="2057"/>
      <c r="T281" s="2057"/>
      <c r="U281" s="2057"/>
      <c r="V281" s="2057"/>
      <c r="W281" s="2057"/>
      <c r="X281" s="2057"/>
      <c r="Y281" s="2057"/>
      <c r="Z281" s="2057"/>
      <c r="AA281" s="2057"/>
      <c r="AB281" s="2057"/>
      <c r="AC281" s="2057"/>
      <c r="AD281" s="2058"/>
      <c r="AE281" s="676"/>
      <c r="AF281" s="584"/>
      <c r="AG281" s="2059" t="s">
        <v>2332</v>
      </c>
      <c r="AH281" s="2059"/>
      <c r="AI281" s="2059"/>
      <c r="AJ281" s="2059"/>
      <c r="AK281" s="2059"/>
      <c r="AL281" s="584"/>
      <c r="AM281" s="584"/>
      <c r="AN281" s="73"/>
      <c r="AO281" s="14"/>
      <c r="AP281" s="30"/>
      <c r="AS281" s="604"/>
      <c r="AT281" s="604"/>
      <c r="AU281" s="604"/>
      <c r="AV281" s="32"/>
      <c r="AW281" s="32"/>
    </row>
    <row r="282" spans="1:49">
      <c r="A282" s="674"/>
      <c r="B282" s="630"/>
      <c r="F282" s="1911"/>
      <c r="G282" s="1912"/>
      <c r="H282" s="1912"/>
      <c r="I282" s="1912"/>
      <c r="J282" s="1912"/>
      <c r="K282" s="1912"/>
      <c r="L282" s="1912"/>
      <c r="M282" s="1912"/>
      <c r="N282" s="1912"/>
      <c r="O282" s="1912"/>
      <c r="P282" s="1912"/>
      <c r="Q282" s="1912"/>
      <c r="R282" s="1912"/>
      <c r="S282" s="1912"/>
      <c r="T282" s="1912"/>
      <c r="U282" s="1912"/>
      <c r="V282" s="1912"/>
      <c r="W282" s="1912"/>
      <c r="X282" s="1912"/>
      <c r="Y282" s="1912"/>
      <c r="Z282" s="1912"/>
      <c r="AA282" s="1912"/>
      <c r="AB282" s="1912"/>
      <c r="AC282" s="1912"/>
      <c r="AD282" s="1913"/>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11"/>
      <c r="G283" s="1912"/>
      <c r="H283" s="1912"/>
      <c r="I283" s="1912"/>
      <c r="J283" s="1912"/>
      <c r="K283" s="1912"/>
      <c r="L283" s="1912"/>
      <c r="M283" s="1912"/>
      <c r="N283" s="1912"/>
      <c r="O283" s="1912"/>
      <c r="P283" s="1912"/>
      <c r="Q283" s="1912"/>
      <c r="R283" s="1912"/>
      <c r="S283" s="1912"/>
      <c r="T283" s="1912"/>
      <c r="U283" s="1912"/>
      <c r="V283" s="1912"/>
      <c r="W283" s="1912"/>
      <c r="X283" s="1912"/>
      <c r="Y283" s="1912"/>
      <c r="Z283" s="1912"/>
      <c r="AA283" s="1912"/>
      <c r="AB283" s="1912"/>
      <c r="AC283" s="1912"/>
      <c r="AD283" s="1913"/>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11" t="s">
        <v>2340</v>
      </c>
      <c r="G284" s="1912"/>
      <c r="H284" s="1912"/>
      <c r="I284" s="1912"/>
      <c r="J284" s="1912"/>
      <c r="K284" s="1912"/>
      <c r="L284" s="1912"/>
      <c r="M284" s="1912"/>
      <c r="N284" s="1912"/>
      <c r="O284" s="1912"/>
      <c r="P284" s="1912"/>
      <c r="Q284" s="1912"/>
      <c r="R284" s="1912"/>
      <c r="S284" s="1912"/>
      <c r="T284" s="1912"/>
      <c r="U284" s="1912"/>
      <c r="V284" s="1912"/>
      <c r="W284" s="1912"/>
      <c r="X284" s="1912"/>
      <c r="Y284" s="1912"/>
      <c r="Z284" s="1912"/>
      <c r="AA284" s="1912"/>
      <c r="AB284" s="1912"/>
      <c r="AC284" s="1912"/>
      <c r="AD284" s="1913"/>
      <c r="AE284" s="676"/>
      <c r="AF284" s="585"/>
      <c r="AH284" s="585"/>
      <c r="AI284" s="585"/>
      <c r="AJ284" s="584"/>
      <c r="AK284" s="584"/>
      <c r="AL284" s="584"/>
      <c r="AM284" s="584"/>
      <c r="AN284" s="73"/>
      <c r="AO284" s="14"/>
      <c r="AP284" s="645">
        <f>MAX(AP282,AP283)</f>
        <v>10</v>
      </c>
      <c r="AQ284" s="608" t="s">
        <v>1427</v>
      </c>
      <c r="AS284" s="604"/>
      <c r="AT284" s="604"/>
      <c r="AU284" s="604"/>
      <c r="AV284" s="32"/>
      <c r="AW284" s="32"/>
    </row>
    <row r="285" spans="1:49">
      <c r="A285" s="674"/>
      <c r="B285" s="630"/>
      <c r="F285" s="1911"/>
      <c r="G285" s="1912"/>
      <c r="H285" s="1912"/>
      <c r="I285" s="1912"/>
      <c r="J285" s="1912"/>
      <c r="K285" s="1912"/>
      <c r="L285" s="1912"/>
      <c r="M285" s="1912"/>
      <c r="N285" s="1912"/>
      <c r="O285" s="1912"/>
      <c r="P285" s="1912"/>
      <c r="Q285" s="1912"/>
      <c r="R285" s="1912"/>
      <c r="S285" s="1912"/>
      <c r="T285" s="1912"/>
      <c r="U285" s="1912"/>
      <c r="V285" s="1912"/>
      <c r="W285" s="1912"/>
      <c r="X285" s="1912"/>
      <c r="Y285" s="1912"/>
      <c r="Z285" s="1912"/>
      <c r="AA285" s="1912"/>
      <c r="AB285" s="1912"/>
      <c r="AC285" s="1912"/>
      <c r="AD285" s="1913"/>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11" t="s">
        <v>1495</v>
      </c>
      <c r="G286" s="1912"/>
      <c r="H286" s="1912"/>
      <c r="I286" s="1912"/>
      <c r="J286" s="1912"/>
      <c r="K286" s="1912"/>
      <c r="L286" s="1912"/>
      <c r="M286" s="1912"/>
      <c r="N286" s="1912"/>
      <c r="O286" s="1912"/>
      <c r="P286" s="1912"/>
      <c r="Q286" s="1912"/>
      <c r="R286" s="1912"/>
      <c r="S286" s="1912"/>
      <c r="T286" s="1912"/>
      <c r="U286" s="1912"/>
      <c r="V286" s="1912"/>
      <c r="W286" s="1912"/>
      <c r="X286" s="1912"/>
      <c r="Y286" s="1912"/>
      <c r="Z286" s="1912"/>
      <c r="AA286" s="1912"/>
      <c r="AB286" s="1912"/>
      <c r="AC286" s="1912"/>
      <c r="AD286" s="1913"/>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11"/>
      <c r="G287" s="1912"/>
      <c r="H287" s="1912"/>
      <c r="I287" s="1912"/>
      <c r="J287" s="1912"/>
      <c r="K287" s="1912"/>
      <c r="L287" s="1912"/>
      <c r="M287" s="1912"/>
      <c r="N287" s="1912"/>
      <c r="O287" s="1912"/>
      <c r="P287" s="1912"/>
      <c r="Q287" s="1912"/>
      <c r="R287" s="1912"/>
      <c r="S287" s="1912"/>
      <c r="T287" s="1912"/>
      <c r="U287" s="1912"/>
      <c r="V287" s="1912"/>
      <c r="W287" s="1912"/>
      <c r="X287" s="1912"/>
      <c r="Y287" s="1912"/>
      <c r="Z287" s="1912"/>
      <c r="AA287" s="1912"/>
      <c r="AB287" s="1912"/>
      <c r="AC287" s="1912"/>
      <c r="AD287" s="1913"/>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11" t="s">
        <v>1496</v>
      </c>
      <c r="G288" s="1912"/>
      <c r="H288" s="1912"/>
      <c r="I288" s="1912"/>
      <c r="J288" s="1912"/>
      <c r="K288" s="1912"/>
      <c r="L288" s="1912"/>
      <c r="M288" s="1912"/>
      <c r="N288" s="1912"/>
      <c r="O288" s="1912"/>
      <c r="P288" s="1912"/>
      <c r="Q288" s="1912"/>
      <c r="R288" s="1912"/>
      <c r="S288" s="1912"/>
      <c r="T288" s="1912"/>
      <c r="U288" s="1912"/>
      <c r="V288" s="1912"/>
      <c r="W288" s="1912"/>
      <c r="X288" s="1912"/>
      <c r="Y288" s="1912"/>
      <c r="Z288" s="1912"/>
      <c r="AA288" s="1912"/>
      <c r="AB288" s="1912"/>
      <c r="AC288" s="1912"/>
      <c r="AD288" s="1913"/>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4"/>
      <c r="G289" s="1915"/>
      <c r="H289" s="1915"/>
      <c r="I289" s="1915"/>
      <c r="J289" s="1915"/>
      <c r="K289" s="1915"/>
      <c r="L289" s="1915"/>
      <c r="M289" s="1915"/>
      <c r="N289" s="1915"/>
      <c r="O289" s="1915"/>
      <c r="P289" s="1915"/>
      <c r="Q289" s="1915"/>
      <c r="R289" s="1915"/>
      <c r="S289" s="1915"/>
      <c r="T289" s="1915"/>
      <c r="U289" s="1915"/>
      <c r="V289" s="1915"/>
      <c r="W289" s="1915"/>
      <c r="X289" s="1915"/>
      <c r="Y289" s="1915"/>
      <c r="Z289" s="1915"/>
      <c r="AA289" s="1915"/>
      <c r="AB289" s="1915"/>
      <c r="AC289" s="1915"/>
      <c r="AD289" s="2053"/>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7" t="s">
        <v>1497</v>
      </c>
      <c r="B291" s="1617"/>
      <c r="C291" s="1934" t="s">
        <v>600</v>
      </c>
      <c r="D291" s="1934"/>
      <c r="E291" s="581"/>
      <c r="F291" s="678" t="s">
        <v>2333</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1499</v>
      </c>
      <c r="AH291" s="585"/>
      <c r="AI291" s="585"/>
      <c r="AJ291" s="584"/>
      <c r="AK291" s="584"/>
      <c r="AL291" s="584"/>
      <c r="AM291" s="584"/>
      <c r="AN291" s="681"/>
      <c r="AO291" s="14"/>
    </row>
    <row r="292" spans="1:49">
      <c r="A292" s="584"/>
      <c r="B292" s="585"/>
      <c r="C292" s="584"/>
      <c r="D292" s="585"/>
      <c r="E292" s="584"/>
      <c r="F292" s="2038" t="s">
        <v>2334</v>
      </c>
      <c r="G292" s="2039"/>
      <c r="H292" s="2039"/>
      <c r="I292" s="2039"/>
      <c r="J292" s="2039"/>
      <c r="K292" s="2039"/>
      <c r="L292" s="2039"/>
      <c r="M292" s="2039"/>
      <c r="N292" s="2039"/>
      <c r="O292" s="2039"/>
      <c r="P292" s="2039"/>
      <c r="Q292" s="2039"/>
      <c r="R292" s="2039"/>
      <c r="S292" s="2039"/>
      <c r="T292" s="2039"/>
      <c r="U292" s="2039"/>
      <c r="V292" s="2039"/>
      <c r="W292" s="2039"/>
      <c r="X292" s="2039"/>
      <c r="Y292" s="2039"/>
      <c r="Z292" s="2039"/>
      <c r="AA292" s="2039"/>
      <c r="AB292" s="2039"/>
      <c r="AC292" s="2039"/>
      <c r="AD292" s="2040"/>
      <c r="AE292" s="585"/>
      <c r="AF292" s="585"/>
      <c r="AG292" s="585"/>
      <c r="AH292" s="585"/>
      <c r="AI292" s="585"/>
      <c r="AJ292" s="584"/>
      <c r="AK292" s="584"/>
      <c r="AL292" s="584"/>
      <c r="AM292" s="584"/>
      <c r="AR292" s="682"/>
    </row>
    <row r="293" spans="1:49" ht="15" customHeight="1">
      <c r="A293" s="584"/>
      <c r="B293" s="585"/>
      <c r="C293" s="584"/>
      <c r="D293" s="585"/>
      <c r="E293" s="584"/>
      <c r="F293" s="2038"/>
      <c r="G293" s="2039"/>
      <c r="H293" s="2039"/>
      <c r="I293" s="2039"/>
      <c r="J293" s="2039"/>
      <c r="K293" s="2039"/>
      <c r="L293" s="2039"/>
      <c r="M293" s="2039"/>
      <c r="N293" s="2039"/>
      <c r="O293" s="2039"/>
      <c r="P293" s="2039"/>
      <c r="Q293" s="2039"/>
      <c r="R293" s="2039"/>
      <c r="S293" s="2039"/>
      <c r="T293" s="2039"/>
      <c r="U293" s="2039"/>
      <c r="V293" s="2039"/>
      <c r="W293" s="2039"/>
      <c r="X293" s="2039"/>
      <c r="Y293" s="2039"/>
      <c r="Z293" s="2039"/>
      <c r="AA293" s="2039"/>
      <c r="AB293" s="2039"/>
      <c r="AC293" s="2039"/>
      <c r="AD293" s="2040"/>
      <c r="AE293" s="585"/>
      <c r="AF293" s="585"/>
      <c r="AG293" s="585"/>
      <c r="AH293" s="585"/>
      <c r="AI293" s="585"/>
      <c r="AJ293" s="584"/>
      <c r="AK293" s="584"/>
      <c r="AL293" s="584"/>
      <c r="AM293" s="584"/>
      <c r="AR293" s="682"/>
    </row>
    <row r="294" spans="1:49">
      <c r="A294" s="584"/>
      <c r="B294" s="585"/>
      <c r="C294" s="584"/>
      <c r="D294" s="585"/>
      <c r="E294" s="584"/>
      <c r="F294" s="2038"/>
      <c r="G294" s="2039"/>
      <c r="H294" s="2039"/>
      <c r="I294" s="2039"/>
      <c r="J294" s="2039"/>
      <c r="K294" s="2039"/>
      <c r="L294" s="2039"/>
      <c r="M294" s="2039"/>
      <c r="N294" s="2039"/>
      <c r="O294" s="2039"/>
      <c r="P294" s="2039"/>
      <c r="Q294" s="2039"/>
      <c r="R294" s="2039"/>
      <c r="S294" s="2039"/>
      <c r="T294" s="2039"/>
      <c r="U294" s="2039"/>
      <c r="V294" s="2039"/>
      <c r="W294" s="2039"/>
      <c r="X294" s="2039"/>
      <c r="Y294" s="2039"/>
      <c r="Z294" s="2039"/>
      <c r="AA294" s="2039"/>
      <c r="AB294" s="2039"/>
      <c r="AC294" s="2039"/>
      <c r="AD294" s="2040"/>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60"/>
      <c r="G295" s="2061"/>
      <c r="H295" s="2061"/>
      <c r="I295" s="2061"/>
      <c r="J295" s="2061"/>
      <c r="K295" s="2061"/>
      <c r="L295" s="2061"/>
      <c r="M295" s="2061"/>
      <c r="N295" s="2061"/>
      <c r="O295" s="2061"/>
      <c r="P295" s="2061"/>
      <c r="Q295" s="2061"/>
      <c r="R295" s="2061"/>
      <c r="S295" s="2061"/>
      <c r="T295" s="2061"/>
      <c r="U295" s="2061"/>
      <c r="V295" s="2061"/>
      <c r="W295" s="2061"/>
      <c r="X295" s="2061"/>
      <c r="Y295" s="2061"/>
      <c r="Z295" s="2061"/>
      <c r="AA295" s="2061"/>
      <c r="AB295" s="2061"/>
      <c r="AC295" s="2061"/>
      <c r="AD295" s="2062"/>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7" t="s">
        <v>1500</v>
      </c>
      <c r="B299" s="1617"/>
      <c r="C299" s="1934" t="s">
        <v>600</v>
      </c>
      <c r="D299" s="1934"/>
      <c r="E299" s="581"/>
      <c r="F299" s="678" t="s">
        <v>1498</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1499</v>
      </c>
      <c r="AH299" s="585"/>
      <c r="AI299" s="585"/>
      <c r="AJ299" s="584"/>
      <c r="AK299" s="584"/>
      <c r="AL299" s="584"/>
      <c r="AM299" s="584"/>
      <c r="AN299" s="73"/>
      <c r="AO299" s="14"/>
    </row>
    <row r="300" spans="1:49" hidden="1">
      <c r="A300" s="89"/>
      <c r="B300" s="89"/>
      <c r="C300" s="764"/>
      <c r="D300" s="764"/>
      <c r="E300" s="581"/>
      <c r="F300" s="1911" t="s">
        <v>2341</v>
      </c>
      <c r="G300" s="1912"/>
      <c r="H300" s="1912"/>
      <c r="I300" s="1912"/>
      <c r="J300" s="1912"/>
      <c r="K300" s="1912"/>
      <c r="L300" s="1912"/>
      <c r="M300" s="1912"/>
      <c r="N300" s="1912"/>
      <c r="O300" s="1912"/>
      <c r="P300" s="1912"/>
      <c r="Q300" s="1912"/>
      <c r="R300" s="1912"/>
      <c r="S300" s="1912"/>
      <c r="T300" s="1912"/>
      <c r="U300" s="1912"/>
      <c r="V300" s="1912"/>
      <c r="W300" s="1912"/>
      <c r="X300" s="1912"/>
      <c r="Y300" s="1912"/>
      <c r="Z300" s="1912"/>
      <c r="AA300" s="1912"/>
      <c r="AB300" s="1912"/>
      <c r="AC300" s="1912"/>
      <c r="AD300" s="1913"/>
      <c r="AE300" s="585"/>
      <c r="AF300" s="585"/>
      <c r="AG300" s="573"/>
      <c r="AH300" s="585"/>
      <c r="AI300" s="585"/>
      <c r="AJ300" s="584"/>
      <c r="AK300" s="584"/>
      <c r="AL300" s="584"/>
      <c r="AM300" s="584"/>
      <c r="AN300" s="73"/>
      <c r="AO300" s="14"/>
      <c r="AP300" s="591" t="s">
        <v>1291</v>
      </c>
    </row>
    <row r="301" spans="1:49" hidden="1">
      <c r="F301" s="1911"/>
      <c r="G301" s="1912"/>
      <c r="H301" s="1912"/>
      <c r="I301" s="1912"/>
      <c r="J301" s="1912"/>
      <c r="K301" s="1912"/>
      <c r="L301" s="1912"/>
      <c r="M301" s="1912"/>
      <c r="N301" s="1912"/>
      <c r="O301" s="1912"/>
      <c r="P301" s="1912"/>
      <c r="Q301" s="1912"/>
      <c r="R301" s="1912"/>
      <c r="S301" s="1912"/>
      <c r="T301" s="1912"/>
      <c r="U301" s="1912"/>
      <c r="V301" s="1912"/>
      <c r="W301" s="1912"/>
      <c r="X301" s="1912"/>
      <c r="Y301" s="1912"/>
      <c r="Z301" s="1912"/>
      <c r="AA301" s="1912"/>
      <c r="AB301" s="1912"/>
      <c r="AC301" s="1912"/>
      <c r="AD301" s="1913"/>
      <c r="AE301" s="585"/>
      <c r="AF301" s="585"/>
      <c r="AH301" s="585"/>
      <c r="AI301" s="585"/>
      <c r="AJ301" s="584"/>
      <c r="AK301" s="584"/>
      <c r="AL301" s="584"/>
      <c r="AM301" s="584"/>
      <c r="AN301" s="73"/>
      <c r="AO301" s="14"/>
      <c r="AP301" s="591" t="s">
        <v>1920</v>
      </c>
    </row>
    <row r="302" spans="1:49" hidden="1">
      <c r="A302" s="584"/>
      <c r="B302" s="585"/>
      <c r="C302" s="764"/>
      <c r="D302" s="764"/>
      <c r="E302" s="581"/>
      <c r="F302" s="686" t="s">
        <v>1501</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1922</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2047</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41" t="s">
        <v>1291</v>
      </c>
      <c r="G305" s="2042"/>
      <c r="H305" s="2042"/>
      <c r="I305" s="2042"/>
      <c r="J305" s="2042"/>
      <c r="K305" s="2042"/>
      <c r="L305" s="2042"/>
      <c r="M305" s="2042"/>
      <c r="N305" s="2042"/>
      <c r="O305" s="2042"/>
      <c r="P305" s="2042"/>
      <c r="Q305" s="2042"/>
      <c r="R305" s="2042"/>
      <c r="S305" s="2042"/>
      <c r="T305" s="2042"/>
      <c r="U305" s="2042"/>
      <c r="V305" s="2042"/>
      <c r="W305" s="2042"/>
      <c r="X305" s="2042"/>
      <c r="Y305" s="2042"/>
      <c r="Z305" s="2042"/>
      <c r="AA305" s="2042"/>
      <c r="AB305" s="2042"/>
      <c r="AC305" s="2042"/>
      <c r="AD305" s="2043"/>
      <c r="AE305" s="676"/>
      <c r="AF305" s="676"/>
      <c r="AG305" s="676"/>
      <c r="AH305" s="676"/>
      <c r="AI305" s="676"/>
      <c r="AJ305" s="676"/>
      <c r="AK305" s="676"/>
      <c r="AL305" s="584"/>
      <c r="AM305" s="584"/>
      <c r="AN305" s="73"/>
      <c r="AO305" s="14"/>
      <c r="AP305" s="30"/>
    </row>
    <row r="306" spans="1:42" hidden="1">
      <c r="A306" s="584"/>
      <c r="B306" s="585"/>
      <c r="C306" s="764"/>
      <c r="D306" s="764"/>
      <c r="E306" s="581"/>
      <c r="F306" s="2041"/>
      <c r="G306" s="2042"/>
      <c r="H306" s="2042"/>
      <c r="I306" s="2042"/>
      <c r="J306" s="2042"/>
      <c r="K306" s="2042"/>
      <c r="L306" s="2042"/>
      <c r="M306" s="2042"/>
      <c r="N306" s="2042"/>
      <c r="O306" s="2042"/>
      <c r="P306" s="2042"/>
      <c r="Q306" s="2042"/>
      <c r="R306" s="2042"/>
      <c r="S306" s="2042"/>
      <c r="T306" s="2042"/>
      <c r="U306" s="2042"/>
      <c r="V306" s="2042"/>
      <c r="W306" s="2042"/>
      <c r="X306" s="2042"/>
      <c r="Y306" s="2042"/>
      <c r="Z306" s="2042"/>
      <c r="AA306" s="2042"/>
      <c r="AB306" s="2042"/>
      <c r="AC306" s="2042"/>
      <c r="AD306" s="2043"/>
      <c r="AE306" s="585"/>
      <c r="AF306" s="585"/>
      <c r="AG306" s="573"/>
      <c r="AH306" s="585"/>
      <c r="AI306" s="585"/>
      <c r="AJ306" s="584"/>
      <c r="AK306" s="584"/>
      <c r="AL306" s="584"/>
      <c r="AM306" s="584"/>
      <c r="AN306" s="73"/>
      <c r="AO306" s="14"/>
      <c r="AP306" s="30"/>
    </row>
    <row r="307" spans="1:42" hidden="1">
      <c r="A307" s="584"/>
      <c r="B307" s="585"/>
      <c r="C307" s="764"/>
      <c r="D307" s="764"/>
      <c r="E307" s="581"/>
      <c r="F307" s="2041"/>
      <c r="G307" s="2042"/>
      <c r="H307" s="2042"/>
      <c r="I307" s="2042"/>
      <c r="J307" s="2042"/>
      <c r="K307" s="2042"/>
      <c r="L307" s="2042"/>
      <c r="M307" s="2042"/>
      <c r="N307" s="2042"/>
      <c r="O307" s="2042"/>
      <c r="P307" s="2042"/>
      <c r="Q307" s="2042"/>
      <c r="R307" s="2042"/>
      <c r="S307" s="2042"/>
      <c r="T307" s="2042"/>
      <c r="U307" s="2042"/>
      <c r="V307" s="2042"/>
      <c r="W307" s="2042"/>
      <c r="X307" s="2042"/>
      <c r="Y307" s="2042"/>
      <c r="Z307" s="2042"/>
      <c r="AA307" s="2042"/>
      <c r="AB307" s="2042"/>
      <c r="AC307" s="2042"/>
      <c r="AD307" s="2043"/>
      <c r="AE307" s="585"/>
      <c r="AF307" s="585"/>
      <c r="AG307" s="573"/>
      <c r="AH307" s="585"/>
      <c r="AI307" s="585"/>
      <c r="AJ307" s="584"/>
      <c r="AK307" s="584"/>
      <c r="AL307" s="584"/>
      <c r="AM307" s="584"/>
      <c r="AN307" s="73"/>
      <c r="AO307" s="14"/>
      <c r="AP307" s="30"/>
    </row>
    <row r="308" spans="1:42" hidden="1">
      <c r="A308" s="584"/>
      <c r="B308" s="585"/>
      <c r="C308" s="764"/>
      <c r="D308" s="764"/>
      <c r="E308" s="581"/>
      <c r="F308" s="2041"/>
      <c r="G308" s="2042"/>
      <c r="H308" s="2042"/>
      <c r="I308" s="2042"/>
      <c r="J308" s="2042"/>
      <c r="K308" s="2042"/>
      <c r="L308" s="2042"/>
      <c r="M308" s="2042"/>
      <c r="N308" s="2042"/>
      <c r="O308" s="2042"/>
      <c r="P308" s="2042"/>
      <c r="Q308" s="2042"/>
      <c r="R308" s="2042"/>
      <c r="S308" s="2042"/>
      <c r="T308" s="2042"/>
      <c r="U308" s="2042"/>
      <c r="V308" s="2042"/>
      <c r="W308" s="2042"/>
      <c r="X308" s="2042"/>
      <c r="Y308" s="2042"/>
      <c r="Z308" s="2042"/>
      <c r="AA308" s="2042"/>
      <c r="AB308" s="2042"/>
      <c r="AC308" s="2042"/>
      <c r="AD308" s="2043"/>
      <c r="AE308" s="585"/>
      <c r="AF308" s="585"/>
      <c r="AG308" s="573"/>
      <c r="AH308" s="585"/>
      <c r="AI308" s="585"/>
      <c r="AJ308" s="584"/>
      <c r="AK308" s="584"/>
      <c r="AL308" s="584"/>
      <c r="AM308" s="584"/>
      <c r="AN308" s="73"/>
      <c r="AO308" s="14"/>
      <c r="AP308" s="30"/>
    </row>
    <row r="309" spans="1:42" hidden="1">
      <c r="A309" s="584"/>
      <c r="B309" s="585"/>
      <c r="C309" s="764"/>
      <c r="D309" s="764"/>
      <c r="E309" s="581"/>
      <c r="F309" s="2044"/>
      <c r="G309" s="2045"/>
      <c r="H309" s="2045"/>
      <c r="I309" s="2045"/>
      <c r="J309" s="2045"/>
      <c r="K309" s="2045"/>
      <c r="L309" s="2045"/>
      <c r="M309" s="2045"/>
      <c r="N309" s="2045"/>
      <c r="O309" s="2045"/>
      <c r="P309" s="2045"/>
      <c r="Q309" s="2045"/>
      <c r="R309" s="2045"/>
      <c r="S309" s="2045"/>
      <c r="T309" s="2045"/>
      <c r="U309" s="2045"/>
      <c r="V309" s="2045"/>
      <c r="W309" s="2045"/>
      <c r="X309" s="2045"/>
      <c r="Y309" s="2045"/>
      <c r="Z309" s="2045"/>
      <c r="AA309" s="2045"/>
      <c r="AB309" s="2045"/>
      <c r="AC309" s="2045"/>
      <c r="AD309" s="2046"/>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1921</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47" t="s">
        <v>1291</v>
      </c>
      <c r="J313" s="2047"/>
      <c r="K313" s="2047"/>
      <c r="L313" s="2047"/>
      <c r="M313" s="2047"/>
      <c r="N313" s="2047"/>
      <c r="O313" s="2047"/>
      <c r="P313" s="2047"/>
      <c r="Q313" s="2047"/>
      <c r="R313" s="2047"/>
      <c r="S313" s="2047"/>
      <c r="T313" s="2047"/>
      <c r="U313" s="2047"/>
      <c r="V313" s="2047"/>
      <c r="W313" s="2047"/>
      <c r="X313" s="2047"/>
      <c r="Y313" s="2047"/>
      <c r="Z313" s="2047"/>
      <c r="AA313" s="2047"/>
      <c r="AB313" s="2047"/>
      <c r="AC313" s="2047"/>
      <c r="AD313" s="2048"/>
      <c r="AE313" s="585"/>
      <c r="AF313" s="585"/>
      <c r="AG313" s="573"/>
      <c r="AH313" s="585"/>
      <c r="AI313" s="585"/>
      <c r="AJ313" s="584"/>
      <c r="AK313" s="584"/>
      <c r="AL313" s="584"/>
      <c r="AM313" s="584"/>
      <c r="AN313" s="73"/>
      <c r="AO313" s="14"/>
      <c r="AP313" s="591" t="s">
        <v>1750</v>
      </c>
    </row>
    <row r="314" spans="1:42" hidden="1">
      <c r="A314" s="584"/>
      <c r="B314" s="585"/>
      <c r="C314" s="764"/>
      <c r="D314" s="764"/>
      <c r="E314" s="581"/>
      <c r="F314" s="690"/>
      <c r="G314" s="609"/>
      <c r="H314" s="609"/>
      <c r="I314" s="2047"/>
      <c r="J314" s="2047"/>
      <c r="K314" s="2047"/>
      <c r="L314" s="2047"/>
      <c r="M314" s="2047"/>
      <c r="N314" s="2047"/>
      <c r="O314" s="2047"/>
      <c r="P314" s="2047"/>
      <c r="Q314" s="2047"/>
      <c r="R314" s="2047"/>
      <c r="S314" s="2047"/>
      <c r="T314" s="2047"/>
      <c r="U314" s="2047"/>
      <c r="V314" s="2047"/>
      <c r="W314" s="2047"/>
      <c r="X314" s="2047"/>
      <c r="Y314" s="2047"/>
      <c r="Z314" s="2047"/>
      <c r="AA314" s="2047"/>
      <c r="AB314" s="2047"/>
      <c r="AC314" s="2047"/>
      <c r="AD314" s="2048"/>
      <c r="AE314" s="585"/>
      <c r="AF314" s="585"/>
      <c r="AG314" s="573"/>
      <c r="AH314" s="585"/>
      <c r="AI314" s="585"/>
      <c r="AJ314" s="584"/>
      <c r="AK314" s="584"/>
      <c r="AL314" s="584"/>
      <c r="AM314" s="584"/>
      <c r="AN314" s="73"/>
      <c r="AO314" s="14"/>
      <c r="AP314" s="591" t="s">
        <v>1923</v>
      </c>
    </row>
    <row r="315" spans="1:42" hidden="1">
      <c r="A315" s="584"/>
      <c r="B315" s="585"/>
      <c r="C315" s="685"/>
      <c r="D315" s="685"/>
      <c r="E315" s="581"/>
      <c r="F315" s="690"/>
      <c r="G315" s="609"/>
      <c r="H315" s="609"/>
      <c r="I315" s="2047"/>
      <c r="J315" s="2047"/>
      <c r="K315" s="2047"/>
      <c r="L315" s="2047"/>
      <c r="M315" s="2047"/>
      <c r="N315" s="2047"/>
      <c r="O315" s="2047"/>
      <c r="P315" s="2047"/>
      <c r="Q315" s="2047"/>
      <c r="R315" s="2047"/>
      <c r="S315" s="2047"/>
      <c r="T315" s="2047"/>
      <c r="U315" s="2047"/>
      <c r="V315" s="2047"/>
      <c r="W315" s="2047"/>
      <c r="X315" s="2047"/>
      <c r="Y315" s="2047"/>
      <c r="Z315" s="2047"/>
      <c r="AA315" s="2047"/>
      <c r="AB315" s="2047"/>
      <c r="AC315" s="2047"/>
      <c r="AD315" s="2048"/>
      <c r="AE315" s="585"/>
      <c r="AF315" s="585"/>
      <c r="AG315" s="573"/>
      <c r="AH315" s="585"/>
      <c r="AI315" s="585"/>
      <c r="AJ315" s="584"/>
      <c r="AK315" s="584"/>
      <c r="AL315" s="584"/>
      <c r="AM315" s="584"/>
      <c r="AN315" s="73"/>
      <c r="AO315" s="14"/>
      <c r="AP315" s="591" t="s">
        <v>1925</v>
      </c>
    </row>
    <row r="316" spans="1:42" hidden="1">
      <c r="A316" s="584"/>
      <c r="B316" s="585"/>
      <c r="C316" s="685"/>
      <c r="D316" s="685"/>
      <c r="E316" s="581"/>
      <c r="F316" s="688"/>
      <c r="G316" s="585"/>
      <c r="H316" s="585"/>
      <c r="I316" s="2049"/>
      <c r="J316" s="2049"/>
      <c r="K316" s="2049"/>
      <c r="L316" s="2049"/>
      <c r="M316" s="2049"/>
      <c r="N316" s="2049"/>
      <c r="O316" s="2049"/>
      <c r="P316" s="2049"/>
      <c r="Q316" s="2049"/>
      <c r="R316" s="2049"/>
      <c r="S316" s="2049"/>
      <c r="T316" s="2049"/>
      <c r="U316" s="2049"/>
      <c r="V316" s="2049"/>
      <c r="W316" s="2049"/>
      <c r="X316" s="2049"/>
      <c r="Y316" s="2049"/>
      <c r="Z316" s="2049"/>
      <c r="AA316" s="2049"/>
      <c r="AB316" s="2049"/>
      <c r="AC316" s="2049"/>
      <c r="AD316" s="2050"/>
      <c r="AE316" s="585"/>
      <c r="AF316" s="585"/>
      <c r="AG316" s="573"/>
      <c r="AH316" s="585"/>
      <c r="AI316" s="585"/>
      <c r="AJ316" s="584"/>
      <c r="AK316" s="584"/>
      <c r="AL316" s="584"/>
      <c r="AM316" s="584"/>
      <c r="AN316" s="73"/>
      <c r="AO316" s="14"/>
      <c r="AP316" s="591" t="s">
        <v>1924</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47" t="s">
        <v>1291</v>
      </c>
      <c r="J318" s="2047"/>
      <c r="K318" s="2047"/>
      <c r="L318" s="2047"/>
      <c r="M318" s="2047"/>
      <c r="N318" s="2047"/>
      <c r="O318" s="2047"/>
      <c r="P318" s="2047"/>
      <c r="Q318" s="2047"/>
      <c r="R318" s="2047"/>
      <c r="S318" s="2047"/>
      <c r="T318" s="2047"/>
      <c r="U318" s="2047"/>
      <c r="V318" s="2047"/>
      <c r="W318" s="2047"/>
      <c r="X318" s="2047"/>
      <c r="Y318" s="2047"/>
      <c r="Z318" s="2047"/>
      <c r="AA318" s="2047"/>
      <c r="AB318" s="2047"/>
      <c r="AC318" s="2047"/>
      <c r="AD318" s="2048"/>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7"/>
      <c r="J319" s="2047"/>
      <c r="K319" s="2047"/>
      <c r="L319" s="2047"/>
      <c r="M319" s="2047"/>
      <c r="N319" s="2047"/>
      <c r="O319" s="2047"/>
      <c r="P319" s="2047"/>
      <c r="Q319" s="2047"/>
      <c r="R319" s="2047"/>
      <c r="S319" s="2047"/>
      <c r="T319" s="2047"/>
      <c r="U319" s="2047"/>
      <c r="V319" s="2047"/>
      <c r="W319" s="2047"/>
      <c r="X319" s="2047"/>
      <c r="Y319" s="2047"/>
      <c r="Z319" s="2047"/>
      <c r="AA319" s="2047"/>
      <c r="AB319" s="2047"/>
      <c r="AC319" s="2047"/>
      <c r="AD319" s="2048"/>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49"/>
      <c r="J320" s="2049"/>
      <c r="K320" s="2049"/>
      <c r="L320" s="2049"/>
      <c r="M320" s="2049"/>
      <c r="N320" s="2049"/>
      <c r="O320" s="2049"/>
      <c r="P320" s="2049"/>
      <c r="Q320" s="2049"/>
      <c r="R320" s="2049"/>
      <c r="S320" s="2049"/>
      <c r="T320" s="2049"/>
      <c r="U320" s="2049"/>
      <c r="V320" s="2049"/>
      <c r="W320" s="2049"/>
      <c r="X320" s="2049"/>
      <c r="Y320" s="2049"/>
      <c r="Z320" s="2049"/>
      <c r="AA320" s="2049"/>
      <c r="AB320" s="2049"/>
      <c r="AC320" s="2049"/>
      <c r="AD320" s="2050"/>
      <c r="AE320" s="585"/>
      <c r="AF320" s="585"/>
      <c r="AG320" s="573"/>
      <c r="AH320" s="585"/>
      <c r="AI320" s="585"/>
      <c r="AJ320" s="584"/>
      <c r="AK320" s="584"/>
      <c r="AL320" s="584"/>
      <c r="AM320" s="584"/>
      <c r="AN320" s="73"/>
      <c r="AO320" s="14"/>
      <c r="AP320" s="591" t="s">
        <v>1502</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1751</v>
      </c>
    </row>
    <row r="322" spans="1:44" ht="12.75" hidden="1" customHeight="1">
      <c r="A322" s="1617" t="s">
        <v>1503</v>
      </c>
      <c r="B322" s="1617"/>
      <c r="C322" s="1934" t="s">
        <v>600</v>
      </c>
      <c r="D322" s="1934"/>
      <c r="E322" s="581"/>
      <c r="F322" s="2035" t="s">
        <v>2342</v>
      </c>
      <c r="G322" s="2036"/>
      <c r="H322" s="2036"/>
      <c r="I322" s="2036"/>
      <c r="J322" s="2036"/>
      <c r="K322" s="2036"/>
      <c r="L322" s="2036"/>
      <c r="M322" s="2036"/>
      <c r="N322" s="2036"/>
      <c r="O322" s="2036"/>
      <c r="P322" s="2036"/>
      <c r="Q322" s="2036"/>
      <c r="R322" s="2036"/>
      <c r="S322" s="2036"/>
      <c r="T322" s="2036"/>
      <c r="U322" s="2036"/>
      <c r="V322" s="2036"/>
      <c r="W322" s="2036"/>
      <c r="X322" s="2036"/>
      <c r="Y322" s="2036"/>
      <c r="Z322" s="2036"/>
      <c r="AA322" s="2036"/>
      <c r="AB322" s="2036"/>
      <c r="AC322" s="2036"/>
      <c r="AD322" s="2037"/>
      <c r="AE322" s="585"/>
      <c r="AF322" s="585"/>
      <c r="AG322" s="573" t="s">
        <v>1499</v>
      </c>
      <c r="AH322" s="585"/>
      <c r="AI322" s="585"/>
      <c r="AJ322" s="584"/>
      <c r="AK322" s="584"/>
      <c r="AL322" s="584"/>
      <c r="AM322" s="584"/>
      <c r="AN322" s="73"/>
      <c r="AO322" s="14"/>
    </row>
    <row r="323" spans="1:44" ht="15" hidden="1" customHeight="1">
      <c r="A323" s="584"/>
      <c r="B323" s="585"/>
      <c r="C323" s="585"/>
      <c r="D323" s="585"/>
      <c r="E323" s="585"/>
      <c r="F323" s="2038"/>
      <c r="G323" s="2039"/>
      <c r="H323" s="2039"/>
      <c r="I323" s="2039"/>
      <c r="J323" s="2039"/>
      <c r="K323" s="2039"/>
      <c r="L323" s="2039"/>
      <c r="M323" s="2039"/>
      <c r="N323" s="2039"/>
      <c r="O323" s="2039"/>
      <c r="P323" s="2039"/>
      <c r="Q323" s="2039"/>
      <c r="R323" s="2039"/>
      <c r="S323" s="2039"/>
      <c r="T323" s="2039"/>
      <c r="U323" s="2039"/>
      <c r="V323" s="2039"/>
      <c r="W323" s="2039"/>
      <c r="X323" s="2039"/>
      <c r="Y323" s="2039"/>
      <c r="Z323" s="2039"/>
      <c r="AA323" s="2039"/>
      <c r="AB323" s="2039"/>
      <c r="AC323" s="2039"/>
      <c r="AD323" s="2040"/>
      <c r="AE323" s="585"/>
      <c r="AF323" s="585"/>
      <c r="AG323" s="585"/>
      <c r="AH323" s="585"/>
      <c r="AI323" s="585"/>
      <c r="AJ323" s="584"/>
      <c r="AK323" s="584"/>
      <c r="AL323" s="584"/>
      <c r="AM323" s="584"/>
      <c r="AN323" s="73"/>
      <c r="AO323" s="14"/>
    </row>
    <row r="324" spans="1:44" ht="15" hidden="1" customHeight="1">
      <c r="A324" s="584"/>
      <c r="B324" s="585"/>
      <c r="C324" s="585"/>
      <c r="D324" s="585"/>
      <c r="E324" s="585"/>
      <c r="F324" s="2038"/>
      <c r="G324" s="2039"/>
      <c r="H324" s="2039"/>
      <c r="I324" s="2039"/>
      <c r="J324" s="2039"/>
      <c r="K324" s="2039"/>
      <c r="L324" s="2039"/>
      <c r="M324" s="2039"/>
      <c r="N324" s="2039"/>
      <c r="O324" s="2039"/>
      <c r="P324" s="2039"/>
      <c r="Q324" s="2039"/>
      <c r="R324" s="2039"/>
      <c r="S324" s="2039"/>
      <c r="T324" s="2039"/>
      <c r="U324" s="2039"/>
      <c r="V324" s="2039"/>
      <c r="W324" s="2039"/>
      <c r="X324" s="2039"/>
      <c r="Y324" s="2039"/>
      <c r="Z324" s="2039"/>
      <c r="AA324" s="2039"/>
      <c r="AB324" s="2039"/>
      <c r="AC324" s="2039"/>
      <c r="AD324" s="2040"/>
      <c r="AE324" s="585"/>
      <c r="AF324" s="585"/>
      <c r="AG324" s="585"/>
      <c r="AH324" s="585"/>
      <c r="AI324" s="585"/>
      <c r="AJ324" s="584"/>
      <c r="AK324" s="584"/>
      <c r="AL324" s="584"/>
      <c r="AM324" s="693"/>
      <c r="AN324" s="14"/>
      <c r="AO324" s="14"/>
    </row>
    <row r="325" spans="1:44" hidden="1">
      <c r="A325" s="584"/>
      <c r="B325" s="585"/>
      <c r="C325" s="584"/>
      <c r="D325" s="585"/>
      <c r="E325" s="584"/>
      <c r="F325" s="694" t="s">
        <v>1504</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1563</v>
      </c>
      <c r="AK327" s="1919">
        <f>IF(NOT(OR(Application!M355="Yes",Application!M356="Yes")),0,AP284)</f>
        <v>10</v>
      </c>
      <c r="AL327" s="1920"/>
      <c r="AM327" s="1921"/>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1564</v>
      </c>
      <c r="B330" s="573" t="s">
        <v>857</v>
      </c>
      <c r="C330" s="570"/>
      <c r="AC330" s="573"/>
      <c r="AE330" s="1925" t="s">
        <v>1425</v>
      </c>
      <c r="AF330" s="1925"/>
      <c r="AG330" s="1925"/>
      <c r="AH330" s="1925"/>
      <c r="AI330" s="1925"/>
      <c r="AJ330" s="1925"/>
      <c r="AK330" s="1925"/>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9" t="s">
        <v>1565</v>
      </c>
      <c r="D332" s="1929"/>
      <c r="E332" s="1929"/>
      <c r="F332" s="1929"/>
      <c r="G332" s="1929"/>
      <c r="H332" s="1929"/>
      <c r="I332" s="1929"/>
      <c r="J332" s="1929"/>
      <c r="K332" s="1929"/>
      <c r="L332" s="1929"/>
      <c r="M332" s="1929"/>
      <c r="N332" s="1929"/>
      <c r="O332" s="1929"/>
      <c r="P332" s="1929"/>
      <c r="Q332" s="1929"/>
      <c r="R332" s="1929"/>
      <c r="S332" s="1929"/>
      <c r="T332" s="1929"/>
      <c r="U332" s="1929"/>
      <c r="V332" s="1929"/>
      <c r="W332" s="1929"/>
      <c r="X332" s="1929"/>
      <c r="Y332" s="1929"/>
      <c r="Z332" s="1929"/>
      <c r="AA332" s="1929"/>
      <c r="AB332" s="1929"/>
      <c r="AC332" s="1929"/>
      <c r="AD332" s="1929"/>
      <c r="AE332" s="1929"/>
      <c r="AF332" s="1929"/>
      <c r="AG332" s="1929"/>
      <c r="AH332" s="1929"/>
      <c r="AI332" s="1929"/>
      <c r="AJ332" s="1929"/>
      <c r="AK332" s="637"/>
      <c r="AL332" s="637"/>
      <c r="AM332" s="637"/>
      <c r="AN332" s="631"/>
    </row>
    <row r="333" spans="1:44" s="584" customFormat="1" ht="12.75" customHeight="1">
      <c r="A333" s="637"/>
      <c r="B333" s="645"/>
      <c r="C333" s="1929"/>
      <c r="D333" s="1929"/>
      <c r="E333" s="1929"/>
      <c r="F333" s="1929"/>
      <c r="G333" s="1929"/>
      <c r="H333" s="1929"/>
      <c r="I333" s="1929"/>
      <c r="J333" s="1929"/>
      <c r="K333" s="1929"/>
      <c r="L333" s="1929"/>
      <c r="M333" s="1929"/>
      <c r="N333" s="1929"/>
      <c r="O333" s="1929"/>
      <c r="P333" s="1929"/>
      <c r="Q333" s="1929"/>
      <c r="R333" s="1929"/>
      <c r="S333" s="1929"/>
      <c r="T333" s="1929"/>
      <c r="U333" s="1929"/>
      <c r="V333" s="1929"/>
      <c r="W333" s="1929"/>
      <c r="X333" s="1929"/>
      <c r="Y333" s="1929"/>
      <c r="Z333" s="1929"/>
      <c r="AA333" s="1929"/>
      <c r="AB333" s="1929"/>
      <c r="AC333" s="1929"/>
      <c r="AD333" s="1929"/>
      <c r="AE333" s="1929"/>
      <c r="AF333" s="1929"/>
      <c r="AG333" s="1929"/>
      <c r="AH333" s="1929"/>
      <c r="AI333" s="1929"/>
      <c r="AJ333" s="1929"/>
      <c r="AK333" s="637"/>
      <c r="AL333" s="637"/>
      <c r="AM333" s="637"/>
      <c r="AN333" s="631"/>
    </row>
    <row r="334" spans="1:44" s="584" customFormat="1" ht="12.75" customHeight="1">
      <c r="A334" s="637"/>
      <c r="B334" s="645"/>
      <c r="C334" s="1929"/>
      <c r="D334" s="1929"/>
      <c r="E334" s="1929"/>
      <c r="F334" s="1929"/>
      <c r="G334" s="1929"/>
      <c r="H334" s="1929"/>
      <c r="I334" s="1929"/>
      <c r="J334" s="1929"/>
      <c r="K334" s="1929"/>
      <c r="L334" s="1929"/>
      <c r="M334" s="1929"/>
      <c r="N334" s="1929"/>
      <c r="O334" s="1929"/>
      <c r="P334" s="1929"/>
      <c r="Q334" s="1929"/>
      <c r="R334" s="1929"/>
      <c r="S334" s="1929"/>
      <c r="T334" s="1929"/>
      <c r="U334" s="1929"/>
      <c r="V334" s="1929"/>
      <c r="W334" s="1929"/>
      <c r="X334" s="1929"/>
      <c r="Y334" s="1929"/>
      <c r="Z334" s="1929"/>
      <c r="AA334" s="1929"/>
      <c r="AB334" s="1929"/>
      <c r="AC334" s="1929"/>
      <c r="AD334" s="1929"/>
      <c r="AE334" s="1929"/>
      <c r="AF334" s="1929"/>
      <c r="AG334" s="1929"/>
      <c r="AH334" s="1929"/>
      <c r="AI334" s="1929"/>
      <c r="AJ334" s="1929"/>
      <c r="AK334" s="637"/>
      <c r="AL334" s="637"/>
      <c r="AM334" s="637"/>
      <c r="AN334" s="631"/>
      <c r="AQ334" s="604"/>
    </row>
    <row r="335" spans="1:44" s="584" customFormat="1" ht="12.75" customHeight="1">
      <c r="A335" s="637"/>
      <c r="B335" s="645"/>
      <c r="C335" s="1929"/>
      <c r="D335" s="1929"/>
      <c r="E335" s="1929"/>
      <c r="F335" s="1929"/>
      <c r="G335" s="1929"/>
      <c r="H335" s="1929"/>
      <c r="I335" s="1929"/>
      <c r="J335" s="1929"/>
      <c r="K335" s="1929"/>
      <c r="L335" s="1929"/>
      <c r="M335" s="1929"/>
      <c r="N335" s="1929"/>
      <c r="O335" s="1929"/>
      <c r="P335" s="1929"/>
      <c r="Q335" s="1929"/>
      <c r="R335" s="1929"/>
      <c r="S335" s="1929"/>
      <c r="T335" s="1929"/>
      <c r="U335" s="1929"/>
      <c r="V335" s="1929"/>
      <c r="W335" s="1929"/>
      <c r="X335" s="1929"/>
      <c r="Y335" s="1929"/>
      <c r="Z335" s="1929"/>
      <c r="AA335" s="1929"/>
      <c r="AB335" s="1929"/>
      <c r="AC335" s="1929"/>
      <c r="AD335" s="1929"/>
      <c r="AE335" s="1929"/>
      <c r="AF335" s="1929"/>
      <c r="AG335" s="1929"/>
      <c r="AH335" s="1929"/>
      <c r="AI335" s="1929"/>
      <c r="AJ335" s="1929"/>
      <c r="AK335" s="637"/>
      <c r="AL335" s="637"/>
      <c r="AM335" s="637"/>
      <c r="AN335" s="631"/>
      <c r="AQ335" s="604"/>
    </row>
    <row r="336" spans="1:44" s="584" customFormat="1" ht="12.6" customHeight="1">
      <c r="A336" s="637"/>
      <c r="B336" s="645"/>
      <c r="C336" s="1929"/>
      <c r="D336" s="1929"/>
      <c r="E336" s="1929"/>
      <c r="F336" s="1929"/>
      <c r="G336" s="1929"/>
      <c r="H336" s="1929"/>
      <c r="I336" s="1929"/>
      <c r="J336" s="1929"/>
      <c r="K336" s="1929"/>
      <c r="L336" s="1929"/>
      <c r="M336" s="1929"/>
      <c r="N336" s="1929"/>
      <c r="O336" s="1929"/>
      <c r="P336" s="1929"/>
      <c r="Q336" s="1929"/>
      <c r="R336" s="1929"/>
      <c r="S336" s="1929"/>
      <c r="T336" s="1929"/>
      <c r="U336" s="1929"/>
      <c r="V336" s="1929"/>
      <c r="W336" s="1929"/>
      <c r="X336" s="1929"/>
      <c r="Y336" s="1929"/>
      <c r="Z336" s="1929"/>
      <c r="AA336" s="1929"/>
      <c r="AB336" s="1929"/>
      <c r="AC336" s="1929"/>
      <c r="AD336" s="1929"/>
      <c r="AE336" s="1929"/>
      <c r="AF336" s="1929"/>
      <c r="AG336" s="1929"/>
      <c r="AH336" s="1929"/>
      <c r="AI336" s="1929"/>
      <c r="AJ336" s="1929"/>
      <c r="AK336" s="637"/>
      <c r="AL336" s="637"/>
      <c r="AM336" s="637"/>
      <c r="AN336" s="631"/>
      <c r="AQ336" s="604"/>
      <c r="AR336" s="604"/>
    </row>
    <row r="337" spans="1:46" s="584" customFormat="1" ht="45.75" customHeight="1">
      <c r="A337" s="637"/>
      <c r="B337" s="645"/>
      <c r="C337" s="1929" t="s">
        <v>2409</v>
      </c>
      <c r="D337" s="1929"/>
      <c r="E337" s="1929"/>
      <c r="F337" s="1929"/>
      <c r="G337" s="1929"/>
      <c r="H337" s="1929"/>
      <c r="I337" s="1929"/>
      <c r="J337" s="1929"/>
      <c r="K337" s="1929"/>
      <c r="L337" s="1929"/>
      <c r="M337" s="1929"/>
      <c r="N337" s="1929"/>
      <c r="O337" s="1929"/>
      <c r="P337" s="1929"/>
      <c r="Q337" s="1929"/>
      <c r="R337" s="1929"/>
      <c r="S337" s="1929"/>
      <c r="T337" s="1929"/>
      <c r="U337" s="1929"/>
      <c r="V337" s="1929"/>
      <c r="W337" s="1929"/>
      <c r="X337" s="1929"/>
      <c r="Y337" s="1929"/>
      <c r="Z337" s="1929"/>
      <c r="AA337" s="1929"/>
      <c r="AB337" s="1929"/>
      <c r="AC337" s="1929"/>
      <c r="AD337" s="1929"/>
      <c r="AE337" s="1929"/>
      <c r="AF337" s="1929"/>
      <c r="AG337" s="1929"/>
      <c r="AH337" s="1929"/>
      <c r="AI337" s="1929"/>
      <c r="AJ337" s="1929"/>
      <c r="AK337" s="637"/>
      <c r="AL337" s="637"/>
      <c r="AM337" s="637"/>
      <c r="AN337" s="631"/>
      <c r="AQ337" s="604"/>
      <c r="AR337" s="604"/>
    </row>
    <row r="338" spans="1:46" s="584" customFormat="1" ht="12.6"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9" t="s">
        <v>2571</v>
      </c>
      <c r="D339" s="1929"/>
      <c r="E339" s="1929"/>
      <c r="F339" s="1929"/>
      <c r="G339" s="1929"/>
      <c r="H339" s="1929"/>
      <c r="I339" s="1929"/>
      <c r="J339" s="1929"/>
      <c r="K339" s="1929"/>
      <c r="L339" s="1929"/>
      <c r="M339" s="1929"/>
      <c r="N339" s="1929"/>
      <c r="O339" s="1929"/>
      <c r="P339" s="1929"/>
      <c r="Q339" s="1929"/>
      <c r="R339" s="1929"/>
      <c r="S339" s="1929"/>
      <c r="T339" s="1929"/>
      <c r="U339" s="1929"/>
      <c r="V339" s="1929"/>
      <c r="W339" s="1929"/>
      <c r="X339" s="1929"/>
      <c r="Y339" s="1929"/>
      <c r="Z339" s="1929"/>
      <c r="AA339" s="1929"/>
      <c r="AB339" s="1929"/>
      <c r="AC339" s="1929"/>
      <c r="AD339" s="1929"/>
      <c r="AE339" s="1929"/>
      <c r="AF339" s="1929"/>
      <c r="AG339" s="1929"/>
      <c r="AH339" s="1929"/>
      <c r="AI339" s="1929"/>
      <c r="AJ339" s="1929"/>
      <c r="AK339" s="637"/>
      <c r="AL339" s="637"/>
      <c r="AM339" s="637"/>
      <c r="AN339" s="631"/>
      <c r="AQ339" s="604"/>
      <c r="AR339" s="604"/>
    </row>
    <row r="340" spans="1:46" s="584" customFormat="1" ht="30" customHeight="1">
      <c r="A340" s="637"/>
      <c r="B340" s="645"/>
      <c r="C340" s="1929"/>
      <c r="D340" s="1929"/>
      <c r="E340" s="1929"/>
      <c r="F340" s="1929"/>
      <c r="G340" s="1929"/>
      <c r="H340" s="1929"/>
      <c r="I340" s="1929"/>
      <c r="J340" s="1929"/>
      <c r="K340" s="1929"/>
      <c r="L340" s="1929"/>
      <c r="M340" s="1929"/>
      <c r="N340" s="1929"/>
      <c r="O340" s="1929"/>
      <c r="P340" s="1929"/>
      <c r="Q340" s="1929"/>
      <c r="R340" s="1929"/>
      <c r="S340" s="1929"/>
      <c r="T340" s="1929"/>
      <c r="U340" s="1929"/>
      <c r="V340" s="1929"/>
      <c r="W340" s="1929"/>
      <c r="X340" s="1929"/>
      <c r="Y340" s="1929"/>
      <c r="Z340" s="1929"/>
      <c r="AA340" s="1929"/>
      <c r="AB340" s="1929"/>
      <c r="AC340" s="1929"/>
      <c r="AD340" s="1929"/>
      <c r="AE340" s="1929"/>
      <c r="AF340" s="1929"/>
      <c r="AG340" s="1929"/>
      <c r="AH340" s="1929"/>
      <c r="AI340" s="1929"/>
      <c r="AJ340" s="1929"/>
      <c r="AK340" s="637"/>
      <c r="AL340" s="637"/>
      <c r="AM340" s="637"/>
      <c r="AN340" s="631"/>
      <c r="AR340" s="604"/>
    </row>
    <row r="341" spans="1:46" s="584" customFormat="1" ht="12.75" customHeight="1">
      <c r="A341" s="637"/>
      <c r="B341" s="645"/>
      <c r="C341" s="1929"/>
      <c r="D341" s="1929"/>
      <c r="E341" s="1929"/>
      <c r="F341" s="1929"/>
      <c r="G341" s="1929"/>
      <c r="H341" s="1929"/>
      <c r="I341" s="1929"/>
      <c r="J341" s="1929"/>
      <c r="K341" s="1929"/>
      <c r="L341" s="1929"/>
      <c r="M341" s="1929"/>
      <c r="N341" s="1929"/>
      <c r="O341" s="1929"/>
      <c r="P341" s="1929"/>
      <c r="Q341" s="1929"/>
      <c r="R341" s="1929"/>
      <c r="S341" s="1929"/>
      <c r="T341" s="1929"/>
      <c r="U341" s="1929"/>
      <c r="V341" s="1929"/>
      <c r="W341" s="1929"/>
      <c r="X341" s="1929"/>
      <c r="Y341" s="1929"/>
      <c r="Z341" s="1929"/>
      <c r="AA341" s="1929"/>
      <c r="AB341" s="1929"/>
      <c r="AC341" s="1929"/>
      <c r="AD341" s="1929"/>
      <c r="AE341" s="1929"/>
      <c r="AF341" s="1929"/>
      <c r="AG341" s="1929"/>
      <c r="AH341" s="1929"/>
      <c r="AI341" s="1929"/>
      <c r="AJ341" s="1929"/>
      <c r="AK341" s="637"/>
      <c r="AL341" s="637"/>
      <c r="AM341" s="637"/>
      <c r="AN341" s="631"/>
      <c r="AR341" s="604"/>
    </row>
    <row r="342" spans="1:46" s="584" customFormat="1" ht="12.75" customHeight="1">
      <c r="A342" s="637"/>
      <c r="B342" s="645"/>
      <c r="C342" s="1929" t="s">
        <v>1566</v>
      </c>
      <c r="D342" s="1929"/>
      <c r="E342" s="1929"/>
      <c r="F342" s="1929"/>
      <c r="G342" s="1929"/>
      <c r="H342" s="1929"/>
      <c r="I342" s="1929"/>
      <c r="J342" s="1929"/>
      <c r="K342" s="1929"/>
      <c r="L342" s="1929"/>
      <c r="M342" s="1929"/>
      <c r="N342" s="1929"/>
      <c r="O342" s="1929"/>
      <c r="P342" s="1929"/>
      <c r="Q342" s="1929"/>
      <c r="R342" s="1929"/>
      <c r="S342" s="1929"/>
      <c r="T342" s="1929"/>
      <c r="U342" s="1929"/>
      <c r="V342" s="1929"/>
      <c r="W342" s="1929"/>
      <c r="X342" s="1929"/>
      <c r="Y342" s="1929"/>
      <c r="Z342" s="1929"/>
      <c r="AA342" s="1929"/>
      <c r="AB342" s="1929"/>
      <c r="AC342" s="1929"/>
      <c r="AD342" s="1929"/>
      <c r="AE342" s="1929"/>
      <c r="AF342" s="1929"/>
      <c r="AG342" s="1929"/>
      <c r="AH342" s="1929"/>
      <c r="AI342" s="1929"/>
      <c r="AJ342" s="1929"/>
      <c r="AK342" s="637"/>
      <c r="AL342" s="637"/>
      <c r="AM342" s="637"/>
      <c r="AN342" s="631"/>
      <c r="AQ342" s="604"/>
      <c r="AR342" s="604"/>
    </row>
    <row r="343" spans="1:46" s="584" customFormat="1" ht="12.75" customHeight="1">
      <c r="A343" s="637"/>
      <c r="B343" s="645"/>
      <c r="C343" s="1929"/>
      <c r="D343" s="1929"/>
      <c r="E343" s="1929"/>
      <c r="F343" s="1929"/>
      <c r="G343" s="1929"/>
      <c r="H343" s="1929"/>
      <c r="I343" s="1929"/>
      <c r="J343" s="1929"/>
      <c r="K343" s="1929"/>
      <c r="L343" s="1929"/>
      <c r="M343" s="1929"/>
      <c r="N343" s="1929"/>
      <c r="O343" s="1929"/>
      <c r="P343" s="1929"/>
      <c r="Q343" s="1929"/>
      <c r="R343" s="1929"/>
      <c r="S343" s="1929"/>
      <c r="T343" s="1929"/>
      <c r="U343" s="1929"/>
      <c r="V343" s="1929"/>
      <c r="W343" s="1929"/>
      <c r="X343" s="1929"/>
      <c r="Y343" s="1929"/>
      <c r="Z343" s="1929"/>
      <c r="AA343" s="1929"/>
      <c r="AB343" s="1929"/>
      <c r="AC343" s="1929"/>
      <c r="AD343" s="1929"/>
      <c r="AE343" s="1929"/>
      <c r="AF343" s="1929"/>
      <c r="AG343" s="1929"/>
      <c r="AH343" s="1929"/>
      <c r="AI343" s="1929"/>
      <c r="AJ343" s="1929"/>
      <c r="AK343" s="637"/>
      <c r="AL343" s="637"/>
      <c r="AM343" s="637"/>
      <c r="AN343" s="631"/>
      <c r="AQ343" s="604"/>
      <c r="AR343" s="604"/>
    </row>
    <row r="344" spans="1:46" s="584" customFormat="1" ht="13.35" customHeight="1">
      <c r="A344" s="637"/>
      <c r="B344" s="645"/>
      <c r="C344" s="1929"/>
      <c r="D344" s="1929"/>
      <c r="E344" s="1929"/>
      <c r="F344" s="1929"/>
      <c r="G344" s="1929"/>
      <c r="H344" s="1929"/>
      <c r="I344" s="1929"/>
      <c r="J344" s="1929"/>
      <c r="K344" s="1929"/>
      <c r="L344" s="1929"/>
      <c r="M344" s="1929"/>
      <c r="N344" s="1929"/>
      <c r="O344" s="1929"/>
      <c r="P344" s="1929"/>
      <c r="Q344" s="1929"/>
      <c r="R344" s="1929"/>
      <c r="S344" s="1929"/>
      <c r="T344" s="1929"/>
      <c r="U344" s="1929"/>
      <c r="V344" s="1929"/>
      <c r="W344" s="1929"/>
      <c r="X344" s="1929"/>
      <c r="Y344" s="1929"/>
      <c r="Z344" s="1929"/>
      <c r="AA344" s="1929"/>
      <c r="AB344" s="1929"/>
      <c r="AC344" s="1929"/>
      <c r="AD344" s="1929"/>
      <c r="AE344" s="1929"/>
      <c r="AF344" s="1929"/>
      <c r="AG344" s="1929"/>
      <c r="AH344" s="1929"/>
      <c r="AI344" s="1929"/>
      <c r="AJ344" s="1929"/>
      <c r="AK344" s="637"/>
      <c r="AL344" s="637"/>
      <c r="AM344" s="637"/>
      <c r="AN344" s="631"/>
      <c r="AQ344" s="604"/>
      <c r="AR344" s="604"/>
    </row>
    <row r="345" spans="1:46" s="584" customFormat="1" ht="12.75" customHeight="1">
      <c r="A345" s="637"/>
      <c r="B345" s="645"/>
      <c r="C345" s="1929"/>
      <c r="D345" s="1929"/>
      <c r="E345" s="1929"/>
      <c r="F345" s="1929"/>
      <c r="G345" s="1929"/>
      <c r="H345" s="1929"/>
      <c r="I345" s="1929"/>
      <c r="J345" s="1929"/>
      <c r="K345" s="1929"/>
      <c r="L345" s="1929"/>
      <c r="M345" s="1929"/>
      <c r="N345" s="1929"/>
      <c r="O345" s="1929"/>
      <c r="P345" s="1929"/>
      <c r="Q345" s="1929"/>
      <c r="R345" s="1929"/>
      <c r="S345" s="1929"/>
      <c r="T345" s="1929"/>
      <c r="U345" s="1929"/>
      <c r="V345" s="1929"/>
      <c r="W345" s="1929"/>
      <c r="X345" s="1929"/>
      <c r="Y345" s="1929"/>
      <c r="Z345" s="1929"/>
      <c r="AA345" s="1929"/>
      <c r="AB345" s="1929"/>
      <c r="AC345" s="1929"/>
      <c r="AD345" s="1929"/>
      <c r="AE345" s="1929"/>
      <c r="AF345" s="1929"/>
      <c r="AG345" s="1929"/>
      <c r="AH345" s="1929"/>
      <c r="AI345" s="1929"/>
      <c r="AJ345" s="1929"/>
      <c r="AK345" s="637"/>
      <c r="AL345" s="637"/>
      <c r="AM345" s="637"/>
      <c r="AN345" s="631"/>
      <c r="AO345" s="728"/>
      <c r="AP345" s="728"/>
      <c r="AQ345" s="604"/>
    </row>
    <row r="346" spans="1:46" s="584" customFormat="1" ht="11.85" customHeight="1">
      <c r="A346" s="637"/>
      <c r="B346" s="645"/>
      <c r="C346" s="1929"/>
      <c r="D346" s="1929"/>
      <c r="E346" s="1929"/>
      <c r="F346" s="1929"/>
      <c r="G346" s="1929"/>
      <c r="H346" s="1929"/>
      <c r="I346" s="1929"/>
      <c r="J346" s="1929"/>
      <c r="K346" s="1929"/>
      <c r="L346" s="1929"/>
      <c r="M346" s="1929"/>
      <c r="N346" s="1929"/>
      <c r="O346" s="1929"/>
      <c r="P346" s="1929"/>
      <c r="Q346" s="1929"/>
      <c r="R346" s="1929"/>
      <c r="S346" s="1929"/>
      <c r="T346" s="1929"/>
      <c r="U346" s="1929"/>
      <c r="V346" s="1929"/>
      <c r="W346" s="1929"/>
      <c r="X346" s="1929"/>
      <c r="Y346" s="1929"/>
      <c r="Z346" s="1929"/>
      <c r="AA346" s="1929"/>
      <c r="AB346" s="1929"/>
      <c r="AC346" s="1929"/>
      <c r="AD346" s="1929"/>
      <c r="AE346" s="1929"/>
      <c r="AF346" s="1929"/>
      <c r="AG346" s="1929"/>
      <c r="AH346" s="1929"/>
      <c r="AI346" s="1929"/>
      <c r="AJ346" s="1929"/>
      <c r="AK346" s="637"/>
      <c r="AL346" s="637"/>
      <c r="AM346" s="637"/>
      <c r="AN346" s="631"/>
      <c r="AO346" s="729" t="s">
        <v>112</v>
      </c>
      <c r="AP346" s="730">
        <f>IF(C370="Yes",5,0)</f>
        <v>0</v>
      </c>
      <c r="AS346" s="573" t="s">
        <v>1567</v>
      </c>
    </row>
    <row r="347" spans="1:46" s="584" customFormat="1" ht="12.75" customHeight="1">
      <c r="A347" s="637"/>
      <c r="B347" s="645"/>
      <c r="C347" s="1929"/>
      <c r="D347" s="1929"/>
      <c r="E347" s="1929"/>
      <c r="F347" s="1929"/>
      <c r="G347" s="1929"/>
      <c r="H347" s="1929"/>
      <c r="I347" s="1929"/>
      <c r="J347" s="1929"/>
      <c r="K347" s="1929"/>
      <c r="L347" s="1929"/>
      <c r="M347" s="1929"/>
      <c r="N347" s="1929"/>
      <c r="O347" s="1929"/>
      <c r="P347" s="1929"/>
      <c r="Q347" s="1929"/>
      <c r="R347" s="1929"/>
      <c r="S347" s="1929"/>
      <c r="T347" s="1929"/>
      <c r="U347" s="1929"/>
      <c r="V347" s="1929"/>
      <c r="W347" s="1929"/>
      <c r="X347" s="1929"/>
      <c r="Y347" s="1929"/>
      <c r="Z347" s="1929"/>
      <c r="AA347" s="1929"/>
      <c r="AB347" s="1929"/>
      <c r="AC347" s="1929"/>
      <c r="AD347" s="1929"/>
      <c r="AE347" s="1929"/>
      <c r="AF347" s="1929"/>
      <c r="AG347" s="1929"/>
      <c r="AH347" s="1929"/>
      <c r="AI347" s="1929"/>
      <c r="AJ347" s="1929"/>
      <c r="AK347" s="637"/>
      <c r="AL347" s="637"/>
      <c r="AM347" s="637"/>
      <c r="AN347" s="631"/>
      <c r="AO347" s="729" t="s">
        <v>113</v>
      </c>
      <c r="AP347" s="730">
        <f>IF(C378="Yes",5,0)</f>
        <v>0</v>
      </c>
      <c r="AS347" s="1894">
        <f>IF(Application!D211="Non-Targeted",(SUM(AQ355+AQ364)),AS351)</f>
        <v>10</v>
      </c>
      <c r="AT347" s="1894"/>
    </row>
    <row r="348" spans="1:46" s="584" customFormat="1" ht="12.75" customHeight="1">
      <c r="A348" s="637"/>
      <c r="B348" s="645"/>
      <c r="C348" s="1929"/>
      <c r="D348" s="1929"/>
      <c r="E348" s="1929"/>
      <c r="F348" s="1929"/>
      <c r="G348" s="1929"/>
      <c r="H348" s="1929"/>
      <c r="I348" s="1929"/>
      <c r="J348" s="1929"/>
      <c r="K348" s="1929"/>
      <c r="L348" s="1929"/>
      <c r="M348" s="1929"/>
      <c r="N348" s="1929"/>
      <c r="O348" s="1929"/>
      <c r="P348" s="1929"/>
      <c r="Q348" s="1929"/>
      <c r="R348" s="1929"/>
      <c r="S348" s="1929"/>
      <c r="T348" s="1929"/>
      <c r="U348" s="1929"/>
      <c r="V348" s="1929"/>
      <c r="W348" s="1929"/>
      <c r="X348" s="1929"/>
      <c r="Y348" s="1929"/>
      <c r="Z348" s="1929"/>
      <c r="AA348" s="1929"/>
      <c r="AB348" s="1929"/>
      <c r="AC348" s="1929"/>
      <c r="AD348" s="1929"/>
      <c r="AE348" s="1929"/>
      <c r="AF348" s="1929"/>
      <c r="AG348" s="1929"/>
      <c r="AH348" s="1929"/>
      <c r="AI348" s="1929"/>
      <c r="AJ348" s="1929"/>
      <c r="AK348" s="637"/>
      <c r="AL348" s="637"/>
      <c r="AM348" s="637"/>
      <c r="AN348" s="631"/>
      <c r="AO348" s="729" t="s">
        <v>119</v>
      </c>
      <c r="AP348" s="730">
        <f>IF(C386="Yes",7,0)</f>
        <v>0</v>
      </c>
      <c r="AS348" s="573" t="s">
        <v>1568</v>
      </c>
    </row>
    <row r="349" spans="1:46" s="584" customFormat="1" ht="12.75" customHeight="1">
      <c r="A349" s="637"/>
      <c r="B349" s="645"/>
      <c r="C349" s="1929"/>
      <c r="D349" s="1929"/>
      <c r="E349" s="1929"/>
      <c r="F349" s="1929"/>
      <c r="G349" s="1929"/>
      <c r="H349" s="1929"/>
      <c r="I349" s="1929"/>
      <c r="J349" s="1929"/>
      <c r="K349" s="1929"/>
      <c r="L349" s="1929"/>
      <c r="M349" s="1929"/>
      <c r="N349" s="1929"/>
      <c r="O349" s="1929"/>
      <c r="P349" s="1929"/>
      <c r="Q349" s="1929"/>
      <c r="R349" s="1929"/>
      <c r="S349" s="1929"/>
      <c r="T349" s="1929"/>
      <c r="U349" s="1929"/>
      <c r="V349" s="1929"/>
      <c r="W349" s="1929"/>
      <c r="X349" s="1929"/>
      <c r="Y349" s="1929"/>
      <c r="Z349" s="1929"/>
      <c r="AA349" s="1929"/>
      <c r="AB349" s="1929"/>
      <c r="AC349" s="1929"/>
      <c r="AD349" s="1929"/>
      <c r="AE349" s="1929"/>
      <c r="AF349" s="1929"/>
      <c r="AG349" s="1929"/>
      <c r="AH349" s="1929"/>
      <c r="AI349" s="1929"/>
      <c r="AJ349" s="1929"/>
      <c r="AK349" s="637"/>
      <c r="AL349" s="637"/>
      <c r="AM349" s="637"/>
      <c r="AN349" s="631"/>
      <c r="AO349" s="631"/>
      <c r="AP349" s="730">
        <f>IF(C388="Yes",5,0)</f>
        <v>5</v>
      </c>
      <c r="AS349" s="1894">
        <f>IF(AND(AQ355&gt;0,AQ364&gt;0),(AQ355+AQ364)/2,0)</f>
        <v>0</v>
      </c>
      <c r="AT349" s="1894"/>
    </row>
    <row r="350" spans="1:46" s="584" customFormat="1" ht="12.75" customHeight="1">
      <c r="A350" s="637"/>
      <c r="B350" s="645"/>
      <c r="C350" s="1929"/>
      <c r="D350" s="1929"/>
      <c r="E350" s="1929"/>
      <c r="F350" s="1929"/>
      <c r="G350" s="1929"/>
      <c r="H350" s="1929"/>
      <c r="I350" s="1929"/>
      <c r="J350" s="1929"/>
      <c r="K350" s="1929"/>
      <c r="L350" s="1929"/>
      <c r="M350" s="1929"/>
      <c r="N350" s="1929"/>
      <c r="O350" s="1929"/>
      <c r="P350" s="1929"/>
      <c r="Q350" s="1929"/>
      <c r="R350" s="1929"/>
      <c r="S350" s="1929"/>
      <c r="T350" s="1929"/>
      <c r="U350" s="1929"/>
      <c r="V350" s="1929"/>
      <c r="W350" s="1929"/>
      <c r="X350" s="1929"/>
      <c r="Y350" s="1929"/>
      <c r="Z350" s="1929"/>
      <c r="AA350" s="1929"/>
      <c r="AB350" s="1929"/>
      <c r="AC350" s="1929"/>
      <c r="AD350" s="1929"/>
      <c r="AE350" s="1929"/>
      <c r="AF350" s="1929"/>
      <c r="AG350" s="1929"/>
      <c r="AH350" s="1929"/>
      <c r="AI350" s="1929"/>
      <c r="AJ350" s="1929"/>
      <c r="AK350" s="637"/>
      <c r="AL350" s="637"/>
      <c r="AM350" s="637"/>
      <c r="AN350" s="631"/>
      <c r="AO350" s="729" t="s">
        <v>590</v>
      </c>
      <c r="AP350" s="730">
        <f>IF(C396="Yes",5,0)</f>
        <v>0</v>
      </c>
      <c r="AS350" s="573" t="s">
        <v>2070</v>
      </c>
    </row>
    <row r="351" spans="1:46" s="584" customFormat="1" ht="12.75" customHeight="1">
      <c r="A351" s="637"/>
      <c r="B351" s="645"/>
      <c r="C351" s="2023" t="s">
        <v>1569</v>
      </c>
      <c r="D351" s="2023"/>
      <c r="E351" s="2023"/>
      <c r="F351" s="2023"/>
      <c r="G351" s="2023"/>
      <c r="H351" s="2023"/>
      <c r="I351" s="2023"/>
      <c r="J351" s="2023"/>
      <c r="K351" s="2023"/>
      <c r="L351" s="2023"/>
      <c r="M351" s="2023"/>
      <c r="N351" s="2023"/>
      <c r="O351" s="2023"/>
      <c r="P351" s="2023"/>
      <c r="Q351" s="2023"/>
      <c r="R351" s="2023"/>
      <c r="S351" s="2023"/>
      <c r="T351" s="2023"/>
      <c r="U351" s="2023"/>
      <c r="V351" s="2023"/>
      <c r="W351" s="2023"/>
      <c r="X351" s="2023"/>
      <c r="Y351" s="2023"/>
      <c r="Z351" s="2023"/>
      <c r="AA351" s="2023"/>
      <c r="AB351" s="2023"/>
      <c r="AC351" s="2023"/>
      <c r="AD351" s="2023"/>
      <c r="AE351" s="2023"/>
      <c r="AF351" s="2023"/>
      <c r="AG351" s="2023"/>
      <c r="AH351" s="2023"/>
      <c r="AI351" s="2023"/>
      <c r="AJ351" s="2023"/>
      <c r="AK351" s="637"/>
      <c r="AL351" s="637"/>
      <c r="AM351" s="637"/>
      <c r="AN351" s="631"/>
      <c r="AO351" s="631"/>
      <c r="AP351" s="730">
        <f>IF(C398="Yes",3,0)</f>
        <v>0</v>
      </c>
      <c r="AS351" s="1894">
        <f>IF(AQ355=0,AQ364,AQ355)</f>
        <v>10</v>
      </c>
      <c r="AT351" s="1894"/>
    </row>
    <row r="352" spans="1:46" s="584" customFormat="1" ht="12.75" customHeight="1">
      <c r="A352" s="637"/>
      <c r="B352" s="645"/>
      <c r="C352" s="2023"/>
      <c r="D352" s="2023"/>
      <c r="E352" s="2023"/>
      <c r="F352" s="2023"/>
      <c r="G352" s="2023"/>
      <c r="H352" s="2023"/>
      <c r="I352" s="2023"/>
      <c r="J352" s="2023"/>
      <c r="K352" s="2023"/>
      <c r="L352" s="2023"/>
      <c r="M352" s="2023"/>
      <c r="N352" s="2023"/>
      <c r="O352" s="2023"/>
      <c r="P352" s="2023"/>
      <c r="Q352" s="2023"/>
      <c r="R352" s="2023"/>
      <c r="S352" s="2023"/>
      <c r="T352" s="2023"/>
      <c r="U352" s="2023"/>
      <c r="V352" s="2023"/>
      <c r="W352" s="2023"/>
      <c r="X352" s="2023"/>
      <c r="Y352" s="2023"/>
      <c r="Z352" s="2023"/>
      <c r="AA352" s="2023"/>
      <c r="AB352" s="2023"/>
      <c r="AC352" s="2023"/>
      <c r="AD352" s="2023"/>
      <c r="AE352" s="2023"/>
      <c r="AF352" s="2023"/>
      <c r="AG352" s="2023"/>
      <c r="AH352" s="2023"/>
      <c r="AI352" s="2023"/>
      <c r="AJ352" s="2023"/>
      <c r="AK352" s="637"/>
      <c r="AL352" s="637"/>
      <c r="AM352" s="637"/>
      <c r="AN352" s="631"/>
      <c r="AO352" s="729" t="s">
        <v>773</v>
      </c>
      <c r="AP352" s="730">
        <f>IF(C401="Yes",5,0)</f>
        <v>0</v>
      </c>
    </row>
    <row r="353" spans="1:81" s="584" customFormat="1" ht="12.75" customHeight="1">
      <c r="A353" s="637"/>
      <c r="B353" s="645"/>
      <c r="C353" s="2023"/>
      <c r="D353" s="2023"/>
      <c r="E353" s="2023"/>
      <c r="F353" s="2023"/>
      <c r="G353" s="2023"/>
      <c r="H353" s="2023"/>
      <c r="I353" s="2023"/>
      <c r="J353" s="2023"/>
      <c r="K353" s="2023"/>
      <c r="L353" s="2023"/>
      <c r="M353" s="2023"/>
      <c r="N353" s="2023"/>
      <c r="O353" s="2023"/>
      <c r="P353" s="2023"/>
      <c r="Q353" s="2023"/>
      <c r="R353" s="2023"/>
      <c r="S353" s="2023"/>
      <c r="T353" s="2023"/>
      <c r="U353" s="2023"/>
      <c r="V353" s="2023"/>
      <c r="W353" s="2023"/>
      <c r="X353" s="2023"/>
      <c r="Y353" s="2023"/>
      <c r="Z353" s="2023"/>
      <c r="AA353" s="2023"/>
      <c r="AB353" s="2023"/>
      <c r="AC353" s="2023"/>
      <c r="AD353" s="2023"/>
      <c r="AE353" s="2023"/>
      <c r="AF353" s="2023"/>
      <c r="AG353" s="2023"/>
      <c r="AH353" s="2023"/>
      <c r="AI353" s="2023"/>
      <c r="AJ353" s="2023"/>
      <c r="AK353" s="637"/>
      <c r="AL353" s="637"/>
      <c r="AM353" s="637"/>
      <c r="AN353" s="631"/>
      <c r="AO353" s="729" t="s">
        <v>593</v>
      </c>
      <c r="AP353" s="730">
        <f>IF(C410="Yes",5,0)</f>
        <v>5</v>
      </c>
    </row>
    <row r="354" spans="1:81" s="584" customFormat="1" ht="11.85" customHeight="1">
      <c r="A354" s="637"/>
      <c r="B354" s="645"/>
      <c r="C354" s="2023"/>
      <c r="D354" s="2023"/>
      <c r="E354" s="2023"/>
      <c r="F354" s="2023"/>
      <c r="G354" s="2023"/>
      <c r="H354" s="2023"/>
      <c r="I354" s="2023"/>
      <c r="J354" s="2023"/>
      <c r="K354" s="2023"/>
      <c r="L354" s="2023"/>
      <c r="M354" s="2023"/>
      <c r="N354" s="2023"/>
      <c r="O354" s="2023"/>
      <c r="P354" s="2023"/>
      <c r="Q354" s="2023"/>
      <c r="R354" s="2023"/>
      <c r="S354" s="2023"/>
      <c r="T354" s="2023"/>
      <c r="U354" s="2023"/>
      <c r="V354" s="2023"/>
      <c r="W354" s="2023"/>
      <c r="X354" s="2023"/>
      <c r="Y354" s="2023"/>
      <c r="Z354" s="2023"/>
      <c r="AA354" s="2023"/>
      <c r="AB354" s="2023"/>
      <c r="AC354" s="2023"/>
      <c r="AD354" s="2023"/>
      <c r="AE354" s="2023"/>
      <c r="AF354" s="2023"/>
      <c r="AG354" s="2023"/>
      <c r="AH354" s="2023"/>
      <c r="AI354" s="2023"/>
      <c r="AJ354" s="2023"/>
      <c r="AK354" s="637"/>
      <c r="AL354" s="637"/>
      <c r="AM354" s="637"/>
      <c r="AN354" s="631"/>
      <c r="AO354" s="731"/>
      <c r="AP354" s="732">
        <f>IF(C412="Yes",3,0)</f>
        <v>0</v>
      </c>
    </row>
    <row r="355" spans="1:81" s="584" customFormat="1" ht="12.6" customHeight="1">
      <c r="A355" s="637"/>
      <c r="B355" s="645"/>
      <c r="C355" s="2023"/>
      <c r="D355" s="2023"/>
      <c r="E355" s="2023"/>
      <c r="F355" s="2023"/>
      <c r="G355" s="2023"/>
      <c r="H355" s="2023"/>
      <c r="I355" s="2023"/>
      <c r="J355" s="2023"/>
      <c r="K355" s="2023"/>
      <c r="L355" s="2023"/>
      <c r="M355" s="2023"/>
      <c r="N355" s="2023"/>
      <c r="O355" s="2023"/>
      <c r="P355" s="2023"/>
      <c r="Q355" s="2023"/>
      <c r="R355" s="2023"/>
      <c r="S355" s="2023"/>
      <c r="T355" s="2023"/>
      <c r="U355" s="2023"/>
      <c r="V355" s="2023"/>
      <c r="W355" s="2023"/>
      <c r="X355" s="2023"/>
      <c r="Y355" s="2023"/>
      <c r="Z355" s="2023"/>
      <c r="AA355" s="2023"/>
      <c r="AB355" s="2023"/>
      <c r="AC355" s="2023"/>
      <c r="AD355" s="2023"/>
      <c r="AE355" s="2023"/>
      <c r="AF355" s="2023"/>
      <c r="AG355" s="2023"/>
      <c r="AH355" s="2023"/>
      <c r="AI355" s="2023"/>
      <c r="AJ355" s="2023"/>
      <c r="AK355" s="637"/>
      <c r="AL355" s="637"/>
      <c r="AM355" s="637"/>
      <c r="AN355" s="631"/>
      <c r="AO355" s="733" t="s">
        <v>228</v>
      </c>
      <c r="AP355" s="734">
        <f>SUM(AP346:AP354)</f>
        <v>10</v>
      </c>
      <c r="AQ355" s="1932">
        <f>IF(AP355&gt;0,AP355,0)</f>
        <v>10</v>
      </c>
      <c r="AR355" s="1932"/>
    </row>
    <row r="356" spans="1:81" s="584" customFormat="1" ht="12.75" customHeight="1">
      <c r="A356" s="637"/>
      <c r="B356" s="645"/>
      <c r="C356" s="2023"/>
      <c r="D356" s="2023"/>
      <c r="E356" s="2023"/>
      <c r="F356" s="2023"/>
      <c r="G356" s="2023"/>
      <c r="H356" s="2023"/>
      <c r="I356" s="2023"/>
      <c r="J356" s="2023"/>
      <c r="K356" s="2023"/>
      <c r="L356" s="2023"/>
      <c r="M356" s="2023"/>
      <c r="N356" s="2023"/>
      <c r="O356" s="2023"/>
      <c r="P356" s="2023"/>
      <c r="Q356" s="2023"/>
      <c r="R356" s="2023"/>
      <c r="S356" s="2023"/>
      <c r="T356" s="2023"/>
      <c r="U356" s="2023"/>
      <c r="V356" s="2023"/>
      <c r="W356" s="2023"/>
      <c r="X356" s="2023"/>
      <c r="Y356" s="2023"/>
      <c r="Z356" s="2023"/>
      <c r="AA356" s="2023"/>
      <c r="AB356" s="2023"/>
      <c r="AC356" s="2023"/>
      <c r="AD356" s="2023"/>
      <c r="AE356" s="2023"/>
      <c r="AF356" s="2023"/>
      <c r="AG356" s="2023"/>
      <c r="AH356" s="2023"/>
      <c r="AI356" s="2023"/>
      <c r="AJ356" s="2023"/>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1929" t="s">
        <v>1570</v>
      </c>
      <c r="D358" s="1929"/>
      <c r="E358" s="1929"/>
      <c r="F358" s="1929"/>
      <c r="G358" s="1929"/>
      <c r="H358" s="1929"/>
      <c r="I358" s="1929"/>
      <c r="J358" s="1929"/>
      <c r="K358" s="1929"/>
      <c r="L358" s="1929"/>
      <c r="M358" s="1929"/>
      <c r="N358" s="1929"/>
      <c r="O358" s="1929"/>
      <c r="P358" s="1929"/>
      <c r="Q358" s="1929"/>
      <c r="R358" s="1929"/>
      <c r="S358" s="1929"/>
      <c r="T358" s="1929"/>
      <c r="U358" s="1929"/>
      <c r="V358" s="1929"/>
      <c r="W358" s="1929"/>
      <c r="X358" s="1929"/>
      <c r="Y358" s="1929"/>
      <c r="Z358" s="1929"/>
      <c r="AA358" s="1929"/>
      <c r="AB358" s="1929"/>
      <c r="AC358" s="1929"/>
      <c r="AD358" s="1929"/>
      <c r="AE358" s="1929"/>
      <c r="AF358" s="1929"/>
      <c r="AG358" s="1929"/>
      <c r="AH358" s="1929"/>
      <c r="AI358" s="1929"/>
      <c r="AJ358" s="1929"/>
      <c r="AK358" s="637"/>
      <c r="AL358" s="637"/>
      <c r="AM358" s="637"/>
      <c r="AN358" s="631"/>
      <c r="AO358" s="729" t="s">
        <v>465</v>
      </c>
      <c r="AP358" s="730">
        <f>IF(C431="Yes",5,0)</f>
        <v>0</v>
      </c>
    </row>
    <row r="359" spans="1:81" s="584" customFormat="1" ht="12.75" customHeight="1">
      <c r="A359" s="637"/>
      <c r="B359" s="645"/>
      <c r="C359" s="1929"/>
      <c r="D359" s="1929"/>
      <c r="E359" s="1929"/>
      <c r="F359" s="1929"/>
      <c r="G359" s="1929"/>
      <c r="H359" s="1929"/>
      <c r="I359" s="1929"/>
      <c r="J359" s="1929"/>
      <c r="K359" s="1929"/>
      <c r="L359" s="1929"/>
      <c r="M359" s="1929"/>
      <c r="N359" s="1929"/>
      <c r="O359" s="1929"/>
      <c r="P359" s="1929"/>
      <c r="Q359" s="1929"/>
      <c r="R359" s="1929"/>
      <c r="S359" s="1929"/>
      <c r="T359" s="1929"/>
      <c r="U359" s="1929"/>
      <c r="V359" s="1929"/>
      <c r="W359" s="1929"/>
      <c r="X359" s="1929"/>
      <c r="Y359" s="1929"/>
      <c r="Z359" s="1929"/>
      <c r="AA359" s="1929"/>
      <c r="AB359" s="1929"/>
      <c r="AC359" s="1929"/>
      <c r="AD359" s="1929"/>
      <c r="AE359" s="1929"/>
      <c r="AF359" s="1929"/>
      <c r="AG359" s="1929"/>
      <c r="AH359" s="1929"/>
      <c r="AI359" s="1929"/>
      <c r="AJ359" s="1929"/>
      <c r="AK359" s="637"/>
      <c r="AL359" s="637"/>
      <c r="AM359" s="637"/>
      <c r="AN359" s="631"/>
      <c r="AO359" s="729" t="s">
        <v>470</v>
      </c>
      <c r="AP359" s="730">
        <f>IF(C438="Yes",5,0)</f>
        <v>0</v>
      </c>
    </row>
    <row r="360" spans="1:81" s="584" customFormat="1" ht="68.099999999999994" customHeight="1">
      <c r="A360" s="637"/>
      <c r="B360" s="645"/>
      <c r="C360" s="1929"/>
      <c r="D360" s="1929"/>
      <c r="E360" s="1929"/>
      <c r="F360" s="1929"/>
      <c r="G360" s="1929"/>
      <c r="H360" s="1929"/>
      <c r="I360" s="1929"/>
      <c r="J360" s="1929"/>
      <c r="K360" s="1929"/>
      <c r="L360" s="1929"/>
      <c r="M360" s="1929"/>
      <c r="N360" s="1929"/>
      <c r="O360" s="1929"/>
      <c r="P360" s="1929"/>
      <c r="Q360" s="1929"/>
      <c r="R360" s="1929"/>
      <c r="S360" s="1929"/>
      <c r="T360" s="1929"/>
      <c r="U360" s="1929"/>
      <c r="V360" s="1929"/>
      <c r="W360" s="1929"/>
      <c r="X360" s="1929"/>
      <c r="Y360" s="1929"/>
      <c r="Z360" s="1929"/>
      <c r="AA360" s="1929"/>
      <c r="AB360" s="1929"/>
      <c r="AC360" s="1929"/>
      <c r="AD360" s="1929"/>
      <c r="AE360" s="1929"/>
      <c r="AF360" s="1929"/>
      <c r="AG360" s="1929"/>
      <c r="AH360" s="1929"/>
      <c r="AI360" s="1929"/>
      <c r="AJ360" s="1929"/>
      <c r="AK360" s="637"/>
      <c r="AL360" s="637"/>
      <c r="AM360" s="637"/>
      <c r="AN360" s="631"/>
      <c r="AO360" s="729" t="s">
        <v>655</v>
      </c>
      <c r="AP360" s="735">
        <f>IF(C442="Yes",5,0)</f>
        <v>0</v>
      </c>
    </row>
    <row r="361" spans="1:81" s="584" customFormat="1" ht="12.6" customHeight="1">
      <c r="A361" s="637"/>
      <c r="B361" s="645"/>
      <c r="C361" s="584" t="s">
        <v>1571</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2574</v>
      </c>
      <c r="D362" s="737"/>
      <c r="E362" s="737"/>
      <c r="F362" s="737"/>
      <c r="G362" s="737"/>
      <c r="H362" s="737"/>
      <c r="I362" s="737"/>
      <c r="J362" s="737"/>
      <c r="K362" s="737"/>
      <c r="L362" s="737"/>
      <c r="M362" s="701"/>
      <c r="N362" s="701"/>
      <c r="O362" s="738"/>
      <c r="P362" s="737"/>
      <c r="Q362" s="737"/>
      <c r="R362" s="701"/>
      <c r="S362" s="701"/>
      <c r="T362" s="737"/>
      <c r="U362" s="1930">
        <f>Application!CS660-U363</f>
        <v>102</v>
      </c>
      <c r="V362" s="1930"/>
      <c r="W362" s="1930"/>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2575</v>
      </c>
      <c r="D363" s="728"/>
      <c r="E363" s="728"/>
      <c r="F363" s="728"/>
      <c r="G363" s="728"/>
      <c r="H363" s="728"/>
      <c r="I363" s="728"/>
      <c r="J363" s="728"/>
      <c r="K363" s="728"/>
      <c r="L363" s="728"/>
      <c r="M363" s="728"/>
      <c r="N363" s="728"/>
      <c r="O363" s="728"/>
      <c r="P363" s="728"/>
      <c r="Q363" s="728"/>
      <c r="R363" s="728"/>
      <c r="S363" s="728"/>
      <c r="T363" s="728"/>
      <c r="U363" s="1931">
        <f>IF(Application!D211="SRO",Application!CS634,Application!AG756)</f>
        <v>0</v>
      </c>
      <c r="V363" s="1931"/>
      <c r="W363" s="1931"/>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32">
        <f>IF(AP364&gt;0,AP364,0)</f>
        <v>0</v>
      </c>
      <c r="AR364" s="1932"/>
    </row>
    <row r="365" spans="1:81" s="584" customFormat="1" ht="12.75" customHeight="1">
      <c r="A365" s="637"/>
      <c r="B365" s="14"/>
      <c r="C365" s="746" t="s">
        <v>2572</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1426</v>
      </c>
      <c r="F366" s="1923" t="s">
        <v>1572</v>
      </c>
      <c r="G366" s="1923"/>
      <c r="H366" s="1923"/>
      <c r="I366" s="1923"/>
      <c r="J366" s="1923"/>
      <c r="K366" s="1923"/>
      <c r="L366" s="1923"/>
      <c r="M366" s="1923"/>
      <c r="N366" s="1923"/>
      <c r="O366" s="1923"/>
      <c r="P366" s="1923"/>
      <c r="Q366" s="1923"/>
      <c r="R366" s="1923"/>
      <c r="S366" s="1923"/>
      <c r="T366" s="1923"/>
      <c r="U366" s="1923"/>
      <c r="V366" s="1923"/>
      <c r="W366" s="1923"/>
      <c r="X366" s="1923"/>
      <c r="Y366" s="1923"/>
      <c r="Z366" s="1923"/>
      <c r="AA366" s="1923"/>
      <c r="AB366" s="1923"/>
      <c r="AC366" s="1923"/>
      <c r="AD366" s="1923"/>
      <c r="AE366" s="1923"/>
      <c r="AF366" s="1923"/>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4"/>
      <c r="G367" s="1924"/>
      <c r="H367" s="1924"/>
      <c r="I367" s="1924"/>
      <c r="J367" s="1924"/>
      <c r="K367" s="1924"/>
      <c r="L367" s="1924"/>
      <c r="M367" s="1924"/>
      <c r="N367" s="1924"/>
      <c r="O367" s="1924"/>
      <c r="P367" s="1924"/>
      <c r="Q367" s="1924"/>
      <c r="R367" s="1924"/>
      <c r="S367" s="1924"/>
      <c r="T367" s="1924"/>
      <c r="U367" s="1924"/>
      <c r="V367" s="1924"/>
      <c r="W367" s="1924"/>
      <c r="X367" s="1924"/>
      <c r="Y367" s="1924"/>
      <c r="Z367" s="1924"/>
      <c r="AA367" s="1924"/>
      <c r="AB367" s="1924"/>
      <c r="AC367" s="1924"/>
      <c r="AD367" s="1924"/>
      <c r="AE367" s="1924"/>
      <c r="AF367" s="1924"/>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4"/>
      <c r="G368" s="1924"/>
      <c r="H368" s="1924"/>
      <c r="I368" s="1924"/>
      <c r="J368" s="1924"/>
      <c r="K368" s="1924"/>
      <c r="L368" s="1924"/>
      <c r="M368" s="1924"/>
      <c r="N368" s="1924"/>
      <c r="O368" s="1924"/>
      <c r="P368" s="1924"/>
      <c r="Q368" s="1924"/>
      <c r="R368" s="1924"/>
      <c r="S368" s="1924"/>
      <c r="T368" s="1924"/>
      <c r="U368" s="1924"/>
      <c r="V368" s="1924"/>
      <c r="W368" s="1924"/>
      <c r="X368" s="1924"/>
      <c r="Y368" s="1924"/>
      <c r="Z368" s="1924"/>
      <c r="AA368" s="1924"/>
      <c r="AB368" s="1924"/>
      <c r="AC368" s="1924"/>
      <c r="AD368" s="1924"/>
      <c r="AE368" s="1924"/>
      <c r="AF368" s="1924"/>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4"/>
      <c r="G369" s="1924"/>
      <c r="H369" s="1924"/>
      <c r="I369" s="1924"/>
      <c r="J369" s="1924"/>
      <c r="K369" s="1924"/>
      <c r="L369" s="1924"/>
      <c r="M369" s="1924"/>
      <c r="N369" s="1924"/>
      <c r="O369" s="1924"/>
      <c r="P369" s="1924"/>
      <c r="Q369" s="1924"/>
      <c r="R369" s="1924"/>
      <c r="S369" s="1924"/>
      <c r="T369" s="1924"/>
      <c r="U369" s="1924"/>
      <c r="V369" s="1924"/>
      <c r="W369" s="1924"/>
      <c r="X369" s="1924"/>
      <c r="Y369" s="1924"/>
      <c r="Z369" s="1924"/>
      <c r="AA369" s="1924"/>
      <c r="AB369" s="1924"/>
      <c r="AC369" s="1924"/>
      <c r="AD369" s="1924"/>
      <c r="AE369" s="1924"/>
      <c r="AF369" s="1924"/>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33" t="s">
        <v>600</v>
      </c>
      <c r="D370" s="1934"/>
      <c r="E370" s="753"/>
      <c r="F370" s="755" t="s">
        <v>1573</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2" t="s">
        <v>1574</v>
      </c>
      <c r="AG370" s="1922"/>
      <c r="AH370" s="1922"/>
      <c r="AI370" s="1922"/>
      <c r="AJ370" s="1922"/>
      <c r="AK370" s="1922"/>
      <c r="AL370" s="1935"/>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1428</v>
      </c>
      <c r="F373" s="1923" t="s">
        <v>1575</v>
      </c>
      <c r="G373" s="1923"/>
      <c r="H373" s="1923"/>
      <c r="I373" s="1923"/>
      <c r="J373" s="1923"/>
      <c r="K373" s="1923"/>
      <c r="L373" s="1923"/>
      <c r="M373" s="1923"/>
      <c r="N373" s="1923"/>
      <c r="O373" s="1923"/>
      <c r="P373" s="1923"/>
      <c r="Q373" s="1923"/>
      <c r="R373" s="1923"/>
      <c r="S373" s="1923"/>
      <c r="T373" s="1923"/>
      <c r="U373" s="1923"/>
      <c r="V373" s="1923"/>
      <c r="W373" s="1923"/>
      <c r="X373" s="1923"/>
      <c r="Y373" s="1923"/>
      <c r="Z373" s="1923"/>
      <c r="AA373" s="1923"/>
      <c r="AB373" s="1923"/>
      <c r="AC373" s="1923"/>
      <c r="AD373" s="1923"/>
      <c r="AE373" s="1923"/>
      <c r="AF373" s="1923"/>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4"/>
      <c r="G374" s="1924"/>
      <c r="H374" s="1924"/>
      <c r="I374" s="1924"/>
      <c r="J374" s="1924"/>
      <c r="K374" s="1924"/>
      <c r="L374" s="1924"/>
      <c r="M374" s="1924"/>
      <c r="N374" s="1924"/>
      <c r="O374" s="1924"/>
      <c r="P374" s="1924"/>
      <c r="Q374" s="1924"/>
      <c r="R374" s="1924"/>
      <c r="S374" s="1924"/>
      <c r="T374" s="1924"/>
      <c r="U374" s="1924"/>
      <c r="V374" s="1924"/>
      <c r="W374" s="1924"/>
      <c r="X374" s="1924"/>
      <c r="Y374" s="1924"/>
      <c r="Z374" s="1924"/>
      <c r="AA374" s="1924"/>
      <c r="AB374" s="1924"/>
      <c r="AC374" s="1924"/>
      <c r="AD374" s="1924"/>
      <c r="AE374" s="1924"/>
      <c r="AF374" s="1924"/>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4"/>
      <c r="G375" s="1924"/>
      <c r="H375" s="1924"/>
      <c r="I375" s="1924"/>
      <c r="J375" s="1924"/>
      <c r="K375" s="1924"/>
      <c r="L375" s="1924"/>
      <c r="M375" s="1924"/>
      <c r="N375" s="1924"/>
      <c r="O375" s="1924"/>
      <c r="P375" s="1924"/>
      <c r="Q375" s="1924"/>
      <c r="R375" s="1924"/>
      <c r="S375" s="1924"/>
      <c r="T375" s="1924"/>
      <c r="U375" s="1924"/>
      <c r="V375" s="1924"/>
      <c r="W375" s="1924"/>
      <c r="X375" s="1924"/>
      <c r="Y375" s="1924"/>
      <c r="Z375" s="1924"/>
      <c r="AA375" s="1924"/>
      <c r="AB375" s="1924"/>
      <c r="AC375" s="1924"/>
      <c r="AD375" s="1924"/>
      <c r="AE375" s="1924"/>
      <c r="AF375" s="1924"/>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4"/>
      <c r="G376" s="1924"/>
      <c r="H376" s="1924"/>
      <c r="I376" s="1924"/>
      <c r="J376" s="1924"/>
      <c r="K376" s="1924"/>
      <c r="L376" s="1924"/>
      <c r="M376" s="1924"/>
      <c r="N376" s="1924"/>
      <c r="O376" s="1924"/>
      <c r="P376" s="1924"/>
      <c r="Q376" s="1924"/>
      <c r="R376" s="1924"/>
      <c r="S376" s="1924"/>
      <c r="T376" s="1924"/>
      <c r="U376" s="1924"/>
      <c r="V376" s="1924"/>
      <c r="W376" s="1924"/>
      <c r="X376" s="1924"/>
      <c r="Y376" s="1924"/>
      <c r="Z376" s="1924"/>
      <c r="AA376" s="1924"/>
      <c r="AB376" s="1924"/>
      <c r="AC376" s="1924"/>
      <c r="AD376" s="1924"/>
      <c r="AE376" s="1924"/>
      <c r="AF376" s="1924"/>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4"/>
      <c r="G377" s="1924"/>
      <c r="H377" s="1924"/>
      <c r="I377" s="1924"/>
      <c r="J377" s="1924"/>
      <c r="K377" s="1924"/>
      <c r="L377" s="1924"/>
      <c r="M377" s="1924"/>
      <c r="N377" s="1924"/>
      <c r="O377" s="1924"/>
      <c r="P377" s="1924"/>
      <c r="Q377" s="1924"/>
      <c r="R377" s="1924"/>
      <c r="S377" s="1924"/>
      <c r="T377" s="1924"/>
      <c r="U377" s="1924"/>
      <c r="V377" s="1924"/>
      <c r="W377" s="1924"/>
      <c r="X377" s="1924"/>
      <c r="Y377" s="1924"/>
      <c r="Z377" s="1924"/>
      <c r="AA377" s="1924"/>
      <c r="AB377" s="1924"/>
      <c r="AC377" s="1924"/>
      <c r="AD377" s="1924"/>
      <c r="AE377" s="1924"/>
      <c r="AF377" s="1924"/>
      <c r="AL377" s="766"/>
      <c r="AN377" s="631"/>
      <c r="BS377" s="30"/>
      <c r="BT377" s="30"/>
      <c r="BU377" s="14"/>
      <c r="BV377" s="14"/>
      <c r="BW377" s="14"/>
      <c r="BX377" s="14"/>
      <c r="BY377" s="14"/>
      <c r="BZ377" s="14"/>
      <c r="CA377" s="14"/>
      <c r="CB377" s="14"/>
      <c r="CC377" s="14"/>
    </row>
    <row r="378" spans="1:81" s="584" customFormat="1" ht="12.75" customHeight="1">
      <c r="A378" s="570"/>
      <c r="B378" s="14"/>
      <c r="C378" s="1933" t="s">
        <v>600</v>
      </c>
      <c r="D378" s="1934"/>
      <c r="E378" s="725"/>
      <c r="F378" s="755" t="s">
        <v>1576</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2" t="s">
        <v>1574</v>
      </c>
      <c r="AG378" s="1922"/>
      <c r="AH378" s="1922"/>
      <c r="AI378" s="1922"/>
      <c r="AJ378" s="1922"/>
      <c r="AK378" s="1922"/>
      <c r="AL378" s="1935"/>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1431</v>
      </c>
      <c r="F381" s="1923" t="s">
        <v>1577</v>
      </c>
      <c r="G381" s="1923"/>
      <c r="H381" s="1923"/>
      <c r="I381" s="1923"/>
      <c r="J381" s="1923"/>
      <c r="K381" s="1923"/>
      <c r="L381" s="1923"/>
      <c r="M381" s="1923"/>
      <c r="N381" s="1923"/>
      <c r="O381" s="1923"/>
      <c r="P381" s="1923"/>
      <c r="Q381" s="1923"/>
      <c r="R381" s="1923"/>
      <c r="S381" s="1923"/>
      <c r="T381" s="1923"/>
      <c r="U381" s="1923"/>
      <c r="V381" s="1923"/>
      <c r="W381" s="1923"/>
      <c r="X381" s="1923"/>
      <c r="Y381" s="1923"/>
      <c r="Z381" s="1923"/>
      <c r="AA381" s="1923"/>
      <c r="AB381" s="1923"/>
      <c r="AC381" s="1923"/>
      <c r="AD381" s="1923"/>
      <c r="AE381" s="1923"/>
      <c r="AF381" s="1923"/>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4"/>
      <c r="G382" s="1924"/>
      <c r="H382" s="1924"/>
      <c r="I382" s="1924"/>
      <c r="J382" s="1924"/>
      <c r="K382" s="1924"/>
      <c r="L382" s="1924"/>
      <c r="M382" s="1924"/>
      <c r="N382" s="1924"/>
      <c r="O382" s="1924"/>
      <c r="P382" s="1924"/>
      <c r="Q382" s="1924"/>
      <c r="R382" s="1924"/>
      <c r="S382" s="1924"/>
      <c r="T382" s="1924"/>
      <c r="U382" s="1924"/>
      <c r="V382" s="1924"/>
      <c r="W382" s="1924"/>
      <c r="X382" s="1924"/>
      <c r="Y382" s="1924"/>
      <c r="Z382" s="1924"/>
      <c r="AA382" s="1924"/>
      <c r="AB382" s="1924"/>
      <c r="AC382" s="1924"/>
      <c r="AD382" s="1924"/>
      <c r="AE382" s="1924"/>
      <c r="AF382" s="1924"/>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4"/>
      <c r="G383" s="1924"/>
      <c r="H383" s="1924"/>
      <c r="I383" s="1924"/>
      <c r="J383" s="1924"/>
      <c r="K383" s="1924"/>
      <c r="L383" s="1924"/>
      <c r="M383" s="1924"/>
      <c r="N383" s="1924"/>
      <c r="O383" s="1924"/>
      <c r="P383" s="1924"/>
      <c r="Q383" s="1924"/>
      <c r="R383" s="1924"/>
      <c r="S383" s="1924"/>
      <c r="T383" s="1924"/>
      <c r="U383" s="1924"/>
      <c r="V383" s="1924"/>
      <c r="W383" s="1924"/>
      <c r="X383" s="1924"/>
      <c r="Y383" s="1924"/>
      <c r="Z383" s="1924"/>
      <c r="AA383" s="1924"/>
      <c r="AB383" s="1924"/>
      <c r="AC383" s="1924"/>
      <c r="AD383" s="1924"/>
      <c r="AE383" s="1924"/>
      <c r="AF383" s="1924"/>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4"/>
      <c r="G384" s="1924"/>
      <c r="H384" s="1924"/>
      <c r="I384" s="1924"/>
      <c r="J384" s="1924"/>
      <c r="K384" s="1924"/>
      <c r="L384" s="1924"/>
      <c r="M384" s="1924"/>
      <c r="N384" s="1924"/>
      <c r="O384" s="1924"/>
      <c r="P384" s="1924"/>
      <c r="Q384" s="1924"/>
      <c r="R384" s="1924"/>
      <c r="S384" s="1924"/>
      <c r="T384" s="1924"/>
      <c r="U384" s="1924"/>
      <c r="V384" s="1924"/>
      <c r="W384" s="1924"/>
      <c r="X384" s="1924"/>
      <c r="Y384" s="1924"/>
      <c r="Z384" s="1924"/>
      <c r="AA384" s="1924"/>
      <c r="AB384" s="1924"/>
      <c r="AC384" s="1924"/>
      <c r="AD384" s="1924"/>
      <c r="AE384" s="1924"/>
      <c r="AF384" s="1924"/>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4"/>
      <c r="G385" s="1924"/>
      <c r="H385" s="1924"/>
      <c r="I385" s="1924"/>
      <c r="J385" s="1924"/>
      <c r="K385" s="1924"/>
      <c r="L385" s="1924"/>
      <c r="M385" s="1924"/>
      <c r="N385" s="1924"/>
      <c r="O385" s="1924"/>
      <c r="P385" s="1924"/>
      <c r="Q385" s="1924"/>
      <c r="R385" s="1924"/>
      <c r="S385" s="1924"/>
      <c r="T385" s="1924"/>
      <c r="U385" s="1924"/>
      <c r="V385" s="1924"/>
      <c r="W385" s="1924"/>
      <c r="X385" s="1924"/>
      <c r="Y385" s="1924"/>
      <c r="Z385" s="1924"/>
      <c r="AA385" s="1924"/>
      <c r="AB385" s="1924"/>
      <c r="AC385" s="1924"/>
      <c r="AD385" s="1924"/>
      <c r="AE385" s="1924"/>
      <c r="AF385" s="1924"/>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33" t="s">
        <v>600</v>
      </c>
      <c r="D386" s="1934"/>
      <c r="E386" s="725"/>
      <c r="F386" s="755" t="s">
        <v>1578</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2" t="s">
        <v>1579</v>
      </c>
      <c r="AG386" s="1922"/>
      <c r="AH386" s="1922"/>
      <c r="AI386" s="1922"/>
      <c r="AJ386" s="1922"/>
      <c r="AK386" s="1922"/>
      <c r="AL386" s="1935"/>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33" t="s">
        <v>554</v>
      </c>
      <c r="D388" s="1934"/>
      <c r="E388" s="725"/>
      <c r="F388" s="772" t="s">
        <v>1580</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2" t="s">
        <v>1574</v>
      </c>
      <c r="AG388" s="1922"/>
      <c r="AH388" s="1922"/>
      <c r="AI388" s="1922"/>
      <c r="AJ388" s="1922"/>
      <c r="AK388" s="1922"/>
      <c r="AL388" s="1935"/>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1581</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1582</v>
      </c>
      <c r="F392" s="1923" t="s">
        <v>1583</v>
      </c>
      <c r="G392" s="1923"/>
      <c r="H392" s="1923"/>
      <c r="I392" s="1923"/>
      <c r="J392" s="1923"/>
      <c r="K392" s="1923"/>
      <c r="L392" s="1923"/>
      <c r="M392" s="1923"/>
      <c r="N392" s="1923"/>
      <c r="O392" s="1923"/>
      <c r="P392" s="1923"/>
      <c r="Q392" s="1923"/>
      <c r="R392" s="1923"/>
      <c r="S392" s="1923"/>
      <c r="T392" s="1923"/>
      <c r="U392" s="1923"/>
      <c r="V392" s="1923"/>
      <c r="W392" s="1923"/>
      <c r="X392" s="1923"/>
      <c r="Y392" s="1923"/>
      <c r="Z392" s="1923"/>
      <c r="AA392" s="1923"/>
      <c r="AB392" s="1923"/>
      <c r="AC392" s="1923"/>
      <c r="AD392" s="1923"/>
      <c r="AE392" s="1923"/>
      <c r="AF392" s="1923"/>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4"/>
      <c r="G393" s="1924"/>
      <c r="H393" s="1924"/>
      <c r="I393" s="1924"/>
      <c r="J393" s="1924"/>
      <c r="K393" s="1924"/>
      <c r="L393" s="1924"/>
      <c r="M393" s="1924"/>
      <c r="N393" s="1924"/>
      <c r="O393" s="1924"/>
      <c r="P393" s="1924"/>
      <c r="Q393" s="1924"/>
      <c r="R393" s="1924"/>
      <c r="S393" s="1924"/>
      <c r="T393" s="1924"/>
      <c r="U393" s="1924"/>
      <c r="V393" s="1924"/>
      <c r="W393" s="1924"/>
      <c r="X393" s="1924"/>
      <c r="Y393" s="1924"/>
      <c r="Z393" s="1924"/>
      <c r="AA393" s="1924"/>
      <c r="AB393" s="1924"/>
      <c r="AC393" s="1924"/>
      <c r="AD393" s="1924"/>
      <c r="AE393" s="1924"/>
      <c r="AF393" s="1924"/>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4"/>
      <c r="G394" s="1924"/>
      <c r="H394" s="1924"/>
      <c r="I394" s="1924"/>
      <c r="J394" s="1924"/>
      <c r="K394" s="1924"/>
      <c r="L394" s="1924"/>
      <c r="M394" s="1924"/>
      <c r="N394" s="1924"/>
      <c r="O394" s="1924"/>
      <c r="P394" s="1924"/>
      <c r="Q394" s="1924"/>
      <c r="R394" s="1924"/>
      <c r="S394" s="1924"/>
      <c r="T394" s="1924"/>
      <c r="U394" s="1924"/>
      <c r="V394" s="1924"/>
      <c r="W394" s="1924"/>
      <c r="X394" s="1924"/>
      <c r="Y394" s="1924"/>
      <c r="Z394" s="1924"/>
      <c r="AA394" s="1924"/>
      <c r="AB394" s="1924"/>
      <c r="AC394" s="1924"/>
      <c r="AD394" s="1924"/>
      <c r="AE394" s="1924"/>
      <c r="AF394" s="1924"/>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4"/>
      <c r="G395" s="1924"/>
      <c r="H395" s="1924"/>
      <c r="I395" s="1924"/>
      <c r="J395" s="1924"/>
      <c r="K395" s="1924"/>
      <c r="L395" s="1924"/>
      <c r="M395" s="1924"/>
      <c r="N395" s="1924"/>
      <c r="O395" s="1924"/>
      <c r="P395" s="1924"/>
      <c r="Q395" s="1924"/>
      <c r="R395" s="1924"/>
      <c r="S395" s="1924"/>
      <c r="T395" s="1924"/>
      <c r="U395" s="1924"/>
      <c r="V395" s="1924"/>
      <c r="W395" s="1924"/>
      <c r="X395" s="1924"/>
      <c r="Y395" s="1924"/>
      <c r="Z395" s="1924"/>
      <c r="AA395" s="1924"/>
      <c r="AB395" s="1924"/>
      <c r="AC395" s="1924"/>
      <c r="AD395" s="1924"/>
      <c r="AE395" s="1924"/>
      <c r="AF395" s="1924"/>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33" t="s">
        <v>600</v>
      </c>
      <c r="D396" s="1934"/>
      <c r="E396" s="725"/>
      <c r="F396" s="755" t="s">
        <v>1584</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2" t="s">
        <v>1574</v>
      </c>
      <c r="AG396" s="1922"/>
      <c r="AH396" s="1922"/>
      <c r="AI396" s="1922"/>
      <c r="AJ396" s="1922"/>
      <c r="AK396" s="1922"/>
      <c r="AL396" s="1935"/>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33" t="s">
        <v>600</v>
      </c>
      <c r="D398" s="1934"/>
      <c r="E398" s="753"/>
      <c r="F398" s="755" t="s">
        <v>1585</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2" t="s">
        <v>1586</v>
      </c>
      <c r="AG398" s="1922"/>
      <c r="AH398" s="1922"/>
      <c r="AI398" s="1922"/>
      <c r="AJ398" s="1922"/>
      <c r="AK398" s="1922"/>
      <c r="AL398" s="1935"/>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33" t="s">
        <v>600</v>
      </c>
      <c r="D401" s="1934"/>
      <c r="E401" s="749" t="s">
        <v>1587</v>
      </c>
      <c r="F401" s="1923" t="s">
        <v>1588</v>
      </c>
      <c r="G401" s="1923"/>
      <c r="H401" s="1923"/>
      <c r="I401" s="1923"/>
      <c r="J401" s="1923"/>
      <c r="K401" s="1923"/>
      <c r="L401" s="1923"/>
      <c r="M401" s="1923"/>
      <c r="N401" s="1923"/>
      <c r="O401" s="1923"/>
      <c r="P401" s="1923"/>
      <c r="Q401" s="1923"/>
      <c r="R401" s="1923"/>
      <c r="S401" s="1923"/>
      <c r="T401" s="1923"/>
      <c r="U401" s="1923"/>
      <c r="V401" s="1923"/>
      <c r="W401" s="1923"/>
      <c r="X401" s="1923"/>
      <c r="Y401" s="1923"/>
      <c r="Z401" s="1923"/>
      <c r="AA401" s="1923"/>
      <c r="AB401" s="1923"/>
      <c r="AC401" s="1923"/>
      <c r="AD401" s="1923"/>
      <c r="AE401" s="1923"/>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4"/>
      <c r="G402" s="1924"/>
      <c r="H402" s="1924"/>
      <c r="I402" s="1924"/>
      <c r="J402" s="1924"/>
      <c r="K402" s="1924"/>
      <c r="L402" s="1924"/>
      <c r="M402" s="1924"/>
      <c r="N402" s="1924"/>
      <c r="O402" s="1924"/>
      <c r="P402" s="1924"/>
      <c r="Q402" s="1924"/>
      <c r="R402" s="1924"/>
      <c r="S402" s="1924"/>
      <c r="T402" s="1924"/>
      <c r="U402" s="1924"/>
      <c r="V402" s="1924"/>
      <c r="W402" s="1924"/>
      <c r="X402" s="1924"/>
      <c r="Y402" s="1924"/>
      <c r="Z402" s="1924"/>
      <c r="AA402" s="1924"/>
      <c r="AB402" s="1924"/>
      <c r="AC402" s="1924"/>
      <c r="AD402" s="1924"/>
      <c r="AE402" s="1924"/>
      <c r="AF402" s="1992" t="s">
        <v>1574</v>
      </c>
      <c r="AG402" s="1992"/>
      <c r="AH402" s="1992"/>
      <c r="AI402" s="1992"/>
      <c r="AJ402" s="1992"/>
      <c r="AK402" s="1992"/>
      <c r="AL402" s="2022"/>
      <c r="AM402" s="604"/>
      <c r="AN402" s="631"/>
      <c r="BS402" s="604"/>
      <c r="BT402" s="604"/>
      <c r="BY402" s="604"/>
      <c r="BZ402" s="604"/>
      <c r="CA402" s="604"/>
      <c r="CB402" s="604"/>
      <c r="CC402" s="604"/>
    </row>
    <row r="403" spans="1:81" s="584" customFormat="1" ht="12.75" customHeight="1">
      <c r="A403" s="570"/>
      <c r="B403" s="14"/>
      <c r="C403" s="765"/>
      <c r="D403" s="14"/>
      <c r="E403" s="725"/>
      <c r="F403" s="1924"/>
      <c r="G403" s="1924"/>
      <c r="H403" s="1924"/>
      <c r="I403" s="1924"/>
      <c r="J403" s="1924"/>
      <c r="K403" s="1924"/>
      <c r="L403" s="1924"/>
      <c r="M403" s="1924"/>
      <c r="N403" s="1924"/>
      <c r="O403" s="1924"/>
      <c r="P403" s="1924"/>
      <c r="Q403" s="1924"/>
      <c r="R403" s="1924"/>
      <c r="S403" s="1924"/>
      <c r="T403" s="1924"/>
      <c r="U403" s="1924"/>
      <c r="V403" s="1924"/>
      <c r="W403" s="1924"/>
      <c r="X403" s="1924"/>
      <c r="Y403" s="1924"/>
      <c r="Z403" s="1924"/>
      <c r="AA403" s="1924"/>
      <c r="AB403" s="1924"/>
      <c r="AC403" s="1924"/>
      <c r="AD403" s="1924"/>
      <c r="AE403" s="1924"/>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6"/>
      <c r="G404" s="2006"/>
      <c r="H404" s="2006"/>
      <c r="I404" s="2006"/>
      <c r="J404" s="2006"/>
      <c r="K404" s="2006"/>
      <c r="L404" s="2006"/>
      <c r="M404" s="2006"/>
      <c r="N404" s="2006"/>
      <c r="O404" s="2006"/>
      <c r="P404" s="2006"/>
      <c r="Q404" s="2006"/>
      <c r="R404" s="2006"/>
      <c r="S404" s="2006"/>
      <c r="T404" s="2006"/>
      <c r="U404" s="2006"/>
      <c r="V404" s="2006"/>
      <c r="W404" s="2006"/>
      <c r="X404" s="2006"/>
      <c r="Y404" s="2006"/>
      <c r="Z404" s="2006"/>
      <c r="AA404" s="2006"/>
      <c r="AB404" s="2006"/>
      <c r="AC404" s="2006"/>
      <c r="AD404" s="2006"/>
      <c r="AE404" s="2006"/>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1589</v>
      </c>
      <c r="F406" s="1923" t="s">
        <v>1590</v>
      </c>
      <c r="G406" s="1923"/>
      <c r="H406" s="1923"/>
      <c r="I406" s="1923"/>
      <c r="J406" s="1923"/>
      <c r="K406" s="1923"/>
      <c r="L406" s="1923"/>
      <c r="M406" s="1923"/>
      <c r="N406" s="1923"/>
      <c r="O406" s="1923"/>
      <c r="P406" s="1923"/>
      <c r="Q406" s="1923"/>
      <c r="R406" s="1923"/>
      <c r="S406" s="1923"/>
      <c r="T406" s="1923"/>
      <c r="U406" s="1923"/>
      <c r="V406" s="1923"/>
      <c r="W406" s="1923"/>
      <c r="X406" s="1923"/>
      <c r="Y406" s="1923"/>
      <c r="Z406" s="1923"/>
      <c r="AA406" s="1923"/>
      <c r="AB406" s="1923"/>
      <c r="AC406" s="1923"/>
      <c r="AD406" s="1923"/>
      <c r="AE406" s="1923"/>
      <c r="AF406" s="781"/>
      <c r="AG406" s="781"/>
      <c r="AH406" s="781"/>
      <c r="AI406" s="781"/>
      <c r="AJ406" s="781"/>
      <c r="AK406" s="781"/>
      <c r="AL406" s="782"/>
      <c r="AM406" s="604"/>
    </row>
    <row r="407" spans="1:81">
      <c r="A407" s="570"/>
      <c r="C407" s="765"/>
      <c r="E407" s="725"/>
      <c r="F407" s="1924"/>
      <c r="G407" s="1924"/>
      <c r="H407" s="1924"/>
      <c r="I407" s="1924"/>
      <c r="J407" s="1924"/>
      <c r="K407" s="1924"/>
      <c r="L407" s="1924"/>
      <c r="M407" s="1924"/>
      <c r="N407" s="1924"/>
      <c r="O407" s="1924"/>
      <c r="P407" s="1924"/>
      <c r="Q407" s="1924"/>
      <c r="R407" s="1924"/>
      <c r="S407" s="1924"/>
      <c r="T407" s="1924"/>
      <c r="U407" s="1924"/>
      <c r="V407" s="1924"/>
      <c r="W407" s="1924"/>
      <c r="X407" s="1924"/>
      <c r="Y407" s="1924"/>
      <c r="Z407" s="1924"/>
      <c r="AA407" s="1924"/>
      <c r="AB407" s="1924"/>
      <c r="AC407" s="1924"/>
      <c r="AD407" s="1924"/>
      <c r="AE407" s="1924"/>
      <c r="AF407" s="573"/>
      <c r="AG407" s="570"/>
      <c r="AH407" s="584"/>
      <c r="AI407" s="584"/>
      <c r="AJ407" s="584"/>
      <c r="AK407" s="584"/>
      <c r="AL407" s="766"/>
      <c r="AM407" s="604"/>
    </row>
    <row r="408" spans="1:81" s="584" customFormat="1" ht="12.75" customHeight="1">
      <c r="A408" s="570"/>
      <c r="B408" s="14"/>
      <c r="C408" s="765"/>
      <c r="D408" s="14"/>
      <c r="E408" s="725"/>
      <c r="F408" s="1924"/>
      <c r="G408" s="1924"/>
      <c r="H408" s="1924"/>
      <c r="I408" s="1924"/>
      <c r="J408" s="1924"/>
      <c r="K408" s="1924"/>
      <c r="L408" s="1924"/>
      <c r="M408" s="1924"/>
      <c r="N408" s="1924"/>
      <c r="O408" s="1924"/>
      <c r="P408" s="1924"/>
      <c r="Q408" s="1924"/>
      <c r="R408" s="1924"/>
      <c r="S408" s="1924"/>
      <c r="T408" s="1924"/>
      <c r="U408" s="1924"/>
      <c r="V408" s="1924"/>
      <c r="W408" s="1924"/>
      <c r="X408" s="1924"/>
      <c r="Y408" s="1924"/>
      <c r="Z408" s="1924"/>
      <c r="AA408" s="1924"/>
      <c r="AB408" s="1924"/>
      <c r="AC408" s="1924"/>
      <c r="AD408" s="1924"/>
      <c r="AE408" s="1924"/>
      <c r="AL408" s="766"/>
      <c r="AM408" s="604"/>
      <c r="AN408" s="631"/>
    </row>
    <row r="409" spans="1:81" s="584" customFormat="1" ht="12.75" customHeight="1">
      <c r="A409" s="570"/>
      <c r="B409" s="14"/>
      <c r="C409" s="773"/>
      <c r="F409" s="1924"/>
      <c r="G409" s="1924"/>
      <c r="H409" s="1924"/>
      <c r="I409" s="1924"/>
      <c r="J409" s="1924"/>
      <c r="K409" s="1924"/>
      <c r="L409" s="1924"/>
      <c r="M409" s="1924"/>
      <c r="N409" s="1924"/>
      <c r="O409" s="1924"/>
      <c r="P409" s="1924"/>
      <c r="Q409" s="1924"/>
      <c r="R409" s="1924"/>
      <c r="S409" s="1924"/>
      <c r="T409" s="1924"/>
      <c r="U409" s="1924"/>
      <c r="V409" s="1924"/>
      <c r="W409" s="1924"/>
      <c r="X409" s="1924"/>
      <c r="Y409" s="1924"/>
      <c r="Z409" s="1924"/>
      <c r="AA409" s="1924"/>
      <c r="AB409" s="1924"/>
      <c r="AC409" s="1924"/>
      <c r="AD409" s="1924"/>
      <c r="AE409" s="1924"/>
      <c r="AL409" s="766"/>
      <c r="AM409" s="604"/>
      <c r="AN409" s="631"/>
    </row>
    <row r="410" spans="1:81" s="584" customFormat="1" ht="12.75" customHeight="1">
      <c r="A410" s="570"/>
      <c r="B410" s="14"/>
      <c r="C410" s="1933" t="s">
        <v>554</v>
      </c>
      <c r="D410" s="1934"/>
      <c r="E410" s="725"/>
      <c r="F410" s="755" t="s">
        <v>1591</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2" t="s">
        <v>1574</v>
      </c>
      <c r="AG410" s="1992"/>
      <c r="AH410" s="1992"/>
      <c r="AI410" s="1992"/>
      <c r="AJ410" s="1992"/>
      <c r="AK410" s="1992"/>
      <c r="AL410" s="2022"/>
      <c r="AM410" s="604"/>
      <c r="AN410" s="631"/>
    </row>
    <row r="411" spans="1:81" s="584" customFormat="1" ht="12.75" customHeight="1">
      <c r="A411" s="570"/>
      <c r="B411" s="14"/>
      <c r="C411" s="773"/>
      <c r="AL411" s="766"/>
      <c r="AM411" s="604"/>
      <c r="AN411" s="631"/>
    </row>
    <row r="412" spans="1:81" s="584" customFormat="1" ht="12.75" customHeight="1">
      <c r="A412" s="570"/>
      <c r="B412" s="14"/>
      <c r="C412" s="1933" t="s">
        <v>600</v>
      </c>
      <c r="D412" s="1934"/>
      <c r="E412" s="753"/>
      <c r="F412" s="755" t="s">
        <v>1592</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2" t="s">
        <v>1586</v>
      </c>
      <c r="AG412" s="1992"/>
      <c r="AH412" s="1992"/>
      <c r="AI412" s="1992"/>
      <c r="AJ412" s="1992"/>
      <c r="AK412" s="1992"/>
      <c r="AL412" s="2022"/>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2573</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1593</v>
      </c>
      <c r="F416" s="1923" t="s">
        <v>1594</v>
      </c>
      <c r="G416" s="1923"/>
      <c r="H416" s="1923"/>
      <c r="I416" s="1923"/>
      <c r="J416" s="1923"/>
      <c r="K416" s="1923"/>
      <c r="L416" s="1923"/>
      <c r="M416" s="1923"/>
      <c r="N416" s="1923"/>
      <c r="O416" s="1923"/>
      <c r="P416" s="1923"/>
      <c r="Q416" s="1923"/>
      <c r="R416" s="1923"/>
      <c r="S416" s="1923"/>
      <c r="T416" s="1923"/>
      <c r="U416" s="1923"/>
      <c r="V416" s="1923"/>
      <c r="W416" s="1923"/>
      <c r="X416" s="1923"/>
      <c r="Y416" s="1923"/>
      <c r="Z416" s="1923"/>
      <c r="AA416" s="1923"/>
      <c r="AB416" s="1923"/>
      <c r="AC416" s="1923"/>
      <c r="AD416" s="1923"/>
      <c r="AE416" s="1923"/>
      <c r="AF416" s="748"/>
      <c r="AG416" s="748"/>
      <c r="AH416" s="748"/>
      <c r="AI416" s="748"/>
      <c r="AJ416" s="748"/>
      <c r="AK416" s="748"/>
      <c r="AL416" s="779"/>
      <c r="AM416" s="604"/>
      <c r="AN416" s="631"/>
    </row>
    <row r="417" spans="1:60" s="584" customFormat="1" ht="12.75" customHeight="1">
      <c r="A417" s="570"/>
      <c r="B417" s="14"/>
      <c r="C417" s="765"/>
      <c r="D417" s="14"/>
      <c r="E417" s="725"/>
      <c r="F417" s="1924"/>
      <c r="G417" s="1924"/>
      <c r="H417" s="1924"/>
      <c r="I417" s="1924"/>
      <c r="J417" s="1924"/>
      <c r="K417" s="1924"/>
      <c r="L417" s="1924"/>
      <c r="M417" s="1924"/>
      <c r="N417" s="1924"/>
      <c r="O417" s="1924"/>
      <c r="P417" s="1924"/>
      <c r="Q417" s="1924"/>
      <c r="R417" s="1924"/>
      <c r="S417" s="1924"/>
      <c r="T417" s="1924"/>
      <c r="U417" s="1924"/>
      <c r="V417" s="1924"/>
      <c r="W417" s="1924"/>
      <c r="X417" s="1924"/>
      <c r="Y417" s="1924"/>
      <c r="Z417" s="1924"/>
      <c r="AA417" s="1924"/>
      <c r="AB417" s="1924"/>
      <c r="AC417" s="1924"/>
      <c r="AD417" s="1924"/>
      <c r="AE417" s="1924"/>
      <c r="AF417" s="573"/>
      <c r="AG417" s="570"/>
      <c r="AL417" s="766"/>
      <c r="AM417" s="604"/>
      <c r="AN417" s="631"/>
    </row>
    <row r="418" spans="1:60" s="584" customFormat="1" ht="12.6" customHeight="1">
      <c r="A418" s="570"/>
      <c r="B418" s="14"/>
      <c r="C418" s="765"/>
      <c r="D418" s="14"/>
      <c r="E418" s="725"/>
      <c r="F418" s="1924"/>
      <c r="G418" s="1924"/>
      <c r="H418" s="1924"/>
      <c r="I418" s="1924"/>
      <c r="J418" s="1924"/>
      <c r="K418" s="1924"/>
      <c r="L418" s="1924"/>
      <c r="M418" s="1924"/>
      <c r="N418" s="1924"/>
      <c r="O418" s="1924"/>
      <c r="P418" s="1924"/>
      <c r="Q418" s="1924"/>
      <c r="R418" s="1924"/>
      <c r="S418" s="1924"/>
      <c r="T418" s="1924"/>
      <c r="U418" s="1924"/>
      <c r="V418" s="1924"/>
      <c r="W418" s="1924"/>
      <c r="X418" s="1924"/>
      <c r="Y418" s="1924"/>
      <c r="Z418" s="1924"/>
      <c r="AA418" s="1924"/>
      <c r="AB418" s="1924"/>
      <c r="AC418" s="1924"/>
      <c r="AD418" s="1924"/>
      <c r="AE418" s="1924"/>
      <c r="AL418" s="766"/>
      <c r="AM418" s="604"/>
      <c r="AN418" s="631"/>
    </row>
    <row r="419" spans="1:60" s="584" customFormat="1" ht="12.75" customHeight="1">
      <c r="A419" s="570"/>
      <c r="B419" s="14"/>
      <c r="C419" s="1933" t="s">
        <v>600</v>
      </c>
      <c r="D419" s="1934"/>
      <c r="E419" s="725"/>
      <c r="F419" s="755" t="s">
        <v>1595</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2" t="s">
        <v>1574</v>
      </c>
      <c r="AG419" s="1992"/>
      <c r="AH419" s="1992"/>
      <c r="AI419" s="1992"/>
      <c r="AJ419" s="1992"/>
      <c r="AK419" s="1992"/>
      <c r="AL419" s="2022"/>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35" customHeight="1">
      <c r="A422" s="570"/>
      <c r="C422" s="780"/>
      <c r="D422" s="781"/>
      <c r="E422" s="749" t="s">
        <v>1596</v>
      </c>
      <c r="F422" s="1923" t="s">
        <v>1597</v>
      </c>
      <c r="G422" s="1923"/>
      <c r="H422" s="1923"/>
      <c r="I422" s="1923"/>
      <c r="J422" s="1923"/>
      <c r="K422" s="1923"/>
      <c r="L422" s="1923"/>
      <c r="M422" s="1923"/>
      <c r="N422" s="1923"/>
      <c r="O422" s="1923"/>
      <c r="P422" s="1923"/>
      <c r="Q422" s="1923"/>
      <c r="R422" s="1923"/>
      <c r="S422" s="1923"/>
      <c r="T422" s="1923"/>
      <c r="U422" s="1923"/>
      <c r="V422" s="1923"/>
      <c r="W422" s="1923"/>
      <c r="X422" s="1923"/>
      <c r="Y422" s="1923"/>
      <c r="Z422" s="1923"/>
      <c r="AA422" s="1923"/>
      <c r="AB422" s="1923"/>
      <c r="AC422" s="1923"/>
      <c r="AD422" s="1923"/>
      <c r="AE422" s="1923"/>
      <c r="AF422" s="781"/>
      <c r="AG422" s="781"/>
      <c r="AH422" s="781"/>
      <c r="AI422" s="781"/>
      <c r="AJ422" s="781"/>
      <c r="AK422" s="781"/>
      <c r="AL422" s="782"/>
      <c r="AM422" s="604"/>
      <c r="AO422" s="584"/>
      <c r="AP422" s="584"/>
      <c r="BD422" s="14"/>
      <c r="BE422" s="14"/>
      <c r="BF422" s="14"/>
      <c r="BG422" s="14"/>
      <c r="BH422" s="14"/>
    </row>
    <row r="423" spans="1:60">
      <c r="A423" s="570"/>
      <c r="C423" s="765"/>
      <c r="E423" s="725"/>
      <c r="F423" s="1924"/>
      <c r="G423" s="1924"/>
      <c r="H423" s="1924"/>
      <c r="I423" s="1924"/>
      <c r="J423" s="1924"/>
      <c r="K423" s="1924"/>
      <c r="L423" s="1924"/>
      <c r="M423" s="1924"/>
      <c r="N423" s="1924"/>
      <c r="O423" s="1924"/>
      <c r="P423" s="1924"/>
      <c r="Q423" s="1924"/>
      <c r="R423" s="1924"/>
      <c r="S423" s="1924"/>
      <c r="T423" s="1924"/>
      <c r="U423" s="1924"/>
      <c r="V423" s="1924"/>
      <c r="W423" s="1924"/>
      <c r="X423" s="1924"/>
      <c r="Y423" s="1924"/>
      <c r="Z423" s="1924"/>
      <c r="AA423" s="1924"/>
      <c r="AB423" s="1924"/>
      <c r="AC423" s="1924"/>
      <c r="AD423" s="1924"/>
      <c r="AE423" s="1924"/>
      <c r="AF423" s="628"/>
      <c r="AG423" s="628"/>
      <c r="AH423" s="628"/>
      <c r="AI423" s="628"/>
      <c r="AJ423" s="628"/>
      <c r="AK423" s="628"/>
      <c r="AL423" s="784"/>
      <c r="AM423" s="604"/>
      <c r="AO423" s="584"/>
      <c r="AP423" s="584"/>
    </row>
    <row r="424" spans="1:60" s="584" customFormat="1" ht="12.75" customHeight="1">
      <c r="A424" s="570"/>
      <c r="B424" s="14"/>
      <c r="C424" s="765"/>
      <c r="D424" s="14"/>
      <c r="E424" s="725"/>
      <c r="F424" s="1924"/>
      <c r="G424" s="1924"/>
      <c r="H424" s="1924"/>
      <c r="I424" s="1924"/>
      <c r="J424" s="1924"/>
      <c r="K424" s="1924"/>
      <c r="L424" s="1924"/>
      <c r="M424" s="1924"/>
      <c r="N424" s="1924"/>
      <c r="O424" s="1924"/>
      <c r="P424" s="1924"/>
      <c r="Q424" s="1924"/>
      <c r="R424" s="1924"/>
      <c r="S424" s="1924"/>
      <c r="T424" s="1924"/>
      <c r="U424" s="1924"/>
      <c r="V424" s="1924"/>
      <c r="W424" s="1924"/>
      <c r="X424" s="1924"/>
      <c r="Y424" s="1924"/>
      <c r="Z424" s="1924"/>
      <c r="AA424" s="1924"/>
      <c r="AB424" s="1924"/>
      <c r="AC424" s="1924"/>
      <c r="AD424" s="1924"/>
      <c r="AE424" s="1924"/>
      <c r="AF424" s="628"/>
      <c r="AG424" s="628"/>
      <c r="AH424" s="628"/>
      <c r="AI424" s="628"/>
      <c r="AJ424" s="628"/>
      <c r="AK424" s="628"/>
      <c r="AL424" s="784"/>
      <c r="AM424" s="604"/>
      <c r="AN424" s="631"/>
    </row>
    <row r="425" spans="1:60" s="584" customFormat="1" ht="12.75" customHeight="1">
      <c r="A425" s="570"/>
      <c r="B425" s="14"/>
      <c r="C425" s="785"/>
      <c r="D425" s="764"/>
      <c r="E425" s="753"/>
      <c r="F425" s="1924"/>
      <c r="G425" s="1924"/>
      <c r="H425" s="1924"/>
      <c r="I425" s="1924"/>
      <c r="J425" s="1924"/>
      <c r="K425" s="1924"/>
      <c r="L425" s="1924"/>
      <c r="M425" s="1924"/>
      <c r="N425" s="1924"/>
      <c r="O425" s="1924"/>
      <c r="P425" s="1924"/>
      <c r="Q425" s="1924"/>
      <c r="R425" s="1924"/>
      <c r="S425" s="1924"/>
      <c r="T425" s="1924"/>
      <c r="U425" s="1924"/>
      <c r="V425" s="1924"/>
      <c r="W425" s="1924"/>
      <c r="X425" s="1924"/>
      <c r="Y425" s="1924"/>
      <c r="Z425" s="1924"/>
      <c r="AA425" s="1924"/>
      <c r="AB425" s="1924"/>
      <c r="AC425" s="1924"/>
      <c r="AD425" s="1924"/>
      <c r="AE425" s="1924"/>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4"/>
      <c r="G426" s="1924"/>
      <c r="H426" s="1924"/>
      <c r="I426" s="1924"/>
      <c r="J426" s="1924"/>
      <c r="K426" s="1924"/>
      <c r="L426" s="1924"/>
      <c r="M426" s="1924"/>
      <c r="N426" s="1924"/>
      <c r="O426" s="1924"/>
      <c r="P426" s="1924"/>
      <c r="Q426" s="1924"/>
      <c r="R426" s="1924"/>
      <c r="S426" s="1924"/>
      <c r="T426" s="1924"/>
      <c r="U426" s="1924"/>
      <c r="V426" s="1924"/>
      <c r="W426" s="1924"/>
      <c r="X426" s="1924"/>
      <c r="Y426" s="1924"/>
      <c r="Z426" s="1924"/>
      <c r="AA426" s="1924"/>
      <c r="AB426" s="1924"/>
      <c r="AC426" s="1924"/>
      <c r="AD426" s="1924"/>
      <c r="AE426" s="1924"/>
      <c r="AF426" s="628"/>
      <c r="AG426" s="628"/>
      <c r="AH426" s="628"/>
      <c r="AI426" s="628"/>
      <c r="AJ426" s="628"/>
      <c r="AK426" s="628"/>
      <c r="AL426" s="784"/>
      <c r="AM426" s="604"/>
      <c r="AN426" s="631"/>
    </row>
    <row r="427" spans="1:60" s="584" customFormat="1" ht="12.75" customHeight="1">
      <c r="A427" s="570"/>
      <c r="B427" s="14"/>
      <c r="C427" s="785"/>
      <c r="D427" s="764"/>
      <c r="E427" s="753"/>
      <c r="F427" s="1924"/>
      <c r="G427" s="1924"/>
      <c r="H427" s="1924"/>
      <c r="I427" s="1924"/>
      <c r="J427" s="1924"/>
      <c r="K427" s="1924"/>
      <c r="L427" s="1924"/>
      <c r="M427" s="1924"/>
      <c r="N427" s="1924"/>
      <c r="O427" s="1924"/>
      <c r="P427" s="1924"/>
      <c r="Q427" s="1924"/>
      <c r="R427" s="1924"/>
      <c r="S427" s="1924"/>
      <c r="T427" s="1924"/>
      <c r="U427" s="1924"/>
      <c r="V427" s="1924"/>
      <c r="W427" s="1924"/>
      <c r="X427" s="1924"/>
      <c r="Y427" s="1924"/>
      <c r="Z427" s="1924"/>
      <c r="AA427" s="1924"/>
      <c r="AB427" s="1924"/>
      <c r="AC427" s="1924"/>
      <c r="AD427" s="1924"/>
      <c r="AE427" s="1924"/>
      <c r="AF427" s="628"/>
      <c r="AG427" s="628"/>
      <c r="AH427" s="628"/>
      <c r="AI427" s="628"/>
      <c r="AJ427" s="628"/>
      <c r="AK427" s="628"/>
      <c r="AL427" s="784"/>
      <c r="AM427" s="604"/>
      <c r="AN427" s="631"/>
    </row>
    <row r="428" spans="1:60" s="584" customFormat="1" ht="12.75" customHeight="1">
      <c r="A428" s="570"/>
      <c r="B428" s="14"/>
      <c r="C428" s="785"/>
      <c r="D428" s="764"/>
      <c r="E428" s="753"/>
      <c r="F428" s="1924"/>
      <c r="G428" s="1924"/>
      <c r="H428" s="1924"/>
      <c r="I428" s="1924"/>
      <c r="J428" s="1924"/>
      <c r="K428" s="1924"/>
      <c r="L428" s="1924"/>
      <c r="M428" s="1924"/>
      <c r="N428" s="1924"/>
      <c r="O428" s="1924"/>
      <c r="P428" s="1924"/>
      <c r="Q428" s="1924"/>
      <c r="R428" s="1924"/>
      <c r="S428" s="1924"/>
      <c r="T428" s="1924"/>
      <c r="U428" s="1924"/>
      <c r="V428" s="1924"/>
      <c r="W428" s="1924"/>
      <c r="X428" s="1924"/>
      <c r="Y428" s="1924"/>
      <c r="Z428" s="1924"/>
      <c r="AA428" s="1924"/>
      <c r="AB428" s="1924"/>
      <c r="AC428" s="1924"/>
      <c r="AD428" s="1924"/>
      <c r="AE428" s="1924"/>
      <c r="AF428" s="628"/>
      <c r="AG428" s="628"/>
      <c r="AH428" s="628"/>
      <c r="AI428" s="628"/>
      <c r="AJ428" s="628"/>
      <c r="AK428" s="628"/>
      <c r="AL428" s="784"/>
      <c r="AM428" s="604"/>
      <c r="AN428" s="631"/>
    </row>
    <row r="429" spans="1:60" s="584" customFormat="1" ht="12.75" customHeight="1">
      <c r="A429" s="570"/>
      <c r="B429" s="14"/>
      <c r="C429" s="785"/>
      <c r="D429" s="764"/>
      <c r="E429" s="753"/>
      <c r="F429" s="1924"/>
      <c r="G429" s="1924"/>
      <c r="H429" s="1924"/>
      <c r="I429" s="1924"/>
      <c r="J429" s="1924"/>
      <c r="K429" s="1924"/>
      <c r="L429" s="1924"/>
      <c r="M429" s="1924"/>
      <c r="N429" s="1924"/>
      <c r="O429" s="1924"/>
      <c r="P429" s="1924"/>
      <c r="Q429" s="1924"/>
      <c r="R429" s="1924"/>
      <c r="S429" s="1924"/>
      <c r="T429" s="1924"/>
      <c r="U429" s="1924"/>
      <c r="V429" s="1924"/>
      <c r="W429" s="1924"/>
      <c r="X429" s="1924"/>
      <c r="Y429" s="1924"/>
      <c r="Z429" s="1924"/>
      <c r="AA429" s="1924"/>
      <c r="AB429" s="1924"/>
      <c r="AC429" s="1924"/>
      <c r="AD429" s="1924"/>
      <c r="AE429" s="1924"/>
      <c r="AF429" s="628"/>
      <c r="AG429" s="628"/>
      <c r="AH429" s="628"/>
      <c r="AI429" s="628"/>
      <c r="AJ429" s="628"/>
      <c r="AK429" s="628"/>
      <c r="AL429" s="784"/>
      <c r="AM429" s="604"/>
      <c r="AN429" s="631"/>
    </row>
    <row r="430" spans="1:60" s="584" customFormat="1" ht="17.25" customHeight="1">
      <c r="A430" s="570"/>
      <c r="B430" s="14"/>
      <c r="C430" s="785"/>
      <c r="D430" s="764"/>
      <c r="E430" s="753"/>
      <c r="F430" s="1924"/>
      <c r="G430" s="1924"/>
      <c r="H430" s="1924"/>
      <c r="I430" s="1924"/>
      <c r="J430" s="1924"/>
      <c r="K430" s="1924"/>
      <c r="L430" s="1924"/>
      <c r="M430" s="1924"/>
      <c r="N430" s="1924"/>
      <c r="O430" s="1924"/>
      <c r="P430" s="1924"/>
      <c r="Q430" s="1924"/>
      <c r="R430" s="1924"/>
      <c r="S430" s="1924"/>
      <c r="T430" s="1924"/>
      <c r="U430" s="1924"/>
      <c r="V430" s="1924"/>
      <c r="W430" s="1924"/>
      <c r="X430" s="1924"/>
      <c r="Y430" s="1924"/>
      <c r="Z430" s="1924"/>
      <c r="AA430" s="1924"/>
      <c r="AB430" s="1924"/>
      <c r="AC430" s="1924"/>
      <c r="AD430" s="1924"/>
      <c r="AE430" s="1924"/>
      <c r="AL430" s="766"/>
      <c r="AM430" s="604"/>
      <c r="AN430" s="631"/>
    </row>
    <row r="431" spans="1:60" s="584" customFormat="1" ht="12.75" customHeight="1">
      <c r="A431" s="570"/>
      <c r="B431" s="14"/>
      <c r="C431" s="1933" t="s">
        <v>600</v>
      </c>
      <c r="D431" s="1934"/>
      <c r="E431" s="753"/>
      <c r="F431" s="630" t="s">
        <v>1598</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2" t="s">
        <v>1574</v>
      </c>
      <c r="AG431" s="1992"/>
      <c r="AH431" s="1992"/>
      <c r="AI431" s="1992"/>
      <c r="AJ431" s="1992"/>
      <c r="AK431" s="1992"/>
      <c r="AL431" s="2022"/>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1599</v>
      </c>
      <c r="F434" s="1923" t="s">
        <v>1600</v>
      </c>
      <c r="G434" s="1923"/>
      <c r="H434" s="1923"/>
      <c r="I434" s="1923"/>
      <c r="J434" s="1923"/>
      <c r="K434" s="1923"/>
      <c r="L434" s="1923"/>
      <c r="M434" s="1923"/>
      <c r="N434" s="1923"/>
      <c r="O434" s="1923"/>
      <c r="P434" s="1923"/>
      <c r="Q434" s="1923"/>
      <c r="R434" s="1923"/>
      <c r="S434" s="1923"/>
      <c r="T434" s="1923"/>
      <c r="U434" s="1923"/>
      <c r="V434" s="1923"/>
      <c r="W434" s="1923"/>
      <c r="X434" s="1923"/>
      <c r="Y434" s="1923"/>
      <c r="Z434" s="1923"/>
      <c r="AA434" s="1923"/>
      <c r="AB434" s="1923"/>
      <c r="AC434" s="1923"/>
      <c r="AD434" s="1923"/>
      <c r="AE434" s="1923"/>
      <c r="AF434" s="748"/>
      <c r="AG434" s="748"/>
      <c r="AH434" s="748"/>
      <c r="AI434" s="748"/>
      <c r="AJ434" s="748"/>
      <c r="AK434" s="748"/>
      <c r="AL434" s="779"/>
      <c r="AM434" s="604"/>
      <c r="AN434" s="631"/>
    </row>
    <row r="435" spans="1:40" s="584" customFormat="1" ht="12.75" customHeight="1">
      <c r="A435" s="570"/>
      <c r="B435" s="14"/>
      <c r="C435" s="785"/>
      <c r="D435" s="764"/>
      <c r="E435" s="753"/>
      <c r="F435" s="1924"/>
      <c r="G435" s="1924"/>
      <c r="H435" s="1924"/>
      <c r="I435" s="1924"/>
      <c r="J435" s="1924"/>
      <c r="K435" s="1924"/>
      <c r="L435" s="1924"/>
      <c r="M435" s="1924"/>
      <c r="N435" s="1924"/>
      <c r="O435" s="1924"/>
      <c r="P435" s="1924"/>
      <c r="Q435" s="1924"/>
      <c r="R435" s="1924"/>
      <c r="S435" s="1924"/>
      <c r="T435" s="1924"/>
      <c r="U435" s="1924"/>
      <c r="V435" s="1924"/>
      <c r="W435" s="1924"/>
      <c r="X435" s="1924"/>
      <c r="Y435" s="1924"/>
      <c r="Z435" s="1924"/>
      <c r="AA435" s="1924"/>
      <c r="AB435" s="1924"/>
      <c r="AC435" s="1924"/>
      <c r="AD435" s="1924"/>
      <c r="AE435" s="1924"/>
      <c r="AF435" s="625"/>
      <c r="AG435" s="625"/>
      <c r="AH435" s="625"/>
      <c r="AI435" s="625"/>
      <c r="AJ435" s="625"/>
      <c r="AK435" s="625"/>
      <c r="AL435" s="754"/>
      <c r="AM435" s="604"/>
      <c r="AN435" s="631"/>
    </row>
    <row r="436" spans="1:40" s="584" customFormat="1" ht="12.75" customHeight="1">
      <c r="A436" s="570"/>
      <c r="B436" s="14"/>
      <c r="C436" s="785"/>
      <c r="D436" s="764"/>
      <c r="E436" s="753"/>
      <c r="F436" s="1924"/>
      <c r="G436" s="1924"/>
      <c r="H436" s="1924"/>
      <c r="I436" s="1924"/>
      <c r="J436" s="1924"/>
      <c r="K436" s="1924"/>
      <c r="L436" s="1924"/>
      <c r="M436" s="1924"/>
      <c r="N436" s="1924"/>
      <c r="O436" s="1924"/>
      <c r="P436" s="1924"/>
      <c r="Q436" s="1924"/>
      <c r="R436" s="1924"/>
      <c r="S436" s="1924"/>
      <c r="T436" s="1924"/>
      <c r="U436" s="1924"/>
      <c r="V436" s="1924"/>
      <c r="W436" s="1924"/>
      <c r="X436" s="1924"/>
      <c r="Y436" s="1924"/>
      <c r="Z436" s="1924"/>
      <c r="AA436" s="1924"/>
      <c r="AB436" s="1924"/>
      <c r="AC436" s="1924"/>
      <c r="AD436" s="1924"/>
      <c r="AE436" s="1924"/>
      <c r="AF436" s="625"/>
      <c r="AG436" s="625"/>
      <c r="AH436" s="625"/>
      <c r="AI436" s="625"/>
      <c r="AJ436" s="625"/>
      <c r="AK436" s="625"/>
      <c r="AL436" s="754"/>
      <c r="AM436" s="604"/>
      <c r="AN436" s="631"/>
    </row>
    <row r="437" spans="1:40" s="584" customFormat="1" ht="12.75" customHeight="1">
      <c r="A437" s="570"/>
      <c r="B437" s="14"/>
      <c r="C437" s="785"/>
      <c r="D437" s="764"/>
      <c r="E437" s="753"/>
      <c r="F437" s="1924"/>
      <c r="G437" s="1924"/>
      <c r="H437" s="1924"/>
      <c r="I437" s="1924"/>
      <c r="J437" s="1924"/>
      <c r="K437" s="1924"/>
      <c r="L437" s="1924"/>
      <c r="M437" s="1924"/>
      <c r="N437" s="1924"/>
      <c r="O437" s="1924"/>
      <c r="P437" s="1924"/>
      <c r="Q437" s="1924"/>
      <c r="R437" s="1924"/>
      <c r="S437" s="1924"/>
      <c r="T437" s="1924"/>
      <c r="U437" s="1924"/>
      <c r="V437" s="1924"/>
      <c r="W437" s="1924"/>
      <c r="X437" s="1924"/>
      <c r="Y437" s="1924"/>
      <c r="Z437" s="1924"/>
      <c r="AA437" s="1924"/>
      <c r="AB437" s="1924"/>
      <c r="AC437" s="1924"/>
      <c r="AD437" s="1924"/>
      <c r="AE437" s="1924"/>
      <c r="AL437" s="766"/>
      <c r="AM437" s="604"/>
      <c r="AN437" s="631"/>
    </row>
    <row r="438" spans="1:40" s="584" customFormat="1" ht="12.75" customHeight="1">
      <c r="A438" s="570"/>
      <c r="B438" s="14"/>
      <c r="C438" s="1933" t="s">
        <v>600</v>
      </c>
      <c r="D438" s="1934"/>
      <c r="E438" s="753"/>
      <c r="F438" s="755" t="s">
        <v>1604</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2" t="s">
        <v>1574</v>
      </c>
      <c r="AG438" s="1992"/>
      <c r="AH438" s="1992"/>
      <c r="AI438" s="1992"/>
      <c r="AJ438" s="1992"/>
      <c r="AK438" s="1992"/>
      <c r="AL438" s="2022"/>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1581</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51" t="s">
        <v>600</v>
      </c>
      <c r="D442" s="2052"/>
      <c r="E442" s="749" t="s">
        <v>1609</v>
      </c>
      <c r="F442" s="1923" t="s">
        <v>1610</v>
      </c>
      <c r="G442" s="1923"/>
      <c r="H442" s="1923"/>
      <c r="I442" s="1923"/>
      <c r="J442" s="1923"/>
      <c r="K442" s="1923"/>
      <c r="L442" s="1923"/>
      <c r="M442" s="1923"/>
      <c r="N442" s="1923"/>
      <c r="O442" s="1923"/>
      <c r="P442" s="1923"/>
      <c r="Q442" s="1923"/>
      <c r="R442" s="1923"/>
      <c r="S442" s="1923"/>
      <c r="T442" s="1923"/>
      <c r="U442" s="1923"/>
      <c r="V442" s="1923"/>
      <c r="W442" s="1923"/>
      <c r="X442" s="1923"/>
      <c r="Y442" s="1923"/>
      <c r="Z442" s="1923"/>
      <c r="AA442" s="1923"/>
      <c r="AB442" s="1923"/>
      <c r="AC442" s="1923"/>
      <c r="AD442" s="1923"/>
      <c r="AE442" s="1923"/>
      <c r="AF442" s="2018" t="s">
        <v>1574</v>
      </c>
      <c r="AG442" s="2018"/>
      <c r="AH442" s="2018"/>
      <c r="AI442" s="2018"/>
      <c r="AJ442" s="2018"/>
      <c r="AK442" s="2018"/>
      <c r="AL442" s="2019"/>
      <c r="AM442" s="604"/>
      <c r="AN442" s="787"/>
    </row>
    <row r="443" spans="1:40" s="584" customFormat="1" ht="12.75" customHeight="1">
      <c r="A443" s="570"/>
      <c r="B443" s="14"/>
      <c r="C443" s="785"/>
      <c r="D443" s="764"/>
      <c r="E443" s="753"/>
      <c r="F443" s="1924"/>
      <c r="G443" s="1924"/>
      <c r="H443" s="1924"/>
      <c r="I443" s="1924"/>
      <c r="J443" s="1924"/>
      <c r="K443" s="1924"/>
      <c r="L443" s="1924"/>
      <c r="M443" s="1924"/>
      <c r="N443" s="1924"/>
      <c r="O443" s="1924"/>
      <c r="P443" s="1924"/>
      <c r="Q443" s="1924"/>
      <c r="R443" s="1924"/>
      <c r="S443" s="1924"/>
      <c r="T443" s="1924"/>
      <c r="U443" s="1924"/>
      <c r="V443" s="1924"/>
      <c r="W443" s="1924"/>
      <c r="X443" s="1924"/>
      <c r="Y443" s="1924"/>
      <c r="Z443" s="1924"/>
      <c r="AA443" s="1924"/>
      <c r="AB443" s="1924"/>
      <c r="AC443" s="1924"/>
      <c r="AD443" s="1924"/>
      <c r="AE443" s="1924"/>
      <c r="AF443" s="625"/>
      <c r="AG443" s="625"/>
      <c r="AH443" s="625"/>
      <c r="AI443" s="625"/>
      <c r="AJ443" s="625"/>
      <c r="AK443" s="625"/>
      <c r="AL443" s="754"/>
      <c r="AM443" s="604"/>
      <c r="AN443" s="788"/>
    </row>
    <row r="444" spans="1:40" s="584" customFormat="1" ht="17.850000000000001" customHeight="1">
      <c r="A444" s="570"/>
      <c r="B444" s="14"/>
      <c r="C444" s="790"/>
      <c r="D444" s="757"/>
      <c r="E444" s="758"/>
      <c r="F444" s="2006"/>
      <c r="G444" s="2006"/>
      <c r="H444" s="2006"/>
      <c r="I444" s="2006"/>
      <c r="J444" s="2006"/>
      <c r="K444" s="2006"/>
      <c r="L444" s="2006"/>
      <c r="M444" s="2006"/>
      <c r="N444" s="2006"/>
      <c r="O444" s="2006"/>
      <c r="P444" s="2006"/>
      <c r="Q444" s="2006"/>
      <c r="R444" s="2006"/>
      <c r="S444" s="2006"/>
      <c r="T444" s="2006"/>
      <c r="U444" s="2006"/>
      <c r="V444" s="2006"/>
      <c r="W444" s="2006"/>
      <c r="X444" s="2006"/>
      <c r="Y444" s="2006"/>
      <c r="Z444" s="2006"/>
      <c r="AA444" s="2006"/>
      <c r="AB444" s="2006"/>
      <c r="AC444" s="2006"/>
      <c r="AD444" s="2006"/>
      <c r="AE444" s="2006"/>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33" t="s">
        <v>600</v>
      </c>
      <c r="D446" s="1934"/>
      <c r="E446" s="749" t="s">
        <v>1615</v>
      </c>
      <c r="F446" s="1923" t="s">
        <v>1616</v>
      </c>
      <c r="G446" s="1923"/>
      <c r="H446" s="1923"/>
      <c r="I446" s="1923"/>
      <c r="J446" s="1923"/>
      <c r="K446" s="1923"/>
      <c r="L446" s="1923"/>
      <c r="M446" s="1923"/>
      <c r="N446" s="1923"/>
      <c r="O446" s="1923"/>
      <c r="P446" s="1923"/>
      <c r="Q446" s="1923"/>
      <c r="R446" s="1923"/>
      <c r="S446" s="1923"/>
      <c r="T446" s="1923"/>
      <c r="U446" s="1923"/>
      <c r="V446" s="1923"/>
      <c r="W446" s="1923"/>
      <c r="X446" s="1923"/>
      <c r="Y446" s="1923"/>
      <c r="Z446" s="1923"/>
      <c r="AA446" s="1923"/>
      <c r="AB446" s="1923"/>
      <c r="AC446" s="1923"/>
      <c r="AD446" s="1923"/>
      <c r="AE446" s="1923"/>
      <c r="AF446" s="2018" t="s">
        <v>1574</v>
      </c>
      <c r="AG446" s="2018"/>
      <c r="AH446" s="2018"/>
      <c r="AI446" s="2018"/>
      <c r="AJ446" s="2018"/>
      <c r="AK446" s="2018"/>
      <c r="AL446" s="2019"/>
      <c r="AM446" s="604"/>
      <c r="AN446" s="569"/>
    </row>
    <row r="447" spans="1:40" s="584" customFormat="1" ht="12.75" customHeight="1">
      <c r="A447" s="570"/>
      <c r="B447" s="14"/>
      <c r="C447" s="765"/>
      <c r="D447" s="14"/>
      <c r="E447" s="725"/>
      <c r="F447" s="1924"/>
      <c r="G447" s="1924"/>
      <c r="H447" s="1924"/>
      <c r="I447" s="1924"/>
      <c r="J447" s="1924"/>
      <c r="K447" s="1924"/>
      <c r="L447" s="1924"/>
      <c r="M447" s="1924"/>
      <c r="N447" s="1924"/>
      <c r="O447" s="1924"/>
      <c r="P447" s="1924"/>
      <c r="Q447" s="1924"/>
      <c r="R447" s="1924"/>
      <c r="S447" s="1924"/>
      <c r="T447" s="1924"/>
      <c r="U447" s="1924"/>
      <c r="V447" s="1924"/>
      <c r="W447" s="1924"/>
      <c r="X447" s="1924"/>
      <c r="Y447" s="1924"/>
      <c r="Z447" s="1924"/>
      <c r="AA447" s="1924"/>
      <c r="AB447" s="1924"/>
      <c r="AC447" s="1924"/>
      <c r="AD447" s="1924"/>
      <c r="AE447" s="1924"/>
      <c r="AF447" s="573"/>
      <c r="AG447" s="570"/>
      <c r="AL447" s="766"/>
      <c r="AM447" s="604"/>
      <c r="AN447" s="569"/>
    </row>
    <row r="448" spans="1:40" s="584" customFormat="1" ht="12.75" customHeight="1">
      <c r="A448" s="570"/>
      <c r="B448" s="14"/>
      <c r="C448" s="765"/>
      <c r="D448" s="14"/>
      <c r="E448" s="725"/>
      <c r="F448" s="1924"/>
      <c r="G448" s="1924"/>
      <c r="H448" s="1924"/>
      <c r="I448" s="1924"/>
      <c r="J448" s="1924"/>
      <c r="K448" s="1924"/>
      <c r="L448" s="1924"/>
      <c r="M448" s="1924"/>
      <c r="N448" s="1924"/>
      <c r="O448" s="1924"/>
      <c r="P448" s="1924"/>
      <c r="Q448" s="1924"/>
      <c r="R448" s="1924"/>
      <c r="S448" s="1924"/>
      <c r="T448" s="1924"/>
      <c r="U448" s="1924"/>
      <c r="V448" s="1924"/>
      <c r="W448" s="1924"/>
      <c r="X448" s="1924"/>
      <c r="Y448" s="1924"/>
      <c r="Z448" s="1924"/>
      <c r="AA448" s="1924"/>
      <c r="AB448" s="1924"/>
      <c r="AC448" s="1924"/>
      <c r="AD448" s="1924"/>
      <c r="AE448" s="1924"/>
      <c r="AF448" s="573"/>
      <c r="AG448" s="570"/>
      <c r="AL448" s="766"/>
      <c r="AM448" s="604"/>
      <c r="AN448" s="569"/>
    </row>
    <row r="449" spans="1:48" s="584" customFormat="1" ht="12.75" customHeight="1">
      <c r="A449" s="570"/>
      <c r="B449" s="14"/>
      <c r="C449" s="790"/>
      <c r="D449" s="757"/>
      <c r="E449" s="758"/>
      <c r="F449" s="2006"/>
      <c r="G449" s="2006"/>
      <c r="H449" s="2006"/>
      <c r="I449" s="2006"/>
      <c r="J449" s="2006"/>
      <c r="K449" s="2006"/>
      <c r="L449" s="2006"/>
      <c r="M449" s="2006"/>
      <c r="N449" s="2006"/>
      <c r="O449" s="2006"/>
      <c r="P449" s="2006"/>
      <c r="Q449" s="2006"/>
      <c r="R449" s="2006"/>
      <c r="S449" s="2006"/>
      <c r="T449" s="2006"/>
      <c r="U449" s="2006"/>
      <c r="V449" s="2006"/>
      <c r="W449" s="2006"/>
      <c r="X449" s="2006"/>
      <c r="Y449" s="2006"/>
      <c r="Z449" s="2006"/>
      <c r="AA449" s="2006"/>
      <c r="AB449" s="2006"/>
      <c r="AC449" s="2006"/>
      <c r="AD449" s="2006"/>
      <c r="AE449" s="2006"/>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1618</v>
      </c>
      <c r="F451" s="1923" t="s">
        <v>1619</v>
      </c>
      <c r="G451" s="1923"/>
      <c r="H451" s="1923"/>
      <c r="I451" s="1923"/>
      <c r="J451" s="1923"/>
      <c r="K451" s="1923"/>
      <c r="L451" s="1923"/>
      <c r="M451" s="1923"/>
      <c r="N451" s="1923"/>
      <c r="O451" s="1923"/>
      <c r="P451" s="1923"/>
      <c r="Q451" s="1923"/>
      <c r="R451" s="1923"/>
      <c r="S451" s="1923"/>
      <c r="T451" s="1923"/>
      <c r="U451" s="1923"/>
      <c r="V451" s="1923"/>
      <c r="W451" s="1923"/>
      <c r="X451" s="1923"/>
      <c r="Y451" s="1923"/>
      <c r="Z451" s="1923"/>
      <c r="AA451" s="1923"/>
      <c r="AB451" s="1923"/>
      <c r="AC451" s="1923"/>
      <c r="AD451" s="1923"/>
      <c r="AE451" s="1923"/>
      <c r="AF451" s="1923"/>
      <c r="AG451" s="778"/>
      <c r="AH451" s="748"/>
      <c r="AI451" s="748"/>
      <c r="AJ451" s="748"/>
      <c r="AK451" s="748"/>
      <c r="AL451" s="779"/>
      <c r="AM451" s="604"/>
      <c r="AN451" s="631"/>
    </row>
    <row r="452" spans="1:48" s="584" customFormat="1" ht="12.75" customHeight="1">
      <c r="A452" s="570"/>
      <c r="B452" s="14"/>
      <c r="C452" s="765"/>
      <c r="D452" s="14"/>
      <c r="E452" s="725"/>
      <c r="F452" s="1924"/>
      <c r="G452" s="1924"/>
      <c r="H452" s="1924"/>
      <c r="I452" s="1924"/>
      <c r="J452" s="1924"/>
      <c r="K452" s="1924"/>
      <c r="L452" s="1924"/>
      <c r="M452" s="1924"/>
      <c r="N452" s="1924"/>
      <c r="O452" s="1924"/>
      <c r="P452" s="1924"/>
      <c r="Q452" s="1924"/>
      <c r="R452" s="1924"/>
      <c r="S452" s="1924"/>
      <c r="T452" s="1924"/>
      <c r="U452" s="1924"/>
      <c r="V452" s="1924"/>
      <c r="W452" s="1924"/>
      <c r="X452" s="1924"/>
      <c r="Y452" s="1924"/>
      <c r="Z452" s="1924"/>
      <c r="AA452" s="1924"/>
      <c r="AB452" s="1924"/>
      <c r="AC452" s="1924"/>
      <c r="AD452" s="1924"/>
      <c r="AE452" s="1924"/>
      <c r="AF452" s="1924"/>
      <c r="AL452" s="766"/>
      <c r="AM452" s="604"/>
      <c r="AN452" s="631"/>
    </row>
    <row r="453" spans="1:48" s="584" customFormat="1" ht="12.75" customHeight="1">
      <c r="A453" s="570"/>
      <c r="B453" s="14"/>
      <c r="C453" s="773"/>
      <c r="F453" s="1924"/>
      <c r="G453" s="1924"/>
      <c r="H453" s="1924"/>
      <c r="I453" s="1924"/>
      <c r="J453" s="1924"/>
      <c r="K453" s="1924"/>
      <c r="L453" s="1924"/>
      <c r="M453" s="1924"/>
      <c r="N453" s="1924"/>
      <c r="O453" s="1924"/>
      <c r="P453" s="1924"/>
      <c r="Q453" s="1924"/>
      <c r="R453" s="1924"/>
      <c r="S453" s="1924"/>
      <c r="T453" s="1924"/>
      <c r="U453" s="1924"/>
      <c r="V453" s="1924"/>
      <c r="W453" s="1924"/>
      <c r="X453" s="1924"/>
      <c r="Y453" s="1924"/>
      <c r="Z453" s="1924"/>
      <c r="AA453" s="1924"/>
      <c r="AB453" s="1924"/>
      <c r="AC453" s="1924"/>
      <c r="AD453" s="1924"/>
      <c r="AE453" s="1924"/>
      <c r="AF453" s="1924"/>
      <c r="AL453" s="766"/>
      <c r="AM453" s="604"/>
      <c r="AN453" s="631"/>
    </row>
    <row r="454" spans="1:48" s="584" customFormat="1" ht="12.75" customHeight="1">
      <c r="A454" s="570"/>
      <c r="B454" s="14"/>
      <c r="C454" s="773"/>
      <c r="F454" s="1924"/>
      <c r="G454" s="1924"/>
      <c r="H454" s="1924"/>
      <c r="I454" s="1924"/>
      <c r="J454" s="1924"/>
      <c r="K454" s="1924"/>
      <c r="L454" s="1924"/>
      <c r="M454" s="1924"/>
      <c r="N454" s="1924"/>
      <c r="O454" s="1924"/>
      <c r="P454" s="1924"/>
      <c r="Q454" s="1924"/>
      <c r="R454" s="1924"/>
      <c r="S454" s="1924"/>
      <c r="T454" s="1924"/>
      <c r="U454" s="1924"/>
      <c r="V454" s="1924"/>
      <c r="W454" s="1924"/>
      <c r="X454" s="1924"/>
      <c r="Y454" s="1924"/>
      <c r="Z454" s="1924"/>
      <c r="AA454" s="1924"/>
      <c r="AB454" s="1924"/>
      <c r="AC454" s="1924"/>
      <c r="AD454" s="1924"/>
      <c r="AE454" s="1924"/>
      <c r="AF454" s="1924"/>
      <c r="AL454" s="766"/>
      <c r="AM454" s="604"/>
      <c r="AN454" s="631"/>
    </row>
    <row r="455" spans="1:48" s="584" customFormat="1" ht="12.75" customHeight="1">
      <c r="A455" s="570"/>
      <c r="B455" s="14"/>
      <c r="C455" s="1933" t="s">
        <v>600</v>
      </c>
      <c r="D455" s="1934"/>
      <c r="E455" s="753"/>
      <c r="F455" s="755" t="s">
        <v>1591</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2" t="s">
        <v>1574</v>
      </c>
      <c r="AG455" s="1922"/>
      <c r="AH455" s="1922"/>
      <c r="AI455" s="1922"/>
      <c r="AJ455" s="1922"/>
      <c r="AK455" s="1922"/>
      <c r="AL455" s="1935"/>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1620</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1621</v>
      </c>
      <c r="AK458" s="1919">
        <f>IF(Application!D214="N/A",AS347,AS349)</f>
        <v>10</v>
      </c>
      <c r="AL458" s="1920"/>
      <c r="AM458" s="1921"/>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1622</v>
      </c>
      <c r="C461" s="573"/>
      <c r="E461" s="630"/>
      <c r="AE461" s="1922" t="s">
        <v>1623</v>
      </c>
      <c r="AF461" s="1922"/>
      <c r="AG461" s="1922"/>
      <c r="AH461" s="1922"/>
      <c r="AI461" s="1922"/>
      <c r="AJ461" s="1922"/>
      <c r="AK461" s="1922"/>
      <c r="AL461" s="625"/>
      <c r="AN461" s="631"/>
      <c r="AO461" s="584" t="s">
        <v>1601</v>
      </c>
      <c r="AP461" s="584">
        <v>5</v>
      </c>
      <c r="AT461" s="584" t="s">
        <v>1601</v>
      </c>
      <c r="AU461" s="584">
        <v>5</v>
      </c>
      <c r="AV461" s="786"/>
    </row>
    <row r="462" spans="1:48" s="584" customFormat="1" ht="12.75" hidden="1" customHeight="1">
      <c r="A462" s="573"/>
      <c r="B462" s="570" t="s">
        <v>1624</v>
      </c>
      <c r="C462" s="573"/>
      <c r="E462" s="630"/>
      <c r="AE462" s="625"/>
      <c r="AF462" s="625"/>
      <c r="AG462" s="625"/>
      <c r="AH462" s="625"/>
      <c r="AI462" s="625"/>
      <c r="AJ462" s="625"/>
      <c r="AK462" s="625"/>
      <c r="AL462" s="625"/>
      <c r="AN462" s="631"/>
      <c r="AO462" s="584" t="s">
        <v>1625</v>
      </c>
      <c r="AP462" s="584">
        <v>5</v>
      </c>
      <c r="AT462" s="584" t="s">
        <v>1602</v>
      </c>
      <c r="AU462" s="584">
        <v>5</v>
      </c>
      <c r="AV462" s="786"/>
    </row>
    <row r="463" spans="1:48" s="584" customFormat="1" ht="12.75" hidden="1" customHeight="1">
      <c r="A463" s="573"/>
      <c r="B463" s="573" t="s">
        <v>1626</v>
      </c>
      <c r="C463" s="573"/>
      <c r="E463" s="630"/>
      <c r="AE463" s="625"/>
      <c r="AF463" s="625"/>
      <c r="AG463" s="625"/>
      <c r="AH463" s="625"/>
      <c r="AI463" s="625"/>
      <c r="AJ463" s="625"/>
      <c r="AK463" s="625"/>
      <c r="AL463" s="625"/>
      <c r="AN463" s="631"/>
      <c r="AO463" s="584" t="s">
        <v>1603</v>
      </c>
      <c r="AP463" s="584">
        <v>5</v>
      </c>
      <c r="AQ463" s="573"/>
      <c r="AR463" s="573"/>
      <c r="AS463" s="789"/>
      <c r="AT463" s="584" t="s">
        <v>1603</v>
      </c>
      <c r="AU463" s="584">
        <v>5</v>
      </c>
      <c r="AV463" s="570"/>
    </row>
    <row r="464" spans="1:48" s="584" customFormat="1" ht="12.75" hidden="1" customHeight="1">
      <c r="A464" s="573"/>
      <c r="B464" s="573" t="s">
        <v>1627</v>
      </c>
      <c r="C464" s="573"/>
      <c r="E464" s="630"/>
      <c r="AE464" s="625"/>
      <c r="AF464" s="625"/>
      <c r="AG464" s="625"/>
      <c r="AH464" s="625"/>
      <c r="AI464" s="625"/>
      <c r="AJ464" s="625"/>
      <c r="AK464" s="625"/>
      <c r="AL464" s="625"/>
      <c r="AN464" s="631"/>
      <c r="AO464" s="584" t="s">
        <v>1605</v>
      </c>
      <c r="AP464" s="584">
        <v>5</v>
      </c>
      <c r="AQ464" s="573"/>
      <c r="AR464" s="573"/>
      <c r="AT464" s="584" t="s">
        <v>1605</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1606</v>
      </c>
      <c r="AP465" s="584">
        <v>5</v>
      </c>
      <c r="AQ465" s="573"/>
      <c r="AR465" s="573"/>
      <c r="AT465" s="584" t="s">
        <v>1606</v>
      </c>
      <c r="AU465" s="584">
        <v>5</v>
      </c>
    </row>
    <row r="466" spans="1:59" s="584" customFormat="1" ht="12.75" hidden="1" customHeight="1">
      <c r="A466" s="573"/>
      <c r="C466" s="746" t="s">
        <v>1628</v>
      </c>
      <c r="D466" s="604"/>
      <c r="AE466" s="625"/>
      <c r="AF466" s="625"/>
      <c r="AG466" s="630"/>
      <c r="AH466" s="630"/>
      <c r="AI466" s="630"/>
      <c r="AJ466" s="630"/>
      <c r="AK466" s="630"/>
      <c r="AL466" s="630"/>
      <c r="AN466" s="631"/>
      <c r="AO466" s="584" t="s">
        <v>1607</v>
      </c>
      <c r="AP466" s="584">
        <v>5</v>
      </c>
      <c r="AT466" s="584" t="s">
        <v>1607</v>
      </c>
      <c r="AU466" s="584">
        <v>5</v>
      </c>
    </row>
    <row r="467" spans="1:59" s="584" customFormat="1" ht="12.75" hidden="1" customHeight="1">
      <c r="A467" s="573"/>
      <c r="C467" s="1999" t="s">
        <v>600</v>
      </c>
      <c r="D467" s="2000"/>
      <c r="E467" s="795" t="s">
        <v>516</v>
      </c>
      <c r="F467" s="2020" t="s">
        <v>1629</v>
      </c>
      <c r="G467" s="2020"/>
      <c r="H467" s="2020"/>
      <c r="I467" s="2020"/>
      <c r="J467" s="2020"/>
      <c r="K467" s="2020"/>
      <c r="L467" s="2020"/>
      <c r="M467" s="2020"/>
      <c r="N467" s="2020"/>
      <c r="O467" s="2020"/>
      <c r="P467" s="2020"/>
      <c r="Q467" s="2020"/>
      <c r="R467" s="2020"/>
      <c r="S467" s="2020"/>
      <c r="T467" s="2020"/>
      <c r="U467" s="2020"/>
      <c r="V467" s="2020"/>
      <c r="W467" s="2020"/>
      <c r="X467" s="2020"/>
      <c r="Y467" s="2020"/>
      <c r="Z467" s="2020"/>
      <c r="AA467" s="2020"/>
      <c r="AB467" s="2020"/>
      <c r="AC467" s="2020"/>
      <c r="AD467" s="2020"/>
      <c r="AE467" s="2020"/>
      <c r="AF467" s="748"/>
      <c r="AG467" s="748"/>
      <c r="AH467" s="748"/>
      <c r="AI467" s="748"/>
      <c r="AJ467" s="748"/>
      <c r="AK467" s="779"/>
      <c r="AN467" s="631"/>
      <c r="AO467" s="584" t="s">
        <v>1630</v>
      </c>
      <c r="AP467" s="584">
        <v>5</v>
      </c>
      <c r="AS467" s="792"/>
      <c r="AT467" s="584" t="s">
        <v>1608</v>
      </c>
      <c r="AU467" s="584">
        <v>5</v>
      </c>
    </row>
    <row r="468" spans="1:59" s="584" customFormat="1" ht="12.75" hidden="1" customHeight="1">
      <c r="C468" s="796"/>
      <c r="E468" s="797"/>
      <c r="F468" s="2021"/>
      <c r="G468" s="2021"/>
      <c r="H468" s="2021"/>
      <c r="I468" s="2021"/>
      <c r="J468" s="2021"/>
      <c r="K468" s="2021"/>
      <c r="L468" s="2021"/>
      <c r="M468" s="2021"/>
      <c r="N468" s="2021"/>
      <c r="O468" s="2021"/>
      <c r="P468" s="2021"/>
      <c r="Q468" s="2021"/>
      <c r="R468" s="2021"/>
      <c r="S468" s="2021"/>
      <c r="T468" s="2021"/>
      <c r="U468" s="2021"/>
      <c r="V468" s="2021"/>
      <c r="W468" s="2021"/>
      <c r="X468" s="2021"/>
      <c r="Y468" s="2021"/>
      <c r="Z468" s="2021"/>
      <c r="AA468" s="2021"/>
      <c r="AB468" s="2021"/>
      <c r="AC468" s="2021"/>
      <c r="AD468" s="2021"/>
      <c r="AE468" s="2021"/>
      <c r="AG468" s="585"/>
      <c r="AH468" s="585"/>
      <c r="AI468" s="585"/>
      <c r="AJ468" s="585"/>
      <c r="AK468" s="766"/>
      <c r="AN468" s="631"/>
      <c r="AO468" s="584" t="s">
        <v>1611</v>
      </c>
      <c r="AP468" s="584">
        <v>1</v>
      </c>
      <c r="AT468" s="584" t="s">
        <v>1611</v>
      </c>
      <c r="AU468" s="584">
        <v>1</v>
      </c>
    </row>
    <row r="469" spans="1:59" s="584" customFormat="1" ht="12.75" hidden="1" customHeight="1">
      <c r="C469" s="798"/>
      <c r="D469" s="761"/>
      <c r="E469" s="799"/>
      <c r="F469" s="2015" t="s">
        <v>600</v>
      </c>
      <c r="G469" s="2015"/>
      <c r="H469" s="2015"/>
      <c r="I469" s="2015"/>
      <c r="J469" s="2015"/>
      <c r="K469" s="2015"/>
      <c r="L469" s="2015"/>
      <c r="M469" s="2015"/>
      <c r="N469" s="2015"/>
      <c r="O469" s="2015"/>
      <c r="P469" s="2015"/>
      <c r="Q469" s="2015"/>
      <c r="R469" s="2015"/>
      <c r="S469" s="2015"/>
      <c r="T469" s="2015"/>
      <c r="U469" s="2015"/>
      <c r="V469" s="2015"/>
      <c r="W469" s="2015"/>
      <c r="X469" s="2015"/>
      <c r="Y469" s="2015"/>
      <c r="Z469" s="2015"/>
      <c r="AA469" s="800"/>
      <c r="AB469" s="692"/>
      <c r="AC469" s="692"/>
      <c r="AD469" s="761"/>
      <c r="AE469" s="761"/>
      <c r="AF469" s="761"/>
      <c r="AG469" s="801">
        <f>IF($C$467="Yes",(VLOOKUP($F$469,$AT$460:$AU$468,2,FALSE)),0)</f>
        <v>0</v>
      </c>
      <c r="AH469" s="802" t="s">
        <v>1439</v>
      </c>
      <c r="AI469" s="801"/>
      <c r="AJ469" s="801"/>
      <c r="AK469" s="776"/>
      <c r="AN469" s="631"/>
      <c r="AS469" s="789"/>
      <c r="AX469" s="789"/>
      <c r="BB469" s="789" t="s">
        <v>1612</v>
      </c>
      <c r="BF469" s="789" t="s">
        <v>1613</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16" t="s">
        <v>554</v>
      </c>
      <c r="D471" s="2017"/>
      <c r="E471" s="795" t="s">
        <v>767</v>
      </c>
      <c r="F471" s="803" t="s">
        <v>1631</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1614</v>
      </c>
      <c r="AX471" s="671">
        <v>3</v>
      </c>
      <c r="AY471" s="627"/>
      <c r="BB471" s="792">
        <v>0.4</v>
      </c>
      <c r="BC471" s="627">
        <v>3</v>
      </c>
      <c r="BF471" s="792">
        <v>0.4</v>
      </c>
      <c r="BG471" s="627">
        <v>4</v>
      </c>
    </row>
    <row r="472" spans="1:59" s="584" customFormat="1" ht="12.75" hidden="1" customHeight="1">
      <c r="C472" s="804" t="s">
        <v>1632</v>
      </c>
      <c r="F472" s="805" t="s">
        <v>1633</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1617</v>
      </c>
      <c r="AX472" s="671">
        <v>5</v>
      </c>
      <c r="AY472" s="627"/>
      <c r="BB472" s="792">
        <v>0.6</v>
      </c>
      <c r="BC472" s="627">
        <v>4</v>
      </c>
      <c r="BF472" s="792">
        <v>0.6</v>
      </c>
      <c r="BG472" s="627">
        <v>5</v>
      </c>
    </row>
    <row r="473" spans="1:59" s="584" customFormat="1" ht="12.75" hidden="1" customHeight="1">
      <c r="C473" s="785"/>
      <c r="D473" s="764"/>
      <c r="E473" s="806"/>
      <c r="F473" s="805" t="s">
        <v>1634</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1635</v>
      </c>
      <c r="G474" s="584"/>
      <c r="H474" s="584"/>
      <c r="I474" s="805"/>
      <c r="J474" s="805"/>
      <c r="K474" s="805"/>
      <c r="L474" s="805"/>
      <c r="M474" s="805"/>
      <c r="N474" s="805"/>
      <c r="O474" s="805"/>
      <c r="P474" s="805"/>
      <c r="Q474" s="805"/>
      <c r="R474" s="805"/>
      <c r="S474" s="805"/>
      <c r="T474" s="805"/>
      <c r="U474" s="805"/>
      <c r="V474" s="1928" t="s">
        <v>600</v>
      </c>
      <c r="W474" s="1928"/>
      <c r="X474" s="1928"/>
      <c r="Y474" s="805"/>
      <c r="Z474" s="805"/>
      <c r="AA474" s="805"/>
      <c r="AB474" s="805"/>
      <c r="AC474" s="805"/>
      <c r="AD474" s="643"/>
      <c r="AE474" s="643"/>
      <c r="AF474" s="643"/>
      <c r="AG474" s="647">
        <f>IF(AND($C$471="Yes",$V$476="N/A",$V$481="N/A",$V$485="N/A",$V$487="N/A"),(VLOOKUP(V474,$AW$470:$AX$472,2,FALSE)),0)</f>
        <v>0</v>
      </c>
      <c r="AH474" s="674" t="s">
        <v>1439</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1636</v>
      </c>
      <c r="G476" s="584"/>
      <c r="H476" s="584"/>
      <c r="I476" s="805"/>
      <c r="J476" s="805"/>
      <c r="K476" s="805"/>
      <c r="L476" s="805"/>
      <c r="M476" s="805"/>
      <c r="N476" s="805"/>
      <c r="O476" s="805"/>
      <c r="P476" s="805"/>
      <c r="Q476" s="805"/>
      <c r="R476" s="805"/>
      <c r="S476" s="805"/>
      <c r="T476" s="805"/>
      <c r="U476" s="805"/>
      <c r="V476" s="1928" t="s">
        <v>600</v>
      </c>
      <c r="W476" s="1928"/>
      <c r="X476" s="1928"/>
      <c r="Y476" s="805"/>
      <c r="Z476" s="805"/>
      <c r="AA476" s="805"/>
      <c r="AB476" s="805"/>
      <c r="AC476" s="805"/>
      <c r="AD476" s="643"/>
      <c r="AE476" s="643"/>
      <c r="AF476" s="643"/>
      <c r="AG476" s="647">
        <f>IF(AND($C$471="Yes",$V$474="N/A", $V$481="N/A",$V$485="N/A",$V$487="N/A"),(VLOOKUP(V476,$AT$470:$AU$472,2,FALSE)),0)</f>
        <v>0</v>
      </c>
      <c r="AH476" s="674" t="s">
        <v>1439</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1637</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1638</v>
      </c>
      <c r="AP478" s="671">
        <v>2</v>
      </c>
    </row>
    <row r="479" spans="1:59" s="584" customFormat="1" ht="12.75" hidden="1" customHeight="1">
      <c r="C479" s="796"/>
      <c r="F479" s="643" t="s">
        <v>1639</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1640</v>
      </c>
      <c r="AP479" s="584">
        <v>2</v>
      </c>
    </row>
    <row r="480" spans="1:59" s="630" customFormat="1" ht="12.75" hidden="1" customHeight="1">
      <c r="A480" s="584"/>
      <c r="B480" s="584"/>
      <c r="C480" s="773"/>
      <c r="D480" s="604"/>
      <c r="E480" s="604"/>
      <c r="F480" s="643" t="s">
        <v>1641</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1642</v>
      </c>
      <c r="AP480" s="584">
        <v>2</v>
      </c>
    </row>
    <row r="481" spans="1:81" s="584" customFormat="1" ht="12.75" hidden="1" customHeight="1">
      <c r="C481" s="811"/>
      <c r="F481" s="809" t="s">
        <v>1643</v>
      </c>
      <c r="M481" s="797"/>
      <c r="N481" s="797"/>
      <c r="O481" s="797"/>
      <c r="P481" s="797"/>
      <c r="Q481" s="585"/>
      <c r="R481" s="585"/>
      <c r="S481" s="585"/>
      <c r="T481" s="585"/>
      <c r="U481" s="585"/>
      <c r="V481" s="1928" t="s">
        <v>600</v>
      </c>
      <c r="W481" s="1928"/>
      <c r="X481" s="1928"/>
      <c r="Y481" s="585"/>
      <c r="Z481" s="585"/>
      <c r="AA481" s="585"/>
      <c r="AB481" s="585"/>
      <c r="AC481" s="585"/>
      <c r="AG481" s="647">
        <f>IF(AND($C$471="Yes",$V$474="N/A",$V$476="N/A", $V$485="N/A",$V$487="N/A"),(VLOOKUP($V$481,$AT$474:$AU$476,2,FALSE)),0)</f>
        <v>0</v>
      </c>
      <c r="AH481" s="674" t="s">
        <v>1439</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1644</v>
      </c>
      <c r="D483" s="748"/>
      <c r="E483" s="748"/>
      <c r="F483" s="814" t="s">
        <v>1645</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02"/>
      <c r="E484" s="2002"/>
      <c r="F484" s="805" t="s">
        <v>1646</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1647</v>
      </c>
      <c r="AP484" s="671">
        <v>5</v>
      </c>
      <c r="AQ484" s="573"/>
    </row>
    <row r="485" spans="1:81" s="604" customFormat="1" ht="12.75" hidden="1" customHeight="1">
      <c r="A485" s="713"/>
      <c r="B485" s="584"/>
      <c r="C485" s="796"/>
      <c r="D485" s="584"/>
      <c r="E485" s="584"/>
      <c r="F485" s="816" t="s">
        <v>1635</v>
      </c>
      <c r="G485" s="584"/>
      <c r="H485" s="584"/>
      <c r="I485" s="584"/>
      <c r="J485" s="584"/>
      <c r="K485" s="584"/>
      <c r="L485" s="584"/>
      <c r="M485" s="584"/>
      <c r="N485" s="584"/>
      <c r="O485" s="584"/>
      <c r="P485" s="584"/>
      <c r="Q485" s="584"/>
      <c r="R485" s="584"/>
      <c r="S485" s="584"/>
      <c r="T485" s="584"/>
      <c r="U485" s="584"/>
      <c r="V485" s="1928" t="s">
        <v>600</v>
      </c>
      <c r="W485" s="1928"/>
      <c r="X485" s="1928"/>
      <c r="Y485" s="584"/>
      <c r="Z485" s="584"/>
      <c r="AA485" s="584"/>
      <c r="AB485" s="584"/>
      <c r="AC485" s="584"/>
      <c r="AD485" s="584"/>
      <c r="AE485" s="584"/>
      <c r="AF485" s="584"/>
      <c r="AG485" s="647">
        <f>IF(AND($C$471="Yes",$V$474="N/A",V476="N/A",$V$481="N/A",$V$487="N/A"),(VLOOKUP($V$485,$BB$470:$BC$473,2,FALSE)),0)</f>
        <v>0</v>
      </c>
      <c r="AH485" s="674" t="s">
        <v>1439</v>
      </c>
      <c r="AI485" s="585"/>
      <c r="AJ485" s="584"/>
      <c r="AK485" s="766"/>
      <c r="AL485" s="584"/>
      <c r="AM485" s="584"/>
      <c r="AN485" s="718"/>
      <c r="AO485" s="584" t="s">
        <v>1648</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1649</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1636</v>
      </c>
      <c r="G487" s="800"/>
      <c r="H487" s="800"/>
      <c r="I487" s="761"/>
      <c r="J487" s="761"/>
      <c r="K487" s="761"/>
      <c r="L487" s="761"/>
      <c r="M487" s="761"/>
      <c r="N487" s="761"/>
      <c r="O487" s="761"/>
      <c r="P487" s="761"/>
      <c r="Q487" s="761"/>
      <c r="R487" s="761"/>
      <c r="S487" s="761"/>
      <c r="T487" s="761"/>
      <c r="U487" s="761"/>
      <c r="V487" s="1928" t="s">
        <v>600</v>
      </c>
      <c r="W487" s="1928"/>
      <c r="X487" s="1928"/>
      <c r="Y487" s="761"/>
      <c r="Z487" s="761"/>
      <c r="AA487" s="761"/>
      <c r="AB487" s="761"/>
      <c r="AC487" s="761"/>
      <c r="AD487" s="761"/>
      <c r="AE487" s="761"/>
      <c r="AF487" s="761"/>
      <c r="AG487" s="817">
        <f>IF(AND($C$471="Yes",$V$474="N/A",$V$476="N/A",$V$481="N/A",$V$485="N/A"),(VLOOKUP($V$487,$BF$470:$BG$472,2,FALSE)),0)</f>
        <v>0</v>
      </c>
      <c r="AH487" s="802" t="s">
        <v>1439</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1650</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9" t="s">
        <v>600</v>
      </c>
      <c r="D490" s="2000"/>
      <c r="E490" s="795" t="s">
        <v>516</v>
      </c>
      <c r="F490" s="2020" t="s">
        <v>1629</v>
      </c>
      <c r="G490" s="2020"/>
      <c r="H490" s="2020"/>
      <c r="I490" s="2020"/>
      <c r="J490" s="2020"/>
      <c r="K490" s="2020"/>
      <c r="L490" s="2020"/>
      <c r="M490" s="2020"/>
      <c r="N490" s="2020"/>
      <c r="O490" s="2020"/>
      <c r="P490" s="2020"/>
      <c r="Q490" s="2020"/>
      <c r="R490" s="2020"/>
      <c r="S490" s="2020"/>
      <c r="T490" s="2020"/>
      <c r="U490" s="2020"/>
      <c r="V490" s="2020"/>
      <c r="W490" s="2020"/>
      <c r="X490" s="2020"/>
      <c r="Y490" s="2020"/>
      <c r="Z490" s="2020"/>
      <c r="AA490" s="2020"/>
      <c r="AB490" s="2020"/>
      <c r="AC490" s="2020"/>
      <c r="AD490" s="2020"/>
      <c r="AE490" s="2020"/>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21"/>
      <c r="G491" s="2021"/>
      <c r="H491" s="2021"/>
      <c r="I491" s="2021"/>
      <c r="J491" s="2021"/>
      <c r="K491" s="2021"/>
      <c r="L491" s="2021"/>
      <c r="M491" s="2021"/>
      <c r="N491" s="2021"/>
      <c r="O491" s="2021"/>
      <c r="P491" s="2021"/>
      <c r="Q491" s="2021"/>
      <c r="R491" s="2021"/>
      <c r="S491" s="2021"/>
      <c r="T491" s="2021"/>
      <c r="U491" s="2021"/>
      <c r="V491" s="2021"/>
      <c r="W491" s="2021"/>
      <c r="X491" s="2021"/>
      <c r="Y491" s="2021"/>
      <c r="Z491" s="2021"/>
      <c r="AA491" s="2021"/>
      <c r="AB491" s="2021"/>
      <c r="AC491" s="2021"/>
      <c r="AD491" s="2021"/>
      <c r="AE491" s="2021"/>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7" t="s">
        <v>600</v>
      </c>
      <c r="G492" s="2007"/>
      <c r="H492" s="2007"/>
      <c r="I492" s="2007"/>
      <c r="J492" s="2007"/>
      <c r="K492" s="2007"/>
      <c r="L492" s="2007"/>
      <c r="M492" s="2007"/>
      <c r="N492" s="2007"/>
      <c r="O492" s="2007"/>
      <c r="P492" s="2007"/>
      <c r="Q492" s="2007"/>
      <c r="R492" s="2007"/>
      <c r="S492" s="2007"/>
      <c r="T492" s="2007"/>
      <c r="U492" s="2007"/>
      <c r="V492" s="2007"/>
      <c r="W492" s="2007"/>
      <c r="X492" s="2007"/>
      <c r="Y492" s="2007"/>
      <c r="Z492" s="2007"/>
      <c r="AA492" s="800"/>
      <c r="AB492" s="692"/>
      <c r="AC492" s="692"/>
      <c r="AD492" s="761"/>
      <c r="AE492" s="761"/>
      <c r="AF492" s="761"/>
      <c r="AG492" s="801">
        <f>IF($C$490="Yes",(VLOOKUP($F$492,$AO$460:$AP$468,2,FALSE)),0)</f>
        <v>0</v>
      </c>
      <c r="AH492" s="802" t="s">
        <v>1439</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9" t="s">
        <v>600</v>
      </c>
      <c r="D494" s="2000"/>
      <c r="E494" s="795" t="s">
        <v>767</v>
      </c>
      <c r="F494" s="2008" t="s">
        <v>1651</v>
      </c>
      <c r="G494" s="2008"/>
      <c r="H494" s="2008"/>
      <c r="I494" s="2008"/>
      <c r="J494" s="2008"/>
      <c r="K494" s="2008"/>
      <c r="L494" s="2008"/>
      <c r="M494" s="2008"/>
      <c r="N494" s="2008"/>
      <c r="O494" s="2008"/>
      <c r="P494" s="2008"/>
      <c r="Q494" s="2008"/>
      <c r="R494" s="2008"/>
      <c r="S494" s="2008"/>
      <c r="T494" s="2008"/>
      <c r="U494" s="2008"/>
      <c r="V494" s="2008"/>
      <c r="W494" s="2008"/>
      <c r="X494" s="2008"/>
      <c r="Y494" s="2008"/>
      <c r="Z494" s="2008"/>
      <c r="AA494" s="2008"/>
      <c r="AB494" s="2008"/>
      <c r="AC494" s="2008"/>
      <c r="AD494" s="2008"/>
      <c r="AE494" s="2008"/>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9"/>
      <c r="G495" s="2009"/>
      <c r="H495" s="2009"/>
      <c r="I495" s="2009"/>
      <c r="J495" s="2009"/>
      <c r="K495" s="2009"/>
      <c r="L495" s="2009"/>
      <c r="M495" s="2009"/>
      <c r="N495" s="2009"/>
      <c r="O495" s="2009"/>
      <c r="P495" s="2009"/>
      <c r="Q495" s="2009"/>
      <c r="R495" s="2009"/>
      <c r="S495" s="2009"/>
      <c r="T495" s="2009"/>
      <c r="U495" s="2009"/>
      <c r="V495" s="2009"/>
      <c r="W495" s="2009"/>
      <c r="X495" s="2009"/>
      <c r="Y495" s="2009"/>
      <c r="Z495" s="2009"/>
      <c r="AA495" s="2009"/>
      <c r="AB495" s="2009"/>
      <c r="AC495" s="2009"/>
      <c r="AD495" s="2009"/>
      <c r="AE495" s="2009"/>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1652</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10" t="s">
        <v>600</v>
      </c>
      <c r="G497" s="2010"/>
      <c r="H497" s="2010"/>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1439</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9" t="s">
        <v>600</v>
      </c>
      <c r="D499" s="2000"/>
      <c r="E499" s="795" t="s">
        <v>1653</v>
      </c>
      <c r="F499" s="814" t="s">
        <v>1654</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01"/>
      <c r="D501" s="2002"/>
      <c r="E501" s="806"/>
      <c r="F501" s="585" t="s">
        <v>1655</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1439</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3" t="s">
        <v>600</v>
      </c>
      <c r="H502" s="2003"/>
      <c r="I502" s="2003"/>
      <c r="J502" s="2003"/>
      <c r="K502" s="2003"/>
      <c r="L502" s="2003"/>
      <c r="M502" s="2003"/>
      <c r="N502" s="2003"/>
      <c r="O502" s="2003"/>
      <c r="P502" s="2003"/>
      <c r="Q502" s="2003"/>
      <c r="R502" s="2003"/>
      <c r="S502" s="2003"/>
      <c r="T502" s="2003"/>
      <c r="U502" s="2003"/>
      <c r="V502" s="2003"/>
      <c r="W502" s="2003"/>
      <c r="X502" s="2003"/>
      <c r="Y502" s="2003"/>
      <c r="Z502" s="2003"/>
      <c r="AA502" s="2003"/>
      <c r="AB502" s="2003"/>
      <c r="AC502" s="2003"/>
      <c r="AD502" s="2003"/>
      <c r="AE502" s="2003"/>
      <c r="AF502" s="2003"/>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4" t="s">
        <v>600</v>
      </c>
      <c r="D504" s="2005"/>
      <c r="F504" s="585" t="s">
        <v>1656</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1439</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1657</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1658</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4" t="s">
        <v>600</v>
      </c>
      <c r="D508" s="2005"/>
      <c r="F508" s="829" t="s">
        <v>1659</v>
      </c>
      <c r="G508" s="1924" t="s">
        <v>1660</v>
      </c>
      <c r="H508" s="1924"/>
      <c r="I508" s="1924"/>
      <c r="J508" s="1924"/>
      <c r="K508" s="1924"/>
      <c r="L508" s="1924"/>
      <c r="M508" s="1924"/>
      <c r="N508" s="1924"/>
      <c r="O508" s="1924"/>
      <c r="P508" s="1924"/>
      <c r="Q508" s="1924"/>
      <c r="R508" s="1924"/>
      <c r="S508" s="1924"/>
      <c r="T508" s="1924"/>
      <c r="U508" s="1924"/>
      <c r="V508" s="1924"/>
      <c r="W508" s="1924"/>
      <c r="X508" s="1924"/>
      <c r="Y508" s="1924"/>
      <c r="Z508" s="1924"/>
      <c r="AA508" s="1924"/>
      <c r="AB508" s="1924"/>
      <c r="AC508" s="1924"/>
      <c r="AD508" s="1924"/>
      <c r="AE508" s="1924"/>
      <c r="AF508" s="1924"/>
      <c r="AG508" s="647">
        <f>IF(AND($C$508="Yes",$C$499="Yes"),2,0)</f>
        <v>0</v>
      </c>
      <c r="AH508" s="674" t="s">
        <v>1439</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6"/>
      <c r="H509" s="2006"/>
      <c r="I509" s="2006"/>
      <c r="J509" s="2006"/>
      <c r="K509" s="2006"/>
      <c r="L509" s="2006"/>
      <c r="M509" s="2006"/>
      <c r="N509" s="2006"/>
      <c r="O509" s="2006"/>
      <c r="P509" s="2006"/>
      <c r="Q509" s="2006"/>
      <c r="R509" s="2006"/>
      <c r="S509" s="2006"/>
      <c r="T509" s="2006"/>
      <c r="U509" s="2006"/>
      <c r="V509" s="2006"/>
      <c r="W509" s="2006"/>
      <c r="X509" s="2006"/>
      <c r="Y509" s="2006"/>
      <c r="Z509" s="2006"/>
      <c r="AA509" s="2006"/>
      <c r="AB509" s="2006"/>
      <c r="AC509" s="2006"/>
      <c r="AD509" s="2006"/>
      <c r="AE509" s="2006"/>
      <c r="AF509" s="2006"/>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1661</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11" t="s">
        <v>600</v>
      </c>
      <c r="D512" s="2012"/>
      <c r="E512" s="836" t="s">
        <v>1662</v>
      </c>
      <c r="F512" s="805" t="s">
        <v>1663</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1439</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13" t="s">
        <v>600</v>
      </c>
      <c r="G513" s="2013"/>
      <c r="H513" s="2013"/>
      <c r="I513" s="2013"/>
      <c r="J513" s="2013"/>
      <c r="K513" s="2013"/>
      <c r="L513" s="2013"/>
      <c r="M513" s="2013"/>
      <c r="N513" s="2013"/>
      <c r="O513" s="2013"/>
      <c r="P513" s="2013"/>
      <c r="Q513" s="2013"/>
      <c r="R513" s="2013"/>
      <c r="S513" s="2013"/>
      <c r="T513" s="2013"/>
      <c r="U513" s="2013"/>
      <c r="V513" s="2013"/>
      <c r="W513" s="2013"/>
      <c r="X513" s="2013"/>
      <c r="Y513" s="2013"/>
      <c r="Z513" s="2013"/>
      <c r="AA513" s="2013"/>
      <c r="AB513" s="2013"/>
      <c r="AC513" s="2013"/>
      <c r="AD513" s="2013"/>
      <c r="AE513" s="2013"/>
      <c r="AF513" s="2013"/>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4"/>
      <c r="G514" s="2014"/>
      <c r="H514" s="2014"/>
      <c r="I514" s="2014"/>
      <c r="J514" s="2014"/>
      <c r="K514" s="2014"/>
      <c r="L514" s="2014"/>
      <c r="M514" s="2014"/>
      <c r="N514" s="2014"/>
      <c r="O514" s="2014"/>
      <c r="P514" s="2014"/>
      <c r="Q514" s="2014"/>
      <c r="R514" s="2014"/>
      <c r="S514" s="2014"/>
      <c r="T514" s="2014"/>
      <c r="U514" s="2014"/>
      <c r="V514" s="2014"/>
      <c r="W514" s="2014"/>
      <c r="X514" s="2014"/>
      <c r="Y514" s="2014"/>
      <c r="Z514" s="2014"/>
      <c r="AA514" s="2014"/>
      <c r="AB514" s="2014"/>
      <c r="AC514" s="2014"/>
      <c r="AD514" s="2014"/>
      <c r="AE514" s="2014"/>
      <c r="AF514" s="2014"/>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1664</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1665</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2343</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1666</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2344</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1667</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1668</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1669</v>
      </c>
      <c r="AK524" s="1919">
        <f>SUM(AG468:AG513)</f>
        <v>0</v>
      </c>
      <c r="AL524" s="1920"/>
      <c r="AM524" s="1921"/>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8" thickTop="1"/>
    <row r="527" spans="1:81" s="584" customFormat="1" ht="12.75" customHeight="1">
      <c r="A527" s="573" t="s">
        <v>1670</v>
      </c>
      <c r="B527" s="573" t="s">
        <v>1671</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5" t="s">
        <v>1672</v>
      </c>
      <c r="AF527" s="1925"/>
      <c r="AG527" s="1925"/>
      <c r="AH527" s="1925"/>
      <c r="AI527" s="1925"/>
      <c r="AJ527" s="1925"/>
      <c r="AK527" s="1925"/>
      <c r="AL527" s="629"/>
      <c r="AM527" s="629"/>
      <c r="AN527" s="631"/>
    </row>
    <row r="528" spans="1:81" s="584" customFormat="1" ht="12.75" customHeight="1">
      <c r="A528" s="573"/>
      <c r="B528" s="573" t="s">
        <v>1435</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4" t="s">
        <v>600</v>
      </c>
      <c r="D530" s="1934"/>
      <c r="E530" s="585"/>
      <c r="F530" s="1993" t="s">
        <v>1673</v>
      </c>
      <c r="G530" s="1994"/>
      <c r="H530" s="1994"/>
      <c r="I530" s="1994"/>
      <c r="J530" s="1994"/>
      <c r="K530" s="1994"/>
      <c r="L530" s="1994"/>
      <c r="M530" s="1994"/>
      <c r="N530" s="1994"/>
      <c r="O530" s="1994"/>
      <c r="P530" s="1994"/>
      <c r="Q530" s="1994"/>
      <c r="R530" s="1994"/>
      <c r="S530" s="1994"/>
      <c r="T530" s="1994"/>
      <c r="U530" s="1994"/>
      <c r="V530" s="1994"/>
      <c r="W530" s="1994"/>
      <c r="X530" s="1994"/>
      <c r="Y530" s="1994"/>
      <c r="Z530" s="1994"/>
      <c r="AA530" s="1994"/>
      <c r="AB530" s="1994"/>
      <c r="AC530" s="1994"/>
      <c r="AD530" s="1994"/>
      <c r="AE530" s="1994"/>
      <c r="AF530" s="1994"/>
      <c r="AG530" s="1994"/>
      <c r="AH530" s="1994"/>
      <c r="AI530" s="1994"/>
      <c r="AJ530" s="1994"/>
      <c r="AK530" s="1994"/>
      <c r="AL530" s="1995"/>
      <c r="AM530" s="629"/>
      <c r="AN530" s="631"/>
    </row>
    <row r="531" spans="1:49" s="584" customFormat="1" ht="12.75" customHeight="1">
      <c r="A531" s="573"/>
      <c r="B531" s="573"/>
      <c r="C531" s="585"/>
      <c r="D531" s="585"/>
      <c r="E531" s="585"/>
      <c r="F531" s="1996"/>
      <c r="G531" s="1997"/>
      <c r="H531" s="1997"/>
      <c r="I531" s="1997"/>
      <c r="J531" s="1997"/>
      <c r="K531" s="1997"/>
      <c r="L531" s="1997"/>
      <c r="M531" s="1997"/>
      <c r="N531" s="1997"/>
      <c r="O531" s="1997"/>
      <c r="P531" s="1997"/>
      <c r="Q531" s="1997"/>
      <c r="R531" s="1997"/>
      <c r="S531" s="1997"/>
      <c r="T531" s="1997"/>
      <c r="U531" s="1997"/>
      <c r="V531" s="1997"/>
      <c r="W531" s="1997"/>
      <c r="X531" s="1997"/>
      <c r="Y531" s="1997"/>
      <c r="Z531" s="1997"/>
      <c r="AA531" s="1997"/>
      <c r="AB531" s="1997"/>
      <c r="AC531" s="1997"/>
      <c r="AD531" s="1997"/>
      <c r="AE531" s="1997"/>
      <c r="AF531" s="1997"/>
      <c r="AG531" s="1997"/>
      <c r="AH531" s="1997"/>
      <c r="AI531" s="1997"/>
      <c r="AJ531" s="1997"/>
      <c r="AK531" s="1997"/>
      <c r="AL531" s="1998"/>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4" t="s">
        <v>554</v>
      </c>
      <c r="D533" s="1934"/>
      <c r="E533" s="840"/>
      <c r="F533" s="678" t="s">
        <v>1674</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11" t="s">
        <v>1675</v>
      </c>
      <c r="G534" s="1912"/>
      <c r="H534" s="1912"/>
      <c r="I534" s="1912"/>
      <c r="J534" s="1912"/>
      <c r="K534" s="1912"/>
      <c r="L534" s="1912"/>
      <c r="M534" s="1912"/>
      <c r="N534" s="1912"/>
      <c r="O534" s="1912"/>
      <c r="P534" s="1912"/>
      <c r="Q534" s="1912"/>
      <c r="R534" s="1912"/>
      <c r="S534" s="1912"/>
      <c r="T534" s="1912"/>
      <c r="U534" s="1912"/>
      <c r="V534" s="1912"/>
      <c r="W534" s="1912"/>
      <c r="X534" s="1912"/>
      <c r="Y534" s="1912"/>
      <c r="Z534" s="1912"/>
      <c r="AA534" s="1912"/>
      <c r="AB534" s="1912"/>
      <c r="AC534" s="1912"/>
      <c r="AD534" s="1912"/>
      <c r="AE534" s="1912"/>
      <c r="AF534" s="1912"/>
      <c r="AG534" s="1912"/>
      <c r="AH534" s="1912"/>
      <c r="AI534" s="1912"/>
      <c r="AJ534" s="1912"/>
      <c r="AK534" s="1912"/>
      <c r="AL534" s="1913"/>
      <c r="AM534" s="629"/>
      <c r="AN534" s="631"/>
      <c r="AS534" s="904"/>
      <c r="AT534" s="904"/>
      <c r="AU534" s="904"/>
      <c r="AV534" s="904"/>
      <c r="AW534" s="904"/>
    </row>
    <row r="535" spans="1:49" s="584" customFormat="1" ht="12.75" customHeight="1">
      <c r="B535" s="840"/>
      <c r="C535" s="840"/>
      <c r="D535" s="840"/>
      <c r="E535" s="840"/>
      <c r="F535" s="1911"/>
      <c r="G535" s="1912"/>
      <c r="H535" s="1912"/>
      <c r="I535" s="1912"/>
      <c r="J535" s="1912"/>
      <c r="K535" s="1912"/>
      <c r="L535" s="1912"/>
      <c r="M535" s="1912"/>
      <c r="N535" s="1912"/>
      <c r="O535" s="1912"/>
      <c r="P535" s="1912"/>
      <c r="Q535" s="1912"/>
      <c r="R535" s="1912"/>
      <c r="S535" s="1912"/>
      <c r="T535" s="1912"/>
      <c r="U535" s="1912"/>
      <c r="V535" s="1912"/>
      <c r="W535" s="1912"/>
      <c r="X535" s="1912"/>
      <c r="Y535" s="1912"/>
      <c r="Z535" s="1912"/>
      <c r="AA535" s="1912"/>
      <c r="AB535" s="1912"/>
      <c r="AC535" s="1912"/>
      <c r="AD535" s="1912"/>
      <c r="AE535" s="1912"/>
      <c r="AF535" s="1912"/>
      <c r="AG535" s="1912"/>
      <c r="AH535" s="1912"/>
      <c r="AI535" s="1912"/>
      <c r="AJ535" s="1912"/>
      <c r="AK535" s="1912"/>
      <c r="AL535" s="1913"/>
      <c r="AM535" s="629"/>
      <c r="AN535" s="631"/>
    </row>
    <row r="536" spans="1:49" s="584" customFormat="1" ht="12.75" customHeight="1">
      <c r="B536" s="840"/>
      <c r="C536" s="840"/>
      <c r="D536" s="840"/>
      <c r="E536" s="840"/>
      <c r="F536" s="845" t="s">
        <v>2345</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11" t="s">
        <v>1676</v>
      </c>
      <c r="G537" s="1912"/>
      <c r="H537" s="1912"/>
      <c r="I537" s="1912"/>
      <c r="J537" s="1912"/>
      <c r="K537" s="1912"/>
      <c r="L537" s="1912"/>
      <c r="M537" s="1912"/>
      <c r="N537" s="1912"/>
      <c r="O537" s="1912"/>
      <c r="P537" s="1912"/>
      <c r="Q537" s="1912"/>
      <c r="R537" s="1912"/>
      <c r="S537" s="1912"/>
      <c r="T537" s="1912"/>
      <c r="U537" s="1912"/>
      <c r="V537" s="1912"/>
      <c r="W537" s="1912"/>
      <c r="X537" s="1912"/>
      <c r="Y537" s="1912"/>
      <c r="Z537" s="1912"/>
      <c r="AA537" s="1912"/>
      <c r="AB537" s="1912"/>
      <c r="AC537" s="1912"/>
      <c r="AD537" s="1912"/>
      <c r="AE537" s="1912"/>
      <c r="AF537" s="1912"/>
      <c r="AG537" s="1912"/>
      <c r="AH537" s="1912"/>
      <c r="AI537" s="1912"/>
      <c r="AJ537" s="1912"/>
      <c r="AK537" s="1912"/>
      <c r="AL537" s="847"/>
      <c r="AM537" s="629"/>
      <c r="AN537" s="631"/>
    </row>
    <row r="538" spans="1:49" s="584" customFormat="1" ht="12.75" customHeight="1">
      <c r="B538" s="840"/>
      <c r="C538" s="840"/>
      <c r="D538" s="840"/>
      <c r="E538" s="840"/>
      <c r="F538" s="1914"/>
      <c r="G538" s="1915"/>
      <c r="H538" s="1915"/>
      <c r="I538" s="1915"/>
      <c r="J538" s="1915"/>
      <c r="K538" s="1915"/>
      <c r="L538" s="1915"/>
      <c r="M538" s="1915"/>
      <c r="N538" s="1915"/>
      <c r="O538" s="1915"/>
      <c r="P538" s="1915"/>
      <c r="Q538" s="1915"/>
      <c r="R538" s="1915"/>
      <c r="S538" s="1915"/>
      <c r="T538" s="1915"/>
      <c r="U538" s="1915"/>
      <c r="V538" s="1915"/>
      <c r="W538" s="1915"/>
      <c r="X538" s="1915"/>
      <c r="Y538" s="1915"/>
      <c r="Z538" s="1915"/>
      <c r="AA538" s="1915"/>
      <c r="AB538" s="1915"/>
      <c r="AC538" s="1915"/>
      <c r="AD538" s="1915"/>
      <c r="AE538" s="1915"/>
      <c r="AF538" s="1915"/>
      <c r="AG538" s="1915"/>
      <c r="AH538" s="1915"/>
      <c r="AI538" s="1915"/>
      <c r="AJ538" s="1915"/>
      <c r="AK538" s="1915"/>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6">
        <f>Application!AJ991</f>
        <v>30680984</v>
      </c>
      <c r="AQ539" s="1906"/>
      <c r="AR539" s="1906"/>
      <c r="AS539" s="584" t="s">
        <v>2532</v>
      </c>
    </row>
    <row r="540" spans="1:49" s="584" customFormat="1" ht="12.75" customHeight="1">
      <c r="A540" s="532"/>
      <c r="B540" s="481" t="s">
        <v>1677</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6">
        <f>'Sources and Uses Budget'!S107+'Sources and Uses Budget'!T107</f>
        <v>45684469</v>
      </c>
      <c r="AG540" s="1916"/>
      <c r="AH540" s="1916"/>
      <c r="AI540" s="1916"/>
      <c r="AJ540" s="1916"/>
      <c r="AK540" s="629"/>
      <c r="AL540" s="629"/>
      <c r="AM540" s="629"/>
      <c r="AN540" s="631"/>
    </row>
    <row r="541" spans="1:49" s="584" customFormat="1" ht="12.75" customHeight="1">
      <c r="A541" s="659"/>
      <c r="B541" s="659" t="s">
        <v>1678</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7">
        <f>IFERROR(AP548,0)</f>
        <v>69294584.200000003</v>
      </c>
      <c r="AG541" s="1917"/>
      <c r="AH541" s="1917"/>
      <c r="AI541" s="1917"/>
      <c r="AJ541" s="1917"/>
      <c r="AK541" s="629"/>
      <c r="AL541" s="629"/>
      <c r="AM541" s="629"/>
      <c r="AN541" s="631"/>
      <c r="AP541" s="1906">
        <f>Application!AJ1044</f>
        <v>21476688.799999997</v>
      </c>
      <c r="AQ541" s="1906"/>
      <c r="AR541" s="1906"/>
      <c r="AS541" s="584" t="s">
        <v>2056</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8">
        <f>IFERROR(ROUNDDOWN(IF(C533="YES",((1-(AF540/AF541))*2),(1-(AF540/AF541))),2),0)</f>
        <v>0.68</v>
      </c>
      <c r="AG542" s="1918"/>
      <c r="AH542" s="1918"/>
      <c r="AI542" s="1918"/>
      <c r="AJ542" s="1918"/>
      <c r="AK542" s="629"/>
      <c r="AL542" s="629"/>
      <c r="AM542" s="629"/>
      <c r="AN542" s="631"/>
      <c r="AP542" s="1907">
        <f>Application!AJ1048</f>
        <v>10431534.560000001</v>
      </c>
      <c r="AQ542" s="1907"/>
      <c r="AR542" s="1907"/>
      <c r="AS542" s="584" t="s">
        <v>2533</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6">
        <f>IF(((AP541+AP542)/AP539)&gt;0.8,0.8,((AP541+AP542)/AP539))</f>
        <v>0.8</v>
      </c>
      <c r="AQ543" s="1926"/>
      <c r="AR543" s="1926"/>
      <c r="AS543" s="584" t="s">
        <v>2534</v>
      </c>
    </row>
    <row r="544" spans="1:49" s="584" customFormat="1" ht="12.75" customHeight="1">
      <c r="A544" s="658"/>
      <c r="B544" s="1972" t="s">
        <v>2346</v>
      </c>
      <c r="C544" s="1973"/>
      <c r="D544" s="1973"/>
      <c r="E544" s="1973"/>
      <c r="F544" s="1973"/>
      <c r="G544" s="1973"/>
      <c r="H544" s="1973"/>
      <c r="I544" s="1973"/>
      <c r="J544" s="1973"/>
      <c r="K544" s="1973"/>
      <c r="L544" s="1973"/>
      <c r="M544" s="1973"/>
      <c r="N544" s="1973"/>
      <c r="O544" s="1973"/>
      <c r="P544" s="1973"/>
      <c r="Q544" s="1973"/>
      <c r="R544" s="1973"/>
      <c r="S544" s="1973"/>
      <c r="T544" s="1973"/>
      <c r="U544" s="1973"/>
      <c r="V544" s="1973"/>
      <c r="W544" s="1973"/>
      <c r="X544" s="1973"/>
      <c r="Y544" s="1973"/>
      <c r="Z544" s="1973"/>
      <c r="AA544" s="1973"/>
      <c r="AB544" s="1973"/>
      <c r="AC544" s="1973"/>
      <c r="AD544" s="1973"/>
      <c r="AE544" s="1973"/>
      <c r="AF544" s="1973"/>
      <c r="AG544" s="1973"/>
      <c r="AH544" s="1973"/>
      <c r="AI544" s="1973"/>
      <c r="AJ544" s="1974"/>
      <c r="AK544" s="629"/>
      <c r="AL544" s="629"/>
      <c r="AM544" s="629"/>
      <c r="AN544" s="631"/>
    </row>
    <row r="545" spans="1:45" s="584" customFormat="1" ht="12.75" customHeight="1">
      <c r="A545" s="658"/>
      <c r="B545" s="1975"/>
      <c r="C545" s="1976"/>
      <c r="D545" s="1976"/>
      <c r="E545" s="1976"/>
      <c r="F545" s="1976"/>
      <c r="G545" s="1976"/>
      <c r="H545" s="1976"/>
      <c r="I545" s="1976"/>
      <c r="J545" s="1976"/>
      <c r="K545" s="1976"/>
      <c r="L545" s="1976"/>
      <c r="M545" s="1976"/>
      <c r="N545" s="1976"/>
      <c r="O545" s="1976"/>
      <c r="P545" s="1976"/>
      <c r="Q545" s="1976"/>
      <c r="R545" s="1976"/>
      <c r="S545" s="1976"/>
      <c r="T545" s="1976"/>
      <c r="U545" s="1976"/>
      <c r="V545" s="1976"/>
      <c r="W545" s="1976"/>
      <c r="X545" s="1976"/>
      <c r="Y545" s="1976"/>
      <c r="Z545" s="1976"/>
      <c r="AA545" s="1976"/>
      <c r="AB545" s="1976"/>
      <c r="AC545" s="1976"/>
      <c r="AD545" s="1976"/>
      <c r="AE545" s="1976"/>
      <c r="AF545" s="1976"/>
      <c r="AG545" s="1976"/>
      <c r="AH545" s="1976"/>
      <c r="AI545" s="1976"/>
      <c r="AJ545" s="1977"/>
      <c r="AK545" s="629"/>
      <c r="AL545" s="629"/>
      <c r="AM545" s="629"/>
      <c r="AN545" s="631"/>
      <c r="AP545" s="1906">
        <f>AP546-AP541-AP542</f>
        <v>44749797</v>
      </c>
      <c r="AQ545" s="1927"/>
      <c r="AR545" s="1927"/>
      <c r="AS545" s="584" t="s">
        <v>2536</v>
      </c>
    </row>
    <row r="546" spans="1:45" s="584" customFormat="1" ht="12.75" customHeight="1">
      <c r="A546" s="658"/>
      <c r="B546" s="1978"/>
      <c r="C546" s="1979"/>
      <c r="D546" s="1979"/>
      <c r="E546" s="1979"/>
      <c r="F546" s="1979"/>
      <c r="G546" s="1979"/>
      <c r="H546" s="1979"/>
      <c r="I546" s="1979"/>
      <c r="J546" s="1979"/>
      <c r="K546" s="1979"/>
      <c r="L546" s="1979"/>
      <c r="M546" s="1979"/>
      <c r="N546" s="1979"/>
      <c r="O546" s="1979"/>
      <c r="P546" s="1979"/>
      <c r="Q546" s="1979"/>
      <c r="R546" s="1979"/>
      <c r="S546" s="1979"/>
      <c r="T546" s="1979"/>
      <c r="U546" s="1979"/>
      <c r="V546" s="1979"/>
      <c r="W546" s="1979"/>
      <c r="X546" s="1979"/>
      <c r="Y546" s="1979"/>
      <c r="Z546" s="1979"/>
      <c r="AA546" s="1979"/>
      <c r="AB546" s="1979"/>
      <c r="AC546" s="1979"/>
      <c r="AD546" s="1979"/>
      <c r="AE546" s="1979"/>
      <c r="AF546" s="1979"/>
      <c r="AG546" s="1979"/>
      <c r="AH546" s="1979"/>
      <c r="AI546" s="1979"/>
      <c r="AJ546" s="1980"/>
      <c r="AK546" s="629"/>
      <c r="AL546" s="629"/>
      <c r="AM546" s="629"/>
      <c r="AN546" s="631"/>
      <c r="AP546" s="1906">
        <f>Application!AJ1052</f>
        <v>76658020.359999999</v>
      </c>
      <c r="AQ546" s="1906"/>
      <c r="AR546" s="1906"/>
      <c r="AS546" s="584" t="s">
        <v>2535</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1679</v>
      </c>
      <c r="AK548" s="1981">
        <f>IFERROR(IF(AND(C530="N/A",C533="N/A"),0,IF(AF542=0,0,IF((AF542*100)&gt;12,12,(AF542*100)))),0)</f>
        <v>12</v>
      </c>
      <c r="AL548" s="1981"/>
      <c r="AM548" s="1982"/>
      <c r="AN548" s="631"/>
      <c r="AP548" s="1895">
        <f>AP545+(AP539*AP543)</f>
        <v>69294584.200000003</v>
      </c>
      <c r="AQ548" s="1896"/>
      <c r="AR548" s="1897"/>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2336</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5" t="s">
        <v>1425</v>
      </c>
      <c r="AF551" s="1925"/>
      <c r="AG551" s="1925"/>
      <c r="AH551" s="1925"/>
      <c r="AI551" s="1925"/>
      <c r="AJ551" s="1925"/>
      <c r="AK551" s="1925"/>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2" t="s">
        <v>2337</v>
      </c>
      <c r="C553" s="1912"/>
      <c r="D553" s="1912"/>
      <c r="E553" s="1912"/>
      <c r="F553" s="1912"/>
      <c r="G553" s="1912"/>
      <c r="H553" s="1912"/>
      <c r="I553" s="1912"/>
      <c r="J553" s="1912"/>
      <c r="K553" s="1912"/>
      <c r="L553" s="1912"/>
      <c r="M553" s="1912"/>
      <c r="N553" s="1912"/>
      <c r="O553" s="1912"/>
      <c r="P553" s="1912"/>
      <c r="Q553" s="1912"/>
      <c r="R553" s="1912"/>
      <c r="S553" s="1912"/>
      <c r="T553" s="1912"/>
      <c r="U553" s="1912"/>
      <c r="V553" s="1912"/>
      <c r="W553" s="1912"/>
      <c r="X553" s="1912"/>
      <c r="Y553" s="1912"/>
      <c r="Z553" s="1912"/>
      <c r="AA553" s="1912"/>
      <c r="AB553" s="1912"/>
      <c r="AC553" s="1912"/>
      <c r="AD553" s="1912"/>
      <c r="AE553" s="1912"/>
      <c r="AF553" s="1912"/>
      <c r="AG553" s="1912"/>
      <c r="AH553" s="1912"/>
      <c r="AI553" s="1912"/>
      <c r="AJ553" s="1912"/>
      <c r="AK553" s="676"/>
      <c r="AL553" s="607"/>
      <c r="AM553" s="637"/>
      <c r="AN553" s="631"/>
    </row>
    <row r="554" spans="1:45" s="584" customFormat="1" ht="12.75" customHeight="1">
      <c r="A554" s="637"/>
      <c r="B554" s="1912"/>
      <c r="C554" s="1912"/>
      <c r="D554" s="1912"/>
      <c r="E554" s="1912"/>
      <c r="F554" s="1912"/>
      <c r="G554" s="1912"/>
      <c r="H554" s="1912"/>
      <c r="I554" s="1912"/>
      <c r="J554" s="1912"/>
      <c r="K554" s="1912"/>
      <c r="L554" s="1912"/>
      <c r="M554" s="1912"/>
      <c r="N554" s="1912"/>
      <c r="O554" s="1912"/>
      <c r="P554" s="1912"/>
      <c r="Q554" s="1912"/>
      <c r="R554" s="1912"/>
      <c r="S554" s="1912"/>
      <c r="T554" s="1912"/>
      <c r="U554" s="1912"/>
      <c r="V554" s="1912"/>
      <c r="W554" s="1912"/>
      <c r="X554" s="1912"/>
      <c r="Y554" s="1912"/>
      <c r="Z554" s="1912"/>
      <c r="AA554" s="1912"/>
      <c r="AB554" s="1912"/>
      <c r="AC554" s="1912"/>
      <c r="AD554" s="1912"/>
      <c r="AE554" s="1912"/>
      <c r="AF554" s="1912"/>
      <c r="AG554" s="1912"/>
      <c r="AH554" s="1912"/>
      <c r="AI554" s="1912"/>
      <c r="AJ554" s="1912"/>
      <c r="AK554" s="676"/>
      <c r="AL554" s="607"/>
      <c r="AM554" s="637"/>
      <c r="AN554" s="631"/>
    </row>
    <row r="555" spans="1:45" s="584" customFormat="1" ht="12.75" customHeight="1">
      <c r="A555" s="637"/>
      <c r="B555" s="1912"/>
      <c r="C555" s="1912"/>
      <c r="D555" s="1912"/>
      <c r="E555" s="1912"/>
      <c r="F555" s="1912"/>
      <c r="G555" s="1912"/>
      <c r="H555" s="1912"/>
      <c r="I555" s="1912"/>
      <c r="J555" s="1912"/>
      <c r="K555" s="1912"/>
      <c r="L555" s="1912"/>
      <c r="M555" s="1912"/>
      <c r="N555" s="1912"/>
      <c r="O555" s="1912"/>
      <c r="P555" s="1912"/>
      <c r="Q555" s="1912"/>
      <c r="R555" s="1912"/>
      <c r="S555" s="1912"/>
      <c r="T555" s="1912"/>
      <c r="U555" s="1912"/>
      <c r="V555" s="1912"/>
      <c r="W555" s="1912"/>
      <c r="X555" s="1912"/>
      <c r="Y555" s="1912"/>
      <c r="Z555" s="1912"/>
      <c r="AA555" s="1912"/>
      <c r="AB555" s="1912"/>
      <c r="AC555" s="1912"/>
      <c r="AD555" s="1912"/>
      <c r="AE555" s="1912"/>
      <c r="AF555" s="1912"/>
      <c r="AG555" s="1912"/>
      <c r="AH555" s="1912"/>
      <c r="AI555" s="1912"/>
      <c r="AJ555" s="1912"/>
      <c r="AK555" s="676"/>
      <c r="AL555" s="607"/>
      <c r="AM555" s="637"/>
      <c r="AN555" s="631"/>
    </row>
    <row r="556" spans="1:45" s="584" customFormat="1" ht="12.75" customHeight="1">
      <c r="A556" s="637"/>
      <c r="B556" s="1912"/>
      <c r="C556" s="1912"/>
      <c r="D556" s="1912"/>
      <c r="E556" s="1912"/>
      <c r="F556" s="1912"/>
      <c r="G556" s="1912"/>
      <c r="H556" s="1912"/>
      <c r="I556" s="1912"/>
      <c r="J556" s="1912"/>
      <c r="K556" s="1912"/>
      <c r="L556" s="1912"/>
      <c r="M556" s="1912"/>
      <c r="N556" s="1912"/>
      <c r="O556" s="1912"/>
      <c r="P556" s="1912"/>
      <c r="Q556" s="1912"/>
      <c r="R556" s="1912"/>
      <c r="S556" s="1912"/>
      <c r="T556" s="1912"/>
      <c r="U556" s="1912"/>
      <c r="V556" s="1912"/>
      <c r="W556" s="1912"/>
      <c r="X556" s="1912"/>
      <c r="Y556" s="1912"/>
      <c r="Z556" s="1912"/>
      <c r="AA556" s="1912"/>
      <c r="AB556" s="1912"/>
      <c r="AC556" s="1912"/>
      <c r="AD556" s="1912"/>
      <c r="AE556" s="1912"/>
      <c r="AF556" s="1912"/>
      <c r="AG556" s="1912"/>
      <c r="AH556" s="1912"/>
      <c r="AI556" s="1912"/>
      <c r="AJ556" s="1912"/>
      <c r="AK556" s="676"/>
      <c r="AL556" s="607"/>
      <c r="AM556" s="637"/>
      <c r="AN556" s="631"/>
    </row>
    <row r="557" spans="1:45" s="584" customFormat="1" ht="12.75" customHeight="1">
      <c r="A557" s="637"/>
      <c r="B557" s="1912"/>
      <c r="C557" s="1912"/>
      <c r="D557" s="1912"/>
      <c r="E557" s="1912"/>
      <c r="F557" s="1912"/>
      <c r="G557" s="1912"/>
      <c r="H557" s="1912"/>
      <c r="I557" s="1912"/>
      <c r="J557" s="1912"/>
      <c r="K557" s="1912"/>
      <c r="L557" s="1912"/>
      <c r="M557" s="1912"/>
      <c r="N557" s="1912"/>
      <c r="O557" s="1912"/>
      <c r="P557" s="1912"/>
      <c r="Q557" s="1912"/>
      <c r="R557" s="1912"/>
      <c r="S557" s="1912"/>
      <c r="T557" s="1912"/>
      <c r="U557" s="1912"/>
      <c r="V557" s="1912"/>
      <c r="W557" s="1912"/>
      <c r="X557" s="1912"/>
      <c r="Y557" s="1912"/>
      <c r="Z557" s="1912"/>
      <c r="AA557" s="1912"/>
      <c r="AB557" s="1912"/>
      <c r="AC557" s="1912"/>
      <c r="AD557" s="1912"/>
      <c r="AE557" s="1912"/>
      <c r="AF557" s="1912"/>
      <c r="AG557" s="1912"/>
      <c r="AH557" s="1912"/>
      <c r="AI557" s="1912"/>
      <c r="AJ557" s="1912"/>
      <c r="AK557" s="676"/>
      <c r="AL557" s="607"/>
      <c r="AM557" s="637"/>
      <c r="AN557" s="631"/>
    </row>
    <row r="558" spans="1:45" s="584" customFormat="1" ht="12.75" customHeight="1">
      <c r="A558" s="637"/>
      <c r="B558" s="1912"/>
      <c r="C558" s="1912"/>
      <c r="D558" s="1912"/>
      <c r="E558" s="1912"/>
      <c r="F558" s="1912"/>
      <c r="G558" s="1912"/>
      <c r="H558" s="1912"/>
      <c r="I558" s="1912"/>
      <c r="J558" s="1912"/>
      <c r="K558" s="1912"/>
      <c r="L558" s="1912"/>
      <c r="M558" s="1912"/>
      <c r="N558" s="1912"/>
      <c r="O558" s="1912"/>
      <c r="P558" s="1912"/>
      <c r="Q558" s="1912"/>
      <c r="R558" s="1912"/>
      <c r="S558" s="1912"/>
      <c r="T558" s="1912"/>
      <c r="U558" s="1912"/>
      <c r="V558" s="1912"/>
      <c r="W558" s="1912"/>
      <c r="X558" s="1912"/>
      <c r="Y558" s="1912"/>
      <c r="Z558" s="1912"/>
      <c r="AA558" s="1912"/>
      <c r="AB558" s="1912"/>
      <c r="AC558" s="1912"/>
      <c r="AD558" s="1912"/>
      <c r="AE558" s="1912"/>
      <c r="AF558" s="1912"/>
      <c r="AG558" s="1912"/>
      <c r="AH558" s="1912"/>
      <c r="AI558" s="1912"/>
      <c r="AJ558" s="1912"/>
      <c r="AK558" s="676"/>
      <c r="AL558" s="607"/>
      <c r="AM558" s="637"/>
      <c r="AN558" s="631"/>
    </row>
    <row r="559" spans="1:45" s="584" customFormat="1" ht="12.75" customHeight="1">
      <c r="A559" s="637"/>
      <c r="B559" s="1912"/>
      <c r="C559" s="1912"/>
      <c r="D559" s="1912"/>
      <c r="E559" s="1912"/>
      <c r="F559" s="1912"/>
      <c r="G559" s="1912"/>
      <c r="H559" s="1912"/>
      <c r="I559" s="1912"/>
      <c r="J559" s="1912"/>
      <c r="K559" s="1912"/>
      <c r="L559" s="1912"/>
      <c r="M559" s="1912"/>
      <c r="N559" s="1912"/>
      <c r="O559" s="1912"/>
      <c r="P559" s="1912"/>
      <c r="Q559" s="1912"/>
      <c r="R559" s="1912"/>
      <c r="S559" s="1912"/>
      <c r="T559" s="1912"/>
      <c r="U559" s="1912"/>
      <c r="V559" s="1912"/>
      <c r="W559" s="1912"/>
      <c r="X559" s="1912"/>
      <c r="Y559" s="1912"/>
      <c r="Z559" s="1912"/>
      <c r="AA559" s="1912"/>
      <c r="AB559" s="1912"/>
      <c r="AC559" s="1912"/>
      <c r="AD559" s="1912"/>
      <c r="AE559" s="1912"/>
      <c r="AF559" s="1912"/>
      <c r="AG559" s="1912"/>
      <c r="AH559" s="1912"/>
      <c r="AI559" s="1912"/>
      <c r="AJ559" s="1912"/>
      <c r="AK559" s="676"/>
      <c r="AL559" s="607"/>
      <c r="AM559" s="637"/>
      <c r="AN559" s="631"/>
    </row>
    <row r="560" spans="1:45" ht="12.75" customHeight="1">
      <c r="A560" s="637"/>
      <c r="B560" s="1912"/>
      <c r="C560" s="1912"/>
      <c r="D560" s="1912"/>
      <c r="E560" s="1912"/>
      <c r="F560" s="1912"/>
      <c r="G560" s="1912"/>
      <c r="H560" s="1912"/>
      <c r="I560" s="1912"/>
      <c r="J560" s="1912"/>
      <c r="K560" s="1912"/>
      <c r="L560" s="1912"/>
      <c r="M560" s="1912"/>
      <c r="N560" s="1912"/>
      <c r="O560" s="1912"/>
      <c r="P560" s="1912"/>
      <c r="Q560" s="1912"/>
      <c r="R560" s="1912"/>
      <c r="S560" s="1912"/>
      <c r="T560" s="1912"/>
      <c r="U560" s="1912"/>
      <c r="V560" s="1912"/>
      <c r="W560" s="1912"/>
      <c r="X560" s="1912"/>
      <c r="Y560" s="1912"/>
      <c r="Z560" s="1912"/>
      <c r="AA560" s="1912"/>
      <c r="AB560" s="1912"/>
      <c r="AC560" s="1912"/>
      <c r="AD560" s="1912"/>
      <c r="AE560" s="1912"/>
      <c r="AF560" s="1912"/>
      <c r="AG560" s="1912"/>
      <c r="AH560" s="1912"/>
      <c r="AI560" s="1912"/>
      <c r="AJ560" s="1912"/>
      <c r="AK560" s="676"/>
      <c r="AL560" s="607"/>
      <c r="AM560" s="637"/>
    </row>
    <row r="561" spans="1:42" s="584" customFormat="1" ht="12.75" customHeight="1">
      <c r="B561" s="1912"/>
      <c r="C561" s="1912"/>
      <c r="D561" s="1912"/>
      <c r="E561" s="1912"/>
      <c r="F561" s="1912"/>
      <c r="G561" s="1912"/>
      <c r="H561" s="1912"/>
      <c r="I561" s="1912"/>
      <c r="J561" s="1912"/>
      <c r="K561" s="1912"/>
      <c r="L561" s="1912"/>
      <c r="M561" s="1912"/>
      <c r="N561" s="1912"/>
      <c r="O561" s="1912"/>
      <c r="P561" s="1912"/>
      <c r="Q561" s="1912"/>
      <c r="R561" s="1912"/>
      <c r="S561" s="1912"/>
      <c r="T561" s="1912"/>
      <c r="U561" s="1912"/>
      <c r="V561" s="1912"/>
      <c r="W561" s="1912"/>
      <c r="X561" s="1912"/>
      <c r="Y561" s="1912"/>
      <c r="Z561" s="1912"/>
      <c r="AA561" s="1912"/>
      <c r="AB561" s="1912"/>
      <c r="AC561" s="1912"/>
      <c r="AD561" s="1912"/>
      <c r="AE561" s="1912"/>
      <c r="AF561" s="1912"/>
      <c r="AG561" s="1912"/>
      <c r="AH561" s="1912"/>
      <c r="AI561" s="1912"/>
      <c r="AJ561" s="1912"/>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1505</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1506</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1888</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2" t="s">
        <v>1449</v>
      </c>
      <c r="AG567" s="1992"/>
      <c r="AH567" s="1992"/>
      <c r="AI567" s="1992"/>
      <c r="AJ567" s="1992"/>
      <c r="AK567" s="1992"/>
      <c r="AL567" s="1992"/>
      <c r="AN567" s="631"/>
    </row>
    <row r="568" spans="1:42" s="584" customFormat="1" ht="12.75" customHeight="1">
      <c r="B568" s="570"/>
      <c r="C568" s="650"/>
      <c r="D568" s="697"/>
      <c r="E568" s="872" t="s">
        <v>1889</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1890</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1891</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1892</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2537</v>
      </c>
      <c r="AP571" s="584" t="b">
        <f>IF(Application!AF418&gt;=25,TRUE,FALSE)</f>
        <v>0</v>
      </c>
    </row>
    <row r="572" spans="1:42" s="584" customFormat="1" ht="12.75" customHeight="1">
      <c r="B572" s="570"/>
      <c r="C572" s="650"/>
      <c r="D572" s="697"/>
      <c r="E572" s="872" t="s">
        <v>1893</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2538</v>
      </c>
      <c r="AP572" s="584" t="b">
        <f>Application!Z199="Yes"</f>
        <v>1</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1894</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2" t="s">
        <v>1507</v>
      </c>
      <c r="AG574" s="1992"/>
      <c r="AH574" s="1992"/>
      <c r="AI574" s="1992"/>
      <c r="AJ574" s="1992"/>
      <c r="AK574" s="1992"/>
      <c r="AL574" s="1992"/>
      <c r="AN574" s="631"/>
    </row>
    <row r="575" spans="1:42" s="584" customFormat="1" ht="12.75" customHeight="1">
      <c r="B575" s="570"/>
      <c r="C575" s="968"/>
      <c r="D575" s="697"/>
      <c r="E575" s="872" t="s">
        <v>1895</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1896</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0</v>
      </c>
    </row>
    <row r="577" spans="1:53" s="584" customFormat="1" ht="12.75" customHeight="1">
      <c r="B577" s="644"/>
      <c r="C577" s="966"/>
      <c r="D577" s="697"/>
      <c r="E577" s="872" t="s">
        <v>1898</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1897</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1508</v>
      </c>
      <c r="AP579" s="584">
        <v>4</v>
      </c>
    </row>
    <row r="580" spans="1:53" s="584" customFormat="1" ht="12.75" customHeight="1">
      <c r="B580" s="570"/>
      <c r="C580" s="966"/>
      <c r="D580" s="697" t="s">
        <v>279</v>
      </c>
      <c r="E580" s="872" t="s">
        <v>1899</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2" t="s">
        <v>1489</v>
      </c>
      <c r="AG580" s="1992"/>
      <c r="AH580" s="1992"/>
      <c r="AI580" s="1992"/>
      <c r="AJ580" s="1992"/>
      <c r="AK580" s="1992"/>
      <c r="AL580" s="1992"/>
      <c r="AN580" s="631"/>
      <c r="AO580" s="645" t="s">
        <v>1509</v>
      </c>
      <c r="AP580" s="584">
        <v>3</v>
      </c>
    </row>
    <row r="581" spans="1:53" s="584" customFormat="1" ht="12.75" customHeight="1">
      <c r="B581" s="570"/>
      <c r="C581" s="968"/>
      <c r="D581" s="697"/>
      <c r="E581" s="872" t="s">
        <v>1895</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1896</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2540</v>
      </c>
    </row>
    <row r="583" spans="1:53" s="584" customFormat="1" ht="12.75" customHeight="1">
      <c r="B583" s="570"/>
      <c r="C583" s="968"/>
      <c r="D583" s="697"/>
      <c r="E583" s="872" t="s">
        <v>1898</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2541</v>
      </c>
    </row>
    <row r="584" spans="1:53" s="584" customFormat="1" ht="12.75" customHeight="1">
      <c r="B584" s="570"/>
      <c r="C584" s="968"/>
      <c r="D584" s="697"/>
      <c r="E584" s="872" t="s">
        <v>1897</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2542</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1508</v>
      </c>
      <c r="E586" s="872" t="s">
        <v>1900</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2" t="s">
        <v>1510</v>
      </c>
      <c r="AG586" s="1992"/>
      <c r="AH586" s="1992"/>
      <c r="AI586" s="1992"/>
      <c r="AJ586" s="1992"/>
      <c r="AK586" s="1992"/>
      <c r="AL586" s="1992"/>
      <c r="AN586" s="631"/>
      <c r="AO586" s="584" t="str">
        <f>X623</f>
        <v>N/A</v>
      </c>
    </row>
    <row r="587" spans="1:53" s="584" customFormat="1" ht="12.75" customHeight="1">
      <c r="B587" s="570"/>
      <c r="C587" s="968"/>
      <c r="D587" s="697"/>
      <c r="E587" s="872" t="s">
        <v>1901</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1902</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2543</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2544</v>
      </c>
    </row>
    <row r="590" spans="1:53" s="584" customFormat="1" ht="12.75" customHeight="1">
      <c r="B590" s="644"/>
      <c r="C590" s="966"/>
      <c r="D590" s="697"/>
      <c r="E590" s="570" t="s">
        <v>2057</v>
      </c>
      <c r="O590" s="2031" t="s">
        <v>1291</v>
      </c>
      <c r="P590" s="2031"/>
      <c r="Q590" s="2031"/>
      <c r="R590" s="2031"/>
      <c r="S590" s="2031"/>
      <c r="T590" s="2031"/>
      <c r="U590" s="2031"/>
      <c r="V590" s="2031"/>
      <c r="W590" s="2031"/>
      <c r="X590" s="2031"/>
      <c r="Y590" s="2031"/>
      <c r="Z590" s="2031"/>
      <c r="AA590" s="2031"/>
      <c r="AB590" s="2031"/>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1509</v>
      </c>
      <c r="E592" s="872" t="s">
        <v>1904</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2" t="s">
        <v>1463</v>
      </c>
      <c r="AG592" s="1992"/>
      <c r="AH592" s="1992"/>
      <c r="AI592" s="1992"/>
      <c r="AJ592" s="1992"/>
      <c r="AK592" s="1992"/>
      <c r="AL592" s="1992"/>
      <c r="AN592" s="631"/>
    </row>
    <row r="593" spans="2:47" s="584" customFormat="1" ht="12.75" customHeight="1">
      <c r="B593" s="570"/>
      <c r="C593" s="966"/>
      <c r="D593" s="697"/>
      <c r="E593" s="872" t="s">
        <v>1903</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1511</v>
      </c>
      <c r="E595" s="971"/>
      <c r="F595" s="971"/>
      <c r="G595" s="971"/>
      <c r="H595" s="1936" t="s">
        <v>1508</v>
      </c>
      <c r="I595" s="1936"/>
      <c r="J595" s="971"/>
      <c r="K595" s="971"/>
      <c r="L595" s="971"/>
      <c r="N595" s="22"/>
      <c r="O595" s="22"/>
      <c r="P595" s="22"/>
      <c r="Q595" s="1195" t="s">
        <v>2539</v>
      </c>
      <c r="R595" s="2032" t="s">
        <v>2540</v>
      </c>
      <c r="S595" s="2032"/>
      <c r="T595" s="2032"/>
      <c r="U595" s="2032"/>
      <c r="V595" s="2032"/>
      <c r="W595" s="2032"/>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3" t="str">
        <f>IF(AND(H595="(i)",NOT(AP571)),AO588,IF(AND(H595="(iv)",OR(R595=AO584,R595=AO583),NOT(AP572)),AO589,""))</f>
        <v/>
      </c>
      <c r="Z596" s="2033"/>
      <c r="AA596" s="2033"/>
      <c r="AB596" s="2033"/>
      <c r="AC596" s="2033"/>
      <c r="AD596" s="2033"/>
      <c r="AE596" s="2033"/>
      <c r="AF596" s="2033"/>
      <c r="AG596" s="2033"/>
      <c r="AH596" s="2033"/>
      <c r="AI596" s="2033"/>
      <c r="AJ596" s="2033"/>
      <c r="AK596" s="2033"/>
      <c r="AL596" s="2033"/>
      <c r="AM596" s="2034"/>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3"/>
      <c r="Z597" s="2033"/>
      <c r="AA597" s="2033"/>
      <c r="AB597" s="2033"/>
      <c r="AC597" s="2033"/>
      <c r="AD597" s="2033"/>
      <c r="AE597" s="2033"/>
      <c r="AF597" s="2033"/>
      <c r="AG597" s="2033"/>
      <c r="AH597" s="2033"/>
      <c r="AI597" s="2033"/>
      <c r="AJ597" s="2033"/>
      <c r="AK597" s="2033"/>
      <c r="AL597" s="2033"/>
      <c r="AM597" s="2034"/>
      <c r="AN597" s="631"/>
      <c r="AO597" s="645"/>
      <c r="AT597" s="645"/>
    </row>
    <row r="598" spans="2:47" s="584" customFormat="1" ht="12.75" customHeight="1">
      <c r="B598" s="570"/>
      <c r="C598" s="968"/>
      <c r="D598" s="570" t="s">
        <v>1905</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1906</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1907</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1908</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1511</v>
      </c>
      <c r="F603" s="971"/>
      <c r="G603" s="971"/>
      <c r="I603" s="2030" t="s">
        <v>600</v>
      </c>
      <c r="J603" s="2030"/>
      <c r="K603" s="2030"/>
      <c r="L603" s="2030"/>
      <c r="M603" s="2030"/>
      <c r="N603" s="2030"/>
      <c r="O603" s="2030"/>
      <c r="P603" s="2030"/>
      <c r="Q603" s="2030"/>
      <c r="R603" s="2030"/>
      <c r="S603" s="2030"/>
      <c r="T603" s="2030"/>
      <c r="U603" s="2030"/>
      <c r="V603" s="2030"/>
      <c r="W603" s="2030"/>
      <c r="X603" s="2030"/>
      <c r="Y603" s="2030"/>
      <c r="Z603" s="2030"/>
      <c r="AA603" s="2030"/>
      <c r="AB603" s="2030"/>
      <c r="AC603" s="2030"/>
      <c r="AD603" s="2030"/>
      <c r="AE603" s="2030"/>
      <c r="AF603" s="570"/>
      <c r="AG603" s="570"/>
      <c r="AH603" s="570"/>
      <c r="AI603" s="570"/>
      <c r="AJ603" s="570"/>
      <c r="AK603" s="570"/>
      <c r="AL603" s="570"/>
      <c r="AN603" s="631"/>
      <c r="AO603" s="584" t="s">
        <v>1512</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1513</v>
      </c>
      <c r="AP604" s="584">
        <v>2</v>
      </c>
    </row>
    <row r="605" spans="2:47" s="584" customFormat="1" ht="12.75" customHeight="1">
      <c r="B605" s="2028" t="s">
        <v>600</v>
      </c>
      <c r="C605" s="2028"/>
      <c r="D605" s="676"/>
      <c r="E605" s="1912" t="s">
        <v>1514</v>
      </c>
      <c r="F605" s="1912"/>
      <c r="G605" s="1912"/>
      <c r="H605" s="1912"/>
      <c r="I605" s="1912"/>
      <c r="J605" s="1912"/>
      <c r="K605" s="1912"/>
      <c r="L605" s="1912"/>
      <c r="M605" s="1912"/>
      <c r="N605" s="1912"/>
      <c r="O605" s="1912"/>
      <c r="P605" s="1912"/>
      <c r="Q605" s="1912"/>
      <c r="R605" s="1912"/>
      <c r="S605" s="1912"/>
      <c r="T605" s="1912"/>
      <c r="U605" s="1912"/>
      <c r="V605" s="1912"/>
      <c r="W605" s="1912"/>
      <c r="X605" s="1912"/>
      <c r="Y605" s="1912"/>
      <c r="Z605" s="1912"/>
      <c r="AA605" s="1912"/>
      <c r="AB605" s="1912"/>
      <c r="AC605" s="1912"/>
      <c r="AD605" s="1912"/>
      <c r="AE605" s="1912"/>
      <c r="AF605" s="1912"/>
      <c r="AG605" s="1912"/>
      <c r="AH605" s="676"/>
      <c r="AI605" s="676"/>
      <c r="AJ605" s="676"/>
      <c r="AK605" s="676"/>
      <c r="AL605" s="676"/>
      <c r="AN605" s="631"/>
    </row>
    <row r="606" spans="2:47" s="584" customFormat="1" ht="12.75" customHeight="1">
      <c r="B606" s="570"/>
      <c r="C606" s="968"/>
      <c r="D606" s="676"/>
      <c r="E606" s="1912"/>
      <c r="F606" s="1912"/>
      <c r="G606" s="1912"/>
      <c r="H606" s="1912"/>
      <c r="I606" s="1912"/>
      <c r="J606" s="1912"/>
      <c r="K606" s="1912"/>
      <c r="L606" s="1912"/>
      <c r="M606" s="1912"/>
      <c r="N606" s="1912"/>
      <c r="O606" s="1912"/>
      <c r="P606" s="1912"/>
      <c r="Q606" s="1912"/>
      <c r="R606" s="1912"/>
      <c r="S606" s="1912"/>
      <c r="T606" s="1912"/>
      <c r="U606" s="1912"/>
      <c r="V606" s="1912"/>
      <c r="W606" s="1912"/>
      <c r="X606" s="1912"/>
      <c r="Y606" s="1912"/>
      <c r="Z606" s="1912"/>
      <c r="AA606" s="1912"/>
      <c r="AB606" s="1912"/>
      <c r="AC606" s="1912"/>
      <c r="AD606" s="1912"/>
      <c r="AE606" s="1912"/>
      <c r="AF606" s="1912"/>
      <c r="AG606" s="1912"/>
      <c r="AH606" s="676"/>
      <c r="AI606" s="676"/>
      <c r="AJ606" s="676"/>
      <c r="AK606" s="676"/>
      <c r="AL606" s="676"/>
      <c r="AN606" s="631"/>
    </row>
    <row r="607" spans="2:47" s="584" customFormat="1" ht="12.75" customHeight="1">
      <c r="B607" s="570"/>
      <c r="C607" s="968"/>
      <c r="D607" s="676"/>
      <c r="E607" s="1912"/>
      <c r="F607" s="1912"/>
      <c r="G607" s="1912"/>
      <c r="H607" s="1912"/>
      <c r="I607" s="1912"/>
      <c r="J607" s="1912"/>
      <c r="K607" s="1912"/>
      <c r="L607" s="1912"/>
      <c r="M607" s="1912"/>
      <c r="N607" s="1912"/>
      <c r="O607" s="1912"/>
      <c r="P607" s="1912"/>
      <c r="Q607" s="1912"/>
      <c r="R607" s="1912"/>
      <c r="S607" s="1912"/>
      <c r="T607" s="1912"/>
      <c r="U607" s="1912"/>
      <c r="V607" s="1912"/>
      <c r="W607" s="1912"/>
      <c r="X607" s="1912"/>
      <c r="Y607" s="1912"/>
      <c r="Z607" s="1912"/>
      <c r="AA607" s="1912"/>
      <c r="AB607" s="1912"/>
      <c r="AC607" s="1912"/>
      <c r="AD607" s="1912"/>
      <c r="AE607" s="1912"/>
      <c r="AF607" s="1912"/>
      <c r="AG607" s="1912"/>
      <c r="AH607" s="676"/>
      <c r="AI607" s="676"/>
      <c r="AJ607" s="676"/>
      <c r="AK607" s="676"/>
      <c r="AL607" s="676"/>
      <c r="AN607" s="631"/>
    </row>
    <row r="608" spans="2:47" s="584" customFormat="1" ht="12.75" customHeight="1">
      <c r="B608" s="570"/>
      <c r="C608" s="968"/>
      <c r="D608" s="676"/>
      <c r="E608" s="1912"/>
      <c r="F608" s="1912"/>
      <c r="G608" s="1912"/>
      <c r="H608" s="1912"/>
      <c r="I608" s="1912"/>
      <c r="J608" s="1912"/>
      <c r="K608" s="1912"/>
      <c r="L608" s="1912"/>
      <c r="M608" s="1912"/>
      <c r="N608" s="1912"/>
      <c r="O608" s="1912"/>
      <c r="P608" s="1912"/>
      <c r="Q608" s="1912"/>
      <c r="R608" s="1912"/>
      <c r="S608" s="1912"/>
      <c r="T608" s="1912"/>
      <c r="U608" s="1912"/>
      <c r="V608" s="1912"/>
      <c r="W608" s="1912"/>
      <c r="X608" s="1912"/>
      <c r="Y608" s="1912"/>
      <c r="Z608" s="1912"/>
      <c r="AA608" s="1912"/>
      <c r="AB608" s="1912"/>
      <c r="AC608" s="1912"/>
      <c r="AD608" s="1912"/>
      <c r="AE608" s="1912"/>
      <c r="AF608" s="1912"/>
      <c r="AG608" s="1912"/>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1515</v>
      </c>
      <c r="AJ610" s="1919">
        <f>VLOOKUP($H$595,$AO$575:$AP$580,2,FALSE)+IF(R595=AO583,0,VLOOKUP($I$603,$AO$602:$AP$604,2,FALSE))</f>
        <v>4</v>
      </c>
      <c r="AK610" s="1921"/>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1516</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29" t="s">
        <v>1884</v>
      </c>
      <c r="F614" s="2029"/>
      <c r="G614" s="2029"/>
      <c r="H614" s="2029"/>
      <c r="I614" s="2029"/>
      <c r="J614" s="2029"/>
      <c r="K614" s="2029"/>
      <c r="L614" s="2029"/>
      <c r="M614" s="2029"/>
      <c r="N614" s="2029"/>
      <c r="O614" s="2029"/>
      <c r="P614" s="2029"/>
      <c r="Q614" s="2029"/>
      <c r="R614" s="2029"/>
      <c r="S614" s="2029"/>
      <c r="T614" s="2029"/>
      <c r="U614" s="2029"/>
      <c r="V614" s="2029"/>
      <c r="W614" s="2029"/>
      <c r="X614" s="2029"/>
      <c r="Y614" s="2029"/>
      <c r="Z614" s="2029"/>
      <c r="AA614" s="2029"/>
      <c r="AB614" s="2029"/>
      <c r="AC614" s="2029"/>
      <c r="AD614" s="2029"/>
      <c r="AE614" s="573"/>
      <c r="AF614" s="1992" t="s">
        <v>1463</v>
      </c>
      <c r="AG614" s="1992"/>
      <c r="AH614" s="1992"/>
      <c r="AI614" s="1992"/>
      <c r="AJ614" s="1992"/>
      <c r="AK614" s="1992"/>
      <c r="AL614" s="1992"/>
      <c r="AM614" s="584"/>
      <c r="AN614" s="712"/>
    </row>
    <row r="615" spans="1:42" s="584" customFormat="1" ht="12.75" customHeight="1">
      <c r="A615" s="713"/>
      <c r="B615" s="570"/>
      <c r="C615" s="968"/>
      <c r="D615" s="697"/>
      <c r="E615" s="2029"/>
      <c r="F615" s="2029"/>
      <c r="G615" s="2029"/>
      <c r="H615" s="2029"/>
      <c r="I615" s="2029"/>
      <c r="J615" s="2029"/>
      <c r="K615" s="2029"/>
      <c r="L615" s="2029"/>
      <c r="M615" s="2029"/>
      <c r="N615" s="2029"/>
      <c r="O615" s="2029"/>
      <c r="P615" s="2029"/>
      <c r="Q615" s="2029"/>
      <c r="R615" s="2029"/>
      <c r="S615" s="2029"/>
      <c r="T615" s="2029"/>
      <c r="U615" s="2029"/>
      <c r="V615" s="2029"/>
      <c r="W615" s="2029"/>
      <c r="X615" s="2029"/>
      <c r="Y615" s="2029"/>
      <c r="Z615" s="2029"/>
      <c r="AA615" s="2029"/>
      <c r="AB615" s="2029"/>
      <c r="AC615" s="2029"/>
      <c r="AD615" s="2029"/>
      <c r="AE615" s="570"/>
      <c r="AF615" s="570"/>
      <c r="AG615" s="570"/>
      <c r="AH615" s="570"/>
      <c r="AI615" s="570"/>
      <c r="AJ615" s="570"/>
      <c r="AK615" s="570"/>
      <c r="AL615" s="570"/>
      <c r="AN615" s="631"/>
    </row>
    <row r="616" spans="1:42" s="584" customFormat="1" ht="12.75" customHeight="1">
      <c r="B616" s="570"/>
      <c r="C616" s="966"/>
      <c r="D616" s="697"/>
      <c r="E616" s="2029"/>
      <c r="F616" s="2029"/>
      <c r="G616" s="2029"/>
      <c r="H616" s="2029"/>
      <c r="I616" s="2029"/>
      <c r="J616" s="2029"/>
      <c r="K616" s="2029"/>
      <c r="L616" s="2029"/>
      <c r="M616" s="2029"/>
      <c r="N616" s="2029"/>
      <c r="O616" s="2029"/>
      <c r="P616" s="2029"/>
      <c r="Q616" s="2029"/>
      <c r="R616" s="2029"/>
      <c r="S616" s="2029"/>
      <c r="T616" s="2029"/>
      <c r="U616" s="2029"/>
      <c r="V616" s="2029"/>
      <c r="W616" s="2029"/>
      <c r="X616" s="2029"/>
      <c r="Y616" s="2029"/>
      <c r="Z616" s="2029"/>
      <c r="AA616" s="2029"/>
      <c r="AB616" s="2029"/>
      <c r="AC616" s="2029"/>
      <c r="AD616" s="2029"/>
      <c r="AE616" s="570"/>
      <c r="AF616" s="570"/>
      <c r="AG616" s="570"/>
      <c r="AH616" s="570"/>
      <c r="AI616" s="570"/>
      <c r="AJ616" s="570"/>
      <c r="AK616" s="570"/>
      <c r="AL616" s="570"/>
      <c r="AN616" s="631"/>
    </row>
    <row r="617" spans="1:42" s="584" customFormat="1" ht="12.75" customHeight="1">
      <c r="B617" s="570"/>
      <c r="C617" s="966"/>
      <c r="D617" s="697"/>
      <c r="E617" s="2029"/>
      <c r="F617" s="2029"/>
      <c r="G617" s="2029"/>
      <c r="H617" s="2029"/>
      <c r="I617" s="2029"/>
      <c r="J617" s="2029"/>
      <c r="K617" s="2029"/>
      <c r="L617" s="2029"/>
      <c r="M617" s="2029"/>
      <c r="N617" s="2029"/>
      <c r="O617" s="2029"/>
      <c r="P617" s="2029"/>
      <c r="Q617" s="2029"/>
      <c r="R617" s="2029"/>
      <c r="S617" s="2029"/>
      <c r="T617" s="2029"/>
      <c r="U617" s="2029"/>
      <c r="V617" s="2029"/>
      <c r="W617" s="2029"/>
      <c r="X617" s="2029"/>
      <c r="Y617" s="2029"/>
      <c r="Z617" s="2029"/>
      <c r="AA617" s="2029"/>
      <c r="AB617" s="2029"/>
      <c r="AC617" s="2029"/>
      <c r="AD617" s="2029"/>
      <c r="AE617" s="570"/>
      <c r="AF617" s="570"/>
      <c r="AG617" s="570"/>
      <c r="AH617" s="570"/>
      <c r="AI617" s="570"/>
      <c r="AJ617" s="570"/>
      <c r="AK617" s="570"/>
      <c r="AL617" s="570"/>
      <c r="AN617" s="631"/>
    </row>
    <row r="618" spans="1:42" s="584" customFormat="1" ht="12.75" customHeight="1">
      <c r="B618" s="570"/>
      <c r="C618" s="966"/>
      <c r="D618" s="697"/>
      <c r="E618" s="2029"/>
      <c r="F618" s="2029"/>
      <c r="G618" s="2029"/>
      <c r="H618" s="2029"/>
      <c r="I618" s="2029"/>
      <c r="J618" s="2029"/>
      <c r="K618" s="2029"/>
      <c r="L618" s="2029"/>
      <c r="M618" s="2029"/>
      <c r="N618" s="2029"/>
      <c r="O618" s="2029"/>
      <c r="P618" s="2029"/>
      <c r="Q618" s="2029"/>
      <c r="R618" s="2029"/>
      <c r="S618" s="2029"/>
      <c r="T618" s="2029"/>
      <c r="U618" s="2029"/>
      <c r="V618" s="2029"/>
      <c r="W618" s="2029"/>
      <c r="X618" s="2029"/>
      <c r="Y618" s="2029"/>
      <c r="Z618" s="2029"/>
      <c r="AA618" s="2029"/>
      <c r="AB618" s="2029"/>
      <c r="AC618" s="2029"/>
      <c r="AD618" s="2029"/>
      <c r="AE618" s="570"/>
      <c r="AF618" s="570"/>
      <c r="AG618" s="570"/>
      <c r="AH618" s="570"/>
      <c r="AI618" s="570"/>
      <c r="AJ618" s="570"/>
      <c r="AK618" s="570"/>
      <c r="AL618" s="570"/>
      <c r="AN618" s="631"/>
    </row>
    <row r="619" spans="1:42" s="584" customFormat="1" ht="12.75" customHeight="1">
      <c r="B619" s="570"/>
      <c r="C619" s="966"/>
      <c r="D619" s="697"/>
      <c r="E619" s="2029"/>
      <c r="F619" s="2029"/>
      <c r="G619" s="2029"/>
      <c r="H619" s="2029"/>
      <c r="I619" s="2029"/>
      <c r="J619" s="2029"/>
      <c r="K619" s="2029"/>
      <c r="L619" s="2029"/>
      <c r="M619" s="2029"/>
      <c r="N619" s="2029"/>
      <c r="O619" s="2029"/>
      <c r="P619" s="2029"/>
      <c r="Q619" s="2029"/>
      <c r="R619" s="2029"/>
      <c r="S619" s="2029"/>
      <c r="T619" s="2029"/>
      <c r="U619" s="2029"/>
      <c r="V619" s="2029"/>
      <c r="W619" s="2029"/>
      <c r="X619" s="2029"/>
      <c r="Y619" s="2029"/>
      <c r="Z619" s="2029"/>
      <c r="AA619" s="2029"/>
      <c r="AB619" s="2029"/>
      <c r="AC619" s="2029"/>
      <c r="AD619" s="2029"/>
      <c r="AE619" s="570"/>
      <c r="AF619" s="570"/>
      <c r="AG619" s="570"/>
      <c r="AH619" s="570"/>
      <c r="AI619" s="570"/>
      <c r="AJ619" s="570"/>
      <c r="AK619" s="570"/>
      <c r="AL619" s="570"/>
      <c r="AN619" s="631"/>
    </row>
    <row r="620" spans="1:42" s="584" customFormat="1" ht="12.75" customHeight="1">
      <c r="A620" s="671"/>
      <c r="B620" s="650"/>
      <c r="C620" s="975"/>
      <c r="D620" s="697"/>
      <c r="E620" s="2029"/>
      <c r="F620" s="2029"/>
      <c r="G620" s="2029"/>
      <c r="H620" s="2029"/>
      <c r="I620" s="2029"/>
      <c r="J620" s="2029"/>
      <c r="K620" s="2029"/>
      <c r="L620" s="2029"/>
      <c r="M620" s="2029"/>
      <c r="N620" s="2029"/>
      <c r="O620" s="2029"/>
      <c r="P620" s="2029"/>
      <c r="Q620" s="2029"/>
      <c r="R620" s="2029"/>
      <c r="S620" s="2029"/>
      <c r="T620" s="2029"/>
      <c r="U620" s="2029"/>
      <c r="V620" s="2029"/>
      <c r="W620" s="2029"/>
      <c r="X620" s="2029"/>
      <c r="Y620" s="2029"/>
      <c r="Z620" s="2029"/>
      <c r="AA620" s="2029"/>
      <c r="AB620" s="2029"/>
      <c r="AC620" s="2029"/>
      <c r="AD620" s="2029"/>
      <c r="AE620" s="650"/>
      <c r="AF620" s="650"/>
      <c r="AG620" s="650"/>
      <c r="AH620" s="650"/>
      <c r="AI620" s="650"/>
      <c r="AJ620" s="650"/>
      <c r="AK620" s="570"/>
      <c r="AL620" s="570"/>
      <c r="AN620" s="631"/>
    </row>
    <row r="621" spans="1:42" s="584" customFormat="1" ht="12.75" customHeight="1">
      <c r="B621" s="650"/>
      <c r="C621" s="975"/>
      <c r="D621" s="697"/>
      <c r="E621" s="2029"/>
      <c r="F621" s="2029"/>
      <c r="G621" s="2029"/>
      <c r="H621" s="2029"/>
      <c r="I621" s="2029"/>
      <c r="J621" s="2029"/>
      <c r="K621" s="2029"/>
      <c r="L621" s="2029"/>
      <c r="M621" s="2029"/>
      <c r="N621" s="2029"/>
      <c r="O621" s="2029"/>
      <c r="P621" s="2029"/>
      <c r="Q621" s="2029"/>
      <c r="R621" s="2029"/>
      <c r="S621" s="2029"/>
      <c r="T621" s="2029"/>
      <c r="U621" s="2029"/>
      <c r="V621" s="2029"/>
      <c r="W621" s="2029"/>
      <c r="X621" s="2029"/>
      <c r="Y621" s="2029"/>
      <c r="Z621" s="2029"/>
      <c r="AA621" s="2029"/>
      <c r="AB621" s="2029"/>
      <c r="AC621" s="2029"/>
      <c r="AD621" s="2029"/>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1517</v>
      </c>
      <c r="F623" s="976"/>
      <c r="G623" s="976"/>
      <c r="H623" s="976"/>
      <c r="I623" s="976"/>
      <c r="J623" s="976"/>
      <c r="K623" s="976"/>
      <c r="L623" s="976"/>
      <c r="M623" s="976"/>
      <c r="N623" s="976"/>
      <c r="O623" s="976"/>
      <c r="P623" s="976"/>
      <c r="Q623" s="976"/>
      <c r="R623" s="976"/>
      <c r="U623" s="976"/>
      <c r="V623" s="976"/>
      <c r="W623" s="976"/>
      <c r="X623" s="2028" t="s">
        <v>600</v>
      </c>
      <c r="Y623" s="2028"/>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1518</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2" t="s">
        <v>1519</v>
      </c>
      <c r="AG625" s="1992"/>
      <c r="AH625" s="1992"/>
      <c r="AI625" s="1992"/>
      <c r="AJ625" s="1992"/>
      <c r="AK625" s="1992"/>
      <c r="AL625" s="1992"/>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1508</v>
      </c>
      <c r="AP626" s="714">
        <v>4</v>
      </c>
    </row>
    <row r="627" spans="1:42" s="584" customFormat="1" ht="12.75" customHeight="1">
      <c r="B627" s="570"/>
      <c r="C627" s="966"/>
      <c r="D627" s="570" t="s">
        <v>1511</v>
      </c>
      <c r="E627" s="971"/>
      <c r="F627" s="971"/>
      <c r="G627" s="971"/>
      <c r="H627" s="1936" t="s">
        <v>697</v>
      </c>
      <c r="I627" s="1936"/>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1509</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1520</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1521</v>
      </c>
      <c r="AJ629" s="1919">
        <f>VLOOKUP($H$627,$AO$594:$AP$596,2,FALSE)</f>
        <v>3</v>
      </c>
      <c r="AK629" s="1921"/>
      <c r="AL629" s="629"/>
      <c r="AN629" s="631"/>
      <c r="AO629" s="645" t="s">
        <v>1522</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1523</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12" t="s">
        <v>2416</v>
      </c>
      <c r="F633" s="1912"/>
      <c r="G633" s="1912"/>
      <c r="H633" s="1912"/>
      <c r="I633" s="1912"/>
      <c r="J633" s="1912"/>
      <c r="K633" s="1912"/>
      <c r="L633" s="1912"/>
      <c r="M633" s="1912"/>
      <c r="N633" s="1912"/>
      <c r="O633" s="1912"/>
      <c r="P633" s="1912"/>
      <c r="Q633" s="1912"/>
      <c r="R633" s="1912"/>
      <c r="S633" s="1912"/>
      <c r="T633" s="1912"/>
      <c r="U633" s="1912"/>
      <c r="V633" s="1912"/>
      <c r="W633" s="1912"/>
      <c r="X633" s="1912"/>
      <c r="Y633" s="1912"/>
      <c r="Z633" s="1912"/>
      <c r="AA633" s="1912"/>
      <c r="AB633" s="1912"/>
      <c r="AC633" s="1912"/>
      <c r="AD633" s="1912"/>
      <c r="AE633" s="570"/>
      <c r="AF633" s="1992" t="s">
        <v>1463</v>
      </c>
      <c r="AG633" s="1992"/>
      <c r="AH633" s="1992"/>
      <c r="AI633" s="1992"/>
      <c r="AJ633" s="1992"/>
      <c r="AK633" s="1992"/>
      <c r="AL633" s="1992"/>
      <c r="AN633" s="631"/>
    </row>
    <row r="634" spans="1:42" s="584" customFormat="1" ht="12.75" customHeight="1">
      <c r="B634" s="570"/>
      <c r="C634" s="570"/>
      <c r="D634" s="697"/>
      <c r="E634" s="1912"/>
      <c r="F634" s="1912"/>
      <c r="G634" s="1912"/>
      <c r="H634" s="1912"/>
      <c r="I634" s="1912"/>
      <c r="J634" s="1912"/>
      <c r="K634" s="1912"/>
      <c r="L634" s="1912"/>
      <c r="M634" s="1912"/>
      <c r="N634" s="1912"/>
      <c r="O634" s="1912"/>
      <c r="P634" s="1912"/>
      <c r="Q634" s="1912"/>
      <c r="R634" s="1912"/>
      <c r="S634" s="1912"/>
      <c r="T634" s="1912"/>
      <c r="U634" s="1912"/>
      <c r="V634" s="1912"/>
      <c r="W634" s="1912"/>
      <c r="X634" s="1912"/>
      <c r="Y634" s="1912"/>
      <c r="Z634" s="1912"/>
      <c r="AA634" s="1912"/>
      <c r="AB634" s="1912"/>
      <c r="AC634" s="1912"/>
      <c r="AD634" s="1912"/>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1524</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2" t="s">
        <v>1519</v>
      </c>
      <c r="AG636" s="1992"/>
      <c r="AH636" s="1992"/>
      <c r="AI636" s="1992"/>
      <c r="AJ636" s="1992"/>
      <c r="AK636" s="1992"/>
      <c r="AL636" s="1992"/>
      <c r="AN636" s="631"/>
    </row>
    <row r="637" spans="1:42" s="584" customFormat="1" ht="12.75" customHeight="1">
      <c r="B637" s="570"/>
      <c r="C637" s="966"/>
      <c r="D637" s="697"/>
      <c r="E637" s="650" t="s">
        <v>1525</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1511</v>
      </c>
      <c r="E639" s="971"/>
      <c r="F639" s="971"/>
      <c r="G639" s="971"/>
      <c r="H639" s="1936" t="s">
        <v>697</v>
      </c>
      <c r="I639" s="1936"/>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1526</v>
      </c>
      <c r="AJ641" s="1919">
        <f>VLOOKUP(H639,AT594:AU596,2,FALSE)</f>
        <v>3</v>
      </c>
      <c r="AK641" s="1921"/>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1527</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1528</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12" t="s">
        <v>1529</v>
      </c>
      <c r="F646" s="1912"/>
      <c r="G646" s="1912"/>
      <c r="H646" s="1912"/>
      <c r="I646" s="1912"/>
      <c r="J646" s="1912"/>
      <c r="K646" s="1912"/>
      <c r="L646" s="1912"/>
      <c r="M646" s="1912"/>
      <c r="N646" s="1912"/>
      <c r="O646" s="1912"/>
      <c r="P646" s="1912"/>
      <c r="Q646" s="1912"/>
      <c r="R646" s="1912"/>
      <c r="S646" s="1912"/>
      <c r="T646" s="1912"/>
      <c r="U646" s="1912"/>
      <c r="V646" s="1912"/>
      <c r="W646" s="1912"/>
      <c r="X646" s="1912"/>
      <c r="Y646" s="1912"/>
      <c r="Z646" s="1912"/>
      <c r="AA646" s="1912"/>
      <c r="AB646" s="1912"/>
      <c r="AC646" s="1912"/>
      <c r="AD646" s="570"/>
      <c r="AE646" s="570"/>
      <c r="AF646" s="1992" t="s">
        <v>1489</v>
      </c>
      <c r="AG646" s="1992"/>
      <c r="AH646" s="1992"/>
      <c r="AI646" s="1992"/>
      <c r="AJ646" s="1992"/>
      <c r="AK646" s="1992"/>
      <c r="AL646" s="1992"/>
      <c r="AN646" s="631"/>
    </row>
    <row r="647" spans="1:42" s="584" customFormat="1" ht="12.75" customHeight="1">
      <c r="B647" s="570"/>
      <c r="C647" s="573"/>
      <c r="D647" s="570"/>
      <c r="E647" s="1912"/>
      <c r="F647" s="1912"/>
      <c r="G647" s="1912"/>
      <c r="H647" s="1912"/>
      <c r="I647" s="1912"/>
      <c r="J647" s="1912"/>
      <c r="K647" s="1912"/>
      <c r="L647" s="1912"/>
      <c r="M647" s="1912"/>
      <c r="N647" s="1912"/>
      <c r="O647" s="1912"/>
      <c r="P647" s="1912"/>
      <c r="Q647" s="1912"/>
      <c r="R647" s="1912"/>
      <c r="S647" s="1912"/>
      <c r="T647" s="1912"/>
      <c r="U647" s="1912"/>
      <c r="V647" s="1912"/>
      <c r="W647" s="1912"/>
      <c r="X647" s="1912"/>
      <c r="Y647" s="1912"/>
      <c r="Z647" s="1912"/>
      <c r="AA647" s="1912"/>
      <c r="AB647" s="1912"/>
      <c r="AC647" s="1912"/>
      <c r="AD647" s="570"/>
      <c r="AE647" s="570"/>
      <c r="AF647" s="570"/>
      <c r="AG647" s="570"/>
      <c r="AH647" s="570"/>
      <c r="AI647" s="570"/>
      <c r="AJ647" s="570"/>
      <c r="AK647" s="570"/>
      <c r="AL647" s="570"/>
      <c r="AN647" s="631"/>
    </row>
    <row r="648" spans="1:42" s="584" customFormat="1" ht="12.75" customHeight="1">
      <c r="B648" s="570"/>
      <c r="C648" s="573"/>
      <c r="D648" s="697"/>
      <c r="E648" s="1912"/>
      <c r="F648" s="1912"/>
      <c r="G648" s="1912"/>
      <c r="H648" s="1912"/>
      <c r="I648" s="1912"/>
      <c r="J648" s="1912"/>
      <c r="K648" s="1912"/>
      <c r="L648" s="1912"/>
      <c r="M648" s="1912"/>
      <c r="N648" s="1912"/>
      <c r="O648" s="1912"/>
      <c r="P648" s="1912"/>
      <c r="Q648" s="1912"/>
      <c r="R648" s="1912"/>
      <c r="S648" s="1912"/>
      <c r="T648" s="1912"/>
      <c r="U648" s="1912"/>
      <c r="V648" s="1912"/>
      <c r="W648" s="1912"/>
      <c r="X648" s="1912"/>
      <c r="Y648" s="1912"/>
      <c r="Z648" s="1912"/>
      <c r="AA648" s="1912"/>
      <c r="AB648" s="1912"/>
      <c r="AC648" s="1912"/>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12" t="s">
        <v>1530</v>
      </c>
      <c r="F650" s="1912"/>
      <c r="G650" s="1912"/>
      <c r="H650" s="1912"/>
      <c r="I650" s="1912"/>
      <c r="J650" s="1912"/>
      <c r="K650" s="1912"/>
      <c r="L650" s="1912"/>
      <c r="M650" s="1912"/>
      <c r="N650" s="1912"/>
      <c r="O650" s="1912"/>
      <c r="P650" s="1912"/>
      <c r="Q650" s="1912"/>
      <c r="R650" s="1912"/>
      <c r="S650" s="1912"/>
      <c r="T650" s="1912"/>
      <c r="U650" s="1912"/>
      <c r="V650" s="1912"/>
      <c r="W650" s="1912"/>
      <c r="X650" s="1912"/>
      <c r="Y650" s="1912"/>
      <c r="Z650" s="1912"/>
      <c r="AA650" s="1912"/>
      <c r="AB650" s="1912"/>
      <c r="AC650" s="1912"/>
      <c r="AD650" s="570"/>
      <c r="AE650" s="570"/>
      <c r="AF650" s="1992" t="s">
        <v>1510</v>
      </c>
      <c r="AG650" s="1992"/>
      <c r="AH650" s="1992"/>
      <c r="AI650" s="1992"/>
      <c r="AJ650" s="1992"/>
      <c r="AK650" s="1992"/>
      <c r="AL650" s="1992"/>
      <c r="AN650" s="631"/>
    </row>
    <row r="651" spans="1:42" s="584" customFormat="1" ht="12.75" customHeight="1">
      <c r="B651" s="570"/>
      <c r="C651" s="573"/>
      <c r="D651" s="570"/>
      <c r="E651" s="1912"/>
      <c r="F651" s="1912"/>
      <c r="G651" s="1912"/>
      <c r="H651" s="1912"/>
      <c r="I651" s="1912"/>
      <c r="J651" s="1912"/>
      <c r="K651" s="1912"/>
      <c r="L651" s="1912"/>
      <c r="M651" s="1912"/>
      <c r="N651" s="1912"/>
      <c r="O651" s="1912"/>
      <c r="P651" s="1912"/>
      <c r="Q651" s="1912"/>
      <c r="R651" s="1912"/>
      <c r="S651" s="1912"/>
      <c r="T651" s="1912"/>
      <c r="U651" s="1912"/>
      <c r="V651" s="1912"/>
      <c r="W651" s="1912"/>
      <c r="X651" s="1912"/>
      <c r="Y651" s="1912"/>
      <c r="Z651" s="1912"/>
      <c r="AA651" s="1912"/>
      <c r="AB651" s="1912"/>
      <c r="AC651" s="1912"/>
      <c r="AD651" s="570"/>
      <c r="AE651" s="570"/>
      <c r="AF651" s="570"/>
      <c r="AG651" s="570"/>
      <c r="AH651" s="570"/>
      <c r="AI651" s="570"/>
      <c r="AJ651" s="570"/>
      <c r="AK651" s="570"/>
      <c r="AL651" s="570"/>
      <c r="AN651" s="631"/>
    </row>
    <row r="652" spans="1:42" s="584" customFormat="1" ht="15" customHeight="1">
      <c r="B652" s="570"/>
      <c r="C652" s="573"/>
      <c r="D652" s="697"/>
      <c r="E652" s="1912"/>
      <c r="F652" s="1912"/>
      <c r="G652" s="1912"/>
      <c r="H652" s="1912"/>
      <c r="I652" s="1912"/>
      <c r="J652" s="1912"/>
      <c r="K652" s="1912"/>
      <c r="L652" s="1912"/>
      <c r="M652" s="1912"/>
      <c r="N652" s="1912"/>
      <c r="O652" s="1912"/>
      <c r="P652" s="1912"/>
      <c r="Q652" s="1912"/>
      <c r="R652" s="1912"/>
      <c r="S652" s="1912"/>
      <c r="T652" s="1912"/>
      <c r="U652" s="1912"/>
      <c r="V652" s="1912"/>
      <c r="W652" s="1912"/>
      <c r="X652" s="1912"/>
      <c r="Y652" s="1912"/>
      <c r="Z652" s="1912"/>
      <c r="AA652" s="1912"/>
      <c r="AB652" s="1912"/>
      <c r="AC652" s="1912"/>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12" t="s">
        <v>1531</v>
      </c>
      <c r="F654" s="1912"/>
      <c r="G654" s="1912"/>
      <c r="H654" s="1912"/>
      <c r="I654" s="1912"/>
      <c r="J654" s="1912"/>
      <c r="K654" s="1912"/>
      <c r="L654" s="1912"/>
      <c r="M654" s="1912"/>
      <c r="N654" s="1912"/>
      <c r="O654" s="1912"/>
      <c r="P654" s="1912"/>
      <c r="Q654" s="1912"/>
      <c r="R654" s="1912"/>
      <c r="S654" s="1912"/>
      <c r="T654" s="1912"/>
      <c r="U654" s="1912"/>
      <c r="V654" s="1912"/>
      <c r="W654" s="1912"/>
      <c r="X654" s="1912"/>
      <c r="Y654" s="1912"/>
      <c r="Z654" s="1912"/>
      <c r="AA654" s="1912"/>
      <c r="AB654" s="1912"/>
      <c r="AC654" s="1912"/>
      <c r="AD654" s="570"/>
      <c r="AE654" s="570"/>
      <c r="AF654" s="1992" t="s">
        <v>1463</v>
      </c>
      <c r="AG654" s="1992"/>
      <c r="AH654" s="1992"/>
      <c r="AI654" s="1992"/>
      <c r="AJ654" s="1992"/>
      <c r="AK654" s="1992"/>
      <c r="AL654" s="1992"/>
      <c r="AN654" s="631"/>
    </row>
    <row r="655" spans="1:42" s="584" customFormat="1" ht="12.75" customHeight="1">
      <c r="B655" s="570"/>
      <c r="C655" s="966"/>
      <c r="D655" s="570"/>
      <c r="E655" s="1912"/>
      <c r="F655" s="1912"/>
      <c r="G655" s="1912"/>
      <c r="H655" s="1912"/>
      <c r="I655" s="1912"/>
      <c r="J655" s="1912"/>
      <c r="K655" s="1912"/>
      <c r="L655" s="1912"/>
      <c r="M655" s="1912"/>
      <c r="N655" s="1912"/>
      <c r="O655" s="1912"/>
      <c r="P655" s="1912"/>
      <c r="Q655" s="1912"/>
      <c r="R655" s="1912"/>
      <c r="S655" s="1912"/>
      <c r="T655" s="1912"/>
      <c r="U655" s="1912"/>
      <c r="V655" s="1912"/>
      <c r="W655" s="1912"/>
      <c r="X655" s="1912"/>
      <c r="Y655" s="1912"/>
      <c r="Z655" s="1912"/>
      <c r="AA655" s="1912"/>
      <c r="AB655" s="1912"/>
      <c r="AC655" s="1912"/>
      <c r="AD655" s="570"/>
      <c r="AE655" s="1992"/>
      <c r="AF655" s="1992"/>
      <c r="AG655" s="1992"/>
      <c r="AH655" s="1992"/>
      <c r="AI655" s="1992"/>
      <c r="AJ655" s="1992"/>
      <c r="AK655" s="1992"/>
      <c r="AL655" s="628"/>
      <c r="AN655" s="631"/>
      <c r="AO655" s="584" t="s">
        <v>600</v>
      </c>
      <c r="AP655" s="707">
        <v>0</v>
      </c>
    </row>
    <row r="656" spans="1:42" s="584" customFormat="1" ht="12.75" customHeight="1">
      <c r="A656" s="713"/>
      <c r="B656" s="570"/>
      <c r="C656" s="570"/>
      <c r="D656" s="697"/>
      <c r="E656" s="1912"/>
      <c r="F656" s="1912"/>
      <c r="G656" s="1912"/>
      <c r="H656" s="1912"/>
      <c r="I656" s="1912"/>
      <c r="J656" s="1912"/>
      <c r="K656" s="1912"/>
      <c r="L656" s="1912"/>
      <c r="M656" s="1912"/>
      <c r="N656" s="1912"/>
      <c r="O656" s="1912"/>
      <c r="P656" s="1912"/>
      <c r="Q656" s="1912"/>
      <c r="R656" s="1912"/>
      <c r="S656" s="1912"/>
      <c r="T656" s="1912"/>
      <c r="U656" s="1912"/>
      <c r="V656" s="1912"/>
      <c r="W656" s="1912"/>
      <c r="X656" s="1912"/>
      <c r="Y656" s="1912"/>
      <c r="Z656" s="1912"/>
      <c r="AA656" s="1912"/>
      <c r="AB656" s="1912"/>
      <c r="AC656" s="1912"/>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1508</v>
      </c>
      <c r="E658" s="1912" t="s">
        <v>1532</v>
      </c>
      <c r="F658" s="1912"/>
      <c r="G658" s="1912"/>
      <c r="H658" s="1912"/>
      <c r="I658" s="1912"/>
      <c r="J658" s="1912"/>
      <c r="K658" s="1912"/>
      <c r="L658" s="1912"/>
      <c r="M658" s="1912"/>
      <c r="N658" s="1912"/>
      <c r="O658" s="1912"/>
      <c r="P658" s="1912"/>
      <c r="Q658" s="1912"/>
      <c r="R658" s="1912"/>
      <c r="S658" s="1912"/>
      <c r="T658" s="1912"/>
      <c r="U658" s="1912"/>
      <c r="V658" s="1912"/>
      <c r="W658" s="1912"/>
      <c r="X658" s="1912"/>
      <c r="Y658" s="1912"/>
      <c r="Z658" s="1912"/>
      <c r="AA658" s="1912"/>
      <c r="AB658" s="1912"/>
      <c r="AC658" s="1912"/>
      <c r="AD658" s="570"/>
      <c r="AE658" s="570"/>
      <c r="AF658" s="1992" t="s">
        <v>1510</v>
      </c>
      <c r="AG658" s="1992"/>
      <c r="AH658" s="1992"/>
      <c r="AI658" s="1992"/>
      <c r="AJ658" s="1992"/>
      <c r="AK658" s="1992"/>
      <c r="AL658" s="1992"/>
      <c r="AN658" s="631"/>
    </row>
    <row r="659" spans="1:42" s="584" customFormat="1" ht="12.75" customHeight="1">
      <c r="A659" s="704"/>
      <c r="B659" s="570"/>
      <c r="C659" s="982"/>
      <c r="D659" s="697"/>
      <c r="E659" s="1912"/>
      <c r="F659" s="1912"/>
      <c r="G659" s="1912"/>
      <c r="H659" s="1912"/>
      <c r="I659" s="1912"/>
      <c r="J659" s="1912"/>
      <c r="K659" s="1912"/>
      <c r="L659" s="1912"/>
      <c r="M659" s="1912"/>
      <c r="N659" s="1912"/>
      <c r="O659" s="1912"/>
      <c r="P659" s="1912"/>
      <c r="Q659" s="1912"/>
      <c r="R659" s="1912"/>
      <c r="S659" s="1912"/>
      <c r="T659" s="1912"/>
      <c r="U659" s="1912"/>
      <c r="V659" s="1912"/>
      <c r="W659" s="1912"/>
      <c r="X659" s="1912"/>
      <c r="Y659" s="1912"/>
      <c r="Z659" s="1912"/>
      <c r="AA659" s="1912"/>
      <c r="AB659" s="1912"/>
      <c r="AC659" s="1912"/>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2"/>
      <c r="F660" s="1912"/>
      <c r="G660" s="1912"/>
      <c r="H660" s="1912"/>
      <c r="I660" s="1912"/>
      <c r="J660" s="1912"/>
      <c r="K660" s="1912"/>
      <c r="L660" s="1912"/>
      <c r="M660" s="1912"/>
      <c r="N660" s="1912"/>
      <c r="O660" s="1912"/>
      <c r="P660" s="1912"/>
      <c r="Q660" s="1912"/>
      <c r="R660" s="1912"/>
      <c r="S660" s="1912"/>
      <c r="T660" s="1912"/>
      <c r="U660" s="1912"/>
      <c r="V660" s="1912"/>
      <c r="W660" s="1912"/>
      <c r="X660" s="1912"/>
      <c r="Y660" s="1912"/>
      <c r="Z660" s="1912"/>
      <c r="AA660" s="1912"/>
      <c r="AB660" s="1912"/>
      <c r="AC660" s="1912"/>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1509</v>
      </c>
      <c r="E662" s="1912" t="s">
        <v>1533</v>
      </c>
      <c r="F662" s="1912"/>
      <c r="G662" s="1912"/>
      <c r="H662" s="1912"/>
      <c r="I662" s="1912"/>
      <c r="J662" s="1912"/>
      <c r="K662" s="1912"/>
      <c r="L662" s="1912"/>
      <c r="M662" s="1912"/>
      <c r="N662" s="1912"/>
      <c r="O662" s="1912"/>
      <c r="P662" s="1912"/>
      <c r="Q662" s="1912"/>
      <c r="R662" s="1912"/>
      <c r="S662" s="1912"/>
      <c r="T662" s="1912"/>
      <c r="U662" s="1912"/>
      <c r="V662" s="1912"/>
      <c r="W662" s="1912"/>
      <c r="X662" s="1912"/>
      <c r="Y662" s="1912"/>
      <c r="Z662" s="1912"/>
      <c r="AA662" s="1912"/>
      <c r="AB662" s="1912"/>
      <c r="AC662" s="1912"/>
      <c r="AD662" s="570"/>
      <c r="AE662" s="570"/>
      <c r="AF662" s="1992" t="s">
        <v>1463</v>
      </c>
      <c r="AG662" s="1992"/>
      <c r="AH662" s="1992"/>
      <c r="AI662" s="1992"/>
      <c r="AJ662" s="1992"/>
      <c r="AK662" s="1992"/>
      <c r="AL662" s="1992"/>
      <c r="AM662" s="630"/>
      <c r="AN662" s="631"/>
    </row>
    <row r="663" spans="1:42" s="584" customFormat="1" ht="12.75" customHeight="1">
      <c r="B663" s="570"/>
      <c r="C663" s="966"/>
      <c r="D663" s="697"/>
      <c r="E663" s="1912"/>
      <c r="F663" s="1912"/>
      <c r="G663" s="1912"/>
      <c r="H663" s="1912"/>
      <c r="I663" s="1912"/>
      <c r="J663" s="1912"/>
      <c r="K663" s="1912"/>
      <c r="L663" s="1912"/>
      <c r="M663" s="1912"/>
      <c r="N663" s="1912"/>
      <c r="O663" s="1912"/>
      <c r="P663" s="1912"/>
      <c r="Q663" s="1912"/>
      <c r="R663" s="1912"/>
      <c r="S663" s="1912"/>
      <c r="T663" s="1912"/>
      <c r="U663" s="1912"/>
      <c r="V663" s="1912"/>
      <c r="W663" s="1912"/>
      <c r="X663" s="1912"/>
      <c r="Y663" s="1912"/>
      <c r="Z663" s="1912"/>
      <c r="AA663" s="1912"/>
      <c r="AB663" s="1912"/>
      <c r="AC663" s="1912"/>
      <c r="AD663" s="570"/>
      <c r="AE663" s="570"/>
      <c r="AF663" s="570"/>
      <c r="AG663" s="570"/>
      <c r="AH663" s="570"/>
      <c r="AI663" s="570"/>
      <c r="AJ663" s="570"/>
      <c r="AK663" s="570"/>
      <c r="AL663" s="570"/>
      <c r="AM663" s="630"/>
      <c r="AN663" s="631"/>
    </row>
    <row r="664" spans="1:42" s="584" customFormat="1" ht="12.75" customHeight="1">
      <c r="B664" s="570"/>
      <c r="C664" s="966"/>
      <c r="D664" s="697"/>
      <c r="E664" s="1912"/>
      <c r="F664" s="1912"/>
      <c r="G664" s="1912"/>
      <c r="H664" s="1912"/>
      <c r="I664" s="1912"/>
      <c r="J664" s="1912"/>
      <c r="K664" s="1912"/>
      <c r="L664" s="1912"/>
      <c r="M664" s="1912"/>
      <c r="N664" s="1912"/>
      <c r="O664" s="1912"/>
      <c r="P664" s="1912"/>
      <c r="Q664" s="1912"/>
      <c r="R664" s="1912"/>
      <c r="S664" s="1912"/>
      <c r="T664" s="1912"/>
      <c r="U664" s="1912"/>
      <c r="V664" s="1912"/>
      <c r="W664" s="1912"/>
      <c r="X664" s="1912"/>
      <c r="Y664" s="1912"/>
      <c r="Z664" s="1912"/>
      <c r="AA664" s="1912"/>
      <c r="AB664" s="1912"/>
      <c r="AC664" s="1912"/>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1520</v>
      </c>
      <c r="E666" s="1912" t="s">
        <v>1534</v>
      </c>
      <c r="F666" s="1912"/>
      <c r="G666" s="1912"/>
      <c r="H666" s="1912"/>
      <c r="I666" s="1912"/>
      <c r="J666" s="1912"/>
      <c r="K666" s="1912"/>
      <c r="L666" s="1912"/>
      <c r="M666" s="1912"/>
      <c r="N666" s="1912"/>
      <c r="O666" s="1912"/>
      <c r="P666" s="1912"/>
      <c r="Q666" s="1912"/>
      <c r="R666" s="1912"/>
      <c r="S666" s="1912"/>
      <c r="T666" s="1912"/>
      <c r="U666" s="1912"/>
      <c r="V666" s="1912"/>
      <c r="W666" s="1912"/>
      <c r="X666" s="1912"/>
      <c r="Y666" s="1912"/>
      <c r="Z666" s="1912"/>
      <c r="AA666" s="1912"/>
      <c r="AB666" s="1912"/>
      <c r="AC666" s="1912"/>
      <c r="AD666" s="570"/>
      <c r="AE666" s="570"/>
      <c r="AF666" s="1992" t="s">
        <v>1519</v>
      </c>
      <c r="AG666" s="1992"/>
      <c r="AH666" s="1992"/>
      <c r="AI666" s="1992"/>
      <c r="AJ666" s="1992"/>
      <c r="AK666" s="1992"/>
      <c r="AL666" s="1992"/>
      <c r="AM666" s="630"/>
      <c r="AN666" s="631"/>
    </row>
    <row r="667" spans="1:42" s="584" customFormat="1" ht="12.75" customHeight="1">
      <c r="A667" s="713"/>
      <c r="B667" s="570"/>
      <c r="C667" s="966"/>
      <c r="D667" s="697"/>
      <c r="E667" s="1912"/>
      <c r="F667" s="1912"/>
      <c r="G667" s="1912"/>
      <c r="H667" s="1912"/>
      <c r="I667" s="1912"/>
      <c r="J667" s="1912"/>
      <c r="K667" s="1912"/>
      <c r="L667" s="1912"/>
      <c r="M667" s="1912"/>
      <c r="N667" s="1912"/>
      <c r="O667" s="1912"/>
      <c r="P667" s="1912"/>
      <c r="Q667" s="1912"/>
      <c r="R667" s="1912"/>
      <c r="S667" s="1912"/>
      <c r="T667" s="1912"/>
      <c r="U667" s="1912"/>
      <c r="V667" s="1912"/>
      <c r="W667" s="1912"/>
      <c r="X667" s="1912"/>
      <c r="Y667" s="1912"/>
      <c r="Z667" s="1912"/>
      <c r="AA667" s="1912"/>
      <c r="AB667" s="1912"/>
      <c r="AC667" s="1912"/>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2"/>
      <c r="F668" s="1912"/>
      <c r="G668" s="1912"/>
      <c r="H668" s="1912"/>
      <c r="I668" s="1912"/>
      <c r="J668" s="1912"/>
      <c r="K668" s="1912"/>
      <c r="L668" s="1912"/>
      <c r="M668" s="1912"/>
      <c r="N668" s="1912"/>
      <c r="O668" s="1912"/>
      <c r="P668" s="1912"/>
      <c r="Q668" s="1912"/>
      <c r="R668" s="1912"/>
      <c r="S668" s="1912"/>
      <c r="T668" s="1912"/>
      <c r="U668" s="1912"/>
      <c r="V668" s="1912"/>
      <c r="W668" s="1912"/>
      <c r="X668" s="1912"/>
      <c r="Y668" s="1912"/>
      <c r="Z668" s="1912"/>
      <c r="AA668" s="1912"/>
      <c r="AB668" s="1912"/>
      <c r="AC668" s="1912"/>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1522</v>
      </c>
      <c r="E670" s="1912" t="s">
        <v>1535</v>
      </c>
      <c r="F670" s="1912"/>
      <c r="G670" s="1912"/>
      <c r="H670" s="1912"/>
      <c r="I670" s="1912"/>
      <c r="J670" s="1912"/>
      <c r="K670" s="1912"/>
      <c r="L670" s="1912"/>
      <c r="M670" s="1912"/>
      <c r="N670" s="1912"/>
      <c r="O670" s="1912"/>
      <c r="P670" s="1912"/>
      <c r="Q670" s="1912"/>
      <c r="R670" s="1912"/>
      <c r="S670" s="1912"/>
      <c r="T670" s="1912"/>
      <c r="U670" s="1912"/>
      <c r="V670" s="1912"/>
      <c r="W670" s="1912"/>
      <c r="X670" s="1912"/>
      <c r="Y670" s="1912"/>
      <c r="Z670" s="1912"/>
      <c r="AA670" s="1912"/>
      <c r="AB670" s="1912"/>
      <c r="AC670" s="1912"/>
      <c r="AD670" s="570"/>
      <c r="AE670" s="570"/>
      <c r="AF670" s="1992" t="s">
        <v>1536</v>
      </c>
      <c r="AG670" s="1992"/>
      <c r="AH670" s="1992"/>
      <c r="AI670" s="1992"/>
      <c r="AJ670" s="1992"/>
      <c r="AK670" s="1992"/>
      <c r="AL670" s="1992"/>
      <c r="AM670" s="630"/>
      <c r="AN670" s="631"/>
      <c r="AO670" s="645" t="s">
        <v>697</v>
      </c>
      <c r="AP670" s="584">
        <v>3</v>
      </c>
    </row>
    <row r="671" spans="1:42" s="584" customFormat="1" ht="12.75" customHeight="1">
      <c r="A671" s="713"/>
      <c r="B671" s="570"/>
      <c r="C671" s="966"/>
      <c r="D671" s="697"/>
      <c r="E671" s="1912"/>
      <c r="F671" s="1912"/>
      <c r="G671" s="1912"/>
      <c r="H671" s="1912"/>
      <c r="I671" s="1912"/>
      <c r="J671" s="1912"/>
      <c r="K671" s="1912"/>
      <c r="L671" s="1912"/>
      <c r="M671" s="1912"/>
      <c r="N671" s="1912"/>
      <c r="O671" s="1912"/>
      <c r="P671" s="1912"/>
      <c r="Q671" s="1912"/>
      <c r="R671" s="1912"/>
      <c r="S671" s="1912"/>
      <c r="T671" s="1912"/>
      <c r="U671" s="1912"/>
      <c r="V671" s="1912"/>
      <c r="W671" s="1912"/>
      <c r="X671" s="1912"/>
      <c r="Y671" s="1912"/>
      <c r="Z671" s="1912"/>
      <c r="AA671" s="1912"/>
      <c r="AB671" s="1912"/>
      <c r="AC671" s="1912"/>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12"/>
      <c r="F672" s="1912"/>
      <c r="G672" s="1912"/>
      <c r="H672" s="1912"/>
      <c r="I672" s="1912"/>
      <c r="J672" s="1912"/>
      <c r="K672" s="1912"/>
      <c r="L672" s="1912"/>
      <c r="M672" s="1912"/>
      <c r="N672" s="1912"/>
      <c r="O672" s="1912"/>
      <c r="P672" s="1912"/>
      <c r="Q672" s="1912"/>
      <c r="R672" s="1912"/>
      <c r="S672" s="1912"/>
      <c r="T672" s="1912"/>
      <c r="U672" s="1912"/>
      <c r="V672" s="1912"/>
      <c r="W672" s="1912"/>
      <c r="X672" s="1912"/>
      <c r="Y672" s="1912"/>
      <c r="Z672" s="1912"/>
      <c r="AA672" s="1912"/>
      <c r="AB672" s="1912"/>
      <c r="AC672" s="1912"/>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1511</v>
      </c>
      <c r="E674" s="971"/>
      <c r="F674" s="971"/>
      <c r="G674" s="971"/>
      <c r="H674" s="1936" t="s">
        <v>1508</v>
      </c>
      <c r="I674" s="1936"/>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1537</v>
      </c>
      <c r="AJ676" s="1919">
        <f>VLOOKUP($H$674,$AO$622:$AP$629,2,FALSE)</f>
        <v>4</v>
      </c>
      <c r="AK676" s="1921"/>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2455</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2545</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2546</v>
      </c>
      <c r="AX679" s="1196">
        <f>Application!G753</f>
        <v>57</v>
      </c>
    </row>
    <row r="680" spans="1:51" s="584" customFormat="1" ht="12.75" customHeight="1">
      <c r="A680" s="713"/>
      <c r="B680" s="570"/>
      <c r="C680" s="983"/>
      <c r="D680" s="697" t="s">
        <v>697</v>
      </c>
      <c r="E680" s="2027" t="s">
        <v>2552</v>
      </c>
      <c r="F680" s="2027"/>
      <c r="G680" s="2027"/>
      <c r="H680" s="2027"/>
      <c r="I680" s="2027"/>
      <c r="J680" s="2027"/>
      <c r="K680" s="2027"/>
      <c r="L680" s="2027"/>
      <c r="M680" s="2027"/>
      <c r="N680" s="2027"/>
      <c r="O680" s="2027"/>
      <c r="P680" s="2027"/>
      <c r="Q680" s="2027"/>
      <c r="R680" s="2027"/>
      <c r="S680" s="2027"/>
      <c r="T680" s="2027"/>
      <c r="U680" s="2027"/>
      <c r="V680" s="2027"/>
      <c r="W680" s="2027"/>
      <c r="X680" s="2027"/>
      <c r="Y680" s="2027"/>
      <c r="Z680" s="2027"/>
      <c r="AA680" s="2027"/>
      <c r="AB680" s="2027"/>
      <c r="AC680" s="570"/>
      <c r="AD680" s="570"/>
      <c r="AE680" s="570"/>
      <c r="AF680" s="1992" t="s">
        <v>1463</v>
      </c>
      <c r="AG680" s="1992"/>
      <c r="AH680" s="1992"/>
      <c r="AI680" s="1992"/>
      <c r="AJ680" s="1992"/>
      <c r="AK680" s="1992"/>
      <c r="AL680" s="1992"/>
      <c r="AN680" s="631"/>
      <c r="AW680" s="22" t="s">
        <v>2547</v>
      </c>
      <c r="AX680" s="584">
        <f>Application!CC632</f>
        <v>15</v>
      </c>
    </row>
    <row r="681" spans="1:51" s="584" customFormat="1" ht="12.75" customHeight="1">
      <c r="A681" s="713"/>
      <c r="B681" s="570"/>
      <c r="C681" s="983"/>
      <c r="D681" s="697"/>
      <c r="E681" s="2027"/>
      <c r="F681" s="2027"/>
      <c r="G681" s="2027"/>
      <c r="H681" s="2027"/>
      <c r="I681" s="2027"/>
      <c r="J681" s="2027"/>
      <c r="K681" s="2027"/>
      <c r="L681" s="2027"/>
      <c r="M681" s="2027"/>
      <c r="N681" s="2027"/>
      <c r="O681" s="2027"/>
      <c r="P681" s="2027"/>
      <c r="Q681" s="2027"/>
      <c r="R681" s="2027"/>
      <c r="S681" s="2027"/>
      <c r="T681" s="2027"/>
      <c r="U681" s="2027"/>
      <c r="V681" s="2027"/>
      <c r="W681" s="2027"/>
      <c r="X681" s="2027"/>
      <c r="Y681" s="2027"/>
      <c r="Z681" s="2027"/>
      <c r="AA681" s="2027"/>
      <c r="AB681" s="2027"/>
      <c r="AC681" s="570"/>
      <c r="AD681" s="570"/>
      <c r="AE681" s="570"/>
      <c r="AF681" s="570"/>
      <c r="AG681" s="570"/>
      <c r="AH681" s="570"/>
      <c r="AI681" s="570"/>
      <c r="AJ681" s="570"/>
      <c r="AK681" s="570"/>
      <c r="AL681" s="570"/>
      <c r="AN681" s="631"/>
      <c r="AW681" s="22" t="s">
        <v>2548</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2549</v>
      </c>
      <c r="AX682" s="584">
        <f>Application!CM632</f>
        <v>0</v>
      </c>
    </row>
    <row r="683" spans="1:51" s="584" customFormat="1" ht="12.75" customHeight="1">
      <c r="B683" s="570"/>
      <c r="C683" s="966"/>
      <c r="D683" s="697" t="s">
        <v>518</v>
      </c>
      <c r="E683" s="1912" t="s">
        <v>2453</v>
      </c>
      <c r="F683" s="1912"/>
      <c r="G683" s="1912"/>
      <c r="H683" s="1912"/>
      <c r="I683" s="1912"/>
      <c r="J683" s="1912"/>
      <c r="K683" s="1912"/>
      <c r="L683" s="1912"/>
      <c r="M683" s="1912"/>
      <c r="N683" s="1912"/>
      <c r="O683" s="1912"/>
      <c r="P683" s="1912"/>
      <c r="Q683" s="1912"/>
      <c r="R683" s="1912"/>
      <c r="S683" s="1912"/>
      <c r="T683" s="1912"/>
      <c r="U683" s="1912"/>
      <c r="V683" s="1912"/>
      <c r="W683" s="1912"/>
      <c r="X683" s="1912"/>
      <c r="Y683" s="1912"/>
      <c r="Z683" s="1912"/>
      <c r="AA683" s="1912"/>
      <c r="AB683" s="1912"/>
      <c r="AC683" s="570"/>
      <c r="AD683" s="570"/>
      <c r="AE683" s="570"/>
      <c r="AF683" s="1992" t="s">
        <v>1463</v>
      </c>
      <c r="AG683" s="1992"/>
      <c r="AH683" s="1992"/>
      <c r="AI683" s="1992"/>
      <c r="AJ683" s="1992"/>
      <c r="AK683" s="1992"/>
      <c r="AL683" s="1992"/>
      <c r="AN683" s="631"/>
      <c r="AW683" s="22" t="s">
        <v>2550</v>
      </c>
      <c r="AX683" s="584">
        <f>AX680+AX681+AX682</f>
        <v>15</v>
      </c>
    </row>
    <row r="684" spans="1:51" s="584" customFormat="1" ht="12.75" customHeight="1">
      <c r="B684" s="570"/>
      <c r="C684" s="975"/>
      <c r="D684" s="697"/>
      <c r="E684" s="1912"/>
      <c r="F684" s="1912"/>
      <c r="G684" s="1912"/>
      <c r="H684" s="1912"/>
      <c r="I684" s="1912"/>
      <c r="J684" s="1912"/>
      <c r="K684" s="1912"/>
      <c r="L684" s="1912"/>
      <c r="M684" s="1912"/>
      <c r="N684" s="1912"/>
      <c r="O684" s="1912"/>
      <c r="P684" s="1912"/>
      <c r="Q684" s="1912"/>
      <c r="R684" s="1912"/>
      <c r="S684" s="1912"/>
      <c r="T684" s="1912"/>
      <c r="U684" s="1912"/>
      <c r="V684" s="1912"/>
      <c r="W684" s="1912"/>
      <c r="X684" s="1912"/>
      <c r="Y684" s="1912"/>
      <c r="Z684" s="1912"/>
      <c r="AA684" s="1912"/>
      <c r="AB684" s="1912"/>
      <c r="AC684" s="570"/>
      <c r="AD684" s="570"/>
      <c r="AE684" s="650"/>
      <c r="AF684" s="570"/>
      <c r="AG684" s="570"/>
      <c r="AH684" s="570"/>
      <c r="AI684" s="570"/>
      <c r="AJ684" s="570"/>
      <c r="AK684" s="570"/>
      <c r="AL684" s="570"/>
      <c r="AN684" s="631"/>
      <c r="AO684" s="1927" t="b">
        <f>IF(Application!D211="Special Needs",IF(AY684&gt;=0.25,TRUE,FALSE),IF(AX684&gt;=0.25,TRUE,FALSE))</f>
        <v>1</v>
      </c>
      <c r="AP684" s="1927"/>
      <c r="AW684" s="22" t="s">
        <v>2551</v>
      </c>
      <c r="AX684" s="584">
        <f>IFERROR(AX683/AX679,0)</f>
        <v>0.26315789473684209</v>
      </c>
      <c r="AY684" s="584">
        <f>IFERROR(AX683/(AX679-AX678),0)</f>
        <v>0.26315789473684209</v>
      </c>
    </row>
    <row r="685" spans="1:51" s="584" customFormat="1" ht="12.75" customHeight="1">
      <c r="B685" s="570"/>
      <c r="C685" s="975"/>
      <c r="E685" s="1912"/>
      <c r="F685" s="1912"/>
      <c r="G685" s="1912"/>
      <c r="H685" s="1912"/>
      <c r="I685" s="1912"/>
      <c r="J685" s="1912"/>
      <c r="K685" s="1912"/>
      <c r="L685" s="1912"/>
      <c r="M685" s="1912"/>
      <c r="N685" s="1912"/>
      <c r="O685" s="1912"/>
      <c r="P685" s="1912"/>
      <c r="Q685" s="1912"/>
      <c r="R685" s="1912"/>
      <c r="S685" s="1912"/>
      <c r="T685" s="1912"/>
      <c r="U685" s="1912"/>
      <c r="V685" s="1912"/>
      <c r="W685" s="1912"/>
      <c r="X685" s="1912"/>
      <c r="Y685" s="1912"/>
      <c r="Z685" s="1912"/>
      <c r="AA685" s="1912"/>
      <c r="AB685" s="1912"/>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2"/>
      <c r="F686" s="1912"/>
      <c r="G686" s="1912"/>
      <c r="H686" s="1912"/>
      <c r="I686" s="1912"/>
      <c r="J686" s="1912"/>
      <c r="K686" s="1912"/>
      <c r="L686" s="1912"/>
      <c r="M686" s="1912"/>
      <c r="N686" s="1912"/>
      <c r="O686" s="1912"/>
      <c r="P686" s="1912"/>
      <c r="Q686" s="1912"/>
      <c r="R686" s="1912"/>
      <c r="S686" s="1912"/>
      <c r="T686" s="1912"/>
      <c r="U686" s="1912"/>
      <c r="V686" s="1912"/>
      <c r="W686" s="1912"/>
      <c r="X686" s="1912"/>
      <c r="Y686" s="1912"/>
      <c r="Z686" s="1912"/>
      <c r="AA686" s="1912"/>
      <c r="AB686" s="1912"/>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12" t="s">
        <v>2454</v>
      </c>
      <c r="F688" s="1912"/>
      <c r="G688" s="1912"/>
      <c r="H688" s="1912"/>
      <c r="I688" s="1912"/>
      <c r="J688" s="1912"/>
      <c r="K688" s="1912"/>
      <c r="L688" s="1912"/>
      <c r="M688" s="1912"/>
      <c r="N688" s="1912"/>
      <c r="O688" s="1912"/>
      <c r="P688" s="1912"/>
      <c r="Q688" s="1912"/>
      <c r="R688" s="1912"/>
      <c r="S688" s="1912"/>
      <c r="T688" s="1912"/>
      <c r="U688" s="1912"/>
      <c r="V688" s="1912"/>
      <c r="W688" s="1912"/>
      <c r="X688" s="1912"/>
      <c r="Y688" s="1912"/>
      <c r="Z688" s="1912"/>
      <c r="AA688" s="1912"/>
      <c r="AB688" s="1912"/>
      <c r="AC688" s="570"/>
      <c r="AD688" s="570"/>
      <c r="AE688" s="570"/>
      <c r="AF688" s="1992" t="s">
        <v>1519</v>
      </c>
      <c r="AG688" s="1992"/>
      <c r="AH688" s="1992"/>
      <c r="AI688" s="1992"/>
      <c r="AJ688" s="1992"/>
      <c r="AK688" s="1992"/>
      <c r="AL688" s="1992"/>
      <c r="AN688" s="631"/>
      <c r="AO688" s="645" t="s">
        <v>518</v>
      </c>
      <c r="AP688" s="584">
        <v>1</v>
      </c>
    </row>
    <row r="689" spans="1:42" s="584" customFormat="1" ht="12" customHeight="1">
      <c r="B689" s="570"/>
      <c r="C689" s="966"/>
      <c r="E689" s="1912"/>
      <c r="F689" s="1912"/>
      <c r="G689" s="1912"/>
      <c r="H689" s="1912"/>
      <c r="I689" s="1912"/>
      <c r="J689" s="1912"/>
      <c r="K689" s="1912"/>
      <c r="L689" s="1912"/>
      <c r="M689" s="1912"/>
      <c r="N689" s="1912"/>
      <c r="O689" s="1912"/>
      <c r="P689" s="1912"/>
      <c r="Q689" s="1912"/>
      <c r="R689" s="1912"/>
      <c r="S689" s="1912"/>
      <c r="T689" s="1912"/>
      <c r="U689" s="1912"/>
      <c r="V689" s="1912"/>
      <c r="W689" s="1912"/>
      <c r="X689" s="1912"/>
      <c r="Y689" s="1912"/>
      <c r="Z689" s="1912"/>
      <c r="AA689" s="1912"/>
      <c r="AB689" s="1912"/>
      <c r="AC689" s="570"/>
      <c r="AD689" s="570"/>
      <c r="AE689" s="650"/>
      <c r="AF689" s="570"/>
      <c r="AG689" s="570"/>
      <c r="AH689" s="570"/>
      <c r="AI689" s="570"/>
      <c r="AJ689" s="570"/>
      <c r="AK689" s="570"/>
      <c r="AL689" s="570"/>
      <c r="AN689" s="631"/>
    </row>
    <row r="690" spans="1:42" s="584" customFormat="1" ht="12" customHeight="1">
      <c r="B690" s="570"/>
      <c r="C690" s="966"/>
      <c r="D690" s="570"/>
      <c r="E690" s="1912"/>
      <c r="F690" s="1912"/>
      <c r="G690" s="1912"/>
      <c r="H690" s="1912"/>
      <c r="I690" s="1912"/>
      <c r="J690" s="1912"/>
      <c r="K690" s="1912"/>
      <c r="L690" s="1912"/>
      <c r="M690" s="1912"/>
      <c r="N690" s="1912"/>
      <c r="O690" s="1912"/>
      <c r="P690" s="1912"/>
      <c r="Q690" s="1912"/>
      <c r="R690" s="1912"/>
      <c r="S690" s="1912"/>
      <c r="T690" s="1912"/>
      <c r="U690" s="1912"/>
      <c r="V690" s="1912"/>
      <c r="W690" s="1912"/>
      <c r="X690" s="1912"/>
      <c r="Y690" s="1912"/>
      <c r="Z690" s="1912"/>
      <c r="AA690" s="1912"/>
      <c r="AB690" s="1912"/>
      <c r="AC690" s="570"/>
      <c r="AD690" s="570"/>
      <c r="AE690" s="650"/>
      <c r="AF690" s="570"/>
      <c r="AG690" s="570"/>
      <c r="AH690" s="570"/>
      <c r="AI690" s="570"/>
      <c r="AJ690" s="570"/>
      <c r="AK690" s="570"/>
      <c r="AL690" s="570"/>
      <c r="AN690" s="631"/>
    </row>
    <row r="691" spans="1:42" s="584" customFormat="1" ht="12" customHeight="1">
      <c r="B691" s="570"/>
      <c r="C691" s="966"/>
      <c r="D691" s="570"/>
      <c r="E691" s="1912"/>
      <c r="F691" s="1912"/>
      <c r="G691" s="1912"/>
      <c r="H691" s="1912"/>
      <c r="I691" s="1912"/>
      <c r="J691" s="1912"/>
      <c r="K691" s="1912"/>
      <c r="L691" s="1912"/>
      <c r="M691" s="1912"/>
      <c r="N691" s="1912"/>
      <c r="O691" s="1912"/>
      <c r="P691" s="1912"/>
      <c r="Q691" s="1912"/>
      <c r="R691" s="1912"/>
      <c r="S691" s="1912"/>
      <c r="T691" s="1912"/>
      <c r="U691" s="1912"/>
      <c r="V691" s="1912"/>
      <c r="W691" s="1912"/>
      <c r="X691" s="1912"/>
      <c r="Y691" s="1912"/>
      <c r="Z691" s="1912"/>
      <c r="AA691" s="1912"/>
      <c r="AB691" s="1912"/>
      <c r="AC691" s="570"/>
      <c r="AD691" s="570"/>
      <c r="AE691" s="650"/>
      <c r="AF691" s="570"/>
      <c r="AG691" s="570"/>
      <c r="AH691" s="570"/>
      <c r="AI691" s="570"/>
      <c r="AJ691" s="570"/>
      <c r="AK691" s="570"/>
      <c r="AL691" s="570"/>
      <c r="AN691" s="631"/>
    </row>
    <row r="692" spans="1:42" s="604" customFormat="1" ht="13.35" customHeight="1">
      <c r="A692" s="584"/>
      <c r="B692" s="570"/>
      <c r="C692" s="966"/>
      <c r="D692" s="570"/>
      <c r="E692" s="1912"/>
      <c r="F692" s="1912"/>
      <c r="G692" s="1912"/>
      <c r="H692" s="1912"/>
      <c r="I692" s="1912"/>
      <c r="J692" s="1912"/>
      <c r="K692" s="1912"/>
      <c r="L692" s="1912"/>
      <c r="M692" s="1912"/>
      <c r="N692" s="1912"/>
      <c r="O692" s="1912"/>
      <c r="P692" s="1912"/>
      <c r="Q692" s="1912"/>
      <c r="R692" s="1912"/>
      <c r="S692" s="1912"/>
      <c r="T692" s="1912"/>
      <c r="U692" s="1912"/>
      <c r="V692" s="1912"/>
      <c r="W692" s="1912"/>
      <c r="X692" s="1912"/>
      <c r="Y692" s="1912"/>
      <c r="Z692" s="1912"/>
      <c r="AA692" s="1912"/>
      <c r="AB692" s="1912"/>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12" t="s">
        <v>1883</v>
      </c>
      <c r="F694" s="1912"/>
      <c r="G694" s="1912"/>
      <c r="H694" s="1912"/>
      <c r="I694" s="1912"/>
      <c r="J694" s="1912"/>
      <c r="K694" s="1912"/>
      <c r="L694" s="1912"/>
      <c r="M694" s="1912"/>
      <c r="N694" s="1912"/>
      <c r="O694" s="1912"/>
      <c r="P694" s="1912"/>
      <c r="Q694" s="1912"/>
      <c r="R694" s="1912"/>
      <c r="S694" s="1912"/>
      <c r="T694" s="1912"/>
      <c r="U694" s="1912"/>
      <c r="V694" s="1912"/>
      <c r="W694" s="1912"/>
      <c r="X694" s="1912"/>
      <c r="Y694" s="1912"/>
      <c r="Z694" s="1912"/>
      <c r="AA694" s="1912"/>
      <c r="AB694" s="1912"/>
      <c r="AC694" s="570"/>
      <c r="AD694" s="570"/>
      <c r="AE694" s="650"/>
      <c r="AF694" s="650"/>
      <c r="AG694" s="650"/>
      <c r="AH694" s="650"/>
      <c r="AI694" s="650"/>
      <c r="AJ694" s="570"/>
      <c r="AK694" s="570"/>
      <c r="AL694" s="570"/>
      <c r="AM694" s="584"/>
      <c r="AN694" s="718"/>
      <c r="AO694" s="645" t="s">
        <v>518</v>
      </c>
      <c r="AP694" s="584">
        <f>3*$AO$684</f>
        <v>3</v>
      </c>
    </row>
    <row r="695" spans="1:42" s="604" customFormat="1" ht="12.75" customHeight="1">
      <c r="A695" s="584"/>
      <c r="B695" s="570"/>
      <c r="C695" s="966"/>
      <c r="D695" s="570"/>
      <c r="E695" s="1912"/>
      <c r="F695" s="1912"/>
      <c r="G695" s="1912"/>
      <c r="H695" s="1912"/>
      <c r="I695" s="1912"/>
      <c r="J695" s="1912"/>
      <c r="K695" s="1912"/>
      <c r="L695" s="1912"/>
      <c r="M695" s="1912"/>
      <c r="N695" s="1912"/>
      <c r="O695" s="1912"/>
      <c r="P695" s="1912"/>
      <c r="Q695" s="1912"/>
      <c r="R695" s="1912"/>
      <c r="S695" s="1912"/>
      <c r="T695" s="1912"/>
      <c r="U695" s="1912"/>
      <c r="V695" s="1912"/>
      <c r="W695" s="1912"/>
      <c r="X695" s="1912"/>
      <c r="Y695" s="1912"/>
      <c r="Z695" s="1912"/>
      <c r="AA695" s="1912"/>
      <c r="AB695" s="1912"/>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12"/>
      <c r="F696" s="1912"/>
      <c r="G696" s="1912"/>
      <c r="H696" s="1912"/>
      <c r="I696" s="1912"/>
      <c r="J696" s="1912"/>
      <c r="K696" s="1912"/>
      <c r="L696" s="1912"/>
      <c r="M696" s="1912"/>
      <c r="N696" s="1912"/>
      <c r="O696" s="1912"/>
      <c r="P696" s="1912"/>
      <c r="Q696" s="1912"/>
      <c r="R696" s="1912"/>
      <c r="S696" s="1912"/>
      <c r="T696" s="1912"/>
      <c r="U696" s="1912"/>
      <c r="V696" s="1912"/>
      <c r="W696" s="1912"/>
      <c r="X696" s="1912"/>
      <c r="Y696" s="1912"/>
      <c r="Z696" s="1912"/>
      <c r="AA696" s="1912"/>
      <c r="AB696" s="1912"/>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1511</v>
      </c>
      <c r="E698" s="971"/>
      <c r="F698" s="971"/>
      <c r="G698" s="971"/>
      <c r="H698" s="1936" t="s">
        <v>518</v>
      </c>
      <c r="I698" s="1936"/>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1538</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1516</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2456</v>
      </c>
      <c r="AJ700" s="1919">
        <f>VLOOKUP($H$698,$AO$692:$AP$695,2,FALSE)</f>
        <v>3</v>
      </c>
      <c r="AK700" s="1921"/>
      <c r="AL700" s="629"/>
      <c r="AM700" s="584"/>
      <c r="AN700" s="718"/>
      <c r="AP700" s="604" t="s">
        <v>1523</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1539</v>
      </c>
    </row>
    <row r="702" spans="1:42" s="604" customFormat="1" ht="12.75" customHeight="1">
      <c r="A702" s="584"/>
      <c r="B702" s="570"/>
      <c r="C702" s="573" t="s">
        <v>1540</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1541</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1542</v>
      </c>
    </row>
    <row r="704" spans="1:42" s="604" customFormat="1" ht="12.75" customHeight="1">
      <c r="A704" s="671"/>
      <c r="B704" s="570"/>
      <c r="C704" s="966"/>
      <c r="D704" s="697" t="s">
        <v>697</v>
      </c>
      <c r="E704" s="2025" t="s">
        <v>1885</v>
      </c>
      <c r="F704" s="2025"/>
      <c r="G704" s="2025"/>
      <c r="H704" s="2025"/>
      <c r="I704" s="2025"/>
      <c r="J704" s="2025"/>
      <c r="K704" s="2025"/>
      <c r="L704" s="2025"/>
      <c r="M704" s="2025"/>
      <c r="N704" s="2025"/>
      <c r="O704" s="2025"/>
      <c r="P704" s="2025"/>
      <c r="Q704" s="2025"/>
      <c r="R704" s="2025"/>
      <c r="S704" s="2025"/>
      <c r="T704" s="2025"/>
      <c r="U704" s="2025"/>
      <c r="V704" s="2025"/>
      <c r="W704" s="2025"/>
      <c r="X704" s="2025"/>
      <c r="Y704" s="2025"/>
      <c r="Z704" s="2025"/>
      <c r="AA704" s="2025"/>
      <c r="AB704" s="2025"/>
      <c r="AC704" s="570"/>
      <c r="AD704" s="570"/>
      <c r="AE704" s="570"/>
      <c r="AF704" s="1992" t="s">
        <v>1463</v>
      </c>
      <c r="AG704" s="1992"/>
      <c r="AH704" s="1992"/>
      <c r="AI704" s="1992"/>
      <c r="AJ704" s="1992"/>
      <c r="AK704" s="1992"/>
      <c r="AL704" s="1992"/>
      <c r="AM704" s="584"/>
      <c r="AN704" s="718"/>
      <c r="AP704" s="604" t="s">
        <v>1543</v>
      </c>
    </row>
    <row r="705" spans="1:52" s="604" customFormat="1" ht="11.85" customHeight="1">
      <c r="A705" s="584"/>
      <c r="B705" s="570"/>
      <c r="C705" s="968"/>
      <c r="D705" s="697"/>
      <c r="E705" s="2025"/>
      <c r="F705" s="2025"/>
      <c r="G705" s="2025"/>
      <c r="H705" s="2025"/>
      <c r="I705" s="2025"/>
      <c r="J705" s="2025"/>
      <c r="K705" s="2025"/>
      <c r="L705" s="2025"/>
      <c r="M705" s="2025"/>
      <c r="N705" s="2025"/>
      <c r="O705" s="2025"/>
      <c r="P705" s="2025"/>
      <c r="Q705" s="2025"/>
      <c r="R705" s="2025"/>
      <c r="S705" s="2025"/>
      <c r="T705" s="2025"/>
      <c r="U705" s="2025"/>
      <c r="V705" s="2025"/>
      <c r="W705" s="2025"/>
      <c r="X705" s="2025"/>
      <c r="Y705" s="2025"/>
      <c r="Z705" s="2025"/>
      <c r="AA705" s="2025"/>
      <c r="AB705" s="2025"/>
      <c r="AC705" s="570"/>
      <c r="AD705" s="570"/>
      <c r="AE705" s="570"/>
      <c r="AF705" s="570"/>
      <c r="AG705" s="570"/>
      <c r="AH705" s="570"/>
      <c r="AI705" s="570"/>
      <c r="AJ705" s="570"/>
      <c r="AK705" s="570"/>
      <c r="AL705" s="570"/>
      <c r="AM705" s="584"/>
      <c r="AN705" s="718"/>
      <c r="AP705" s="604" t="s">
        <v>1544</v>
      </c>
    </row>
    <row r="706" spans="1:52" s="604" customFormat="1" ht="14.1" customHeight="1">
      <c r="A706" s="584"/>
      <c r="B706" s="644"/>
      <c r="C706" s="966"/>
      <c r="D706" s="697"/>
      <c r="E706" s="2025"/>
      <c r="F706" s="2025"/>
      <c r="G706" s="2025"/>
      <c r="H706" s="2025"/>
      <c r="I706" s="2025"/>
      <c r="J706" s="2025"/>
      <c r="K706" s="2025"/>
      <c r="L706" s="2025"/>
      <c r="M706" s="2025"/>
      <c r="N706" s="2025"/>
      <c r="O706" s="2025"/>
      <c r="P706" s="2025"/>
      <c r="Q706" s="2025"/>
      <c r="R706" s="2025"/>
      <c r="S706" s="2025"/>
      <c r="T706" s="2025"/>
      <c r="U706" s="2025"/>
      <c r="V706" s="2025"/>
      <c r="W706" s="2025"/>
      <c r="X706" s="2025"/>
      <c r="Y706" s="2025"/>
      <c r="Z706" s="2025"/>
      <c r="AA706" s="2025"/>
      <c r="AB706" s="2025"/>
      <c r="AC706" s="570"/>
      <c r="AD706" s="570"/>
      <c r="AE706" s="650"/>
      <c r="AF706" s="570"/>
      <c r="AG706" s="570"/>
      <c r="AH706" s="570"/>
      <c r="AI706" s="570"/>
      <c r="AJ706" s="570"/>
      <c r="AK706" s="570"/>
      <c r="AL706" s="570"/>
      <c r="AM706" s="584"/>
      <c r="AN706" s="718"/>
      <c r="AP706" s="604" t="s">
        <v>1545</v>
      </c>
    </row>
    <row r="707" spans="1:52" s="604" customFormat="1" ht="14.1"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1547</v>
      </c>
    </row>
    <row r="708" spans="1:52" s="604" customFormat="1" ht="14.1" customHeight="1">
      <c r="A708" s="584"/>
      <c r="B708" s="570"/>
      <c r="C708" s="966"/>
      <c r="D708" s="697" t="s">
        <v>518</v>
      </c>
      <c r="E708" s="2026" t="s">
        <v>1546</v>
      </c>
      <c r="F708" s="2026"/>
      <c r="G708" s="2026"/>
      <c r="H708" s="2026"/>
      <c r="I708" s="2026"/>
      <c r="J708" s="2026"/>
      <c r="K708" s="2026"/>
      <c r="L708" s="2026"/>
      <c r="M708" s="2026"/>
      <c r="N708" s="2026"/>
      <c r="O708" s="2026"/>
      <c r="P708" s="2026"/>
      <c r="Q708" s="2026"/>
      <c r="R708" s="2026"/>
      <c r="S708" s="2026"/>
      <c r="T708" s="2026"/>
      <c r="U708" s="2026"/>
      <c r="V708" s="2026"/>
      <c r="W708" s="2026"/>
      <c r="X708" s="2026"/>
      <c r="Y708" s="2026"/>
      <c r="Z708" s="2026"/>
      <c r="AA708" s="2026"/>
      <c r="AB708" s="2026"/>
      <c r="AC708" s="570"/>
      <c r="AD708" s="570"/>
      <c r="AE708" s="570"/>
      <c r="AF708" s="1992" t="s">
        <v>1519</v>
      </c>
      <c r="AG708" s="1992"/>
      <c r="AH708" s="1992"/>
      <c r="AI708" s="1992"/>
      <c r="AJ708" s="1992"/>
      <c r="AK708" s="1992"/>
      <c r="AL708" s="1992"/>
      <c r="AM708" s="584"/>
      <c r="AN708" s="719"/>
    </row>
    <row r="709" spans="1:52" s="604" customFormat="1" ht="12.75" customHeight="1">
      <c r="A709" s="584"/>
      <c r="B709" s="570"/>
      <c r="C709" s="968"/>
      <c r="D709" s="570"/>
      <c r="E709" s="2026"/>
      <c r="F709" s="2026"/>
      <c r="G709" s="2026"/>
      <c r="H709" s="2026"/>
      <c r="I709" s="2026"/>
      <c r="J709" s="2026"/>
      <c r="K709" s="2026"/>
      <c r="L709" s="2026"/>
      <c r="M709" s="2026"/>
      <c r="N709" s="2026"/>
      <c r="O709" s="2026"/>
      <c r="P709" s="2026"/>
      <c r="Q709" s="2026"/>
      <c r="R709" s="2026"/>
      <c r="S709" s="2026"/>
      <c r="T709" s="2026"/>
      <c r="U709" s="2026"/>
      <c r="V709" s="2026"/>
      <c r="W709" s="2026"/>
      <c r="X709" s="2026"/>
      <c r="Y709" s="2026"/>
      <c r="Z709" s="2026"/>
      <c r="AA709" s="2026"/>
      <c r="AB709" s="2026"/>
      <c r="AC709" s="570"/>
      <c r="AD709" s="570"/>
      <c r="AE709" s="570"/>
      <c r="AF709" s="570"/>
      <c r="AG709" s="570"/>
      <c r="AH709" s="570"/>
      <c r="AI709" s="570"/>
      <c r="AJ709" s="570"/>
      <c r="AK709" s="570"/>
      <c r="AL709" s="570"/>
      <c r="AM709" s="584"/>
      <c r="AN709" s="718"/>
      <c r="AP709" s="584" t="s">
        <v>600</v>
      </c>
      <c r="AQ709" s="707">
        <v>0</v>
      </c>
    </row>
    <row r="710" spans="1:52" s="604" customFormat="1" ht="14.1" customHeight="1">
      <c r="A710" s="584"/>
      <c r="B710" s="570"/>
      <c r="C710" s="968"/>
      <c r="D710" s="570"/>
      <c r="E710" s="2026"/>
      <c r="F710" s="2026"/>
      <c r="G710" s="2026"/>
      <c r="H710" s="2026"/>
      <c r="I710" s="2026"/>
      <c r="J710" s="2026"/>
      <c r="K710" s="2026"/>
      <c r="L710" s="2026"/>
      <c r="M710" s="2026"/>
      <c r="N710" s="2026"/>
      <c r="O710" s="2026"/>
      <c r="P710" s="2026"/>
      <c r="Q710" s="2026"/>
      <c r="R710" s="2026"/>
      <c r="S710" s="2026"/>
      <c r="T710" s="2026"/>
      <c r="U710" s="2026"/>
      <c r="V710" s="2026"/>
      <c r="W710" s="2026"/>
      <c r="X710" s="2026"/>
      <c r="Y710" s="2026"/>
      <c r="Z710" s="2026"/>
      <c r="AA710" s="2026"/>
      <c r="AB710" s="2026"/>
      <c r="AC710" s="570"/>
      <c r="AD710" s="570"/>
      <c r="AE710" s="570"/>
      <c r="AF710" s="570"/>
      <c r="AG710" s="570"/>
      <c r="AH710" s="570"/>
      <c r="AI710" s="570"/>
      <c r="AJ710" s="570"/>
      <c r="AK710" s="570"/>
      <c r="AL710" s="570"/>
      <c r="AM710" s="584"/>
      <c r="AN710" s="718"/>
      <c r="AP710" s="645" t="s">
        <v>697</v>
      </c>
      <c r="AQ710" s="584">
        <v>3</v>
      </c>
    </row>
    <row r="711" spans="1:52" s="604" customFormat="1" ht="14.1"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4.1" customHeight="1">
      <c r="A712" s="584"/>
      <c r="B712" s="570"/>
      <c r="C712" s="968"/>
      <c r="D712" s="570" t="s">
        <v>1511</v>
      </c>
      <c r="E712" s="971"/>
      <c r="F712" s="971"/>
      <c r="G712" s="971"/>
      <c r="H712" s="1936" t="s">
        <v>600</v>
      </c>
      <c r="I712" s="1936"/>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1548</v>
      </c>
      <c r="AJ714" s="1919">
        <f>VLOOKUP($H$712,$AP$709:$AQ$711,2,FALSE)</f>
        <v>0</v>
      </c>
      <c r="AK714" s="1921"/>
      <c r="AL714" s="629"/>
      <c r="AM714" s="584"/>
      <c r="AN714" s="718"/>
      <c r="AP714" s="1919"/>
      <c r="AQ714" s="1921"/>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1549</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12" t="s">
        <v>1886</v>
      </c>
      <c r="F718" s="1912"/>
      <c r="G718" s="1912"/>
      <c r="H718" s="1912"/>
      <c r="I718" s="1912"/>
      <c r="J718" s="1912"/>
      <c r="K718" s="1912"/>
      <c r="L718" s="1912"/>
      <c r="M718" s="1912"/>
      <c r="N718" s="1912"/>
      <c r="O718" s="1912"/>
      <c r="P718" s="1912"/>
      <c r="Q718" s="1912"/>
      <c r="R718" s="1912"/>
      <c r="S718" s="1912"/>
      <c r="T718" s="1912"/>
      <c r="U718" s="1912"/>
      <c r="V718" s="1912"/>
      <c r="W718" s="1912"/>
      <c r="X718" s="1912"/>
      <c r="Y718" s="1912"/>
      <c r="Z718" s="1912"/>
      <c r="AA718" s="1912"/>
      <c r="AB718" s="1912"/>
      <c r="AC718" s="570"/>
      <c r="AD718" s="570"/>
      <c r="AE718" s="570"/>
      <c r="AF718" s="1992" t="s">
        <v>1463</v>
      </c>
      <c r="AG718" s="1992"/>
      <c r="AH718" s="1992"/>
      <c r="AI718" s="1992"/>
      <c r="AJ718" s="1992"/>
      <c r="AK718" s="1992"/>
      <c r="AL718" s="1992"/>
      <c r="AM718" s="584"/>
      <c r="AN718" s="718"/>
      <c r="AT718" s="14"/>
      <c r="AU718" s="14"/>
      <c r="AV718" s="14"/>
      <c r="AW718" s="14"/>
      <c r="AX718" s="14"/>
      <c r="AY718" s="14"/>
      <c r="AZ718" s="14"/>
    </row>
    <row r="719" spans="1:52" s="604" customFormat="1">
      <c r="A719" s="584"/>
      <c r="B719" s="570"/>
      <c r="C719" s="968"/>
      <c r="D719" s="697"/>
      <c r="E719" s="1912"/>
      <c r="F719" s="1912"/>
      <c r="G719" s="1912"/>
      <c r="H719" s="1912"/>
      <c r="I719" s="1912"/>
      <c r="J719" s="1912"/>
      <c r="K719" s="1912"/>
      <c r="L719" s="1912"/>
      <c r="M719" s="1912"/>
      <c r="N719" s="1912"/>
      <c r="O719" s="1912"/>
      <c r="P719" s="1912"/>
      <c r="Q719" s="1912"/>
      <c r="R719" s="1912"/>
      <c r="S719" s="1912"/>
      <c r="T719" s="1912"/>
      <c r="U719" s="1912"/>
      <c r="V719" s="1912"/>
      <c r="W719" s="1912"/>
      <c r="X719" s="1912"/>
      <c r="Y719" s="1912"/>
      <c r="Z719" s="1912"/>
      <c r="AA719" s="1912"/>
      <c r="AB719" s="1912"/>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12" t="s">
        <v>1550</v>
      </c>
      <c r="F721" s="1912"/>
      <c r="G721" s="1912"/>
      <c r="H721" s="1912"/>
      <c r="I721" s="1912"/>
      <c r="J721" s="1912"/>
      <c r="K721" s="1912"/>
      <c r="L721" s="1912"/>
      <c r="M721" s="1912"/>
      <c r="N721" s="1912"/>
      <c r="O721" s="1912"/>
      <c r="P721" s="1912"/>
      <c r="Q721" s="1912"/>
      <c r="R721" s="1912"/>
      <c r="S721" s="1912"/>
      <c r="T721" s="1912"/>
      <c r="U721" s="1912"/>
      <c r="V721" s="1912"/>
      <c r="W721" s="1912"/>
      <c r="X721" s="1912"/>
      <c r="Y721" s="1912"/>
      <c r="Z721" s="1912"/>
      <c r="AA721" s="1912"/>
      <c r="AB721" s="1912"/>
      <c r="AC721" s="570"/>
      <c r="AD721" s="570"/>
      <c r="AE721" s="570"/>
      <c r="AF721" s="1992" t="s">
        <v>1519</v>
      </c>
      <c r="AG721" s="1992"/>
      <c r="AH721" s="1992"/>
      <c r="AI721" s="1992"/>
      <c r="AJ721" s="1992"/>
      <c r="AK721" s="1992"/>
      <c r="AL721" s="1992"/>
      <c r="AM721" s="584"/>
      <c r="AN721" s="718"/>
      <c r="AT721" s="14"/>
      <c r="AU721" s="14"/>
      <c r="AV721" s="14"/>
      <c r="AW721" s="14"/>
      <c r="AX721" s="14"/>
      <c r="AY721" s="14"/>
      <c r="AZ721" s="14"/>
    </row>
    <row r="722" spans="1:81" s="604" customFormat="1">
      <c r="A722" s="584"/>
      <c r="B722" s="570"/>
      <c r="C722" s="968"/>
      <c r="D722" s="570"/>
      <c r="E722" s="1912"/>
      <c r="F722" s="1912"/>
      <c r="G722" s="1912"/>
      <c r="H722" s="1912"/>
      <c r="I722" s="1912"/>
      <c r="J722" s="1912"/>
      <c r="K722" s="1912"/>
      <c r="L722" s="1912"/>
      <c r="M722" s="1912"/>
      <c r="N722" s="1912"/>
      <c r="O722" s="1912"/>
      <c r="P722" s="1912"/>
      <c r="Q722" s="1912"/>
      <c r="R722" s="1912"/>
      <c r="S722" s="1912"/>
      <c r="T722" s="1912"/>
      <c r="U722" s="1912"/>
      <c r="V722" s="1912"/>
      <c r="W722" s="1912"/>
      <c r="X722" s="1912"/>
      <c r="Y722" s="1912"/>
      <c r="Z722" s="1912"/>
      <c r="AA722" s="1912"/>
      <c r="AB722" s="1912"/>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1511</v>
      </c>
      <c r="E724" s="971"/>
      <c r="F724" s="971"/>
      <c r="G724" s="971"/>
      <c r="H724" s="1936" t="s">
        <v>600</v>
      </c>
      <c r="I724" s="1936"/>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1551</v>
      </c>
      <c r="AJ726" s="1919">
        <f>VLOOKUP($H$724,$AO$655:$AP$657,2,FALSE)</f>
        <v>0</v>
      </c>
      <c r="AK726" s="1921"/>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1552</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12" t="s">
        <v>1553</v>
      </c>
      <c r="F730" s="1912"/>
      <c r="G730" s="1912"/>
      <c r="H730" s="1912"/>
      <c r="I730" s="1912"/>
      <c r="J730" s="1912"/>
      <c r="K730" s="1912"/>
      <c r="L730" s="1912"/>
      <c r="M730" s="1912"/>
      <c r="N730" s="1912"/>
      <c r="O730" s="1912"/>
      <c r="P730" s="1912"/>
      <c r="Q730" s="1912"/>
      <c r="R730" s="1912"/>
      <c r="S730" s="1912"/>
      <c r="T730" s="1912"/>
      <c r="U730" s="1912"/>
      <c r="V730" s="1912"/>
      <c r="W730" s="1912"/>
      <c r="X730" s="1912"/>
      <c r="Y730" s="1912"/>
      <c r="Z730" s="1912"/>
      <c r="AA730" s="1912"/>
      <c r="AB730" s="1912"/>
      <c r="AC730" s="570"/>
      <c r="AD730" s="570"/>
      <c r="AE730" s="570"/>
      <c r="AF730" s="1992" t="s">
        <v>1463</v>
      </c>
      <c r="AG730" s="1992"/>
      <c r="AH730" s="1992"/>
      <c r="AI730" s="1992"/>
      <c r="AJ730" s="1992"/>
      <c r="AK730" s="1992"/>
      <c r="AL730" s="1992"/>
      <c r="AM730" s="584"/>
      <c r="AN730" s="718"/>
      <c r="AT730" s="14"/>
      <c r="AU730" s="14"/>
      <c r="AV730" s="14"/>
      <c r="AW730" s="14"/>
      <c r="AX730" s="14"/>
      <c r="AY730" s="14"/>
      <c r="AZ730" s="14"/>
    </row>
    <row r="731" spans="1:81" s="604" customFormat="1">
      <c r="A731" s="584"/>
      <c r="B731" s="570"/>
      <c r="C731" s="966"/>
      <c r="D731" s="697"/>
      <c r="E731" s="1912"/>
      <c r="F731" s="1912"/>
      <c r="G731" s="1912"/>
      <c r="H731" s="1912"/>
      <c r="I731" s="1912"/>
      <c r="J731" s="1912"/>
      <c r="K731" s="1912"/>
      <c r="L731" s="1912"/>
      <c r="M731" s="1912"/>
      <c r="N731" s="1912"/>
      <c r="O731" s="1912"/>
      <c r="P731" s="1912"/>
      <c r="Q731" s="1912"/>
      <c r="R731" s="1912"/>
      <c r="S731" s="1912"/>
      <c r="T731" s="1912"/>
      <c r="U731" s="1912"/>
      <c r="V731" s="1912"/>
      <c r="W731" s="1912"/>
      <c r="X731" s="1912"/>
      <c r="Y731" s="1912"/>
      <c r="Z731" s="1912"/>
      <c r="AA731" s="1912"/>
      <c r="AB731" s="1912"/>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12"/>
      <c r="F732" s="1912"/>
      <c r="G732" s="1912"/>
      <c r="H732" s="1912"/>
      <c r="I732" s="1912"/>
      <c r="J732" s="1912"/>
      <c r="K732" s="1912"/>
      <c r="L732" s="1912"/>
      <c r="M732" s="1912"/>
      <c r="N732" s="1912"/>
      <c r="O732" s="1912"/>
      <c r="P732" s="1912"/>
      <c r="Q732" s="1912"/>
      <c r="R732" s="1912"/>
      <c r="S732" s="1912"/>
      <c r="T732" s="1912"/>
      <c r="U732" s="1912"/>
      <c r="V732" s="1912"/>
      <c r="W732" s="1912"/>
      <c r="X732" s="1912"/>
      <c r="Y732" s="1912"/>
      <c r="Z732" s="1912"/>
      <c r="AA732" s="1912"/>
      <c r="AB732" s="1912"/>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2"/>
      <c r="F733" s="1912"/>
      <c r="G733" s="1912"/>
      <c r="H733" s="1912"/>
      <c r="I733" s="1912"/>
      <c r="J733" s="1912"/>
      <c r="K733" s="1912"/>
      <c r="L733" s="1912"/>
      <c r="M733" s="1912"/>
      <c r="N733" s="1912"/>
      <c r="O733" s="1912"/>
      <c r="P733" s="1912"/>
      <c r="Q733" s="1912"/>
      <c r="R733" s="1912"/>
      <c r="S733" s="1912"/>
      <c r="T733" s="1912"/>
      <c r="U733" s="1912"/>
      <c r="V733" s="1912"/>
      <c r="W733" s="1912"/>
      <c r="X733" s="1912"/>
      <c r="Y733" s="1912"/>
      <c r="Z733" s="1912"/>
      <c r="AA733" s="1912"/>
      <c r="AB733" s="1912"/>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12" t="s">
        <v>1554</v>
      </c>
      <c r="F735" s="1912"/>
      <c r="G735" s="1912"/>
      <c r="H735" s="1912"/>
      <c r="I735" s="1912"/>
      <c r="J735" s="1912"/>
      <c r="K735" s="1912"/>
      <c r="L735" s="1912"/>
      <c r="M735" s="1912"/>
      <c r="N735" s="1912"/>
      <c r="O735" s="1912"/>
      <c r="P735" s="1912"/>
      <c r="Q735" s="1912"/>
      <c r="R735" s="1912"/>
      <c r="S735" s="1912"/>
      <c r="T735" s="1912"/>
      <c r="U735" s="1912"/>
      <c r="V735" s="1912"/>
      <c r="W735" s="1912"/>
      <c r="X735" s="1912"/>
      <c r="Y735" s="1912"/>
      <c r="Z735" s="1912"/>
      <c r="AA735" s="1912"/>
      <c r="AB735" s="609"/>
      <c r="AC735" s="570"/>
      <c r="AD735" s="570"/>
      <c r="AE735" s="570"/>
      <c r="AF735" s="1992" t="s">
        <v>1519</v>
      </c>
      <c r="AG735" s="1992"/>
      <c r="AH735" s="1992"/>
      <c r="AI735" s="1992"/>
      <c r="AJ735" s="1992"/>
      <c r="AK735" s="1992"/>
      <c r="AL735" s="1992"/>
      <c r="AM735" s="584"/>
      <c r="AN735" s="718"/>
      <c r="AO735" s="30"/>
      <c r="AP735" s="14"/>
    </row>
    <row r="736" spans="1:81" s="604" customFormat="1">
      <c r="A736" s="584"/>
      <c r="B736" s="570"/>
      <c r="C736" s="966"/>
      <c r="D736" s="697"/>
      <c r="E736" s="1912"/>
      <c r="F736" s="1912"/>
      <c r="G736" s="1912"/>
      <c r="H736" s="1912"/>
      <c r="I736" s="1912"/>
      <c r="J736" s="1912"/>
      <c r="K736" s="1912"/>
      <c r="L736" s="1912"/>
      <c r="M736" s="1912"/>
      <c r="N736" s="1912"/>
      <c r="O736" s="1912"/>
      <c r="P736" s="1912"/>
      <c r="Q736" s="1912"/>
      <c r="R736" s="1912"/>
      <c r="S736" s="1912"/>
      <c r="T736" s="1912"/>
      <c r="U736" s="1912"/>
      <c r="V736" s="1912"/>
      <c r="W736" s="1912"/>
      <c r="X736" s="1912"/>
      <c r="Y736" s="1912"/>
      <c r="Z736" s="1912"/>
      <c r="AA736" s="1912"/>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12"/>
      <c r="F737" s="1912"/>
      <c r="G737" s="1912"/>
      <c r="H737" s="1912"/>
      <c r="I737" s="1912"/>
      <c r="J737" s="1912"/>
      <c r="K737" s="1912"/>
      <c r="L737" s="1912"/>
      <c r="M737" s="1912"/>
      <c r="N737" s="1912"/>
      <c r="O737" s="1912"/>
      <c r="P737" s="1912"/>
      <c r="Q737" s="1912"/>
      <c r="R737" s="1912"/>
      <c r="S737" s="1912"/>
      <c r="T737" s="1912"/>
      <c r="U737" s="1912"/>
      <c r="V737" s="1912"/>
      <c r="W737" s="1912"/>
      <c r="X737" s="1912"/>
      <c r="Y737" s="1912"/>
      <c r="Z737" s="1912"/>
      <c r="AA737" s="1912"/>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12"/>
      <c r="F738" s="1912"/>
      <c r="G738" s="1912"/>
      <c r="H738" s="1912"/>
      <c r="I738" s="1912"/>
      <c r="J738" s="1912"/>
      <c r="K738" s="1912"/>
      <c r="L738" s="1912"/>
      <c r="M738" s="1912"/>
      <c r="N738" s="1912"/>
      <c r="O738" s="1912"/>
      <c r="P738" s="1912"/>
      <c r="Q738" s="1912"/>
      <c r="R738" s="1912"/>
      <c r="S738" s="1912"/>
      <c r="T738" s="1912"/>
      <c r="U738" s="1912"/>
      <c r="V738" s="1912"/>
      <c r="W738" s="1912"/>
      <c r="X738" s="1912"/>
      <c r="Y738" s="1912"/>
      <c r="Z738" s="1912"/>
      <c r="AA738" s="1912"/>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1511</v>
      </c>
      <c r="E740" s="971"/>
      <c r="F740" s="971"/>
      <c r="G740" s="971"/>
      <c r="H740" s="1936" t="s">
        <v>697</v>
      </c>
      <c r="I740" s="1936"/>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1555</v>
      </c>
      <c r="AJ742" s="1919">
        <f>VLOOKUP($H$740,$AO$669:$AP$671,2,FALSE)</f>
        <v>3</v>
      </c>
      <c r="AK742" s="1921"/>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1545</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12" t="s">
        <v>1556</v>
      </c>
      <c r="F746" s="1912"/>
      <c r="G746" s="1912"/>
      <c r="H746" s="1912"/>
      <c r="I746" s="1912"/>
      <c r="J746" s="1912"/>
      <c r="K746" s="1912"/>
      <c r="L746" s="1912"/>
      <c r="M746" s="1912"/>
      <c r="N746" s="1912"/>
      <c r="O746" s="1912"/>
      <c r="P746" s="1912"/>
      <c r="Q746" s="1912"/>
      <c r="R746" s="1912"/>
      <c r="S746" s="1912"/>
      <c r="T746" s="1912"/>
      <c r="U746" s="1912"/>
      <c r="V746" s="1912"/>
      <c r="W746" s="1912"/>
      <c r="X746" s="1912"/>
      <c r="Y746" s="1912"/>
      <c r="Z746" s="1912"/>
      <c r="AA746" s="1912"/>
      <c r="AB746" s="1912"/>
      <c r="AC746" s="570"/>
      <c r="AD746" s="570"/>
      <c r="AE746" s="570"/>
      <c r="AF746" s="1992" t="s">
        <v>1519</v>
      </c>
      <c r="AG746" s="1992"/>
      <c r="AH746" s="1992"/>
      <c r="AI746" s="1992"/>
      <c r="AJ746" s="1992"/>
      <c r="AK746" s="1992"/>
      <c r="AL746" s="1992"/>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12"/>
      <c r="F747" s="1912"/>
      <c r="G747" s="1912"/>
      <c r="H747" s="1912"/>
      <c r="I747" s="1912"/>
      <c r="J747" s="1912"/>
      <c r="K747" s="1912"/>
      <c r="L747" s="1912"/>
      <c r="M747" s="1912"/>
      <c r="N747" s="1912"/>
      <c r="O747" s="1912"/>
      <c r="P747" s="1912"/>
      <c r="Q747" s="1912"/>
      <c r="R747" s="1912"/>
      <c r="S747" s="1912"/>
      <c r="T747" s="1912"/>
      <c r="U747" s="1912"/>
      <c r="V747" s="1912"/>
      <c r="W747" s="1912"/>
      <c r="X747" s="1912"/>
      <c r="Y747" s="1912"/>
      <c r="Z747" s="1912"/>
      <c r="AA747" s="1912"/>
      <c r="AB747" s="1912"/>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12" t="s">
        <v>1557</v>
      </c>
      <c r="F749" s="1912"/>
      <c r="G749" s="1912"/>
      <c r="H749" s="1912"/>
      <c r="I749" s="1912"/>
      <c r="J749" s="1912"/>
      <c r="K749" s="1912"/>
      <c r="L749" s="1912"/>
      <c r="M749" s="1912"/>
      <c r="N749" s="1912"/>
      <c r="O749" s="1912"/>
      <c r="P749" s="1912"/>
      <c r="Q749" s="1912"/>
      <c r="R749" s="1912"/>
      <c r="S749" s="1912"/>
      <c r="T749" s="1912"/>
      <c r="U749" s="1912"/>
      <c r="V749" s="1912"/>
      <c r="W749" s="1912"/>
      <c r="X749" s="1912"/>
      <c r="Y749" s="1912"/>
      <c r="Z749" s="1912"/>
      <c r="AA749" s="1912"/>
      <c r="AB749" s="1912"/>
      <c r="AC749" s="570"/>
      <c r="AD749" s="570"/>
      <c r="AE749" s="570"/>
      <c r="AF749" s="1992" t="s">
        <v>1536</v>
      </c>
      <c r="AG749" s="1992"/>
      <c r="AH749" s="1992"/>
      <c r="AI749" s="1992"/>
      <c r="AJ749" s="1992"/>
      <c r="AK749" s="1992"/>
      <c r="AL749" s="1992"/>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2"/>
      <c r="F750" s="1912"/>
      <c r="G750" s="1912"/>
      <c r="H750" s="1912"/>
      <c r="I750" s="1912"/>
      <c r="J750" s="1912"/>
      <c r="K750" s="1912"/>
      <c r="L750" s="1912"/>
      <c r="M750" s="1912"/>
      <c r="N750" s="1912"/>
      <c r="O750" s="1912"/>
      <c r="P750" s="1912"/>
      <c r="Q750" s="1912"/>
      <c r="R750" s="1912"/>
      <c r="S750" s="1912"/>
      <c r="T750" s="1912"/>
      <c r="U750" s="1912"/>
      <c r="V750" s="1912"/>
      <c r="W750" s="1912"/>
      <c r="X750" s="1912"/>
      <c r="Y750" s="1912"/>
      <c r="Z750" s="1912"/>
      <c r="AA750" s="1912"/>
      <c r="AB750" s="1912"/>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1511</v>
      </c>
      <c r="E752" s="971"/>
      <c r="F752" s="971"/>
      <c r="G752" s="971"/>
      <c r="H752" s="1936" t="s">
        <v>697</v>
      </c>
      <c r="I752" s="1936"/>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4.1"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1558</v>
      </c>
      <c r="AJ754" s="1919">
        <f>VLOOKUP($H$752,$AO$686:$AP$688,2,FALSE)</f>
        <v>2</v>
      </c>
      <c r="AK754" s="1921"/>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1547</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4.1" customHeight="1">
      <c r="A758" s="584"/>
      <c r="B758" s="650"/>
      <c r="C758" s="975"/>
      <c r="D758" s="697" t="s">
        <v>697</v>
      </c>
      <c r="E758" s="1912" t="s">
        <v>1882</v>
      </c>
      <c r="F758" s="1912"/>
      <c r="G758" s="1912"/>
      <c r="H758" s="1912"/>
      <c r="I758" s="1912"/>
      <c r="J758" s="1912"/>
      <c r="K758" s="1912"/>
      <c r="L758" s="1912"/>
      <c r="M758" s="1912"/>
      <c r="N758" s="1912"/>
      <c r="O758" s="1912"/>
      <c r="P758" s="1912"/>
      <c r="Q758" s="1912"/>
      <c r="R758" s="1912"/>
      <c r="S758" s="1912"/>
      <c r="T758" s="1912"/>
      <c r="U758" s="1912"/>
      <c r="V758" s="1912"/>
      <c r="W758" s="1912"/>
      <c r="X758" s="1912"/>
      <c r="Y758" s="1912"/>
      <c r="Z758" s="1912"/>
      <c r="AA758" s="1912"/>
      <c r="AB758" s="1912"/>
      <c r="AC758" s="1912"/>
      <c r="AD758" s="1912"/>
      <c r="AE758" s="570"/>
      <c r="AF758" s="1992" t="s">
        <v>1519</v>
      </c>
      <c r="AG758" s="1992"/>
      <c r="AH758" s="1992"/>
      <c r="AI758" s="1992"/>
      <c r="AJ758" s="1992"/>
      <c r="AK758" s="1992"/>
      <c r="AL758" s="1992"/>
      <c r="AM758" s="647"/>
      <c r="AN758" s="718"/>
      <c r="AO758" s="584" t="s">
        <v>600</v>
      </c>
      <c r="AP758" s="707">
        <v>0</v>
      </c>
    </row>
    <row r="759" spans="1:74" s="604" customFormat="1" ht="14.1" customHeight="1">
      <c r="A759" s="584"/>
      <c r="B759" s="650"/>
      <c r="C759" s="975"/>
      <c r="D759" s="697"/>
      <c r="E759" s="1912"/>
      <c r="F759" s="1912"/>
      <c r="G759" s="1912"/>
      <c r="H759" s="1912"/>
      <c r="I759" s="1912"/>
      <c r="J759" s="1912"/>
      <c r="K759" s="1912"/>
      <c r="L759" s="1912"/>
      <c r="M759" s="1912"/>
      <c r="N759" s="1912"/>
      <c r="O759" s="1912"/>
      <c r="P759" s="1912"/>
      <c r="Q759" s="1912"/>
      <c r="R759" s="1912"/>
      <c r="S759" s="1912"/>
      <c r="T759" s="1912"/>
      <c r="U759" s="1912"/>
      <c r="V759" s="1912"/>
      <c r="W759" s="1912"/>
      <c r="X759" s="1912"/>
      <c r="Y759" s="1912"/>
      <c r="Z759" s="1912"/>
      <c r="AA759" s="1912"/>
      <c r="AB759" s="1912"/>
      <c r="AC759" s="1912"/>
      <c r="AD759" s="1912"/>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12"/>
      <c r="F760" s="1912"/>
      <c r="G760" s="1912"/>
      <c r="H760" s="1912"/>
      <c r="I760" s="1912"/>
      <c r="J760" s="1912"/>
      <c r="K760" s="1912"/>
      <c r="L760" s="1912"/>
      <c r="M760" s="1912"/>
      <c r="N760" s="1912"/>
      <c r="O760" s="1912"/>
      <c r="P760" s="1912"/>
      <c r="Q760" s="1912"/>
      <c r="R760" s="1912"/>
      <c r="S760" s="1912"/>
      <c r="T760" s="1912"/>
      <c r="U760" s="1912"/>
      <c r="V760" s="1912"/>
      <c r="W760" s="1912"/>
      <c r="X760" s="1912"/>
      <c r="Y760" s="1912"/>
      <c r="Z760" s="1912"/>
      <c r="AA760" s="1912"/>
      <c r="AB760" s="1912"/>
      <c r="AC760" s="1912"/>
      <c r="AD760" s="1912"/>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12"/>
      <c r="F761" s="1912"/>
      <c r="G761" s="1912"/>
      <c r="H761" s="1912"/>
      <c r="I761" s="1912"/>
      <c r="J761" s="1912"/>
      <c r="K761" s="1912"/>
      <c r="L761" s="1912"/>
      <c r="M761" s="1912"/>
      <c r="N761" s="1912"/>
      <c r="O761" s="1912"/>
      <c r="P761" s="1912"/>
      <c r="Q761" s="1912"/>
      <c r="R761" s="1912"/>
      <c r="S761" s="1912"/>
      <c r="T761" s="1912"/>
      <c r="U761" s="1912"/>
      <c r="V761" s="1912"/>
      <c r="W761" s="1912"/>
      <c r="X761" s="1912"/>
      <c r="Y761" s="1912"/>
      <c r="Z761" s="1912"/>
      <c r="AA761" s="1912"/>
      <c r="AB761" s="1912"/>
      <c r="AC761" s="1912"/>
      <c r="AD761" s="1912"/>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4" t="s">
        <v>1887</v>
      </c>
      <c r="F763" s="2024"/>
      <c r="G763" s="2024"/>
      <c r="H763" s="2024"/>
      <c r="I763" s="2024"/>
      <c r="J763" s="2024"/>
      <c r="K763" s="2024"/>
      <c r="L763" s="2024"/>
      <c r="M763" s="2024"/>
      <c r="N763" s="2024"/>
      <c r="O763" s="2024"/>
      <c r="P763" s="2024"/>
      <c r="Q763" s="2024"/>
      <c r="R763" s="2024"/>
      <c r="S763" s="2024"/>
      <c r="T763" s="2024"/>
      <c r="U763" s="2024"/>
      <c r="V763" s="2024"/>
      <c r="W763" s="2024"/>
      <c r="X763" s="2024"/>
      <c r="Y763" s="2024"/>
      <c r="Z763" s="2024"/>
      <c r="AA763" s="2024"/>
      <c r="AB763" s="2024"/>
      <c r="AC763" s="2024"/>
      <c r="AD763" s="2024"/>
      <c r="AE763" s="570"/>
      <c r="AF763" s="1992" t="s">
        <v>1463</v>
      </c>
      <c r="AG763" s="1992"/>
      <c r="AH763" s="1992"/>
      <c r="AI763" s="1992"/>
      <c r="AJ763" s="1992"/>
      <c r="AK763" s="1992"/>
      <c r="AL763" s="1992"/>
      <c r="AM763" s="647"/>
      <c r="AN763" s="631"/>
    </row>
    <row r="764" spans="1:74" s="584" customFormat="1" ht="12.75" customHeight="1">
      <c r="B764" s="650"/>
      <c r="C764" s="975"/>
      <c r="D764" s="697"/>
      <c r="E764" s="2024"/>
      <c r="F764" s="2024"/>
      <c r="G764" s="2024"/>
      <c r="H764" s="2024"/>
      <c r="I764" s="2024"/>
      <c r="J764" s="2024"/>
      <c r="K764" s="2024"/>
      <c r="L764" s="2024"/>
      <c r="M764" s="2024"/>
      <c r="N764" s="2024"/>
      <c r="O764" s="2024"/>
      <c r="P764" s="2024"/>
      <c r="Q764" s="2024"/>
      <c r="R764" s="2024"/>
      <c r="S764" s="2024"/>
      <c r="T764" s="2024"/>
      <c r="U764" s="2024"/>
      <c r="V764" s="2024"/>
      <c r="W764" s="2024"/>
      <c r="X764" s="2024"/>
      <c r="Y764" s="2024"/>
      <c r="Z764" s="2024"/>
      <c r="AA764" s="2024"/>
      <c r="AB764" s="2024"/>
      <c r="AC764" s="2024"/>
      <c r="AD764" s="2024"/>
      <c r="AE764" s="628"/>
      <c r="AF764" s="628"/>
      <c r="AG764" s="628"/>
      <c r="AH764" s="628"/>
      <c r="AI764" s="628"/>
      <c r="AJ764" s="628"/>
      <c r="AK764" s="628"/>
      <c r="AL764" s="628"/>
      <c r="AM764" s="647"/>
      <c r="AN764" s="631"/>
    </row>
    <row r="765" spans="1:74" s="584" customFormat="1" ht="12.75" customHeight="1">
      <c r="B765" s="650"/>
      <c r="C765" s="975"/>
      <c r="D765" s="697"/>
      <c r="E765" s="2024"/>
      <c r="F765" s="2024"/>
      <c r="G765" s="2024"/>
      <c r="H765" s="2024"/>
      <c r="I765" s="2024"/>
      <c r="J765" s="2024"/>
      <c r="K765" s="2024"/>
      <c r="L765" s="2024"/>
      <c r="M765" s="2024"/>
      <c r="N765" s="2024"/>
      <c r="O765" s="2024"/>
      <c r="P765" s="2024"/>
      <c r="Q765" s="2024"/>
      <c r="R765" s="2024"/>
      <c r="S765" s="2024"/>
      <c r="T765" s="2024"/>
      <c r="U765" s="2024"/>
      <c r="V765" s="2024"/>
      <c r="W765" s="2024"/>
      <c r="X765" s="2024"/>
      <c r="Y765" s="2024"/>
      <c r="Z765" s="2024"/>
      <c r="AA765" s="2024"/>
      <c r="AB765" s="2024"/>
      <c r="AC765" s="2024"/>
      <c r="AD765" s="2024"/>
      <c r="AE765" s="628"/>
      <c r="AF765" s="628"/>
      <c r="AG765" s="628"/>
      <c r="AH765" s="628"/>
      <c r="AI765" s="628"/>
      <c r="AJ765" s="628"/>
      <c r="AK765" s="628"/>
      <c r="AL765" s="628"/>
      <c r="AM765" s="647"/>
      <c r="AN765" s="631"/>
    </row>
    <row r="766" spans="1:74" s="584" customFormat="1" ht="12.75" customHeight="1">
      <c r="B766" s="650"/>
      <c r="C766" s="975"/>
      <c r="D766" s="697"/>
      <c r="E766" s="2024"/>
      <c r="F766" s="2024"/>
      <c r="G766" s="2024"/>
      <c r="H766" s="2024"/>
      <c r="I766" s="2024"/>
      <c r="J766" s="2024"/>
      <c r="K766" s="2024"/>
      <c r="L766" s="2024"/>
      <c r="M766" s="2024"/>
      <c r="N766" s="2024"/>
      <c r="O766" s="2024"/>
      <c r="P766" s="2024"/>
      <c r="Q766" s="2024"/>
      <c r="R766" s="2024"/>
      <c r="S766" s="2024"/>
      <c r="T766" s="2024"/>
      <c r="U766" s="2024"/>
      <c r="V766" s="2024"/>
      <c r="W766" s="2024"/>
      <c r="X766" s="2024"/>
      <c r="Y766" s="2024"/>
      <c r="Z766" s="2024"/>
      <c r="AA766" s="2024"/>
      <c r="AB766" s="2024"/>
      <c r="AC766" s="2024"/>
      <c r="AD766" s="2024"/>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1511</v>
      </c>
      <c r="E768" s="971"/>
      <c r="F768" s="971"/>
      <c r="G768" s="971"/>
      <c r="H768" s="1936" t="s">
        <v>600</v>
      </c>
      <c r="I768" s="1936"/>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1559</v>
      </c>
      <c r="AJ770" s="1919">
        <f>VLOOKUP($H$768,$AO$758:$AP$760,2,FALSE)</f>
        <v>0</v>
      </c>
      <c r="AK770" s="1921"/>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1560</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4.1" customHeight="1">
      <c r="A774" s="584"/>
      <c r="B774" s="650"/>
      <c r="C774" s="975"/>
      <c r="D774" s="697" t="s">
        <v>697</v>
      </c>
      <c r="E774" s="1912" t="s">
        <v>2347</v>
      </c>
      <c r="F774" s="1912"/>
      <c r="G774" s="1912"/>
      <c r="H774" s="1912"/>
      <c r="I774" s="1912"/>
      <c r="J774" s="1912"/>
      <c r="K774" s="1912"/>
      <c r="L774" s="1912"/>
      <c r="M774" s="1912"/>
      <c r="N774" s="1912"/>
      <c r="O774" s="1912"/>
      <c r="P774" s="1912"/>
      <c r="Q774" s="1912"/>
      <c r="R774" s="1912"/>
      <c r="S774" s="1912"/>
      <c r="T774" s="1912"/>
      <c r="U774" s="1912"/>
      <c r="V774" s="1912"/>
      <c r="W774" s="1912"/>
      <c r="X774" s="1912"/>
      <c r="Y774" s="1912"/>
      <c r="Z774" s="1912"/>
      <c r="AA774" s="1912"/>
      <c r="AB774" s="1912"/>
      <c r="AC774" s="1912"/>
      <c r="AD774" s="1912"/>
      <c r="AE774" s="570"/>
      <c r="AF774" s="1992" t="s">
        <v>1463</v>
      </c>
      <c r="AG774" s="1992"/>
      <c r="AH774" s="1992"/>
      <c r="AI774" s="1992"/>
      <c r="AJ774" s="1992"/>
      <c r="AK774" s="1992"/>
      <c r="AL774" s="1992"/>
      <c r="AM774" s="647"/>
      <c r="AN774" s="718"/>
      <c r="AO774" s="645" t="s">
        <v>554</v>
      </c>
      <c r="AP774" s="584">
        <v>3</v>
      </c>
      <c r="AT774" s="708"/>
      <c r="AU774" s="708"/>
      <c r="AV774" s="708"/>
      <c r="AW774" s="708"/>
      <c r="AX774" s="708"/>
      <c r="AY774" s="708"/>
      <c r="AZ774" s="708"/>
    </row>
    <row r="775" spans="1:81" s="604" customFormat="1" ht="14.1" customHeight="1">
      <c r="A775" s="584"/>
      <c r="B775" s="650"/>
      <c r="C775" s="975"/>
      <c r="D775" s="697"/>
      <c r="E775" s="1912"/>
      <c r="F775" s="1912"/>
      <c r="G775" s="1912"/>
      <c r="H775" s="1912"/>
      <c r="I775" s="1912"/>
      <c r="J775" s="1912"/>
      <c r="K775" s="1912"/>
      <c r="L775" s="1912"/>
      <c r="M775" s="1912"/>
      <c r="N775" s="1912"/>
      <c r="O775" s="1912"/>
      <c r="P775" s="1912"/>
      <c r="Q775" s="1912"/>
      <c r="R775" s="1912"/>
      <c r="S775" s="1912"/>
      <c r="T775" s="1912"/>
      <c r="U775" s="1912"/>
      <c r="V775" s="1912"/>
      <c r="W775" s="1912"/>
      <c r="X775" s="1912"/>
      <c r="Y775" s="1912"/>
      <c r="Z775" s="1912"/>
      <c r="AA775" s="1912"/>
      <c r="AB775" s="1912"/>
      <c r="AC775" s="1912"/>
      <c r="AD775" s="1912"/>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12"/>
      <c r="F776" s="1912"/>
      <c r="G776" s="1912"/>
      <c r="H776" s="1912"/>
      <c r="I776" s="1912"/>
      <c r="J776" s="1912"/>
      <c r="K776" s="1912"/>
      <c r="L776" s="1912"/>
      <c r="M776" s="1912"/>
      <c r="N776" s="1912"/>
      <c r="O776" s="1912"/>
      <c r="P776" s="1912"/>
      <c r="Q776" s="1912"/>
      <c r="R776" s="1912"/>
      <c r="S776" s="1912"/>
      <c r="T776" s="1912"/>
      <c r="U776" s="1912"/>
      <c r="V776" s="1912"/>
      <c r="W776" s="1912"/>
      <c r="X776" s="1912"/>
      <c r="Y776" s="1912"/>
      <c r="Z776" s="1912"/>
      <c r="AA776" s="1912"/>
      <c r="AB776" s="1912"/>
      <c r="AC776" s="1912"/>
      <c r="AD776" s="1912"/>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12"/>
      <c r="F777" s="1912"/>
      <c r="G777" s="1912"/>
      <c r="H777" s="1912"/>
      <c r="I777" s="1912"/>
      <c r="J777" s="1912"/>
      <c r="K777" s="1912"/>
      <c r="L777" s="1912"/>
      <c r="M777" s="1912"/>
      <c r="N777" s="1912"/>
      <c r="O777" s="1912"/>
      <c r="P777" s="1912"/>
      <c r="Q777" s="1912"/>
      <c r="R777" s="1912"/>
      <c r="S777" s="1912"/>
      <c r="T777" s="1912"/>
      <c r="U777" s="1912"/>
      <c r="V777" s="1912"/>
      <c r="W777" s="1912"/>
      <c r="X777" s="1912"/>
      <c r="Y777" s="1912"/>
      <c r="Z777" s="1912"/>
      <c r="AA777" s="1912"/>
      <c r="AB777" s="1912"/>
      <c r="AC777" s="1912"/>
      <c r="AD777" s="1912"/>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1511</v>
      </c>
      <c r="E779" s="971"/>
      <c r="F779" s="971"/>
      <c r="G779" s="971"/>
      <c r="H779" s="1936" t="s">
        <v>554</v>
      </c>
      <c r="I779" s="1936"/>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1561</v>
      </c>
      <c r="AJ781" s="1919">
        <f>VLOOKUP($H$779,$AO$773:$AP$774,2,FALSE)</f>
        <v>3</v>
      </c>
      <c r="AK781" s="1921"/>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1562</v>
      </c>
      <c r="AK783" s="1919">
        <f>IF(($AJ$610+$AJ$629+$AJ$641+$AJ$676+$AJ$700+$AJ$714+$AJ$726+$AJ$742+$AJ$754+$AJ$770+AJ781)&gt;10,10,($AJ$610+$AJ$629+$AJ$641+$AJ$676+$AJ$700+$AJ$714+$AJ$726+$AJ$742+$AJ$754+$AJ$770+AJ781))</f>
        <v>10</v>
      </c>
      <c r="AL783" s="1920"/>
      <c r="AM783" s="1921"/>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3" t="s">
        <v>1680</v>
      </c>
      <c r="B786" s="1984"/>
      <c r="C786" s="1984"/>
      <c r="D786" s="1984"/>
      <c r="E786" s="1984"/>
      <c r="F786" s="1984"/>
      <c r="G786" s="1984"/>
      <c r="H786" s="1984"/>
      <c r="I786" s="1984"/>
      <c r="J786" s="1984"/>
      <c r="K786" s="1984"/>
      <c r="L786" s="1984"/>
      <c r="M786" s="1984"/>
      <c r="N786" s="1984"/>
      <c r="O786" s="1984"/>
      <c r="P786" s="1984"/>
      <c r="Q786" s="1984"/>
      <c r="R786" s="1984"/>
      <c r="S786" s="1984"/>
      <c r="T786" s="1984"/>
      <c r="U786" s="1984"/>
      <c r="V786" s="1984"/>
      <c r="W786" s="1984"/>
      <c r="X786" s="1984"/>
      <c r="Y786" s="1984"/>
      <c r="Z786" s="1984"/>
      <c r="AA786" s="1984"/>
      <c r="AB786" s="1984"/>
      <c r="AC786" s="1984"/>
      <c r="AD786" s="1984"/>
      <c r="AE786" s="1984"/>
      <c r="AF786" s="1984"/>
      <c r="AG786" s="1984"/>
      <c r="AH786" s="1984"/>
      <c r="AI786" s="1984"/>
      <c r="AJ786" s="1984"/>
      <c r="AK786" s="1984"/>
      <c r="AL786" s="1984"/>
      <c r="AM786" s="1984"/>
    </row>
    <row r="787" spans="1:43">
      <c r="A787" s="1985"/>
      <c r="B787" s="1985"/>
      <c r="C787" s="1985"/>
      <c r="D787" s="1985"/>
      <c r="E787" s="1985"/>
      <c r="F787" s="1985"/>
      <c r="G787" s="1985"/>
      <c r="H787" s="1985"/>
      <c r="I787" s="1985"/>
      <c r="J787" s="1985"/>
      <c r="K787" s="1985"/>
      <c r="L787" s="1985"/>
      <c r="M787" s="1985"/>
      <c r="N787" s="1985"/>
      <c r="O787" s="1985"/>
      <c r="P787" s="1985"/>
      <c r="Q787" s="1985"/>
      <c r="R787" s="1985"/>
      <c r="S787" s="1985"/>
      <c r="T787" s="1985"/>
      <c r="U787" s="1985"/>
      <c r="V787" s="1985"/>
      <c r="W787" s="1985"/>
      <c r="X787" s="1985"/>
      <c r="Y787" s="1985"/>
      <c r="Z787" s="1985"/>
      <c r="AA787" s="1985"/>
      <c r="AB787" s="1985"/>
      <c r="AC787" s="1985"/>
      <c r="AD787" s="1985"/>
      <c r="AE787" s="1985"/>
      <c r="AF787" s="1985"/>
      <c r="AG787" s="1985"/>
      <c r="AH787" s="1985"/>
      <c r="AI787" s="1985"/>
      <c r="AJ787" s="1985"/>
      <c r="AK787" s="1985"/>
      <c r="AL787" s="1985"/>
      <c r="AM787" s="1985"/>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22"/>
      <c r="B789" s="1922"/>
      <c r="C789" s="1922"/>
      <c r="D789" s="1922"/>
      <c r="E789" s="1922"/>
      <c r="F789" s="1922"/>
      <c r="G789" s="1922"/>
      <c r="H789" s="1922"/>
      <c r="I789" s="1922"/>
      <c r="J789" s="1922"/>
      <c r="K789" s="1922"/>
      <c r="L789" s="1922"/>
      <c r="M789" s="1922"/>
      <c r="N789" s="1922"/>
      <c r="O789" s="1922"/>
      <c r="P789" s="1922"/>
      <c r="Q789" s="1922"/>
      <c r="R789" s="1922"/>
      <c r="S789" s="1922"/>
      <c r="T789" s="1922"/>
      <c r="U789" s="1922"/>
      <c r="V789" s="1922"/>
      <c r="W789" s="1922"/>
      <c r="X789" s="1922"/>
      <c r="Y789" s="1922"/>
      <c r="Z789" s="1922"/>
      <c r="AA789" s="1922"/>
      <c r="AB789" s="1922"/>
      <c r="AC789" s="1922"/>
      <c r="AD789" s="1922"/>
      <c r="AE789" s="1922"/>
      <c r="AF789" s="1922"/>
      <c r="AG789" s="1922"/>
      <c r="AH789" s="1922"/>
      <c r="AI789" s="1922"/>
      <c r="AJ789" s="1922"/>
      <c r="AK789" s="1922"/>
      <c r="AL789" s="1922"/>
      <c r="AM789" s="1922"/>
      <c r="AP789" s="850"/>
      <c r="AQ789" s="850"/>
    </row>
    <row r="790" spans="1:43">
      <c r="A790" s="1922"/>
      <c r="B790" s="1922"/>
      <c r="C790" s="1922"/>
      <c r="D790" s="1922"/>
      <c r="E790" s="1922"/>
      <c r="F790" s="1922"/>
      <c r="G790" s="1922"/>
      <c r="H790" s="1922"/>
      <c r="I790" s="1922"/>
      <c r="J790" s="1922"/>
      <c r="K790" s="1922"/>
      <c r="L790" s="1922"/>
      <c r="M790" s="1922"/>
      <c r="N790" s="1922"/>
      <c r="O790" s="1922"/>
      <c r="P790" s="1922"/>
      <c r="Q790" s="1922"/>
      <c r="R790" s="1922"/>
      <c r="S790" s="1922"/>
      <c r="T790" s="1922"/>
      <c r="U790" s="1922"/>
      <c r="V790" s="1922"/>
      <c r="W790" s="1922"/>
      <c r="X790" s="1922"/>
      <c r="Y790" s="1922"/>
      <c r="Z790" s="1922"/>
      <c r="AA790" s="1922"/>
      <c r="AB790" s="1922"/>
      <c r="AC790" s="1922"/>
      <c r="AD790" s="1922"/>
      <c r="AE790" s="1922"/>
      <c r="AF790" s="1922"/>
      <c r="AG790" s="1922"/>
      <c r="AH790" s="1922"/>
      <c r="AI790" s="1922"/>
      <c r="AJ790" s="1922"/>
      <c r="AK790" s="1922"/>
      <c r="AL790" s="1922"/>
      <c r="AM790" s="1922"/>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6" t="s">
        <v>1681</v>
      </c>
      <c r="U791" s="1987"/>
      <c r="V791" s="1987"/>
      <c r="W791" s="1987"/>
      <c r="X791" s="1987"/>
      <c r="Y791" s="1988"/>
      <c r="Z791" s="1986" t="s">
        <v>1682</v>
      </c>
      <c r="AA791" s="1987"/>
      <c r="AB791" s="1987"/>
      <c r="AC791" s="1987"/>
      <c r="AD791" s="1987"/>
      <c r="AE791" s="1988"/>
      <c r="AF791" s="1986" t="s">
        <v>1683</v>
      </c>
      <c r="AG791" s="1987"/>
      <c r="AH791" s="1987"/>
      <c r="AI791" s="1987"/>
      <c r="AJ791" s="1987"/>
      <c r="AK791" s="1988"/>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9"/>
      <c r="U792" s="1990"/>
      <c r="V792" s="1990"/>
      <c r="W792" s="1990"/>
      <c r="X792" s="1990"/>
      <c r="Y792" s="1991"/>
      <c r="Z792" s="1989"/>
      <c r="AA792" s="1990"/>
      <c r="AB792" s="1990"/>
      <c r="AC792" s="1990"/>
      <c r="AD792" s="1990"/>
      <c r="AE792" s="1991"/>
      <c r="AF792" s="1989"/>
      <c r="AG792" s="1990"/>
      <c r="AH792" s="1990"/>
      <c r="AI792" s="1990"/>
      <c r="AJ792" s="1990"/>
      <c r="AK792" s="1991"/>
      <c r="AL792" s="852"/>
      <c r="AM792" s="630"/>
      <c r="AO792" s="850"/>
      <c r="AP792" s="850"/>
      <c r="AQ792" s="850"/>
    </row>
    <row r="793" spans="1:43">
      <c r="A793" s="853" t="s">
        <v>767</v>
      </c>
      <c r="B793" s="1943" t="s">
        <v>1415</v>
      </c>
      <c r="C793" s="1943"/>
      <c r="D793" s="1943"/>
      <c r="E793" s="1943"/>
      <c r="F793" s="1943"/>
      <c r="G793" s="1943"/>
      <c r="H793" s="1943"/>
      <c r="I793" s="1943"/>
      <c r="J793" s="1943"/>
      <c r="K793" s="1943"/>
      <c r="L793" s="1943"/>
      <c r="M793" s="1943"/>
      <c r="N793" s="1943"/>
      <c r="O793" s="1943"/>
      <c r="P793" s="1943"/>
      <c r="Q793" s="1943"/>
      <c r="R793" s="1943"/>
      <c r="S793" s="1944"/>
      <c r="T793" s="1971">
        <f>AK56</f>
        <v>0</v>
      </c>
      <c r="U793" s="1947"/>
      <c r="V793" s="1947"/>
      <c r="W793" s="1947"/>
      <c r="X793" s="1947"/>
      <c r="Y793" s="1948"/>
      <c r="Z793" s="1946">
        <v>20</v>
      </c>
      <c r="AA793" s="1947"/>
      <c r="AB793" s="1947"/>
      <c r="AC793" s="1947"/>
      <c r="AD793" s="1947"/>
      <c r="AE793" s="1948"/>
      <c r="AF793" s="1932">
        <f>IF(T793&gt;Z793,Z793,T793)</f>
        <v>0</v>
      </c>
      <c r="AG793" s="1932"/>
      <c r="AH793" s="1932"/>
      <c r="AI793" s="1932"/>
      <c r="AJ793" s="1932"/>
      <c r="AK793" s="1932"/>
      <c r="AL793" s="852"/>
      <c r="AM793" s="630"/>
      <c r="AO793" s="850"/>
      <c r="AP793" s="850"/>
      <c r="AQ793" s="850"/>
    </row>
    <row r="794" spans="1:43">
      <c r="A794" s="853" t="s">
        <v>1653</v>
      </c>
      <c r="B794" s="1943" t="s">
        <v>1424</v>
      </c>
      <c r="C794" s="1943"/>
      <c r="D794" s="1943"/>
      <c r="E794" s="1943"/>
      <c r="F794" s="1943"/>
      <c r="G794" s="1943"/>
      <c r="H794" s="1943"/>
      <c r="I794" s="1943"/>
      <c r="J794" s="1943"/>
      <c r="K794" s="1943"/>
      <c r="L794" s="1943"/>
      <c r="M794" s="1943"/>
      <c r="N794" s="1943"/>
      <c r="O794" s="1943"/>
      <c r="P794" s="1943"/>
      <c r="Q794" s="1943"/>
      <c r="R794" s="1943"/>
      <c r="S794" s="1944"/>
      <c r="T794" s="1971">
        <f>AK78</f>
        <v>10</v>
      </c>
      <c r="U794" s="1947"/>
      <c r="V794" s="1947"/>
      <c r="W794" s="1947"/>
      <c r="X794" s="1947"/>
      <c r="Y794" s="1948"/>
      <c r="Z794" s="1946">
        <v>10</v>
      </c>
      <c r="AA794" s="1947"/>
      <c r="AB794" s="1947"/>
      <c r="AC794" s="1947"/>
      <c r="AD794" s="1947"/>
      <c r="AE794" s="1948"/>
      <c r="AF794" s="1932">
        <f>IF(T794&gt;Z794,Z794,T794)</f>
        <v>10</v>
      </c>
      <c r="AG794" s="1932"/>
      <c r="AH794" s="1932"/>
      <c r="AI794" s="1932"/>
      <c r="AJ794" s="1932"/>
      <c r="AK794" s="1932"/>
      <c r="AL794" s="852"/>
      <c r="AM794" s="630"/>
      <c r="AO794" s="850"/>
      <c r="AP794" s="850"/>
      <c r="AQ794" s="850"/>
    </row>
    <row r="795" spans="1:43">
      <c r="A795" s="853" t="s">
        <v>1662</v>
      </c>
      <c r="B795" s="1943" t="s">
        <v>1434</v>
      </c>
      <c r="C795" s="1943"/>
      <c r="D795" s="1943"/>
      <c r="E795" s="1943"/>
      <c r="F795" s="1943"/>
      <c r="G795" s="1943"/>
      <c r="H795" s="1943"/>
      <c r="I795" s="1943"/>
      <c r="J795" s="1943"/>
      <c r="K795" s="1943"/>
      <c r="L795" s="1943"/>
      <c r="M795" s="1943"/>
      <c r="N795" s="1943"/>
      <c r="O795" s="1943"/>
      <c r="P795" s="1943"/>
      <c r="Q795" s="1943"/>
      <c r="R795" s="1943"/>
      <c r="S795" s="1944"/>
      <c r="T795" s="1971">
        <f>AK103</f>
        <v>20</v>
      </c>
      <c r="U795" s="1947"/>
      <c r="V795" s="1947"/>
      <c r="W795" s="1947"/>
      <c r="X795" s="1947"/>
      <c r="Y795" s="1948"/>
      <c r="Z795" s="1946">
        <v>20</v>
      </c>
      <c r="AA795" s="1947"/>
      <c r="AB795" s="1947"/>
      <c r="AC795" s="1947"/>
      <c r="AD795" s="1947"/>
      <c r="AE795" s="1948"/>
      <c r="AF795" s="1932">
        <f>IF(T795&gt;Z795,Z795,T795)</f>
        <v>20</v>
      </c>
      <c r="AG795" s="1932"/>
      <c r="AH795" s="1932"/>
      <c r="AI795" s="1932"/>
      <c r="AJ795" s="1932"/>
      <c r="AK795" s="1932"/>
      <c r="AL795" s="852"/>
      <c r="AM795" s="630"/>
      <c r="AO795" s="850"/>
      <c r="AP795" s="850"/>
      <c r="AQ795" s="850"/>
    </row>
    <row r="796" spans="1:43">
      <c r="A796" s="853" t="s">
        <v>1684</v>
      </c>
      <c r="B796" s="1943" t="s">
        <v>1444</v>
      </c>
      <c r="C796" s="1943"/>
      <c r="D796" s="1943"/>
      <c r="E796" s="1943"/>
      <c r="F796" s="1943"/>
      <c r="G796" s="1943"/>
      <c r="H796" s="1943"/>
      <c r="I796" s="1943"/>
      <c r="J796" s="1943"/>
      <c r="K796" s="1943"/>
      <c r="L796" s="1943"/>
      <c r="M796" s="1943"/>
      <c r="N796" s="1943"/>
      <c r="O796" s="1943"/>
      <c r="P796" s="1943"/>
      <c r="Q796" s="1943"/>
      <c r="R796" s="1943"/>
      <c r="S796" s="1944"/>
      <c r="T796" s="1971">
        <f>AK137</f>
        <v>10</v>
      </c>
      <c r="U796" s="1947"/>
      <c r="V796" s="1947"/>
      <c r="W796" s="1947"/>
      <c r="X796" s="1947"/>
      <c r="Y796" s="1948"/>
      <c r="Z796" s="1946">
        <v>10</v>
      </c>
      <c r="AA796" s="1947"/>
      <c r="AB796" s="1947"/>
      <c r="AC796" s="1947"/>
      <c r="AD796" s="1947"/>
      <c r="AE796" s="1948"/>
      <c r="AF796" s="1932">
        <f>IF(T796&gt;Z796,Z796,T796)</f>
        <v>10</v>
      </c>
      <c r="AG796" s="1932"/>
      <c r="AH796" s="1932"/>
      <c r="AI796" s="1932"/>
      <c r="AJ796" s="1932"/>
      <c r="AK796" s="1932"/>
      <c r="AL796" s="852"/>
      <c r="AM796" s="630"/>
      <c r="AO796" s="850"/>
      <c r="AP796" s="850"/>
      <c r="AQ796" s="850"/>
    </row>
    <row r="797" spans="1:43">
      <c r="A797" s="854" t="s">
        <v>1685</v>
      </c>
      <c r="B797" s="1943" t="s">
        <v>1686</v>
      </c>
      <c r="C797" s="1943"/>
      <c r="D797" s="1943"/>
      <c r="E797" s="1943"/>
      <c r="F797" s="1943"/>
      <c r="G797" s="1943"/>
      <c r="H797" s="1943"/>
      <c r="I797" s="1943"/>
      <c r="J797" s="1943"/>
      <c r="K797" s="1943"/>
      <c r="L797" s="1943"/>
      <c r="M797" s="1943"/>
      <c r="N797" s="1943"/>
      <c r="O797" s="1943"/>
      <c r="P797" s="1943"/>
      <c r="Q797" s="1943"/>
      <c r="R797" s="1943"/>
      <c r="S797" s="1944"/>
      <c r="T797" s="1945">
        <f>SUM(T798:Y799)</f>
        <v>10</v>
      </c>
      <c r="U797" s="1945"/>
      <c r="V797" s="1945"/>
      <c r="W797" s="1945"/>
      <c r="X797" s="1945"/>
      <c r="Y797" s="1945"/>
      <c r="Z797" s="1932">
        <v>10</v>
      </c>
      <c r="AA797" s="1932"/>
      <c r="AB797" s="1932"/>
      <c r="AC797" s="1932"/>
      <c r="AD797" s="1932"/>
      <c r="AE797" s="1932"/>
      <c r="AF797" s="1932">
        <f>IF(T797&gt;Z797,Z797,T797)</f>
        <v>10</v>
      </c>
      <c r="AG797" s="1932"/>
      <c r="AH797" s="1932"/>
      <c r="AI797" s="1932"/>
      <c r="AJ797" s="1932"/>
      <c r="AK797" s="1932"/>
      <c r="AL797" s="852"/>
      <c r="AM797" s="630"/>
    </row>
    <row r="798" spans="1:43">
      <c r="A798" s="569"/>
      <c r="B798" s="635"/>
      <c r="C798" s="1949" t="s">
        <v>1687</v>
      </c>
      <c r="D798" s="1949"/>
      <c r="E798" s="1949"/>
      <c r="F798" s="1949"/>
      <c r="G798" s="1949"/>
      <c r="H798" s="1949"/>
      <c r="I798" s="1949"/>
      <c r="J798" s="1949"/>
      <c r="K798" s="1949"/>
      <c r="L798" s="1949"/>
      <c r="M798" s="1949"/>
      <c r="N798" s="1949"/>
      <c r="O798" s="1949"/>
      <c r="P798" s="1949"/>
      <c r="Q798" s="1949"/>
      <c r="R798" s="1949"/>
      <c r="S798" s="1950"/>
      <c r="T798" s="1951">
        <f>AJ155</f>
        <v>7</v>
      </c>
      <c r="U798" s="1951"/>
      <c r="V798" s="1951"/>
      <c r="W798" s="1951"/>
      <c r="X798" s="1951"/>
      <c r="Y798" s="1951"/>
      <c r="Z798" s="1952">
        <v>7</v>
      </c>
      <c r="AA798" s="1952"/>
      <c r="AB798" s="1952"/>
      <c r="AC798" s="1952"/>
      <c r="AD798" s="1952"/>
      <c r="AE798" s="1952"/>
      <c r="AF798" s="1953"/>
      <c r="AG798" s="1953"/>
      <c r="AH798" s="1953"/>
      <c r="AI798" s="1953"/>
      <c r="AJ798" s="1953"/>
      <c r="AK798" s="1953"/>
      <c r="AL798" s="852"/>
      <c r="AM798" s="630"/>
    </row>
    <row r="799" spans="1:43">
      <c r="A799" s="634"/>
      <c r="B799" s="635"/>
      <c r="C799" s="1949" t="s">
        <v>1688</v>
      </c>
      <c r="D799" s="1949"/>
      <c r="E799" s="1949"/>
      <c r="F799" s="1949"/>
      <c r="G799" s="1949"/>
      <c r="H799" s="1949"/>
      <c r="I799" s="1949"/>
      <c r="J799" s="1949"/>
      <c r="K799" s="1949"/>
      <c r="L799" s="1949"/>
      <c r="M799" s="1949"/>
      <c r="N799" s="1949"/>
      <c r="O799" s="1949"/>
      <c r="P799" s="1949"/>
      <c r="Q799" s="1949"/>
      <c r="R799" s="1949"/>
      <c r="S799" s="1950"/>
      <c r="T799" s="1951">
        <f>AJ169</f>
        <v>3</v>
      </c>
      <c r="U799" s="1951"/>
      <c r="V799" s="1951"/>
      <c r="W799" s="1951"/>
      <c r="X799" s="1951"/>
      <c r="Y799" s="1951"/>
      <c r="Z799" s="1952">
        <v>3</v>
      </c>
      <c r="AA799" s="1952"/>
      <c r="AB799" s="1952"/>
      <c r="AC799" s="1952"/>
      <c r="AD799" s="1952"/>
      <c r="AE799" s="1952"/>
      <c r="AF799" s="1953"/>
      <c r="AG799" s="1953"/>
      <c r="AH799" s="1953"/>
      <c r="AI799" s="1953"/>
      <c r="AJ799" s="1953"/>
      <c r="AK799" s="1953"/>
      <c r="AL799" s="852"/>
      <c r="AM799" s="630"/>
      <c r="AO799" s="584"/>
    </row>
    <row r="800" spans="1:43">
      <c r="A800" s="854" t="s">
        <v>1472</v>
      </c>
      <c r="B800" s="1943" t="s">
        <v>1689</v>
      </c>
      <c r="C800" s="1943"/>
      <c r="D800" s="1943"/>
      <c r="E800" s="1943"/>
      <c r="F800" s="1943"/>
      <c r="G800" s="1943"/>
      <c r="H800" s="1943"/>
      <c r="I800" s="1943"/>
      <c r="J800" s="1943"/>
      <c r="K800" s="1943"/>
      <c r="L800" s="1943"/>
      <c r="M800" s="1943"/>
      <c r="N800" s="1943"/>
      <c r="O800" s="1943"/>
      <c r="P800" s="1943"/>
      <c r="Q800" s="1943"/>
      <c r="R800" s="1943"/>
      <c r="S800" s="1944"/>
      <c r="T800" s="1945">
        <f>AK180</f>
        <v>10</v>
      </c>
      <c r="U800" s="1945"/>
      <c r="V800" s="1945"/>
      <c r="W800" s="1945"/>
      <c r="X800" s="1945"/>
      <c r="Y800" s="1945"/>
      <c r="Z800" s="1932">
        <v>10</v>
      </c>
      <c r="AA800" s="1932"/>
      <c r="AB800" s="1932"/>
      <c r="AC800" s="1932"/>
      <c r="AD800" s="1932"/>
      <c r="AE800" s="1932"/>
      <c r="AF800" s="1932">
        <f>IF(T800&gt;Z800,Z800,T800)</f>
        <v>10</v>
      </c>
      <c r="AG800" s="1932"/>
      <c r="AH800" s="1932"/>
      <c r="AI800" s="1932"/>
      <c r="AJ800" s="1932"/>
      <c r="AK800" s="1932"/>
      <c r="AL800" s="852"/>
      <c r="AM800" s="630"/>
    </row>
    <row r="801" spans="1:81">
      <c r="A801" s="853" t="s">
        <v>1481</v>
      </c>
      <c r="B801" s="1943" t="s">
        <v>1482</v>
      </c>
      <c r="C801" s="1943"/>
      <c r="D801" s="1943"/>
      <c r="E801" s="1943"/>
      <c r="F801" s="1943"/>
      <c r="G801" s="1943"/>
      <c r="H801" s="1943"/>
      <c r="I801" s="1943"/>
      <c r="J801" s="1943"/>
      <c r="K801" s="1943"/>
      <c r="L801" s="1943"/>
      <c r="M801" s="1943"/>
      <c r="N801" s="1943"/>
      <c r="O801" s="1943"/>
      <c r="P801" s="1943"/>
      <c r="Q801" s="1943"/>
      <c r="R801" s="1943"/>
      <c r="S801" s="1944"/>
      <c r="T801" s="1945">
        <f>AK262</f>
        <v>8</v>
      </c>
      <c r="U801" s="1945"/>
      <c r="V801" s="1945"/>
      <c r="W801" s="1945"/>
      <c r="X801" s="1945"/>
      <c r="Y801" s="1945"/>
      <c r="Z801" s="1946">
        <v>8</v>
      </c>
      <c r="AA801" s="1947"/>
      <c r="AB801" s="1947"/>
      <c r="AC801" s="1947"/>
      <c r="AD801" s="1947"/>
      <c r="AE801" s="1948"/>
      <c r="AF801" s="1932">
        <f>IF(T801&gt;Z801,Z801,T801)</f>
        <v>8</v>
      </c>
      <c r="AG801" s="1932"/>
      <c r="AH801" s="1932"/>
      <c r="AI801" s="1932"/>
      <c r="AJ801" s="1932"/>
      <c r="AK801" s="1932"/>
      <c r="AL801" s="852"/>
      <c r="AM801" s="630"/>
    </row>
    <row r="802" spans="1:81" s="568" customFormat="1" hidden="1">
      <c r="A802" s="854" t="s">
        <v>598</v>
      </c>
      <c r="B802" s="1943" t="s">
        <v>1690</v>
      </c>
      <c r="C802" s="1943"/>
      <c r="D802" s="1943"/>
      <c r="E802" s="1943"/>
      <c r="F802" s="1943"/>
      <c r="G802" s="1943"/>
      <c r="H802" s="1943"/>
      <c r="I802" s="1943"/>
      <c r="J802" s="1943"/>
      <c r="K802" s="1943"/>
      <c r="L802" s="1943"/>
      <c r="M802" s="1943"/>
      <c r="N802" s="1943"/>
      <c r="O802" s="1943"/>
      <c r="P802" s="1943"/>
      <c r="Q802" s="1943"/>
      <c r="R802" s="1943"/>
      <c r="S802" s="1944"/>
      <c r="T802" s="1945">
        <f>IF(AK524&gt;5,5,AK524)</f>
        <v>0</v>
      </c>
      <c r="U802" s="1945"/>
      <c r="V802" s="1945"/>
      <c r="W802" s="1945"/>
      <c r="X802" s="1945"/>
      <c r="Y802" s="1945"/>
      <c r="Z802" s="1932">
        <v>5</v>
      </c>
      <c r="AA802" s="1932"/>
      <c r="AB802" s="1932"/>
      <c r="AC802" s="1932"/>
      <c r="AD802" s="1932"/>
      <c r="AE802" s="1932"/>
      <c r="AF802" s="1932">
        <f>IF(T802&gt;Z802,5,T802)</f>
        <v>0</v>
      </c>
      <c r="AG802" s="1932"/>
      <c r="AH802" s="1932"/>
      <c r="AI802" s="1932"/>
      <c r="AJ802" s="1932"/>
      <c r="AK802" s="1932"/>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1487</v>
      </c>
      <c r="B803" s="1943" t="s">
        <v>1691</v>
      </c>
      <c r="C803" s="1943"/>
      <c r="D803" s="1943"/>
      <c r="E803" s="1943"/>
      <c r="F803" s="1943"/>
      <c r="G803" s="1943"/>
      <c r="H803" s="1943"/>
      <c r="I803" s="1943"/>
      <c r="J803" s="1943"/>
      <c r="K803" s="1943"/>
      <c r="L803" s="1943"/>
      <c r="M803" s="1943"/>
      <c r="N803" s="1943"/>
      <c r="O803" s="1943"/>
      <c r="P803" s="1943"/>
      <c r="Q803" s="1943"/>
      <c r="R803" s="1943"/>
      <c r="S803" s="1944"/>
      <c r="T803" s="1945">
        <f>AK274</f>
        <v>10</v>
      </c>
      <c r="U803" s="1945"/>
      <c r="V803" s="1945"/>
      <c r="W803" s="1945"/>
      <c r="X803" s="1945"/>
      <c r="Y803" s="1945"/>
      <c r="Z803" s="1932">
        <v>10</v>
      </c>
      <c r="AA803" s="1932"/>
      <c r="AB803" s="1932"/>
      <c r="AC803" s="1932"/>
      <c r="AD803" s="1932"/>
      <c r="AE803" s="1932"/>
      <c r="AF803" s="1954">
        <f>IF(T803&gt;Z803,Z803,T803)</f>
        <v>10</v>
      </c>
      <c r="AG803" s="1955"/>
      <c r="AH803" s="1955"/>
      <c r="AI803" s="1955"/>
      <c r="AJ803" s="1955"/>
      <c r="AK803" s="1956"/>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1491</v>
      </c>
      <c r="B804" s="1943" t="s">
        <v>1492</v>
      </c>
      <c r="C804" s="1943"/>
      <c r="D804" s="1943"/>
      <c r="E804" s="1943"/>
      <c r="F804" s="1943"/>
      <c r="G804" s="1943"/>
      <c r="H804" s="1943"/>
      <c r="I804" s="1943"/>
      <c r="J804" s="1943"/>
      <c r="K804" s="1943"/>
      <c r="L804" s="1943"/>
      <c r="M804" s="1943"/>
      <c r="N804" s="1943"/>
      <c r="O804" s="1943"/>
      <c r="P804" s="1943"/>
      <c r="Q804" s="1943"/>
      <c r="R804" s="1943"/>
      <c r="S804" s="1944"/>
      <c r="T804" s="1945">
        <f>AK327</f>
        <v>10</v>
      </c>
      <c r="U804" s="1945"/>
      <c r="V804" s="1945"/>
      <c r="W804" s="1945"/>
      <c r="X804" s="1945"/>
      <c r="Y804" s="1945"/>
      <c r="Z804" s="1954">
        <v>10</v>
      </c>
      <c r="AA804" s="1955"/>
      <c r="AB804" s="1955"/>
      <c r="AC804" s="1955"/>
      <c r="AD804" s="1955"/>
      <c r="AE804" s="1956"/>
      <c r="AF804" s="1954">
        <f>IF(T804&gt;Z804,Z804,T804)</f>
        <v>10</v>
      </c>
      <c r="AG804" s="1955"/>
      <c r="AH804" s="1955"/>
      <c r="AI804" s="1955"/>
      <c r="AJ804" s="1955"/>
      <c r="AK804" s="1956"/>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1692</v>
      </c>
      <c r="D805" s="857"/>
      <c r="E805" s="857"/>
      <c r="F805" s="857"/>
      <c r="G805" s="857"/>
      <c r="H805" s="857"/>
      <c r="I805" s="857"/>
      <c r="J805" s="857"/>
      <c r="K805" s="857"/>
      <c r="L805" s="857"/>
      <c r="M805" s="857"/>
      <c r="N805" s="857"/>
      <c r="O805" s="857"/>
      <c r="P805" s="857"/>
      <c r="Q805" s="857"/>
      <c r="R805" s="855"/>
      <c r="S805" s="858"/>
      <c r="T805" s="1951">
        <f>AK327</f>
        <v>10</v>
      </c>
      <c r="U805" s="1951"/>
      <c r="V805" s="1951"/>
      <c r="W805" s="1951"/>
      <c r="X805" s="1951"/>
      <c r="Y805" s="1951"/>
      <c r="Z805" s="1919">
        <v>20</v>
      </c>
      <c r="AA805" s="1920"/>
      <c r="AB805" s="1920"/>
      <c r="AC805" s="1920"/>
      <c r="AD805" s="1920"/>
      <c r="AE805" s="1921"/>
      <c r="AF805" s="1953"/>
      <c r="AG805" s="1953"/>
      <c r="AH805" s="1953"/>
      <c r="AI805" s="1953"/>
      <c r="AJ805" s="1953"/>
      <c r="AK805" s="1953"/>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1564</v>
      </c>
      <c r="B806" s="1943" t="s">
        <v>857</v>
      </c>
      <c r="C806" s="1943"/>
      <c r="D806" s="1943"/>
      <c r="E806" s="1943"/>
      <c r="F806" s="1943"/>
      <c r="G806" s="1943"/>
      <c r="H806" s="1943"/>
      <c r="I806" s="1943"/>
      <c r="J806" s="1943"/>
      <c r="K806" s="1943"/>
      <c r="L806" s="1943"/>
      <c r="M806" s="1943"/>
      <c r="N806" s="1943"/>
      <c r="O806" s="1943"/>
      <c r="P806" s="1943"/>
      <c r="Q806" s="1943"/>
      <c r="R806" s="1943"/>
      <c r="S806" s="1944"/>
      <c r="T806" s="1945">
        <f>AK458</f>
        <v>10</v>
      </c>
      <c r="U806" s="1945"/>
      <c r="V806" s="1945"/>
      <c r="W806" s="1945"/>
      <c r="X806" s="1945"/>
      <c r="Y806" s="1945"/>
      <c r="Z806" s="1954">
        <v>10</v>
      </c>
      <c r="AA806" s="1955"/>
      <c r="AB806" s="1955"/>
      <c r="AC806" s="1955"/>
      <c r="AD806" s="1955"/>
      <c r="AE806" s="1956"/>
      <c r="AF806" s="1932">
        <f>IF(T806&gt;Z806,Z806,T806)</f>
        <v>10</v>
      </c>
      <c r="AG806" s="1932"/>
      <c r="AH806" s="1932"/>
      <c r="AI806" s="1932"/>
      <c r="AJ806" s="1932"/>
      <c r="AK806" s="1932"/>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1670</v>
      </c>
      <c r="B807" s="1943" t="s">
        <v>1671</v>
      </c>
      <c r="C807" s="1943"/>
      <c r="D807" s="1943"/>
      <c r="E807" s="1943"/>
      <c r="F807" s="1943"/>
      <c r="G807" s="1943"/>
      <c r="H807" s="1943"/>
      <c r="I807" s="1943"/>
      <c r="J807" s="1943"/>
      <c r="K807" s="1943"/>
      <c r="L807" s="1943"/>
      <c r="M807" s="1943"/>
      <c r="N807" s="1943"/>
      <c r="O807" s="1943"/>
      <c r="P807" s="1943"/>
      <c r="Q807" s="1943"/>
      <c r="R807" s="1943"/>
      <c r="S807" s="1944"/>
      <c r="T807" s="1945">
        <f>AK548</f>
        <v>12</v>
      </c>
      <c r="U807" s="1945"/>
      <c r="V807" s="1945"/>
      <c r="W807" s="1945"/>
      <c r="X807" s="1945"/>
      <c r="Y807" s="1945"/>
      <c r="Z807" s="1954">
        <v>12</v>
      </c>
      <c r="AA807" s="1955"/>
      <c r="AB807" s="1955"/>
      <c r="AC807" s="1955"/>
      <c r="AD807" s="1955"/>
      <c r="AE807" s="1956"/>
      <c r="AF807" s="1932">
        <f>IF(T807&gt;Z807,Z807,T807)</f>
        <v>12</v>
      </c>
      <c r="AG807" s="1932"/>
      <c r="AH807" s="1932"/>
      <c r="AI807" s="1932"/>
      <c r="AJ807" s="1932"/>
      <c r="AK807" s="1932"/>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2335</v>
      </c>
      <c r="B808" s="1943" t="s">
        <v>1693</v>
      </c>
      <c r="C808" s="1943"/>
      <c r="D808" s="1943"/>
      <c r="E808" s="1943"/>
      <c r="F808" s="1943"/>
      <c r="G808" s="1943"/>
      <c r="H808" s="1943"/>
      <c r="I808" s="1943"/>
      <c r="J808" s="1943"/>
      <c r="K808" s="1943"/>
      <c r="L808" s="1943"/>
      <c r="M808" s="1943"/>
      <c r="N808" s="1943"/>
      <c r="O808" s="1943"/>
      <c r="P808" s="1943"/>
      <c r="Q808" s="1943"/>
      <c r="R808" s="1943"/>
      <c r="S808" s="1944"/>
      <c r="T808" s="1945">
        <f>AK783</f>
        <v>10</v>
      </c>
      <c r="U808" s="1945"/>
      <c r="V808" s="1945"/>
      <c r="W808" s="1945"/>
      <c r="X808" s="1945"/>
      <c r="Y808" s="1945"/>
      <c r="Z808" s="1954">
        <v>10</v>
      </c>
      <c r="AA808" s="1955"/>
      <c r="AB808" s="1955"/>
      <c r="AC808" s="1955"/>
      <c r="AD808" s="1955"/>
      <c r="AE808" s="1956"/>
      <c r="AF808" s="1932">
        <f>IF(T808&gt;Z808,Z808,T808)</f>
        <v>10</v>
      </c>
      <c r="AG808" s="1932"/>
      <c r="AH808" s="1932"/>
      <c r="AI808" s="1932"/>
      <c r="AJ808" s="1932"/>
      <c r="AK808" s="1932"/>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7" t="s">
        <v>1694</v>
      </c>
      <c r="B809" s="1943"/>
      <c r="C809" s="1943"/>
      <c r="D809" s="1943"/>
      <c r="E809" s="1943"/>
      <c r="F809" s="1943"/>
      <c r="G809" s="1943"/>
      <c r="H809" s="1943"/>
      <c r="I809" s="1943"/>
      <c r="J809" s="1943"/>
      <c r="K809" s="1943"/>
      <c r="L809" s="1943"/>
      <c r="M809" s="1943"/>
      <c r="N809" s="1943"/>
      <c r="O809" s="1943"/>
      <c r="P809" s="1943"/>
      <c r="Q809" s="1943"/>
      <c r="R809" s="1943"/>
      <c r="S809" s="1944"/>
      <c r="T809" s="1958"/>
      <c r="U809" s="1958"/>
      <c r="V809" s="1958"/>
      <c r="W809" s="1958"/>
      <c r="X809" s="1958"/>
      <c r="Y809" s="1958"/>
      <c r="Z809" s="1952" t="s">
        <v>1695</v>
      </c>
      <c r="AA809" s="1952"/>
      <c r="AB809" s="1952"/>
      <c r="AC809" s="1952"/>
      <c r="AD809" s="1952"/>
      <c r="AE809" s="1952"/>
      <c r="AF809" s="1954">
        <f>IF(T809&gt;0,T809,0)</f>
        <v>0</v>
      </c>
      <c r="AG809" s="1955"/>
      <c r="AH809" s="1955"/>
      <c r="AI809" s="1955"/>
      <c r="AJ809" s="1955"/>
      <c r="AK809" s="1956"/>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6">
      <c r="A810" s="1959" t="s">
        <v>1696</v>
      </c>
      <c r="B810" s="1960"/>
      <c r="C810" s="1960"/>
      <c r="D810" s="1960"/>
      <c r="E810" s="1960"/>
      <c r="F810" s="1960"/>
      <c r="G810" s="1960"/>
      <c r="H810" s="1960"/>
      <c r="I810" s="1960"/>
      <c r="J810" s="1960"/>
      <c r="K810" s="1960"/>
      <c r="L810" s="1960"/>
      <c r="M810" s="1960"/>
      <c r="N810" s="1960"/>
      <c r="O810" s="1960"/>
      <c r="P810" s="1960"/>
      <c r="Q810" s="1960"/>
      <c r="R810" s="1960"/>
      <c r="S810" s="1960"/>
      <c r="T810" s="1960"/>
      <c r="U810" s="1960"/>
      <c r="V810" s="1960"/>
      <c r="W810" s="1960"/>
      <c r="X810" s="1960"/>
      <c r="Y810" s="1960"/>
      <c r="Z810" s="1960"/>
      <c r="AA810" s="1960"/>
      <c r="AB810" s="1960"/>
      <c r="AC810" s="1960"/>
      <c r="AD810" s="1960"/>
      <c r="AE810" s="1961"/>
      <c r="AF810" s="1965">
        <f>SUM(AF793:AK808)-AF809</f>
        <v>120</v>
      </c>
      <c r="AG810" s="1966"/>
      <c r="AH810" s="1966"/>
      <c r="AI810" s="1966"/>
      <c r="AJ810" s="1966"/>
      <c r="AK810" s="1967"/>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6">
      <c r="A811" s="1962"/>
      <c r="B811" s="1963"/>
      <c r="C811" s="1963"/>
      <c r="D811" s="1963"/>
      <c r="E811" s="1963"/>
      <c r="F811" s="1963"/>
      <c r="G811" s="1963"/>
      <c r="H811" s="1963"/>
      <c r="I811" s="1963"/>
      <c r="J811" s="1963"/>
      <c r="K811" s="1963"/>
      <c r="L811" s="1963"/>
      <c r="M811" s="1963"/>
      <c r="N811" s="1963"/>
      <c r="O811" s="1963"/>
      <c r="P811" s="1963"/>
      <c r="Q811" s="1963"/>
      <c r="R811" s="1963"/>
      <c r="S811" s="1963"/>
      <c r="T811" s="1963"/>
      <c r="U811" s="1963"/>
      <c r="V811" s="1963"/>
      <c r="W811" s="1963"/>
      <c r="X811" s="1963"/>
      <c r="Y811" s="1963"/>
      <c r="Z811" s="1963"/>
      <c r="AA811" s="1963"/>
      <c r="AB811" s="1963"/>
      <c r="AC811" s="1963"/>
      <c r="AD811" s="1963"/>
      <c r="AE811" s="1964"/>
      <c r="AF811" s="1968"/>
      <c r="AG811" s="1969"/>
      <c r="AH811" s="1969"/>
      <c r="AI811" s="1969"/>
      <c r="AJ811" s="1969"/>
      <c r="AK811" s="1970"/>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L10" sqref="L10"/>
    </sheetView>
  </sheetViews>
  <sheetFormatPr defaultColWidth="9.109375" defaultRowHeight="13.8"/>
  <cols>
    <col min="1" max="1" width="2.44140625" style="1079" customWidth="1"/>
    <col min="2" max="9" width="14.6640625" style="1079" customWidth="1"/>
    <col min="10" max="10" width="2.33203125" style="1079" customWidth="1"/>
    <col min="11" max="11" width="11.6640625" style="1080" customWidth="1"/>
    <col min="12" max="12" width="10.6640625" style="1079" customWidth="1"/>
    <col min="13" max="13" width="10.44140625" style="1079" customWidth="1"/>
    <col min="14" max="14" width="10.6640625" style="1079" customWidth="1"/>
    <col min="15" max="16384" width="9.109375" style="1079"/>
  </cols>
  <sheetData>
    <row r="1" spans="1:13" ht="30" customHeight="1">
      <c r="A1" s="2151" t="s">
        <v>1697</v>
      </c>
      <c r="B1" s="2151"/>
      <c r="C1" s="2151"/>
      <c r="D1" s="2151"/>
      <c r="E1" s="2151"/>
      <c r="F1" s="2151"/>
      <c r="G1" s="2151"/>
      <c r="H1" s="2151"/>
      <c r="I1" s="2151"/>
      <c r="J1" s="2151"/>
    </row>
    <row r="2" spans="1:13" ht="15" customHeight="1" thickBot="1">
      <c r="A2" s="1081"/>
      <c r="B2" s="1081"/>
      <c r="I2" s="1082"/>
      <c r="K2" s="1083"/>
    </row>
    <row r="3" spans="1:13" s="1086" customFormat="1" ht="20.100000000000001" customHeight="1">
      <c r="A3" s="1140"/>
      <c r="B3" s="1141"/>
      <c r="C3" s="1142"/>
      <c r="D3" s="1147"/>
      <c r="E3" s="1142"/>
      <c r="F3" s="1143" t="s">
        <v>2300</v>
      </c>
      <c r="G3" s="1142"/>
      <c r="H3" s="1144">
        <f>E16</f>
        <v>17798834</v>
      </c>
      <c r="I3" s="1145"/>
    </row>
    <row r="4" spans="1:13" s="1086" customFormat="1" ht="20.100000000000001" customHeight="1">
      <c r="B4" s="1134"/>
      <c r="D4" s="1148"/>
      <c r="F4" s="1132" t="s">
        <v>2302</v>
      </c>
      <c r="G4" s="1131" t="s">
        <v>2301</v>
      </c>
      <c r="H4" s="1133">
        <f>I16</f>
        <v>20692485.620915033</v>
      </c>
      <c r="I4" s="1135"/>
      <c r="K4" s="1090"/>
    </row>
    <row r="5" spans="1:13" s="1086" customFormat="1" ht="20.100000000000001" customHeight="1" thickBot="1">
      <c r="B5" s="1136"/>
      <c r="C5" s="1137"/>
      <c r="D5" s="1149"/>
      <c r="E5" s="1138"/>
      <c r="F5" s="1149" t="s">
        <v>2242</v>
      </c>
      <c r="G5" s="1150"/>
      <c r="H5" s="1146">
        <f>H3/H4</f>
        <v>0.86015930256390949</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2" t="s">
        <v>2240</v>
      </c>
      <c r="C8" s="2153"/>
      <c r="D8" s="2153"/>
      <c r="E8" s="2154"/>
      <c r="G8" s="2155" t="s">
        <v>2241</v>
      </c>
      <c r="H8" s="2156"/>
      <c r="I8" s="2157"/>
      <c r="K8" s="1092"/>
    </row>
    <row r="9" spans="1:13" ht="15" customHeight="1">
      <c r="A9" s="1081"/>
      <c r="B9" s="2146" t="s">
        <v>2279</v>
      </c>
      <c r="C9" s="2146"/>
      <c r="D9" s="2146"/>
      <c r="E9" s="1094">
        <f>G31</f>
        <v>3412500</v>
      </c>
      <c r="G9" s="2149" t="s">
        <v>2277</v>
      </c>
      <c r="H9" s="2149"/>
      <c r="I9" s="1095">
        <f>Application!AM554</f>
        <v>26627000</v>
      </c>
      <c r="K9" s="1096"/>
      <c r="M9" s="1097"/>
    </row>
    <row r="10" spans="1:13" ht="15" customHeight="1" thickBot="1">
      <c r="A10" s="1081"/>
      <c r="B10" s="2146" t="s">
        <v>2280</v>
      </c>
      <c r="C10" s="2146"/>
      <c r="D10" s="2146"/>
      <c r="E10" s="1095">
        <f>G40</f>
        <v>10304334.000000002</v>
      </c>
      <c r="G10" s="2149" t="s">
        <v>2243</v>
      </c>
      <c r="H10" s="2149"/>
      <c r="I10" s="1182">
        <f>'Basis &amp; Credits'!AB78</f>
        <v>0</v>
      </c>
      <c r="M10" s="1097"/>
    </row>
    <row r="11" spans="1:13" ht="15" customHeight="1">
      <c r="A11" s="1098"/>
      <c r="B11" s="2146" t="s">
        <v>2281</v>
      </c>
      <c r="C11" s="2146"/>
      <c r="D11" s="2146"/>
      <c r="E11" s="1095">
        <f>G49</f>
        <v>60000</v>
      </c>
      <c r="G11" s="2149" t="s">
        <v>2292</v>
      </c>
      <c r="H11" s="2149"/>
      <c r="I11" s="1181">
        <f>I9+I10</f>
        <v>26627000</v>
      </c>
      <c r="M11" s="1097"/>
    </row>
    <row r="12" spans="1:13" ht="15" customHeight="1">
      <c r="A12" s="1084"/>
      <c r="B12" s="2146" t="s">
        <v>2282</v>
      </c>
      <c r="C12" s="2146"/>
      <c r="D12" s="2146"/>
      <c r="E12" s="1095">
        <f>G58</f>
        <v>200000</v>
      </c>
      <c r="G12" s="1183" t="s">
        <v>2317</v>
      </c>
      <c r="H12" s="1184"/>
      <c r="M12" s="1097"/>
    </row>
    <row r="13" spans="1:13" ht="15" customHeight="1">
      <c r="A13" s="1081"/>
      <c r="B13" s="2146" t="s">
        <v>2283</v>
      </c>
      <c r="C13" s="2146"/>
      <c r="D13" s="2146"/>
      <c r="E13" s="1100">
        <f>G83</f>
        <v>2457000</v>
      </c>
      <c r="G13" s="2150" t="s">
        <v>139</v>
      </c>
      <c r="H13" s="2150"/>
      <c r="I13" s="1099">
        <f>15%*(AND(G111="Yes",G113&lt;&gt;""))</f>
        <v>0.15</v>
      </c>
      <c r="M13" s="1097"/>
    </row>
    <row r="14" spans="1:13" ht="15" customHeight="1">
      <c r="A14" s="1081"/>
      <c r="B14" s="2146" t="s">
        <v>2284</v>
      </c>
      <c r="C14" s="2146"/>
      <c r="D14" s="2146"/>
      <c r="E14" s="1095">
        <f>IF(G96&gt;G106,G96,0)</f>
        <v>1365000</v>
      </c>
      <c r="G14" s="1179" t="s">
        <v>2293</v>
      </c>
      <c r="H14" s="1179"/>
      <c r="I14" s="1099">
        <f>IF(Application!AJ1031&gt;0,10%,IF(Application!AJ1035&gt;0,5%,0))</f>
        <v>0.05</v>
      </c>
      <c r="M14" s="1097"/>
    </row>
    <row r="15" spans="1:13" ht="15" customHeight="1" thickBot="1">
      <c r="A15" s="1081"/>
      <c r="B15" s="2147" t="s">
        <v>2303</v>
      </c>
      <c r="C15" s="2147"/>
      <c r="D15" s="2147"/>
      <c r="E15" s="1151">
        <f>IF(E14&gt;0,0,G106)</f>
        <v>0</v>
      </c>
      <c r="G15" s="2144" t="s">
        <v>2294</v>
      </c>
      <c r="H15" s="2145"/>
      <c r="I15" s="1153">
        <f>G123</f>
        <v>2.2875816993464051E-2</v>
      </c>
      <c r="M15" s="1097"/>
    </row>
    <row r="16" spans="1:13" ht="15" customHeight="1">
      <c r="A16" s="1081"/>
      <c r="B16" s="2148" t="s">
        <v>2239</v>
      </c>
      <c r="C16" s="2148"/>
      <c r="D16" s="2148"/>
      <c r="E16" s="1152">
        <f>SUM(E9:E15)</f>
        <v>17798834</v>
      </c>
      <c r="G16" s="1180" t="s">
        <v>2278</v>
      </c>
      <c r="H16" s="1180"/>
      <c r="I16" s="1154">
        <f>I11-((I11*I13)+(I11*I14)+(I11*I15))</f>
        <v>20692485.620915033</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57</v>
      </c>
      <c r="O18" s="1124" t="s">
        <v>591</v>
      </c>
      <c r="P18" s="1079">
        <f>MATCH(Application!T189,Application!BV490:BV547,0)</f>
        <v>49</v>
      </c>
      <c r="S18" s="1101">
        <f>SUM(Cdlac[Population])</f>
        <v>6</v>
      </c>
    </row>
    <row r="19" spans="1:20" ht="15" customHeight="1">
      <c r="A19" s="1081"/>
      <c r="B19" s="1081"/>
      <c r="I19" s="1107"/>
      <c r="L19" s="1079" t="s">
        <v>2235</v>
      </c>
      <c r="M19" s="1079" t="s">
        <v>2234</v>
      </c>
      <c r="N19" s="1079" t="s">
        <v>2248</v>
      </c>
      <c r="O19" s="1079" t="s">
        <v>2249</v>
      </c>
      <c r="P19" s="1079" t="s">
        <v>2236</v>
      </c>
      <c r="Q19" s="1079" t="s">
        <v>2237</v>
      </c>
      <c r="R19" s="1079" t="s">
        <v>2250</v>
      </c>
      <c r="S19" s="1079" t="s">
        <v>2256</v>
      </c>
      <c r="T19" s="1079" t="s">
        <v>386</v>
      </c>
    </row>
    <row r="20" spans="1:20" ht="15" customHeight="1">
      <c r="A20" s="1084"/>
      <c r="C20" s="2140" t="s">
        <v>2296</v>
      </c>
      <c r="D20" s="2140" t="s">
        <v>2297</v>
      </c>
      <c r="E20" s="2140" t="s">
        <v>2298</v>
      </c>
      <c r="F20" s="2140" t="s">
        <v>2299</v>
      </c>
      <c r="G20" s="2140" t="s">
        <v>2295</v>
      </c>
      <c r="H20" s="1108"/>
      <c r="I20" s="1107"/>
      <c r="L20" s="1079">
        <f>IFERROR(MIN(4,MATCH(Application!B718,UnitSizes,0)-1),"")</f>
        <v>1</v>
      </c>
      <c r="M20" s="1101">
        <f>Application!G718</f>
        <v>5</v>
      </c>
      <c r="N20" s="1109">
        <f>Application!AC718</f>
        <v>0.3</v>
      </c>
      <c r="O20" s="1109">
        <f>IF(Cdlac[[#This Row],[Quantity]]&gt;0,IF(Cdlac[[#This Row],[Federal]],30%,IF($G$36,40%,Cdlac[[#This Row],[iAMI]])),"")</f>
        <v>0.3</v>
      </c>
      <c r="P20" s="1101" cm="1">
        <f t="array" ref="P20">IF(Cdlac[[#This Row],[Quantity]]&gt;0,INDEX(TcacRents,$P$18,Cdlac[[#This Row],[Bedrooms]]+1)*Cdlac[[#This Row],[AMI]],"")</f>
        <v>778.19999999999993</v>
      </c>
      <c r="Q20" s="1101" cm="1">
        <f t="array" ref="Q20">IF(Cdlac[[#This Row],[Quantity]]&gt;0,INDEX(HudFmrs,$P$18,Cdlac[[#This Row],[Bedrooms]]+1),"")</f>
        <v>1809</v>
      </c>
      <c r="R20" s="1101">
        <f>IF(Cdlac[[#This Row],[Quantity]]&gt;0,MAX(0,Cdlac[[#This Row],[Fair Market Rent]]-Cdlac[[#This Row],[Restricted Rent]]),"")</f>
        <v>1030.8000000000002</v>
      </c>
      <c r="S20" s="1079">
        <f>IF(Cdlac[[#This Row],[Quantity]]&gt;0,AND(Application!AK718&lt;&gt;"N/A",Application!AK718&lt;&gt;"")*Cdlac[[#This Row],[Quantity]],"")</f>
        <v>5</v>
      </c>
      <c r="T20" s="1079" t="b">
        <f>AND('Subsidy Contract Calculation'!F4&gt;0,'Subsidy Contract Calculation'!C4="Federal",Cdlac[[#This Row],[Quantity]]&gt;0)</f>
        <v>1</v>
      </c>
    </row>
    <row r="21" spans="1:20" ht="15" customHeight="1">
      <c r="A21" s="1084"/>
      <c r="C21" s="2141"/>
      <c r="D21" s="2141"/>
      <c r="E21" s="2141"/>
      <c r="F21" s="2141"/>
      <c r="G21" s="2141"/>
      <c r="H21" s="1108"/>
      <c r="I21" s="1107"/>
      <c r="L21" s="1079">
        <f>IFERROR(MIN(4,MATCH(Application!B719,UnitSizes,0)-1),"")</f>
        <v>2</v>
      </c>
      <c r="M21" s="1101">
        <f>Application!G719</f>
        <v>1</v>
      </c>
      <c r="N21" s="1109">
        <f>Application!AC719</f>
        <v>0.3</v>
      </c>
      <c r="O21" s="1109">
        <f>IF(Cdlac[[#This Row],[Quantity]]&gt;0,IF(Cdlac[[#This Row],[Federal]],30%,IF($G$36,40%,Cdlac[[#This Row],[iAMI]])),"")</f>
        <v>0.3</v>
      </c>
      <c r="P21" s="1101" cm="1">
        <f t="array" ref="P21">IF(Cdlac[[#This Row],[Quantity]]&gt;0,INDEX(TcacRents,$P$18,Cdlac[[#This Row],[Bedrooms]]+1)*Cdlac[[#This Row],[AMI]],"")</f>
        <v>933.59999999999991</v>
      </c>
      <c r="Q21" s="1101" cm="1">
        <f t="array" ref="Q21">IF(Cdlac[[#This Row],[Quantity]]&gt;0,INDEX(HudFmrs,$P$18,Cdlac[[#This Row],[Bedrooms]]+1),"")</f>
        <v>2377</v>
      </c>
      <c r="R21" s="1101">
        <f>IF(Cdlac[[#This Row],[Quantity]]&gt;0,MAX(0,Cdlac[[#This Row],[Fair Market Rent]]-Cdlac[[#This Row],[Restricted Rent]]),"")</f>
        <v>1443.4</v>
      </c>
      <c r="S21" s="1079">
        <f>IF(Cdlac[[#This Row],[Quantity]]&gt;0,AND(Application!AK719&lt;&gt;"N/A",Application!AK719&lt;&gt;"")*Cdlac[[#This Row],[Quantity]],"")</f>
        <v>1</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1</v>
      </c>
      <c r="N22" s="1109">
        <f>Application!AC720</f>
        <v>0.3</v>
      </c>
      <c r="O22" s="1109">
        <f>IF(Cdlac[[#This Row],[Quantity]]&gt;0,IF(Cdlac[[#This Row],[Federal]],30%,IF($G$36,40%,Cdlac[[#This Row],[iAMI]])),"")</f>
        <v>0.3</v>
      </c>
      <c r="P22" s="1101" cm="1">
        <f t="array" ref="P22">IF(Cdlac[[#This Row],[Quantity]]&gt;0,INDEX(TcacRents,$P$18,Cdlac[[#This Row],[Bedrooms]]+1)*Cdlac[[#This Row],[AMI]],"")</f>
        <v>778.19999999999993</v>
      </c>
      <c r="Q22" s="1101" cm="1">
        <f t="array" ref="Q22">IF(Cdlac[[#This Row],[Quantity]]&gt;0,INDEX(HudFmrs,$P$18,Cdlac[[#This Row],[Bedrooms]]+1),"")</f>
        <v>1809</v>
      </c>
      <c r="R22" s="1101">
        <f>IF(Cdlac[[#This Row],[Quantity]]&gt;0,MAX(0,Cdlac[[#This Row],[Fair Market Rent]]-Cdlac[[#This Row],[Restricted Rent]]),"")</f>
        <v>1030.8000000000002</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27</v>
      </c>
      <c r="F23" s="1110">
        <f>E23</f>
        <v>27</v>
      </c>
      <c r="G23" s="1110">
        <f>D23*F23</f>
        <v>27</v>
      </c>
      <c r="L23" s="1079">
        <f>IFERROR(MIN(4,MATCH(Application!B721,UnitSizes,0)-1),"")</f>
        <v>2</v>
      </c>
      <c r="M23" s="1101">
        <f>Application!G721</f>
        <v>1</v>
      </c>
      <c r="N23" s="1109">
        <f>Application!AC721</f>
        <v>0.3</v>
      </c>
      <c r="O23" s="1109">
        <f>IF(Cdlac[[#This Row],[Quantity]]&gt;0,IF(Cdlac[[#This Row],[Federal]],30%,IF($G$36,40%,Cdlac[[#This Row],[iAMI]])),"")</f>
        <v>0.3</v>
      </c>
      <c r="P23" s="1101" cm="1">
        <f t="array" ref="P23">IF(Cdlac[[#This Row],[Quantity]]&gt;0,INDEX(TcacRents,$P$18,Cdlac[[#This Row],[Bedrooms]]+1)*Cdlac[[#This Row],[AMI]],"")</f>
        <v>933.59999999999991</v>
      </c>
      <c r="Q23" s="1101" cm="1">
        <f t="array" ref="Q23">IF(Cdlac[[#This Row],[Quantity]]&gt;0,INDEX(HudFmrs,$P$18,Cdlac[[#This Row],[Bedrooms]]+1),"")</f>
        <v>2377</v>
      </c>
      <c r="R23" s="1101">
        <f>IF(Cdlac[[#This Row],[Quantity]]&gt;0,MAX(0,Cdlac[[#This Row],[Fair Market Rent]]-Cdlac[[#This Row],[Restricted Rent]]),"")</f>
        <v>1443.4</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15</v>
      </c>
      <c r="F24" s="1113">
        <f>SUM(E24:E26)-SUM(F25:F26)</f>
        <v>15</v>
      </c>
      <c r="G24" s="1110">
        <f>D24*F24</f>
        <v>18.75</v>
      </c>
      <c r="H24" s="1112"/>
      <c r="I24" s="1112"/>
      <c r="L24" s="1079">
        <f>IFERROR(MIN(4,MATCH(Application!B722,UnitSizes,0)-1),"")</f>
        <v>3</v>
      </c>
      <c r="M24" s="1101">
        <f>Application!G722</f>
        <v>2</v>
      </c>
      <c r="N24" s="1109">
        <f>Application!AC722</f>
        <v>0.3</v>
      </c>
      <c r="O24" s="1109">
        <f>IF(Cdlac[[#This Row],[Quantity]]&gt;0,IF(Cdlac[[#This Row],[Federal]],30%,IF($G$36,40%,Cdlac[[#This Row],[iAMI]])),"")</f>
        <v>0.3</v>
      </c>
      <c r="P24" s="1101" cm="1">
        <f t="array" ref="P24">IF(Cdlac[[#This Row],[Quantity]]&gt;0,INDEX(TcacRents,$P$18,Cdlac[[#This Row],[Bedrooms]]+1)*Cdlac[[#This Row],[AMI]],"")</f>
        <v>1078.8</v>
      </c>
      <c r="Q24" s="1101" cm="1">
        <f t="array" ref="Q24">IF(Cdlac[[#This Row],[Quantity]]&gt;0,INDEX(HudFmrs,$P$18,Cdlac[[#This Row],[Bedrooms]]+1),"")</f>
        <v>3228</v>
      </c>
      <c r="R24" s="1101">
        <f>IF(Cdlac[[#This Row],[Quantity]]&gt;0,MAX(0,Cdlac[[#This Row],[Fair Market Rent]]-Cdlac[[#This Row],[Restricted Rent]]),"")</f>
        <v>2149.1999999999998</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15</v>
      </c>
      <c r="F25" s="1113">
        <f>MIN(E25,ROUNDDOWN(E27*30%,0))</f>
        <v>15</v>
      </c>
      <c r="G25" s="1110">
        <f>D25*F25</f>
        <v>22.5</v>
      </c>
      <c r="H25" s="1112"/>
      <c r="I25" s="1112"/>
      <c r="L25" s="1079">
        <f>IFERROR(MIN(4,MATCH(Application!B723,UnitSizes,0)-1),"")</f>
        <v>1</v>
      </c>
      <c r="M25" s="1101">
        <f>Application!G723</f>
        <v>3</v>
      </c>
      <c r="N25" s="1109">
        <f>Application!AC723</f>
        <v>0.45</v>
      </c>
      <c r="O25" s="1109">
        <f>IF(Cdlac[[#This Row],[Quantity]]&gt;0,IF(Cdlac[[#This Row],[Federal]],30%,IF($G$36,40%,Cdlac[[#This Row],[iAMI]])),"")</f>
        <v>0.45</v>
      </c>
      <c r="P25" s="1101" cm="1">
        <f t="array" ref="P25">IF(Cdlac[[#This Row],[Quantity]]&gt;0,INDEX(TcacRents,$P$18,Cdlac[[#This Row],[Bedrooms]]+1)*Cdlac[[#This Row],[AMI]],"")</f>
        <v>1167.3</v>
      </c>
      <c r="Q25" s="1101" cm="1">
        <f t="array" ref="Q25">IF(Cdlac[[#This Row],[Quantity]]&gt;0,INDEX(HudFmrs,$P$18,Cdlac[[#This Row],[Bedrooms]]+1),"")</f>
        <v>1809</v>
      </c>
      <c r="R25" s="1101">
        <f>IF(Cdlac[[#This Row],[Quantity]]&gt;0,MAX(0,Cdlac[[#This Row],[Fair Market Rent]]-Cdlac[[#This Row],[Restricted Rent]]),"")</f>
        <v>641.70000000000005</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3</v>
      </c>
      <c r="N26" s="1109">
        <f>Application!AC724</f>
        <v>0.45</v>
      </c>
      <c r="O26" s="1109">
        <f>IF(Cdlac[[#This Row],[Quantity]]&gt;0,IF(Cdlac[[#This Row],[Federal]],30%,IF($G$36,40%,Cdlac[[#This Row],[iAMI]])),"")</f>
        <v>0.45</v>
      </c>
      <c r="P26" s="1101" cm="1">
        <f t="array" ref="P26">IF(Cdlac[[#This Row],[Quantity]]&gt;0,INDEX(TcacRents,$P$18,Cdlac[[#This Row],[Bedrooms]]+1)*Cdlac[[#This Row],[AMI]],"")</f>
        <v>1400.4</v>
      </c>
      <c r="Q26" s="1101" cm="1">
        <f t="array" ref="Q26">IF(Cdlac[[#This Row],[Quantity]]&gt;0,INDEX(HudFmrs,$P$18,Cdlac[[#This Row],[Bedrooms]]+1),"")</f>
        <v>2377</v>
      </c>
      <c r="R26" s="1101">
        <f>IF(Cdlac[[#This Row],[Quantity]]&gt;0,MAX(0,Cdlac[[#This Row],[Fair Market Rent]]-Cdlac[[#This Row],[Restricted Rent]]),"")</f>
        <v>976.59999999999991</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42" t="s">
        <v>1698</v>
      </c>
      <c r="D27" s="2143"/>
      <c r="E27" s="1129">
        <f>SUM(E22:E26)</f>
        <v>57</v>
      </c>
      <c r="F27" s="1129">
        <f>SUM(F22:F26)</f>
        <v>57</v>
      </c>
      <c r="G27" s="1130">
        <f>SUMPRODUCT(D22:D26,F22:F26)</f>
        <v>68.25</v>
      </c>
      <c r="H27" s="1112"/>
      <c r="I27" s="1112"/>
      <c r="L27" s="1079">
        <f>IFERROR(MIN(4,MATCH(Application!B725,UnitSizes,0)-1),"")</f>
        <v>3</v>
      </c>
      <c r="M27" s="1101">
        <f>Application!G725</f>
        <v>4</v>
      </c>
      <c r="N27" s="1109">
        <f>Application!AC725</f>
        <v>0.45</v>
      </c>
      <c r="O27" s="1109">
        <f>IF(Cdlac[[#This Row],[Quantity]]&gt;0,IF(Cdlac[[#This Row],[Federal]],30%,IF($G$36,40%,Cdlac[[#This Row],[iAMI]])),"")</f>
        <v>0.45</v>
      </c>
      <c r="P27" s="1101" cm="1">
        <f t="array" ref="P27">IF(Cdlac[[#This Row],[Quantity]]&gt;0,INDEX(TcacRents,$P$18,Cdlac[[#This Row],[Bedrooms]]+1)*Cdlac[[#This Row],[AMI]],"")</f>
        <v>1618.2</v>
      </c>
      <c r="Q27" s="1101" cm="1">
        <f t="array" ref="Q27">IF(Cdlac[[#This Row],[Quantity]]&gt;0,INDEX(HudFmrs,$P$18,Cdlac[[#This Row],[Bedrooms]]+1),"")</f>
        <v>3228</v>
      </c>
      <c r="R27" s="1101">
        <f>IF(Cdlac[[#This Row],[Quantity]]&gt;0,MAX(0,Cdlac[[#This Row],[Fair Market Rent]]-Cdlac[[#This Row],[Restricted Rent]]),"")</f>
        <v>1609.8</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2</v>
      </c>
      <c r="M28" s="1101">
        <f>Application!G726</f>
        <v>2</v>
      </c>
      <c r="N28" s="1109">
        <f>Application!AC726</f>
        <v>0.45</v>
      </c>
      <c r="O28" s="1109">
        <f>IF(Cdlac[[#This Row],[Quantity]]&gt;0,IF(Cdlac[[#This Row],[Federal]],30%,IF($G$36,40%,Cdlac[[#This Row],[iAMI]])),"")</f>
        <v>0.3</v>
      </c>
      <c r="P28" s="1101" cm="1">
        <f t="array" ref="P28">IF(Cdlac[[#This Row],[Quantity]]&gt;0,INDEX(TcacRents,$P$18,Cdlac[[#This Row],[Bedrooms]]+1)*Cdlac[[#This Row],[AMI]],"")</f>
        <v>933.59999999999991</v>
      </c>
      <c r="Q28" s="1101" cm="1">
        <f t="array" ref="Q28">IF(Cdlac[[#This Row],[Quantity]]&gt;0,INDEX(HudFmrs,$P$18,Cdlac[[#This Row],[Bedrooms]]+1),"")</f>
        <v>2377</v>
      </c>
      <c r="R28" s="1101">
        <f>IF(Cdlac[[#This Row],[Quantity]]&gt;0,MAX(0,Cdlac[[#This Row],[Fair Market Rent]]-Cdlac[[#This Row],[Restricted Rent]]),"")</f>
        <v>1443.4</v>
      </c>
      <c r="S28" s="1079">
        <f>IF(Cdlac[[#This Row],[Quantity]]&gt;0,AND(Application!AK726&lt;&gt;"N/A",Application!AK726&lt;&gt;"")*Cdlac[[#This Row],[Quantity]],"")</f>
        <v>0</v>
      </c>
      <c r="T28" s="1079" t="b">
        <f>AND('Subsidy Contract Calculation'!F12&gt;0,'Subsidy Contract Calculation'!C12="Federal",Cdlac[[#This Row],[Quantity]]&gt;0)</f>
        <v>1</v>
      </c>
    </row>
    <row r="29" spans="1:20" ht="15" customHeight="1">
      <c r="A29" s="1112"/>
      <c r="E29" s="1159" t="s">
        <v>2295</v>
      </c>
      <c r="G29" s="1156">
        <f>G27</f>
        <v>68.25</v>
      </c>
      <c r="H29" s="1112"/>
      <c r="I29" s="1112"/>
      <c r="L29" s="1079">
        <f>IFERROR(MIN(4,MATCH(Application!B727,UnitSizes,0)-1),"")</f>
        <v>1</v>
      </c>
      <c r="M29" s="1101">
        <f>Application!G727</f>
        <v>9</v>
      </c>
      <c r="N29" s="1109">
        <f>Application!AC727</f>
        <v>0.5</v>
      </c>
      <c r="O29" s="1109">
        <f>IF(Cdlac[[#This Row],[Quantity]]&gt;0,IF(Cdlac[[#This Row],[Federal]],30%,IF($G$36,40%,Cdlac[[#This Row],[iAMI]])),"")</f>
        <v>0.5</v>
      </c>
      <c r="P29" s="1101" cm="1">
        <f t="array" ref="P29">IF(Cdlac[[#This Row],[Quantity]]&gt;0,INDEX(TcacRents,$P$18,Cdlac[[#This Row],[Bedrooms]]+1)*Cdlac[[#This Row],[AMI]],"")</f>
        <v>1297</v>
      </c>
      <c r="Q29" s="1101" cm="1">
        <f t="array" ref="Q29">IF(Cdlac[[#This Row],[Quantity]]&gt;0,INDEX(HudFmrs,$P$18,Cdlac[[#This Row],[Bedrooms]]+1),"")</f>
        <v>1809</v>
      </c>
      <c r="R29" s="1101">
        <f>IF(Cdlac[[#This Row],[Quantity]]&gt;0,MAX(0,Cdlac[[#This Row],[Fair Market Rent]]-Cdlac[[#This Row],[Restricted Rent]]),"")</f>
        <v>512</v>
      </c>
      <c r="S29" s="1079">
        <f>IF(Cdlac[[#This Row],[Quantity]]&gt;0,AND(Application!AK727&lt;&gt;"N/A",Application!AK727&lt;&gt;"")*Cdlac[[#This Row],[Quantity]],"")</f>
        <v>0</v>
      </c>
      <c r="T29" s="1079" t="b">
        <f>AND('Subsidy Contract Calculation'!F13&gt;0,'Subsidy Contract Calculation'!C13="Federal",Cdlac[[#This Row],[Quantity]]&gt;0)</f>
        <v>0</v>
      </c>
    </row>
    <row r="30" spans="1:20" ht="15" customHeight="1">
      <c r="A30" s="1112"/>
      <c r="E30" s="1159" t="s">
        <v>2247</v>
      </c>
      <c r="F30" s="1155" t="s">
        <v>2304</v>
      </c>
      <c r="G30" s="1157">
        <v>50000</v>
      </c>
      <c r="H30" s="1112"/>
      <c r="I30" s="1112"/>
      <c r="L30" s="1079">
        <f>IFERROR(MIN(4,MATCH(Application!B728,UnitSizes,0)-1),"")</f>
        <v>2</v>
      </c>
      <c r="M30" s="1101">
        <f>Application!G728</f>
        <v>5</v>
      </c>
      <c r="N30" s="1109">
        <f>Application!AC728</f>
        <v>0.5</v>
      </c>
      <c r="O30" s="1109">
        <f>IF(Cdlac[[#This Row],[Quantity]]&gt;0,IF(Cdlac[[#This Row],[Federal]],30%,IF($G$36,40%,Cdlac[[#This Row],[iAMI]])),"")</f>
        <v>0.5</v>
      </c>
      <c r="P30" s="1101" cm="1">
        <f t="array" ref="P30">IF(Cdlac[[#This Row],[Quantity]]&gt;0,INDEX(TcacRents,$P$18,Cdlac[[#This Row],[Bedrooms]]+1)*Cdlac[[#This Row],[AMI]],"")</f>
        <v>1556</v>
      </c>
      <c r="Q30" s="1101" cm="1">
        <f t="array" ref="Q30">IF(Cdlac[[#This Row],[Quantity]]&gt;0,INDEX(HudFmrs,$P$18,Cdlac[[#This Row],[Bedrooms]]+1),"")</f>
        <v>2377</v>
      </c>
      <c r="R30" s="1101">
        <f>IF(Cdlac[[#This Row],[Quantity]]&gt;0,MAX(0,Cdlac[[#This Row],[Fair Market Rent]]-Cdlac[[#This Row],[Restricted Rent]]),"")</f>
        <v>821</v>
      </c>
      <c r="S30" s="1079">
        <f>IF(Cdlac[[#This Row],[Quantity]]&gt;0,AND(Application!AK728&lt;&gt;"N/A",Application!AK728&lt;&gt;"")*Cdlac[[#This Row],[Quantity]],"")</f>
        <v>0</v>
      </c>
      <c r="T30" s="1079" t="b">
        <f>AND('Subsidy Contract Calculation'!F14&gt;0,'Subsidy Contract Calculation'!C14="Federal",Cdlac[[#This Row],[Quantity]]&gt;0)</f>
        <v>0</v>
      </c>
    </row>
    <row r="31" spans="1:20" ht="15" customHeight="1">
      <c r="A31" s="1112"/>
      <c r="E31" s="1160" t="s">
        <v>2288</v>
      </c>
      <c r="F31" s="1081"/>
      <c r="G31" s="1161">
        <f>G30*G29</f>
        <v>3412500</v>
      </c>
      <c r="H31" s="1112"/>
      <c r="I31" s="1112"/>
      <c r="L31" s="1079">
        <f>IFERROR(MIN(4,MATCH(Application!B729,UnitSizes,0)-1),"")</f>
        <v>3</v>
      </c>
      <c r="M31" s="1101">
        <f>Application!G729</f>
        <v>8</v>
      </c>
      <c r="N31" s="1109">
        <f>Application!AC729</f>
        <v>0.5</v>
      </c>
      <c r="O31" s="1109">
        <f>IF(Cdlac[[#This Row],[Quantity]]&gt;0,IF(Cdlac[[#This Row],[Federal]],30%,IF($G$36,40%,Cdlac[[#This Row],[iAMI]])),"")</f>
        <v>0.5</v>
      </c>
      <c r="P31" s="1101" cm="1">
        <f t="array" ref="P31">IF(Cdlac[[#This Row],[Quantity]]&gt;0,INDEX(TcacRents,$P$18,Cdlac[[#This Row],[Bedrooms]]+1)*Cdlac[[#This Row],[AMI]],"")</f>
        <v>1798</v>
      </c>
      <c r="Q31" s="1101" cm="1">
        <f t="array" ref="Q31">IF(Cdlac[[#This Row],[Quantity]]&gt;0,INDEX(HudFmrs,$P$18,Cdlac[[#This Row],[Bedrooms]]+1),"")</f>
        <v>3228</v>
      </c>
      <c r="R31" s="1101">
        <f>IF(Cdlac[[#This Row],[Quantity]]&gt;0,MAX(0,Cdlac[[#This Row],[Fair Market Rent]]-Cdlac[[#This Row],[Restricted Rent]]),"")</f>
        <v>1430</v>
      </c>
      <c r="S31" s="1079">
        <f>IF(Cdlac[[#This Row],[Quantity]]&gt;0,AND(Application!AK729&lt;&gt;"N/A",Application!AK729&lt;&gt;"")*Cdlac[[#This Row],[Quantity]],"")</f>
        <v>0</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f>IFERROR(MIN(4,MATCH(Application!B730,UnitSizes,0)-1),"")</f>
        <v>1</v>
      </c>
      <c r="M32" s="1101">
        <f>Application!G730</f>
        <v>6</v>
      </c>
      <c r="N32" s="1109">
        <f>Application!AC730</f>
        <v>0.5</v>
      </c>
      <c r="O32" s="1109">
        <f>IF(Cdlac[[#This Row],[Quantity]]&gt;0,IF(Cdlac[[#This Row],[Federal]],30%,IF($G$36,40%,Cdlac[[#This Row],[iAMI]])),"")</f>
        <v>0.3</v>
      </c>
      <c r="P32" s="1101" cm="1">
        <f t="array" ref="P32">IF(Cdlac[[#This Row],[Quantity]]&gt;0,INDEX(TcacRents,$P$18,Cdlac[[#This Row],[Bedrooms]]+1)*Cdlac[[#This Row],[AMI]],"")</f>
        <v>778.19999999999993</v>
      </c>
      <c r="Q32" s="1101" cm="1">
        <f t="array" ref="Q32">IF(Cdlac[[#This Row],[Quantity]]&gt;0,INDEX(HudFmrs,$P$18,Cdlac[[#This Row],[Bedrooms]]+1),"")</f>
        <v>1809</v>
      </c>
      <c r="R32" s="1101">
        <f>IF(Cdlac[[#This Row],[Quantity]]&gt;0,MAX(0,Cdlac[[#This Row],[Fair Market Rent]]-Cdlac[[#This Row],[Restricted Rent]]),"")</f>
        <v>1030.8000000000002</v>
      </c>
      <c r="S32" s="1079">
        <f>IF(Cdlac[[#This Row],[Quantity]]&gt;0,AND(Application!AK730&lt;&gt;"N/A",Application!AK730&lt;&gt;"")*Cdlac[[#This Row],[Quantity]],"")</f>
        <v>0</v>
      </c>
      <c r="T32" s="1079" t="b">
        <f>AND('Subsidy Contract Calculation'!F16&gt;0,'Subsidy Contract Calculation'!C16="Federal",Cdlac[[#This Row],[Quantity]]&gt;0)</f>
        <v>1</v>
      </c>
    </row>
    <row r="33" spans="2:20" ht="15" customHeight="1">
      <c r="B33" s="1104" t="str">
        <f>B10</f>
        <v>B. Rent Savings Benefit</v>
      </c>
      <c r="C33" s="1105"/>
      <c r="D33" s="1105"/>
      <c r="E33" s="1105"/>
      <c r="F33" s="1105"/>
      <c r="G33" s="1105"/>
      <c r="H33" s="1105"/>
      <c r="I33" s="1106"/>
      <c r="L33" s="1079">
        <f>IFERROR(MIN(4,MATCH(Application!B731,UnitSizes,0)-1),"")</f>
        <v>1</v>
      </c>
      <c r="M33" s="1101">
        <f>Application!G731</f>
        <v>3</v>
      </c>
      <c r="N33" s="1109">
        <f>Application!AC731</f>
        <v>0.6</v>
      </c>
      <c r="O33" s="1109">
        <f>IF(Cdlac[[#This Row],[Quantity]]&gt;0,IF(Cdlac[[#This Row],[Federal]],30%,IF($G$36,40%,Cdlac[[#This Row],[iAMI]])),"")</f>
        <v>0.6</v>
      </c>
      <c r="P33" s="1101" cm="1">
        <f t="array" ref="P33">IF(Cdlac[[#This Row],[Quantity]]&gt;0,INDEX(TcacRents,$P$18,Cdlac[[#This Row],[Bedrooms]]+1)*Cdlac[[#This Row],[AMI]],"")</f>
        <v>1556.3999999999999</v>
      </c>
      <c r="Q33" s="1101" cm="1">
        <f t="array" ref="Q33">IF(Cdlac[[#This Row],[Quantity]]&gt;0,INDEX(HudFmrs,$P$18,Cdlac[[#This Row],[Bedrooms]]+1),"")</f>
        <v>1809</v>
      </c>
      <c r="R33" s="1101">
        <f>IF(Cdlac[[#This Row],[Quantity]]&gt;0,MAX(0,Cdlac[[#This Row],[Fair Market Rent]]-Cdlac[[#This Row],[Restricted Rent]]),"")</f>
        <v>252.60000000000014</v>
      </c>
      <c r="S33" s="1079">
        <f>IF(Cdlac[[#This Row],[Quantity]]&gt;0,AND(Application!AK731&lt;&gt;"N/A",Application!AK731&lt;&gt;"")*Cdlac[[#This Row],[Quantity]],"")</f>
        <v>0</v>
      </c>
      <c r="T33" s="1079" t="b">
        <f>AND('Subsidy Contract Calculation'!F17&gt;0,'Subsidy Contract Calculation'!C17="Federal",Cdlac[[#This Row],[Quantity]]&gt;0)</f>
        <v>0</v>
      </c>
    </row>
    <row r="34" spans="2:20" ht="15" customHeight="1">
      <c r="L34" s="1079">
        <f>IFERROR(MIN(4,MATCH(Application!B732,UnitSizes,0)-1),"")</f>
        <v>2</v>
      </c>
      <c r="M34" s="1101">
        <f>Application!G732</f>
        <v>3</v>
      </c>
      <c r="N34" s="1109">
        <f>Application!AC732</f>
        <v>0.6</v>
      </c>
      <c r="O34" s="1109">
        <f>IF(Cdlac[[#This Row],[Quantity]]&gt;0,IF(Cdlac[[#This Row],[Federal]],30%,IF($G$36,40%,Cdlac[[#This Row],[iAMI]])),"")</f>
        <v>0.6</v>
      </c>
      <c r="P34" s="1101" cm="1">
        <f t="array" ref="P34">IF(Cdlac[[#This Row],[Quantity]]&gt;0,INDEX(TcacRents,$P$18,Cdlac[[#This Row],[Bedrooms]]+1)*Cdlac[[#This Row],[AMI]],"")</f>
        <v>1867.1999999999998</v>
      </c>
      <c r="Q34" s="1101" cm="1">
        <f t="array" ref="Q34">IF(Cdlac[[#This Row],[Quantity]]&gt;0,INDEX(HudFmrs,$P$18,Cdlac[[#This Row],[Bedrooms]]+1),"")</f>
        <v>2377</v>
      </c>
      <c r="R34" s="1101">
        <f>IF(Cdlac[[#This Row],[Quantity]]&gt;0,MAX(0,Cdlac[[#This Row],[Fair Market Rent]]-Cdlac[[#This Row],[Restricted Rent]]),"")</f>
        <v>509.80000000000018</v>
      </c>
      <c r="S34" s="1079">
        <f>IF(Cdlac[[#This Row],[Quantity]]&gt;0,AND(Application!AK732&lt;&gt;"N/A",Application!AK732&lt;&gt;"")*Cdlac[[#This Row],[Quantity]],"")</f>
        <v>0</v>
      </c>
      <c r="T34" s="1079" t="b">
        <f>AND('Subsidy Contract Calculation'!F18&gt;0,'Subsidy Contract Calculation'!C18="Federal",Cdlac[[#This Row],[Quantity]]&gt;0)</f>
        <v>0</v>
      </c>
    </row>
    <row r="35" spans="2:20" ht="15" customHeight="1">
      <c r="E35" s="1124" t="s">
        <v>2315</v>
      </c>
      <c r="G35" s="1162" cm="1">
        <f t="array" ref="G35">SUMPRODUCT(Cdlac[Quantity],Cdlac[iAMI],IF(Cdlac[Federal],0,1))/SUMIFS(Cdlac[Quantity],Cdlac[Federal],FALSE)</f>
        <v>0.48604651162790702</v>
      </c>
      <c r="L35" s="1079">
        <f>IFERROR(MIN(4,MATCH(Application!B733,UnitSizes,0)-1),"")</f>
        <v>3</v>
      </c>
      <c r="M35" s="1101">
        <f>Application!G733</f>
        <v>1</v>
      </c>
      <c r="N35" s="1109">
        <f>Application!AC733</f>
        <v>0.6</v>
      </c>
      <c r="O35" s="1109">
        <f>IF(Cdlac[[#This Row],[Quantity]]&gt;0,IF(Cdlac[[#This Row],[Federal]],30%,IF($G$36,40%,Cdlac[[#This Row],[iAMI]])),"")</f>
        <v>0.6</v>
      </c>
      <c r="P35" s="1101" cm="1">
        <f t="array" ref="P35">IF(Cdlac[[#This Row],[Quantity]]&gt;0,INDEX(TcacRents,$P$18,Cdlac[[#This Row],[Bedrooms]]+1)*Cdlac[[#This Row],[AMI]],"")</f>
        <v>2157.6</v>
      </c>
      <c r="Q35" s="1101" cm="1">
        <f t="array" ref="Q35">IF(Cdlac[[#This Row],[Quantity]]&gt;0,INDEX(HudFmrs,$P$18,Cdlac[[#This Row],[Bedrooms]]+1),"")</f>
        <v>3228</v>
      </c>
      <c r="R35" s="1101">
        <f>IF(Cdlac[[#This Row],[Quantity]]&gt;0,MAX(0,Cdlac[[#This Row],[Fair Market Rent]]-Cdlac[[#This Row],[Restricted Rent]]),"")</f>
        <v>1070.4000000000001</v>
      </c>
      <c r="S35" s="1079">
        <f>IF(Cdlac[[#This Row],[Quantity]]&gt;0,AND(Application!AK733&lt;&gt;"N/A",Application!AK733&lt;&gt;"")*Cdlac[[#This Row],[Quantity]],"")</f>
        <v>0</v>
      </c>
      <c r="T35" s="1079" t="b">
        <f>AND('Subsidy Contract Calculation'!F19&gt;0,'Subsidy Contract Calculation'!C19="Federal",Cdlac[[#This Row],[Quantity]]&gt;0)</f>
        <v>0</v>
      </c>
    </row>
    <row r="36" spans="2:20" ht="15" customHeight="1">
      <c r="E36" s="1124" t="s">
        <v>2310</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2251</v>
      </c>
      <c r="G38" s="1116">
        <f>SUMPRODUCT(Cdlac[Quantity],Cdlac[Delta])</f>
        <v>57246.30000000001</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2316</v>
      </c>
      <c r="F39" s="1155" t="s">
        <v>2304</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2244</v>
      </c>
      <c r="F40" s="1081"/>
      <c r="G40" s="1165">
        <f>G38*G39</f>
        <v>10304334.000000002</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2305</v>
      </c>
      <c r="G44" s="1167">
        <f>S18</f>
        <v>6</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2306</v>
      </c>
      <c r="G45" s="1167">
        <f>ROUNDDOWN(E27*50%,0)</f>
        <v>28</v>
      </c>
    </row>
    <row r="46" spans="2:20" ht="15" customHeight="1">
      <c r="E46" s="1159"/>
      <c r="G46" s="1167"/>
    </row>
    <row r="47" spans="2:20" ht="15" customHeight="1">
      <c r="E47" s="1159" t="s">
        <v>2257</v>
      </c>
      <c r="G47" s="1156">
        <f>MIN(G44:G45)</f>
        <v>6</v>
      </c>
    </row>
    <row r="48" spans="2:20" ht="15" customHeight="1">
      <c r="E48" s="1159" t="s">
        <v>2247</v>
      </c>
      <c r="F48" s="1155" t="s">
        <v>2304</v>
      </c>
      <c r="G48" s="1166">
        <v>10000</v>
      </c>
    </row>
    <row r="49" spans="2:14" ht="15" customHeight="1">
      <c r="E49" s="1160" t="s">
        <v>2287</v>
      </c>
      <c r="F49" s="1081"/>
      <c r="G49" s="1165">
        <f>G47*G48</f>
        <v>60000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2307</v>
      </c>
      <c r="G53" s="1117">
        <f>SUMIFS(Cdlac[Quantity],Cdlac[iAMI],"&lt;=30%")</f>
        <v>10</v>
      </c>
    </row>
    <row r="54" spans="2:14" ht="15" customHeight="1">
      <c r="E54" s="1159" t="s">
        <v>2306</v>
      </c>
      <c r="G54" s="1117">
        <f>ROUNDDOWN(E27*50%,0)</f>
        <v>28</v>
      </c>
    </row>
    <row r="55" spans="2:14" ht="15" customHeight="1">
      <c r="E55" s="1159"/>
      <c r="G55" s="1117"/>
    </row>
    <row r="56" spans="2:14" ht="15" customHeight="1">
      <c r="E56" s="1159" t="s">
        <v>2257</v>
      </c>
      <c r="G56" s="1156">
        <f>MIN(G53:G54)</f>
        <v>10</v>
      </c>
    </row>
    <row r="57" spans="2:14" ht="15" customHeight="1">
      <c r="E57" s="1159" t="s">
        <v>2247</v>
      </c>
      <c r="F57" s="1155" t="s">
        <v>2304</v>
      </c>
      <c r="G57" s="1166">
        <v>20000</v>
      </c>
    </row>
    <row r="58" spans="2:14" ht="15" customHeight="1">
      <c r="E58" s="1160" t="s">
        <v>2286</v>
      </c>
      <c r="F58" s="1081"/>
      <c r="G58" s="1165">
        <f>G56*G57</f>
        <v>200000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2260</v>
      </c>
      <c r="G62" s="1156">
        <f>VLOOKUP('Points System'!$H$595,'Points System'!$AO$575:$AP$580,2,FALSE)</f>
        <v>4</v>
      </c>
      <c r="L62" s="1169" t="str">
        <f>'Points System'!H627</f>
        <v>(i)</v>
      </c>
      <c r="M62" s="2158" t="s">
        <v>1516</v>
      </c>
      <c r="N62" s="2159"/>
    </row>
    <row r="63" spans="2:14" ht="15" customHeight="1">
      <c r="E63" s="1124" t="s">
        <v>2247</v>
      </c>
      <c r="F63" s="1155" t="s">
        <v>2304</v>
      </c>
      <c r="G63" s="1114">
        <v>4000</v>
      </c>
      <c r="L63" s="1170" t="str">
        <f>'Points System'!H639</f>
        <v>(i)</v>
      </c>
      <c r="M63" s="2160" t="s">
        <v>2261</v>
      </c>
      <c r="N63" s="2161"/>
    </row>
    <row r="64" spans="2:14" ht="15" customHeight="1">
      <c r="E64" s="1124" t="s">
        <v>2308</v>
      </c>
      <c r="F64" s="1155" t="s">
        <v>2304</v>
      </c>
      <c r="G64" s="1168">
        <f>G27</f>
        <v>68.25</v>
      </c>
      <c r="L64" s="1170" t="str">
        <f>'Points System'!H674</f>
        <v>(iv)</v>
      </c>
      <c r="M64" s="2160" t="s">
        <v>2262</v>
      </c>
      <c r="N64" s="2161"/>
    </row>
    <row r="65" spans="2:14" ht="15" customHeight="1">
      <c r="E65" s="1160" t="s">
        <v>2266</v>
      </c>
      <c r="F65" s="1081"/>
      <c r="G65" s="1165">
        <f>G62*G63*G64</f>
        <v>1092000</v>
      </c>
      <c r="L65" s="1170" t="str">
        <f>IF(OR('Points System'!H698="(ii)",'Points System'!H698="(i)"),"(i)","N/A")</f>
        <v>(i)</v>
      </c>
      <c r="M65" s="2160" t="s">
        <v>2263</v>
      </c>
      <c r="N65" s="2161"/>
    </row>
    <row r="66" spans="2:14" ht="15" customHeight="1">
      <c r="C66" s="1115"/>
      <c r="G66" s="1156"/>
      <c r="L66" s="1171" t="str">
        <f>'Points System'!H712</f>
        <v>N/A</v>
      </c>
      <c r="M66" s="2160" t="s">
        <v>1542</v>
      </c>
      <c r="N66" s="2161"/>
    </row>
    <row r="67" spans="2:14" ht="15" customHeight="1">
      <c r="E67" s="1124" t="s">
        <v>2309</v>
      </c>
      <c r="G67" s="1168">
        <f>COUNTIFS(L62:L69,"(i)")</f>
        <v>5</v>
      </c>
      <c r="L67" s="1170" t="str">
        <f>'Points System'!H724</f>
        <v>N/A</v>
      </c>
      <c r="M67" s="2160" t="s">
        <v>2264</v>
      </c>
      <c r="N67" s="2161"/>
    </row>
    <row r="68" spans="2:14" ht="15" customHeight="1">
      <c r="E68" s="1124" t="s">
        <v>2247</v>
      </c>
      <c r="F68" s="1155" t="s">
        <v>2304</v>
      </c>
      <c r="G68" s="1166">
        <v>4000</v>
      </c>
      <c r="L68" s="1170" t="str">
        <f>'Points System'!H740</f>
        <v>(i)</v>
      </c>
      <c r="M68" s="2160" t="s">
        <v>2265</v>
      </c>
      <c r="N68" s="2161"/>
    </row>
    <row r="69" spans="2:14" ht="15" customHeight="1" thickBot="1">
      <c r="E69" s="1160" t="s">
        <v>2267</v>
      </c>
      <c r="F69" s="1081"/>
      <c r="G69" s="1165">
        <f>G64*G67*G68</f>
        <v>1365000</v>
      </c>
      <c r="L69" s="1172" t="str">
        <f>'Points System'!H752</f>
        <v>(i)</v>
      </c>
      <c r="M69" s="2166" t="s">
        <v>1545</v>
      </c>
      <c r="N69" s="2167"/>
    </row>
    <row r="70" spans="2:14" ht="15" customHeight="1"/>
    <row r="71" spans="2:14" ht="15" customHeight="1">
      <c r="C71" s="1118" t="s">
        <v>2269</v>
      </c>
    </row>
    <row r="72" spans="2:14" ht="15" customHeight="1">
      <c r="C72" s="1115" t="s">
        <v>2270</v>
      </c>
      <c r="G72" s="1078"/>
    </row>
    <row r="73" spans="2:14" ht="15" customHeight="1">
      <c r="C73" s="1115" t="s">
        <v>2271</v>
      </c>
      <c r="G73" s="1078"/>
    </row>
    <row r="74" spans="2:14" ht="15" customHeight="1">
      <c r="C74" s="1115" t="s">
        <v>2499</v>
      </c>
      <c r="G74" s="1078"/>
    </row>
    <row r="75" spans="2:14" ht="15" customHeight="1">
      <c r="C75" s="1115" t="s">
        <v>2500</v>
      </c>
      <c r="G75" s="1078"/>
    </row>
    <row r="76" spans="2:14" ht="15" customHeight="1"/>
    <row r="77" spans="2:14" ht="15" customHeight="1">
      <c r="B77" s="1116"/>
      <c r="C77" s="1115"/>
      <c r="E77" s="1124" t="s">
        <v>2311</v>
      </c>
      <c r="G77" s="1117" t="b">
        <f>COUNTIFS(G72:G75,"Yes")&gt;=1</f>
        <v>0</v>
      </c>
    </row>
    <row r="78" spans="2:14" ht="15" customHeight="1">
      <c r="E78" s="1115"/>
    </row>
    <row r="79" spans="2:14" ht="15" customHeight="1">
      <c r="E79" s="1124" t="s">
        <v>2308</v>
      </c>
      <c r="F79" s="1155" t="s">
        <v>2304</v>
      </c>
      <c r="G79" s="1156">
        <f>G27</f>
        <v>68.25</v>
      </c>
    </row>
    <row r="80" spans="2:14" ht="15" customHeight="1">
      <c r="E80" s="1124" t="s">
        <v>2247</v>
      </c>
      <c r="F80" s="1155" t="s">
        <v>2304</v>
      </c>
      <c r="G80" s="1166">
        <v>25000</v>
      </c>
    </row>
    <row r="81" spans="2:14" ht="15" customHeight="1">
      <c r="E81" s="1160" t="s">
        <v>2268</v>
      </c>
      <c r="F81" s="1081"/>
      <c r="G81" s="1165">
        <f>G77*G80*G64</f>
        <v>0</v>
      </c>
    </row>
    <row r="82" spans="2:14" ht="15" customHeight="1">
      <c r="C82" s="1115"/>
      <c r="E82" s="1115"/>
    </row>
    <row r="83" spans="2:14" ht="15" customHeight="1">
      <c r="E83" s="1160" t="s">
        <v>2245</v>
      </c>
      <c r="G83" s="1165">
        <f>G81+G69+G65</f>
        <v>2457000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2290</v>
      </c>
      <c r="G87" s="1078" t="s">
        <v>554</v>
      </c>
      <c r="L87" s="2168" t="s">
        <v>2274</v>
      </c>
      <c r="M87" s="2169"/>
      <c r="N87" s="1173">
        <v>30000</v>
      </c>
    </row>
    <row r="88" spans="2:14" ht="15" customHeight="1">
      <c r="C88" s="1115" t="s">
        <v>2291</v>
      </c>
      <c r="G88" s="1119" t="str">
        <f>IF(Application!D211="Large Family","Yes","No")</f>
        <v>Yes</v>
      </c>
      <c r="L88" s="2162" t="s">
        <v>2238</v>
      </c>
      <c r="M88" s="2163"/>
      <c r="N88" s="1174">
        <v>20000</v>
      </c>
    </row>
    <row r="89" spans="2:14" ht="15" customHeight="1" thickBot="1">
      <c r="C89" s="1115" t="s">
        <v>2272</v>
      </c>
      <c r="G89" s="1078" t="s">
        <v>678</v>
      </c>
      <c r="L89" s="2164" t="s">
        <v>2275</v>
      </c>
      <c r="M89" s="2165"/>
      <c r="N89" s="1175">
        <v>10000</v>
      </c>
    </row>
    <row r="90" spans="2:14" ht="15" customHeight="1">
      <c r="C90" s="1115" t="s">
        <v>2273</v>
      </c>
      <c r="G90" s="1079" t="str">
        <f>Application!T193</f>
        <v>High Resource</v>
      </c>
    </row>
    <row r="91" spans="2:14" ht="15" customHeight="1">
      <c r="C91" s="1115"/>
    </row>
    <row r="92" spans="2:14" ht="15" customHeight="1">
      <c r="E92" s="1124" t="s">
        <v>2311</v>
      </c>
      <c r="G92" s="1117" t="b">
        <f>AND(COUNTIFS(G88:G89,"Yes")&gt;=1,G87="Yes")</f>
        <v>1</v>
      </c>
    </row>
    <row r="93" spans="2:14" ht="15" customHeight="1">
      <c r="E93" s="1124"/>
      <c r="G93" s="1117"/>
    </row>
    <row r="94" spans="2:14" ht="15" customHeight="1">
      <c r="E94" s="1124" t="s">
        <v>2247</v>
      </c>
      <c r="G94" s="1116">
        <f>IFERROR(INDEX(N87:N89,MATCH(LEFT(G90,17),L87:L89,0)),0)</f>
        <v>20000</v>
      </c>
    </row>
    <row r="95" spans="2:14" ht="15" customHeight="1">
      <c r="E95" s="1124" t="str">
        <f>E64</f>
        <v>Bedroom-Adjusted Low-Income Units</v>
      </c>
      <c r="F95" s="1155" t="s">
        <v>2304</v>
      </c>
      <c r="G95" s="1156">
        <f>G27</f>
        <v>68.25</v>
      </c>
    </row>
    <row r="96" spans="2:14" ht="15" customHeight="1">
      <c r="D96" s="1081"/>
      <c r="E96" s="1160" t="s">
        <v>2246</v>
      </c>
      <c r="F96" s="1081"/>
      <c r="G96" s="1165">
        <f>G95*G94*G92</f>
        <v>1365000</v>
      </c>
    </row>
    <row r="97" spans="2:9" ht="15" customHeight="1"/>
    <row r="98" spans="2:9" ht="15" customHeight="1">
      <c r="B98" s="1104" t="s">
        <v>2259</v>
      </c>
      <c r="C98" s="1105"/>
      <c r="D98" s="1105"/>
      <c r="E98" s="1105"/>
      <c r="F98" s="1105"/>
      <c r="G98" s="1105"/>
      <c r="H98" s="1105"/>
      <c r="I98" s="1106"/>
    </row>
    <row r="99" spans="2:9" ht="15" customHeight="1"/>
    <row r="100" spans="2:9" ht="15" customHeight="1">
      <c r="F100" s="1158" t="s">
        <v>2285</v>
      </c>
      <c r="G100" s="1078" t="s">
        <v>678</v>
      </c>
    </row>
    <row r="101" spans="2:9" ht="15" customHeight="1">
      <c r="F101" s="1158"/>
    </row>
    <row r="102" spans="2:9" ht="15" customHeight="1">
      <c r="E102" s="1124" t="s">
        <v>2311</v>
      </c>
      <c r="G102" s="1117" t="b">
        <f>G100="Yes"</f>
        <v>0</v>
      </c>
    </row>
    <row r="103" spans="2:9" ht="15" customHeight="1"/>
    <row r="104" spans="2:9" ht="15" customHeight="1">
      <c r="E104" s="1124" t="str">
        <f>E64</f>
        <v>Bedroom-Adjusted Low-Income Units</v>
      </c>
      <c r="G104" s="1156">
        <f>G27</f>
        <v>68.25</v>
      </c>
    </row>
    <row r="105" spans="2:9" ht="15" customHeight="1">
      <c r="E105" s="1124" t="s">
        <v>2247</v>
      </c>
      <c r="F105" s="1155" t="s">
        <v>2304</v>
      </c>
      <c r="G105" s="1085">
        <v>20000</v>
      </c>
    </row>
    <row r="106" spans="2:9" ht="15" customHeight="1">
      <c r="E106" s="1160" t="s">
        <v>2276</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7" t="s">
        <v>2763</v>
      </c>
      <c r="D110" s="2137"/>
      <c r="E110" s="2137"/>
      <c r="F110" s="2137"/>
    </row>
    <row r="111" spans="2:9" ht="15" customHeight="1">
      <c r="C111" s="2137"/>
      <c r="D111" s="2137"/>
      <c r="E111" s="2137"/>
      <c r="F111" s="2137"/>
      <c r="G111" s="1078" t="s">
        <v>554</v>
      </c>
    </row>
    <row r="112" spans="2:9" ht="15" customHeight="1"/>
    <row r="113" spans="2:9" ht="15" customHeight="1">
      <c r="C113" s="1079" t="s">
        <v>2764</v>
      </c>
      <c r="G113" s="2138" t="s">
        <v>2758</v>
      </c>
      <c r="H113" s="2138"/>
    </row>
    <row r="114" spans="2:9" ht="15" customHeight="1">
      <c r="G114" s="2138"/>
      <c r="H114" s="2138"/>
    </row>
    <row r="115" spans="2:9" ht="15" customHeight="1">
      <c r="G115" s="2139"/>
      <c r="H115" s="2139"/>
    </row>
    <row r="116" spans="2:9" ht="15" customHeight="1">
      <c r="G116" s="1263"/>
      <c r="H116" s="1263"/>
    </row>
    <row r="117" spans="2:9" ht="15" customHeight="1">
      <c r="B117" s="1104" t="s">
        <v>2313</v>
      </c>
      <c r="C117" s="1105"/>
      <c r="D117" s="1105"/>
      <c r="E117" s="1105"/>
      <c r="F117" s="1105"/>
      <c r="G117" s="1105"/>
      <c r="H117" s="1105"/>
      <c r="I117" s="1106"/>
    </row>
    <row r="118" spans="2:9" ht="15" customHeight="1"/>
    <row r="119" spans="2:9" ht="15" customHeight="1">
      <c r="E119" s="1124" t="s">
        <v>591</v>
      </c>
      <c r="G119" s="1079" t="str">
        <f>IF(Application!T189="","",Application!T189)</f>
        <v>Sonoma</v>
      </c>
    </row>
    <row r="120" spans="2:9" ht="15" customHeight="1">
      <c r="E120" s="1124"/>
      <c r="G120" s="1116"/>
    </row>
    <row r="121" spans="2:9" ht="15" customHeight="1">
      <c r="E121" s="1124" t="str">
        <f>"2-Bedroom "&amp;G119&amp;" County Basis Limit"</f>
        <v>2-Bedroom Sonoma County Basis Limit</v>
      </c>
      <c r="G121" s="1116">
        <f>Application!R987</f>
        <v>534400</v>
      </c>
    </row>
    <row r="122" spans="2:9" ht="15" customHeight="1">
      <c r="E122" s="1124" t="s">
        <v>2312</v>
      </c>
      <c r="G122" s="1116">
        <f>MEDIAN((Application!BR806:BR863))</f>
        <v>489600</v>
      </c>
    </row>
    <row r="123" spans="2:9" ht="15" customHeight="1">
      <c r="D123" s="1081"/>
      <c r="E123" s="1160" t="s">
        <v>2314</v>
      </c>
      <c r="F123" s="1176"/>
      <c r="G123" s="1177">
        <f>((G121-G122)/G122)*0.25</f>
        <v>2.2875816993464051E-2</v>
      </c>
      <c r="H123" s="1077"/>
      <c r="I123" s="1077"/>
    </row>
    <row r="124" spans="2:9" ht="15" customHeight="1">
      <c r="D124" s="1080"/>
      <c r="E124" s="1080"/>
    </row>
  </sheetData>
  <sheetProtection algorithmName="SHA-512" hashValue="3uAfxCObohqz5Ve/tkInsgDJCV8CfuXixU8JxKDCee+EqN4zqlGMgcZTgHPpy0b2o2zi5fzj7I2HKncuiif6gw==" saltValue="EJxV53vo2Y/JOCYH0/mf2w==" spinCount="100000" sheet="1" objects="1" scenarios="1"/>
  <mergeCells count="35">
    <mergeCell ref="L89:M89"/>
    <mergeCell ref="M66:N66"/>
    <mergeCell ref="M67:N67"/>
    <mergeCell ref="M68:N68"/>
    <mergeCell ref="M69:N69"/>
    <mergeCell ref="L87:M87"/>
    <mergeCell ref="M62:N62"/>
    <mergeCell ref="M63:N63"/>
    <mergeCell ref="M64:N64"/>
    <mergeCell ref="M65:N65"/>
    <mergeCell ref="L88:M88"/>
    <mergeCell ref="G9:H9"/>
    <mergeCell ref="G10:H10"/>
    <mergeCell ref="G11:H11"/>
    <mergeCell ref="G13:H13"/>
    <mergeCell ref="A1:J1"/>
    <mergeCell ref="B9:D9"/>
    <mergeCell ref="B10:D10"/>
    <mergeCell ref="B11:D11"/>
    <mergeCell ref="B12:D12"/>
    <mergeCell ref="B8:E8"/>
    <mergeCell ref="G8:I8"/>
    <mergeCell ref="G15:H15"/>
    <mergeCell ref="G20:G21"/>
    <mergeCell ref="B13:D13"/>
    <mergeCell ref="B14:D14"/>
    <mergeCell ref="B15:D15"/>
    <mergeCell ref="B16:D16"/>
    <mergeCell ref="C110:F111"/>
    <mergeCell ref="G113:H115"/>
    <mergeCell ref="C20:C21"/>
    <mergeCell ref="D20:D21"/>
    <mergeCell ref="F20:F21"/>
    <mergeCell ref="E20:E21"/>
    <mergeCell ref="C27:D2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Rebecca Vazquez</cp:lastModifiedBy>
  <cp:lastPrinted>2022-06-02T00:41:49Z</cp:lastPrinted>
  <dcterms:created xsi:type="dcterms:W3CDTF">2007-12-27T18:26:28Z</dcterms:created>
  <dcterms:modified xsi:type="dcterms:W3CDTF">2024-08-23T07:30:47Z</dcterms:modified>
</cp:coreProperties>
</file>