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Annual Reports\2025 Annual Report\2025 Annual Report for Website\"/>
    </mc:Choice>
  </mc:AlternateContent>
  <xr:revisionPtr revIDLastSave="0" documentId="13_ncr:1_{FEDED2BF-666E-4682-932F-3376B7DDBB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 9% Project Financing" sheetId="11" r:id="rId1"/>
    <sheet name="2025 4% Project Financing" sheetId="12" r:id="rId2"/>
  </sheets>
  <definedNames>
    <definedName name="ListofSources">#REF!</definedName>
    <definedName name="SORT_RANGE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1" l="1"/>
  <c r="M4" i="11"/>
  <c r="M5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S3" i="11"/>
  <c r="S4" i="1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V3" i="11"/>
  <c r="V4" i="11"/>
  <c r="V5" i="11"/>
  <c r="V6" i="11"/>
  <c r="V7" i="11"/>
  <c r="V8" i="11"/>
  <c r="V9" i="11"/>
  <c r="V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48" i="11"/>
  <c r="V49" i="11"/>
  <c r="V50" i="11"/>
  <c r="V51" i="11"/>
  <c r="V52" i="11"/>
  <c r="V53" i="11"/>
  <c r="V54" i="11"/>
  <c r="V55" i="11"/>
  <c r="V56" i="11"/>
  <c r="V57" i="11"/>
  <c r="V58" i="11"/>
  <c r="V59" i="11"/>
  <c r="AE3" i="11"/>
  <c r="AE4" i="11"/>
  <c r="AE5" i="11"/>
  <c r="AE6" i="11"/>
  <c r="AE7" i="11"/>
  <c r="AE8" i="11"/>
  <c r="AE9" i="11"/>
  <c r="AE10" i="11"/>
  <c r="AE11" i="11"/>
  <c r="AE12" i="11"/>
  <c r="AE13" i="11"/>
  <c r="AE14" i="11"/>
  <c r="AE15" i="11"/>
  <c r="AE16" i="11"/>
  <c r="AE17" i="11"/>
  <c r="AE18" i="11"/>
  <c r="AE19" i="11"/>
  <c r="AE20" i="11"/>
  <c r="AE21" i="11"/>
  <c r="AE22" i="11"/>
  <c r="AE23" i="11"/>
  <c r="AE24" i="11"/>
  <c r="AE25" i="11"/>
  <c r="AE26" i="11"/>
  <c r="AE27" i="11"/>
  <c r="AE28" i="11"/>
  <c r="AE29" i="11"/>
  <c r="AE30" i="11"/>
  <c r="AE31" i="11"/>
  <c r="AE32" i="11"/>
  <c r="AE33" i="11"/>
  <c r="AE34" i="11"/>
  <c r="AE35" i="11"/>
  <c r="AE36" i="11"/>
  <c r="AE37" i="11"/>
  <c r="AE38" i="11"/>
  <c r="AE39" i="11"/>
  <c r="AE40" i="11"/>
  <c r="AE41" i="11"/>
  <c r="AE42" i="11"/>
  <c r="AE43" i="11"/>
  <c r="AE44" i="11"/>
  <c r="AE45" i="11"/>
  <c r="AE46" i="11"/>
  <c r="AE47" i="11"/>
  <c r="AE48" i="11"/>
  <c r="AE49" i="11"/>
  <c r="AE50" i="11"/>
  <c r="AE51" i="11"/>
  <c r="AE52" i="11"/>
  <c r="AE53" i="11"/>
  <c r="AE54" i="11"/>
  <c r="AE55" i="11"/>
  <c r="AE56" i="11"/>
  <c r="AE57" i="11"/>
  <c r="AE58" i="11"/>
  <c r="AE59" i="11"/>
  <c r="AA3" i="11"/>
  <c r="AA4" i="11"/>
  <c r="AA5" i="11"/>
  <c r="AA6" i="11"/>
  <c r="AA7" i="11"/>
  <c r="AA8" i="11"/>
  <c r="AA9" i="11"/>
  <c r="AA10" i="11"/>
  <c r="AA11" i="11"/>
  <c r="AA12" i="11"/>
  <c r="AA13" i="11"/>
  <c r="AA14" i="11"/>
  <c r="AA15" i="11"/>
  <c r="AA16" i="11"/>
  <c r="AA17" i="11"/>
  <c r="AA18" i="11"/>
  <c r="AA19" i="11"/>
  <c r="AA20" i="11"/>
  <c r="AA21" i="11"/>
  <c r="AA22" i="11"/>
  <c r="AA23" i="11"/>
  <c r="AA24" i="11"/>
  <c r="AA25" i="11"/>
  <c r="AA26" i="11"/>
  <c r="AA27" i="11"/>
  <c r="AA28" i="11"/>
  <c r="AA29" i="11"/>
  <c r="AA30" i="11"/>
  <c r="AA31" i="11"/>
  <c r="AA32" i="11"/>
  <c r="AA33" i="11"/>
  <c r="AA34" i="11"/>
  <c r="AA35" i="11"/>
  <c r="AA36" i="11"/>
  <c r="AA37" i="11"/>
  <c r="AA38" i="11"/>
  <c r="AA39" i="11"/>
  <c r="AA40" i="11"/>
  <c r="AA41" i="11"/>
  <c r="AA42" i="11"/>
  <c r="AA43" i="11"/>
  <c r="AA44" i="11"/>
  <c r="AA45" i="11"/>
  <c r="AA46" i="11"/>
  <c r="AA47" i="11"/>
  <c r="AA48" i="11"/>
  <c r="AA49" i="11"/>
  <c r="AA50" i="11"/>
  <c r="AA51" i="11"/>
  <c r="AA52" i="11"/>
  <c r="AA53" i="11"/>
  <c r="AA54" i="11"/>
  <c r="AA55" i="11"/>
  <c r="AA56" i="11"/>
  <c r="AA57" i="11"/>
  <c r="AA58" i="11"/>
  <c r="AA59" i="11"/>
  <c r="W16" i="11"/>
  <c r="N2" i="12"/>
  <c r="P2" i="12"/>
  <c r="Q2" i="12"/>
  <c r="T2" i="12"/>
  <c r="W2" i="12"/>
  <c r="Z2" i="12"/>
  <c r="AB2" i="12"/>
  <c r="AF2" i="12"/>
  <c r="N3" i="12"/>
  <c r="P3" i="12"/>
  <c r="Q3" i="12"/>
  <c r="T3" i="12"/>
  <c r="W3" i="12"/>
  <c r="Z3" i="12"/>
  <c r="AB3" i="12"/>
  <c r="AF3" i="12"/>
  <c r="N4" i="12"/>
  <c r="P4" i="12"/>
  <c r="Q4" i="12"/>
  <c r="T4" i="12"/>
  <c r="W4" i="12"/>
  <c r="Z4" i="12"/>
  <c r="AB4" i="12"/>
  <c r="AF4" i="12"/>
  <c r="N5" i="12"/>
  <c r="P5" i="12"/>
  <c r="Q5" i="12"/>
  <c r="T5" i="12"/>
  <c r="W5" i="12"/>
  <c r="Z5" i="12"/>
  <c r="AB5" i="12"/>
  <c r="AF5" i="12"/>
  <c r="N6" i="12"/>
  <c r="P6" i="12"/>
  <c r="Q6" i="12"/>
  <c r="T6" i="12"/>
  <c r="W6" i="12"/>
  <c r="Z6" i="12"/>
  <c r="AB6" i="12"/>
  <c r="AF6" i="12"/>
  <c r="N7" i="12"/>
  <c r="P7" i="12"/>
  <c r="Q7" i="12"/>
  <c r="T7" i="12"/>
  <c r="W7" i="12"/>
  <c r="Z7" i="12"/>
  <c r="AB7" i="12"/>
  <c r="AF7" i="12"/>
  <c r="N8" i="12"/>
  <c r="P8" i="12"/>
  <c r="Q8" i="12"/>
  <c r="T8" i="12"/>
  <c r="W8" i="12"/>
  <c r="Z8" i="12"/>
  <c r="AB8" i="12"/>
  <c r="AF8" i="12"/>
  <c r="N9" i="12"/>
  <c r="P9" i="12"/>
  <c r="Q9" i="12"/>
  <c r="T9" i="12"/>
  <c r="W9" i="12"/>
  <c r="Z9" i="12"/>
  <c r="AB9" i="12"/>
  <c r="AF9" i="12"/>
  <c r="N10" i="12"/>
  <c r="P10" i="12"/>
  <c r="Q10" i="12"/>
  <c r="T10" i="12"/>
  <c r="W10" i="12"/>
  <c r="Z10" i="12"/>
  <c r="AB10" i="12"/>
  <c r="AF10" i="12"/>
  <c r="N11" i="12"/>
  <c r="P11" i="12"/>
  <c r="Q11" i="12"/>
  <c r="T11" i="12"/>
  <c r="W11" i="12"/>
  <c r="Z11" i="12"/>
  <c r="AB11" i="12"/>
  <c r="AF11" i="12"/>
  <c r="N12" i="12"/>
  <c r="P12" i="12"/>
  <c r="Q12" i="12"/>
  <c r="T12" i="12"/>
  <c r="W12" i="12"/>
  <c r="Z12" i="12"/>
  <c r="AB12" i="12"/>
  <c r="AF12" i="12"/>
  <c r="N13" i="12"/>
  <c r="P13" i="12"/>
  <c r="Q13" i="12"/>
  <c r="T13" i="12"/>
  <c r="W13" i="12"/>
  <c r="Z13" i="12"/>
  <c r="AB13" i="12"/>
  <c r="AF13" i="12"/>
  <c r="N14" i="12"/>
  <c r="P14" i="12"/>
  <c r="Q14" i="12"/>
  <c r="T14" i="12"/>
  <c r="W14" i="12"/>
  <c r="Z14" i="12"/>
  <c r="AB14" i="12"/>
  <c r="AF14" i="12"/>
  <c r="N15" i="12"/>
  <c r="P15" i="12"/>
  <c r="Q15" i="12"/>
  <c r="T15" i="12"/>
  <c r="W15" i="12"/>
  <c r="Z15" i="12"/>
  <c r="AB15" i="12"/>
  <c r="AF15" i="12"/>
  <c r="N16" i="12"/>
  <c r="P16" i="12"/>
  <c r="Q16" i="12"/>
  <c r="T16" i="12"/>
  <c r="W16" i="12"/>
  <c r="Z16" i="12"/>
  <c r="AB16" i="12"/>
  <c r="AF16" i="12"/>
  <c r="N17" i="12"/>
  <c r="P17" i="12"/>
  <c r="Q17" i="12"/>
  <c r="T17" i="12"/>
  <c r="W17" i="12"/>
  <c r="Z17" i="12"/>
  <c r="AB17" i="12"/>
  <c r="AF17" i="12"/>
  <c r="N18" i="12"/>
  <c r="P18" i="12"/>
  <c r="Q18" i="12"/>
  <c r="T18" i="12"/>
  <c r="W18" i="12"/>
  <c r="Z18" i="12"/>
  <c r="AB18" i="12"/>
  <c r="AF18" i="12"/>
  <c r="N19" i="12"/>
  <c r="P19" i="12"/>
  <c r="Q19" i="12"/>
  <c r="T19" i="12"/>
  <c r="W19" i="12"/>
  <c r="Z19" i="12"/>
  <c r="AB19" i="12"/>
  <c r="AF19" i="12"/>
  <c r="N20" i="12"/>
  <c r="P20" i="12"/>
  <c r="Q20" i="12"/>
  <c r="T20" i="12"/>
  <c r="W20" i="12"/>
  <c r="Z20" i="12"/>
  <c r="AB20" i="12"/>
  <c r="AF20" i="12"/>
  <c r="N21" i="12"/>
  <c r="P21" i="12"/>
  <c r="Q21" i="12"/>
  <c r="T21" i="12"/>
  <c r="W21" i="12"/>
  <c r="Z21" i="12"/>
  <c r="AB21" i="12"/>
  <c r="AF21" i="12"/>
  <c r="N22" i="12"/>
  <c r="P22" i="12"/>
  <c r="Q22" i="12"/>
  <c r="T22" i="12"/>
  <c r="W22" i="12"/>
  <c r="Z22" i="12"/>
  <c r="AB22" i="12"/>
  <c r="AF22" i="12"/>
  <c r="N23" i="12"/>
  <c r="P23" i="12"/>
  <c r="Q23" i="12"/>
  <c r="T23" i="12"/>
  <c r="W23" i="12"/>
  <c r="Z23" i="12"/>
  <c r="AB23" i="12"/>
  <c r="AF23" i="12"/>
  <c r="N24" i="12"/>
  <c r="P24" i="12"/>
  <c r="Q24" i="12"/>
  <c r="T24" i="12"/>
  <c r="W24" i="12"/>
  <c r="Z24" i="12"/>
  <c r="AB24" i="12"/>
  <c r="AF24" i="12"/>
  <c r="N25" i="12"/>
  <c r="P25" i="12"/>
  <c r="Q25" i="12"/>
  <c r="T25" i="12"/>
  <c r="W25" i="12"/>
  <c r="Z25" i="12"/>
  <c r="AB25" i="12"/>
  <c r="AF25" i="12"/>
  <c r="N26" i="12"/>
  <c r="P26" i="12"/>
  <c r="Q26" i="12"/>
  <c r="T26" i="12"/>
  <c r="W26" i="12"/>
  <c r="Z26" i="12"/>
  <c r="AB26" i="12"/>
  <c r="AF26" i="12"/>
  <c r="N27" i="12"/>
  <c r="P27" i="12"/>
  <c r="Q27" i="12"/>
  <c r="T27" i="12"/>
  <c r="W27" i="12"/>
  <c r="Z27" i="12"/>
  <c r="AB27" i="12"/>
  <c r="AF27" i="12"/>
  <c r="N28" i="12"/>
  <c r="P28" i="12"/>
  <c r="Q28" i="12"/>
  <c r="T28" i="12"/>
  <c r="W28" i="12"/>
  <c r="Z28" i="12"/>
  <c r="AB28" i="12"/>
  <c r="AF28" i="12"/>
  <c r="N29" i="12"/>
  <c r="P29" i="12"/>
  <c r="Q29" i="12"/>
  <c r="T29" i="12"/>
  <c r="W29" i="12"/>
  <c r="Z29" i="12"/>
  <c r="AB29" i="12"/>
  <c r="AF29" i="12"/>
  <c r="N30" i="12"/>
  <c r="P30" i="12"/>
  <c r="Q30" i="12"/>
  <c r="T30" i="12"/>
  <c r="W30" i="12"/>
  <c r="Z30" i="12"/>
  <c r="AB30" i="12"/>
  <c r="AF30" i="12"/>
  <c r="N31" i="12"/>
  <c r="P31" i="12"/>
  <c r="Q31" i="12"/>
  <c r="T31" i="12"/>
  <c r="W31" i="12"/>
  <c r="Z31" i="12"/>
  <c r="AB31" i="12"/>
  <c r="AF31" i="12"/>
  <c r="N32" i="12"/>
  <c r="P32" i="12"/>
  <c r="Q32" i="12"/>
  <c r="T32" i="12"/>
  <c r="W32" i="12"/>
  <c r="Z32" i="12"/>
  <c r="AB32" i="12"/>
  <c r="AF32" i="12"/>
  <c r="N33" i="12"/>
  <c r="P33" i="12"/>
  <c r="Q33" i="12"/>
  <c r="T33" i="12"/>
  <c r="W33" i="12"/>
  <c r="Z33" i="12"/>
  <c r="AB33" i="12"/>
  <c r="AF33" i="12"/>
  <c r="N34" i="12"/>
  <c r="P34" i="12"/>
  <c r="Q34" i="12"/>
  <c r="T34" i="12"/>
  <c r="W34" i="12"/>
  <c r="Z34" i="12"/>
  <c r="AB34" i="12"/>
  <c r="AF34" i="12"/>
  <c r="N35" i="12"/>
  <c r="P35" i="12"/>
  <c r="Q35" i="12"/>
  <c r="T35" i="12"/>
  <c r="W35" i="12"/>
  <c r="Z35" i="12"/>
  <c r="AB35" i="12"/>
  <c r="AF35" i="12"/>
  <c r="N36" i="12"/>
  <c r="P36" i="12"/>
  <c r="Q36" i="12"/>
  <c r="T36" i="12"/>
  <c r="W36" i="12"/>
  <c r="Z36" i="12"/>
  <c r="AB36" i="12"/>
  <c r="AF36" i="12"/>
  <c r="N37" i="12"/>
  <c r="P37" i="12"/>
  <c r="Q37" i="12"/>
  <c r="T37" i="12"/>
  <c r="W37" i="12"/>
  <c r="Z37" i="12"/>
  <c r="AB37" i="12"/>
  <c r="AF37" i="12"/>
  <c r="N38" i="12"/>
  <c r="P38" i="12"/>
  <c r="Q38" i="12"/>
  <c r="T38" i="12"/>
  <c r="W38" i="12"/>
  <c r="Z38" i="12"/>
  <c r="AB38" i="12"/>
  <c r="AF38" i="12"/>
  <c r="N39" i="12"/>
  <c r="P39" i="12"/>
  <c r="Q39" i="12"/>
  <c r="T39" i="12"/>
  <c r="W39" i="12"/>
  <c r="Z39" i="12"/>
  <c r="AB39" i="12"/>
  <c r="AF39" i="12"/>
  <c r="N40" i="12"/>
  <c r="P40" i="12"/>
  <c r="Q40" i="12"/>
  <c r="T40" i="12"/>
  <c r="W40" i="12"/>
  <c r="Z40" i="12"/>
  <c r="AB40" i="12"/>
  <c r="AF40" i="12"/>
  <c r="N41" i="12"/>
  <c r="P41" i="12"/>
  <c r="Q41" i="12"/>
  <c r="T41" i="12"/>
  <c r="W41" i="12"/>
  <c r="Z41" i="12"/>
  <c r="AB41" i="12"/>
  <c r="AF41" i="12"/>
  <c r="N42" i="12"/>
  <c r="P42" i="12"/>
  <c r="Q42" i="12"/>
  <c r="T42" i="12"/>
  <c r="W42" i="12"/>
  <c r="Z42" i="12"/>
  <c r="AB42" i="12"/>
  <c r="AF42" i="12"/>
  <c r="N43" i="12"/>
  <c r="P43" i="12"/>
  <c r="Q43" i="12"/>
  <c r="T43" i="12"/>
  <c r="W43" i="12"/>
  <c r="Z43" i="12"/>
  <c r="AB43" i="12"/>
  <c r="AF43" i="12"/>
  <c r="N44" i="12"/>
  <c r="P44" i="12"/>
  <c r="Q44" i="12"/>
  <c r="T44" i="12"/>
  <c r="W44" i="12"/>
  <c r="Z44" i="12"/>
  <c r="AB44" i="12"/>
  <c r="AF44" i="12"/>
  <c r="N45" i="12"/>
  <c r="P45" i="12"/>
  <c r="Q45" i="12"/>
  <c r="T45" i="12"/>
  <c r="W45" i="12"/>
  <c r="Z45" i="12"/>
  <c r="AB45" i="12"/>
  <c r="AF45" i="12"/>
  <c r="N46" i="12"/>
  <c r="P46" i="12"/>
  <c r="Q46" i="12"/>
  <c r="T46" i="12"/>
  <c r="W46" i="12"/>
  <c r="Z46" i="12"/>
  <c r="AB46" i="12"/>
  <c r="AF46" i="12"/>
  <c r="N47" i="12"/>
  <c r="P47" i="12"/>
  <c r="Q47" i="12"/>
  <c r="T47" i="12"/>
  <c r="W47" i="12"/>
  <c r="Z47" i="12"/>
  <c r="AB47" i="12"/>
  <c r="AF47" i="12"/>
  <c r="N48" i="12"/>
  <c r="P48" i="12"/>
  <c r="Q48" i="12"/>
  <c r="T48" i="12"/>
  <c r="W48" i="12"/>
  <c r="Z48" i="12"/>
  <c r="AB48" i="12"/>
  <c r="AF48" i="12"/>
  <c r="N49" i="12"/>
  <c r="P49" i="12"/>
  <c r="Q49" i="12"/>
  <c r="T49" i="12"/>
  <c r="W49" i="12"/>
  <c r="Z49" i="12"/>
  <c r="AB49" i="12"/>
  <c r="AF49" i="12"/>
  <c r="N50" i="12"/>
  <c r="P50" i="12"/>
  <c r="Q50" i="12"/>
  <c r="T50" i="12"/>
  <c r="W50" i="12"/>
  <c r="Z50" i="12"/>
  <c r="AB50" i="12"/>
  <c r="AF50" i="12"/>
  <c r="N51" i="12"/>
  <c r="P51" i="12"/>
  <c r="Q51" i="12"/>
  <c r="T51" i="12"/>
  <c r="W51" i="12"/>
  <c r="Z51" i="12"/>
  <c r="AB51" i="12"/>
  <c r="AF51" i="12"/>
  <c r="N52" i="12"/>
  <c r="P52" i="12"/>
  <c r="Q52" i="12"/>
  <c r="T52" i="12"/>
  <c r="W52" i="12"/>
  <c r="Z52" i="12"/>
  <c r="AB52" i="12"/>
  <c r="AF52" i="12"/>
  <c r="N53" i="12"/>
  <c r="P53" i="12"/>
  <c r="Q53" i="12"/>
  <c r="T53" i="12"/>
  <c r="W53" i="12"/>
  <c r="Z53" i="12"/>
  <c r="AB53" i="12"/>
  <c r="AF53" i="12"/>
  <c r="N54" i="12"/>
  <c r="P54" i="12"/>
  <c r="Q54" i="12"/>
  <c r="T54" i="12"/>
  <c r="W54" i="12"/>
  <c r="Z54" i="12"/>
  <c r="AB54" i="12"/>
  <c r="AF54" i="12"/>
  <c r="N55" i="12"/>
  <c r="P55" i="12"/>
  <c r="Q55" i="12"/>
  <c r="T55" i="12"/>
  <c r="W55" i="12"/>
  <c r="Z55" i="12"/>
  <c r="AB55" i="12"/>
  <c r="AF55" i="12"/>
  <c r="N56" i="12"/>
  <c r="P56" i="12"/>
  <c r="Q56" i="12"/>
  <c r="T56" i="12"/>
  <c r="W56" i="12"/>
  <c r="Z56" i="12"/>
  <c r="AB56" i="12"/>
  <c r="AF56" i="12"/>
  <c r="N57" i="12"/>
  <c r="P57" i="12"/>
  <c r="Q57" i="12"/>
  <c r="T57" i="12"/>
  <c r="W57" i="12"/>
  <c r="Z57" i="12"/>
  <c r="AB57" i="12"/>
  <c r="AF57" i="12"/>
  <c r="N58" i="12"/>
  <c r="P58" i="12"/>
  <c r="Q58" i="12"/>
  <c r="T58" i="12"/>
  <c r="W58" i="12"/>
  <c r="Z58" i="12"/>
  <c r="AB58" i="12"/>
  <c r="AF58" i="12"/>
  <c r="N59" i="12"/>
  <c r="P59" i="12"/>
  <c r="Q59" i="12"/>
  <c r="T59" i="12"/>
  <c r="W59" i="12"/>
  <c r="Z59" i="12"/>
  <c r="AB59" i="12"/>
  <c r="AF59" i="12"/>
  <c r="N60" i="12"/>
  <c r="P60" i="12"/>
  <c r="Q60" i="12"/>
  <c r="T60" i="12"/>
  <c r="W60" i="12"/>
  <c r="Z60" i="12"/>
  <c r="AB60" i="12"/>
  <c r="AF60" i="12"/>
  <c r="N61" i="12"/>
  <c r="P61" i="12"/>
  <c r="Q61" i="12"/>
  <c r="T61" i="12"/>
  <c r="W61" i="12"/>
  <c r="Z61" i="12"/>
  <c r="AB61" i="12"/>
  <c r="AF61" i="12"/>
  <c r="N62" i="12"/>
  <c r="P62" i="12"/>
  <c r="Q62" i="12"/>
  <c r="T62" i="12"/>
  <c r="W62" i="12"/>
  <c r="Z62" i="12"/>
  <c r="AB62" i="12"/>
  <c r="AF62" i="12"/>
  <c r="N63" i="12"/>
  <c r="P63" i="12"/>
  <c r="Q63" i="12"/>
  <c r="T63" i="12"/>
  <c r="W63" i="12"/>
  <c r="Z63" i="12"/>
  <c r="AB63" i="12"/>
  <c r="AF63" i="12"/>
  <c r="N64" i="12"/>
  <c r="P64" i="12"/>
  <c r="Q64" i="12"/>
  <c r="T64" i="12"/>
  <c r="W64" i="12"/>
  <c r="Z64" i="12"/>
  <c r="AB64" i="12"/>
  <c r="AF64" i="12"/>
  <c r="N65" i="12"/>
  <c r="P65" i="12"/>
  <c r="Q65" i="12"/>
  <c r="T65" i="12"/>
  <c r="W65" i="12"/>
  <c r="Z65" i="12"/>
  <c r="AB65" i="12"/>
  <c r="AF65" i="12"/>
  <c r="N66" i="12"/>
  <c r="P66" i="12"/>
  <c r="Q66" i="12"/>
  <c r="T66" i="12"/>
  <c r="W66" i="12"/>
  <c r="Z66" i="12"/>
  <c r="AB66" i="12"/>
  <c r="AF66" i="12"/>
  <c r="N67" i="12"/>
  <c r="P67" i="12"/>
  <c r="Q67" i="12"/>
  <c r="T67" i="12"/>
  <c r="W67" i="12"/>
  <c r="Z67" i="12"/>
  <c r="AB67" i="12"/>
  <c r="AF67" i="12"/>
  <c r="N68" i="12"/>
  <c r="P68" i="12"/>
  <c r="Q68" i="12"/>
  <c r="T68" i="12"/>
  <c r="W68" i="12"/>
  <c r="Z68" i="12"/>
  <c r="AB68" i="12"/>
  <c r="AF68" i="12"/>
  <c r="N69" i="12"/>
  <c r="P69" i="12"/>
  <c r="Q69" i="12"/>
  <c r="T69" i="12"/>
  <c r="W69" i="12"/>
  <c r="Z69" i="12"/>
  <c r="AB69" i="12"/>
  <c r="AF69" i="12"/>
  <c r="N70" i="12"/>
  <c r="P70" i="12"/>
  <c r="Q70" i="12"/>
  <c r="T70" i="12"/>
  <c r="W70" i="12"/>
  <c r="Z70" i="12"/>
  <c r="AB70" i="12"/>
  <c r="AF70" i="12"/>
  <c r="N71" i="12"/>
  <c r="P71" i="12"/>
  <c r="Q71" i="12"/>
  <c r="T71" i="12"/>
  <c r="W71" i="12"/>
  <c r="Z71" i="12"/>
  <c r="AB71" i="12"/>
  <c r="AF71" i="12"/>
  <c r="N72" i="12"/>
  <c r="P72" i="12"/>
  <c r="Q72" i="12"/>
  <c r="T72" i="12"/>
  <c r="W72" i="12"/>
  <c r="Z72" i="12"/>
  <c r="AB72" i="12"/>
  <c r="AF72" i="12"/>
  <c r="N73" i="12"/>
  <c r="P73" i="12"/>
  <c r="Q73" i="12"/>
  <c r="T73" i="12"/>
  <c r="W73" i="12"/>
  <c r="Z73" i="12"/>
  <c r="AB73" i="12"/>
  <c r="AF73" i="12"/>
  <c r="N74" i="12"/>
  <c r="P74" i="12"/>
  <c r="Q74" i="12"/>
  <c r="T74" i="12"/>
  <c r="W74" i="12"/>
  <c r="Z74" i="12"/>
  <c r="AB74" i="12"/>
  <c r="AF74" i="12"/>
  <c r="N75" i="12"/>
  <c r="P75" i="12"/>
  <c r="Q75" i="12"/>
  <c r="T75" i="12"/>
  <c r="W75" i="12"/>
  <c r="Z75" i="12"/>
  <c r="AB75" i="12"/>
  <c r="AF75" i="12"/>
  <c r="N76" i="12"/>
  <c r="P76" i="12"/>
  <c r="Q76" i="12"/>
  <c r="T76" i="12"/>
  <c r="W76" i="12"/>
  <c r="Z76" i="12"/>
  <c r="AB76" i="12"/>
  <c r="AF76" i="12"/>
  <c r="N77" i="12"/>
  <c r="P77" i="12"/>
  <c r="Q77" i="12"/>
  <c r="T77" i="12"/>
  <c r="W77" i="12"/>
  <c r="Z77" i="12"/>
  <c r="AB77" i="12"/>
  <c r="AF77" i="12"/>
  <c r="N78" i="12"/>
  <c r="P78" i="12"/>
  <c r="Q78" i="12"/>
  <c r="T78" i="12"/>
  <c r="W78" i="12"/>
  <c r="Z78" i="12"/>
  <c r="AB78" i="12"/>
  <c r="AF78" i="12"/>
  <c r="N79" i="12"/>
  <c r="P79" i="12"/>
  <c r="Q79" i="12"/>
  <c r="T79" i="12"/>
  <c r="W79" i="12"/>
  <c r="Z79" i="12"/>
  <c r="AB79" i="12"/>
  <c r="AF79" i="12"/>
  <c r="N80" i="12"/>
  <c r="P80" i="12"/>
  <c r="Q80" i="12"/>
  <c r="T80" i="12"/>
  <c r="W80" i="12"/>
  <c r="Z80" i="12"/>
  <c r="AB80" i="12"/>
  <c r="AF80" i="12"/>
  <c r="N81" i="12"/>
  <c r="P81" i="12"/>
  <c r="Q81" i="12"/>
  <c r="T81" i="12"/>
  <c r="W81" i="12"/>
  <c r="Z81" i="12"/>
  <c r="AB81" i="12"/>
  <c r="AF81" i="12"/>
  <c r="N82" i="12"/>
  <c r="P82" i="12"/>
  <c r="Q82" i="12"/>
  <c r="T82" i="12"/>
  <c r="W82" i="12"/>
  <c r="Z82" i="12"/>
  <c r="AB82" i="12"/>
  <c r="AF82" i="12"/>
  <c r="N83" i="12"/>
  <c r="P83" i="12"/>
  <c r="Q83" i="12"/>
  <c r="T83" i="12"/>
  <c r="W83" i="12"/>
  <c r="Z83" i="12"/>
  <c r="AB83" i="12"/>
  <c r="AF83" i="12"/>
  <c r="N84" i="12"/>
  <c r="P84" i="12"/>
  <c r="Q84" i="12"/>
  <c r="T84" i="12"/>
  <c r="W84" i="12"/>
  <c r="Z84" i="12"/>
  <c r="AB84" i="12"/>
  <c r="AF84" i="12"/>
  <c r="N85" i="12"/>
  <c r="P85" i="12"/>
  <c r="Q85" i="12"/>
  <c r="T85" i="12"/>
  <c r="W85" i="12"/>
  <c r="Z85" i="12"/>
  <c r="AB85" i="12"/>
  <c r="AF85" i="12"/>
  <c r="N86" i="12"/>
  <c r="P86" i="12"/>
  <c r="Q86" i="12"/>
  <c r="T86" i="12"/>
  <c r="W86" i="12"/>
  <c r="Z86" i="12"/>
  <c r="AB86" i="12"/>
  <c r="AF86" i="12"/>
  <c r="N87" i="12"/>
  <c r="P87" i="12"/>
  <c r="Q87" i="12"/>
  <c r="T87" i="12"/>
  <c r="W87" i="12"/>
  <c r="Z87" i="12"/>
  <c r="AB87" i="12"/>
  <c r="AF87" i="12"/>
  <c r="N88" i="12"/>
  <c r="P88" i="12"/>
  <c r="Q88" i="12"/>
  <c r="T88" i="12"/>
  <c r="W88" i="12"/>
  <c r="Z88" i="12"/>
  <c r="AB88" i="12"/>
  <c r="AF88" i="12"/>
  <c r="N89" i="12"/>
  <c r="P89" i="12"/>
  <c r="Q89" i="12"/>
  <c r="T89" i="12"/>
  <c r="W89" i="12"/>
  <c r="Z89" i="12"/>
  <c r="AB89" i="12"/>
  <c r="AF89" i="12"/>
  <c r="N90" i="12"/>
  <c r="P90" i="12"/>
  <c r="Q90" i="12"/>
  <c r="T90" i="12"/>
  <c r="W90" i="12"/>
  <c r="Z90" i="12"/>
  <c r="AB90" i="12"/>
  <c r="AF90" i="12"/>
  <c r="N91" i="12"/>
  <c r="P91" i="12"/>
  <c r="Q91" i="12"/>
  <c r="T91" i="12"/>
  <c r="W91" i="12"/>
  <c r="Z91" i="12"/>
  <c r="AB91" i="12"/>
  <c r="AF91" i="12"/>
  <c r="N92" i="12"/>
  <c r="P92" i="12"/>
  <c r="Q92" i="12"/>
  <c r="T92" i="12"/>
  <c r="W92" i="12"/>
  <c r="Z92" i="12"/>
  <c r="AB92" i="12"/>
  <c r="AF92" i="12"/>
  <c r="N93" i="12"/>
  <c r="P93" i="12"/>
  <c r="Q93" i="12"/>
  <c r="T93" i="12"/>
  <c r="W93" i="12"/>
  <c r="Z93" i="12"/>
  <c r="AB93" i="12"/>
  <c r="AF93" i="12"/>
  <c r="N94" i="12"/>
  <c r="P94" i="12"/>
  <c r="Q94" i="12"/>
  <c r="T94" i="12"/>
  <c r="W94" i="12"/>
  <c r="Z94" i="12"/>
  <c r="AB94" i="12"/>
  <c r="AF94" i="12"/>
  <c r="N95" i="12"/>
  <c r="P95" i="12"/>
  <c r="Q95" i="12"/>
  <c r="T95" i="12"/>
  <c r="W95" i="12"/>
  <c r="Z95" i="12"/>
  <c r="AB95" i="12"/>
  <c r="AF95" i="12"/>
  <c r="N96" i="12"/>
  <c r="P96" i="12"/>
  <c r="Q96" i="12"/>
  <c r="T96" i="12"/>
  <c r="W96" i="12"/>
  <c r="Z96" i="12"/>
  <c r="AB96" i="12"/>
  <c r="AF96" i="12"/>
  <c r="N97" i="12"/>
  <c r="P97" i="12"/>
  <c r="Q97" i="12"/>
  <c r="T97" i="12"/>
  <c r="W97" i="12"/>
  <c r="Z97" i="12"/>
  <c r="AB97" i="12"/>
  <c r="AF97" i="12"/>
  <c r="N98" i="12"/>
  <c r="P98" i="12"/>
  <c r="Q98" i="12"/>
  <c r="T98" i="12"/>
  <c r="W98" i="12"/>
  <c r="Z98" i="12"/>
  <c r="AB98" i="12"/>
  <c r="AF98" i="12"/>
  <c r="N99" i="12"/>
  <c r="P99" i="12"/>
  <c r="Q99" i="12"/>
  <c r="T99" i="12"/>
  <c r="W99" i="12"/>
  <c r="Z99" i="12"/>
  <c r="AB99" i="12"/>
  <c r="AF99" i="12"/>
  <c r="N100" i="12"/>
  <c r="Q100" i="12"/>
  <c r="W100" i="12"/>
  <c r="Z100" i="12"/>
  <c r="AB100" i="12"/>
  <c r="AF100" i="12"/>
  <c r="N101" i="12"/>
  <c r="P101" i="12"/>
  <c r="Q101" i="12"/>
  <c r="T101" i="12"/>
  <c r="W101" i="12"/>
  <c r="Z101" i="12"/>
  <c r="AB101" i="12"/>
  <c r="AF101" i="12"/>
  <c r="N102" i="12"/>
  <c r="P102" i="12"/>
  <c r="Q102" i="12"/>
  <c r="T102" i="12"/>
  <c r="W102" i="12"/>
  <c r="Z102" i="12"/>
  <c r="AB102" i="12"/>
  <c r="AF102" i="12"/>
  <c r="N103" i="12"/>
  <c r="P103" i="12"/>
  <c r="Q103" i="12"/>
  <c r="T103" i="12"/>
  <c r="W103" i="12"/>
  <c r="Z103" i="12"/>
  <c r="AB103" i="12"/>
  <c r="AF103" i="12"/>
  <c r="N104" i="12"/>
  <c r="P104" i="12"/>
  <c r="Q104" i="12"/>
  <c r="T104" i="12"/>
  <c r="W104" i="12"/>
  <c r="Z104" i="12"/>
  <c r="AB104" i="12"/>
  <c r="AF104" i="12"/>
  <c r="N105" i="12"/>
  <c r="P105" i="12"/>
  <c r="Q105" i="12"/>
  <c r="T105" i="12"/>
  <c r="W105" i="12"/>
  <c r="Z105" i="12"/>
  <c r="AB105" i="12"/>
  <c r="AF105" i="12"/>
  <c r="N106" i="12"/>
  <c r="P106" i="12"/>
  <c r="Q106" i="12"/>
  <c r="T106" i="12"/>
  <c r="W106" i="12"/>
  <c r="Z106" i="12"/>
  <c r="AB106" i="12"/>
  <c r="AF106" i="12"/>
  <c r="N107" i="12"/>
  <c r="P107" i="12"/>
  <c r="Q107" i="12"/>
  <c r="T107" i="12"/>
  <c r="W107" i="12"/>
  <c r="Z107" i="12"/>
  <c r="AB107" i="12"/>
  <c r="AF107" i="12"/>
  <c r="N108" i="12"/>
  <c r="P108" i="12"/>
  <c r="Q108" i="12"/>
  <c r="T108" i="12"/>
  <c r="W108" i="12"/>
  <c r="Z108" i="12"/>
  <c r="AB108" i="12"/>
  <c r="AF108" i="12"/>
  <c r="N109" i="12"/>
  <c r="P109" i="12"/>
  <c r="Q109" i="12"/>
  <c r="T109" i="12"/>
  <c r="W109" i="12"/>
  <c r="Z109" i="12"/>
  <c r="AB109" i="12"/>
  <c r="AF109" i="12"/>
  <c r="N110" i="12"/>
  <c r="P110" i="12"/>
  <c r="Q110" i="12"/>
  <c r="T110" i="12"/>
  <c r="W110" i="12"/>
  <c r="Z110" i="12"/>
  <c r="AB110" i="12"/>
  <c r="AF110" i="12"/>
  <c r="N111" i="12"/>
  <c r="P111" i="12"/>
  <c r="Q111" i="12"/>
  <c r="T111" i="12"/>
  <c r="W111" i="12"/>
  <c r="Z111" i="12"/>
  <c r="AB111" i="12"/>
  <c r="AF111" i="12"/>
  <c r="N112" i="12"/>
  <c r="P112" i="12"/>
  <c r="Q112" i="12"/>
  <c r="T112" i="12"/>
  <c r="W112" i="12"/>
  <c r="Z112" i="12"/>
  <c r="AB112" i="12"/>
  <c r="AF112" i="12"/>
  <c r="N113" i="12"/>
  <c r="P113" i="12"/>
  <c r="Q113" i="12"/>
  <c r="T113" i="12"/>
  <c r="W113" i="12"/>
  <c r="Z113" i="12"/>
  <c r="AB113" i="12"/>
  <c r="AF113" i="12"/>
  <c r="N114" i="12"/>
  <c r="P114" i="12"/>
  <c r="Q114" i="12"/>
  <c r="T114" i="12"/>
  <c r="W114" i="12"/>
  <c r="Z114" i="12"/>
  <c r="AB114" i="12"/>
  <c r="AF114" i="12"/>
  <c r="N115" i="12"/>
  <c r="P115" i="12"/>
  <c r="Q115" i="12"/>
  <c r="T115" i="12"/>
  <c r="W115" i="12"/>
  <c r="Z115" i="12"/>
  <c r="AB115" i="12"/>
  <c r="AF115" i="12"/>
  <c r="N116" i="12"/>
  <c r="P116" i="12"/>
  <c r="Q116" i="12"/>
  <c r="T116" i="12"/>
  <c r="W116" i="12"/>
  <c r="Z116" i="12"/>
  <c r="AB116" i="12"/>
  <c r="AF116" i="12"/>
  <c r="N117" i="12"/>
  <c r="P117" i="12"/>
  <c r="Q117" i="12"/>
  <c r="T117" i="12"/>
  <c r="W117" i="12"/>
  <c r="Z117" i="12"/>
  <c r="AB117" i="12"/>
  <c r="AF117" i="12"/>
  <c r="N118" i="12"/>
  <c r="P118" i="12"/>
  <c r="Q118" i="12"/>
  <c r="T118" i="12"/>
  <c r="W118" i="12"/>
  <c r="Z118" i="12"/>
  <c r="AB118" i="12"/>
  <c r="AF118" i="12"/>
  <c r="N119" i="12"/>
  <c r="P119" i="12"/>
  <c r="Q119" i="12"/>
  <c r="T119" i="12"/>
  <c r="W119" i="12"/>
  <c r="Z119" i="12"/>
  <c r="AB119" i="12"/>
  <c r="AF119" i="12"/>
  <c r="N120" i="12"/>
  <c r="P120" i="12"/>
  <c r="Q120" i="12"/>
  <c r="T120" i="12"/>
  <c r="W120" i="12"/>
  <c r="Z120" i="12"/>
  <c r="AB120" i="12"/>
  <c r="AF120" i="12"/>
  <c r="N121" i="12"/>
  <c r="P121" i="12"/>
  <c r="Q121" i="12"/>
  <c r="T121" i="12"/>
  <c r="W121" i="12"/>
  <c r="Z121" i="12"/>
  <c r="AB121" i="12"/>
  <c r="AF121" i="12"/>
  <c r="N122" i="12"/>
  <c r="P122" i="12"/>
  <c r="Q122" i="12"/>
  <c r="T122" i="12"/>
  <c r="W122" i="12"/>
  <c r="Z122" i="12"/>
  <c r="AB122" i="12"/>
  <c r="AF122" i="12"/>
  <c r="N123" i="12"/>
  <c r="P123" i="12"/>
  <c r="Q123" i="12"/>
  <c r="T123" i="12"/>
  <c r="W123" i="12"/>
  <c r="Z123" i="12"/>
  <c r="AB123" i="12"/>
  <c r="AF123" i="12"/>
  <c r="N124" i="12"/>
  <c r="P124" i="12"/>
  <c r="Q124" i="12"/>
  <c r="T124" i="12"/>
  <c r="W124" i="12"/>
  <c r="Z124" i="12"/>
  <c r="AB124" i="12"/>
  <c r="AF124" i="12"/>
  <c r="N125" i="12"/>
  <c r="P125" i="12"/>
  <c r="Q125" i="12"/>
  <c r="T125" i="12"/>
  <c r="W125" i="12"/>
  <c r="Z125" i="12"/>
  <c r="AB125" i="12"/>
  <c r="AF125" i="12"/>
  <c r="N126" i="12"/>
  <c r="P126" i="12"/>
  <c r="Q126" i="12"/>
  <c r="T126" i="12"/>
  <c r="W126" i="12"/>
  <c r="Z126" i="12"/>
  <c r="AB126" i="12"/>
  <c r="AF126" i="12"/>
  <c r="N127" i="12"/>
  <c r="P127" i="12"/>
  <c r="Q127" i="12"/>
  <c r="T127" i="12"/>
  <c r="W127" i="12"/>
  <c r="Z127" i="12"/>
  <c r="AB127" i="12"/>
  <c r="AF127" i="12"/>
  <c r="N128" i="12"/>
  <c r="P128" i="12"/>
  <c r="Q128" i="12"/>
  <c r="T128" i="12"/>
  <c r="W128" i="12"/>
  <c r="Z128" i="12"/>
  <c r="AB128" i="12"/>
  <c r="AF128" i="12"/>
  <c r="N129" i="12"/>
  <c r="P129" i="12"/>
  <c r="Q129" i="12"/>
  <c r="T129" i="12"/>
  <c r="W129" i="12"/>
  <c r="Z129" i="12"/>
  <c r="AB129" i="12"/>
  <c r="AF129" i="12"/>
  <c r="N130" i="12"/>
  <c r="P130" i="12"/>
  <c r="Q130" i="12"/>
  <c r="T130" i="12"/>
  <c r="W130" i="12"/>
  <c r="Z130" i="12"/>
  <c r="AB130" i="12"/>
  <c r="AF130" i="12"/>
  <c r="N131" i="12"/>
  <c r="P131" i="12"/>
  <c r="Q131" i="12"/>
  <c r="T131" i="12"/>
  <c r="W131" i="12"/>
  <c r="Z131" i="12"/>
  <c r="AB131" i="12"/>
  <c r="AF131" i="12"/>
  <c r="N132" i="12"/>
  <c r="P132" i="12"/>
  <c r="Q132" i="12"/>
  <c r="T132" i="12"/>
  <c r="W132" i="12"/>
  <c r="Z132" i="12"/>
  <c r="AB132" i="12"/>
  <c r="AF132" i="12"/>
  <c r="N133" i="12"/>
  <c r="P133" i="12"/>
  <c r="Q133" i="12"/>
  <c r="T133" i="12"/>
  <c r="W133" i="12"/>
  <c r="Z133" i="12"/>
  <c r="AB133" i="12"/>
  <c r="AF133" i="12"/>
  <c r="N134" i="12"/>
  <c r="P134" i="12"/>
  <c r="Q134" i="12"/>
  <c r="T134" i="12"/>
  <c r="W134" i="12"/>
  <c r="Z134" i="12"/>
  <c r="AB134" i="12"/>
  <c r="AF134" i="12"/>
  <c r="N135" i="12"/>
  <c r="P135" i="12"/>
  <c r="Q135" i="12"/>
  <c r="T135" i="12"/>
  <c r="W135" i="12"/>
  <c r="Z135" i="12"/>
  <c r="AB135" i="12"/>
  <c r="AF135" i="12"/>
  <c r="N136" i="12"/>
  <c r="P136" i="12"/>
  <c r="Q136" i="12"/>
  <c r="T136" i="12"/>
  <c r="W136" i="12"/>
  <c r="Z136" i="12"/>
  <c r="AB136" i="12"/>
  <c r="AF136" i="12"/>
  <c r="N137" i="12"/>
  <c r="P137" i="12"/>
  <c r="Q137" i="12"/>
  <c r="T137" i="12"/>
  <c r="W137" i="12"/>
  <c r="Z137" i="12"/>
  <c r="AB137" i="12"/>
  <c r="AF137" i="12"/>
  <c r="N138" i="12"/>
  <c r="P138" i="12"/>
  <c r="Q138" i="12"/>
  <c r="T138" i="12"/>
  <c r="W138" i="12"/>
  <c r="Z138" i="12"/>
  <c r="AB138" i="12"/>
  <c r="AF138" i="12"/>
  <c r="N139" i="12"/>
  <c r="P139" i="12"/>
  <c r="Q139" i="12"/>
  <c r="T139" i="12"/>
  <c r="W139" i="12"/>
  <c r="Z139" i="12"/>
  <c r="AB139" i="12"/>
  <c r="AF139" i="12"/>
  <c r="N140" i="12"/>
  <c r="P140" i="12"/>
  <c r="Q140" i="12"/>
  <c r="T140" i="12"/>
  <c r="W140" i="12"/>
  <c r="Z140" i="12"/>
  <c r="AB140" i="12"/>
  <c r="AF140" i="12"/>
  <c r="N141" i="12"/>
  <c r="P141" i="12"/>
  <c r="Q141" i="12"/>
  <c r="T141" i="12"/>
  <c r="W141" i="12"/>
  <c r="Z141" i="12"/>
  <c r="AB141" i="12"/>
  <c r="AF141" i="12"/>
  <c r="N142" i="12"/>
  <c r="P142" i="12"/>
  <c r="Q142" i="12"/>
  <c r="T142" i="12"/>
  <c r="W142" i="12"/>
  <c r="X142" i="12"/>
  <c r="Z142" i="12"/>
  <c r="AB142" i="12"/>
  <c r="AF142" i="12"/>
  <c r="N143" i="12"/>
  <c r="P143" i="12"/>
  <c r="Q143" i="12"/>
  <c r="T143" i="12"/>
  <c r="W143" i="12"/>
  <c r="Z143" i="12"/>
  <c r="AB143" i="12"/>
  <c r="AF143" i="12"/>
  <c r="N144" i="12"/>
  <c r="P144" i="12"/>
  <c r="Q144" i="12"/>
  <c r="T144" i="12"/>
  <c r="W144" i="12"/>
  <c r="Z144" i="12"/>
  <c r="AB144" i="12"/>
  <c r="AF144" i="12"/>
  <c r="N145" i="12"/>
  <c r="P145" i="12"/>
  <c r="Q145" i="12"/>
  <c r="T145" i="12"/>
  <c r="W145" i="12"/>
  <c r="Z145" i="12"/>
  <c r="AB145" i="12"/>
  <c r="AF145" i="12"/>
  <c r="N146" i="12"/>
  <c r="P146" i="12"/>
  <c r="Q146" i="12"/>
  <c r="T146" i="12"/>
  <c r="W146" i="12"/>
  <c r="Z146" i="12"/>
  <c r="AB146" i="12"/>
  <c r="AF146" i="12"/>
  <c r="N147" i="12"/>
  <c r="P147" i="12"/>
  <c r="Q147" i="12"/>
  <c r="T147" i="12"/>
  <c r="W147" i="12"/>
  <c r="Z147" i="12"/>
  <c r="AB147" i="12"/>
  <c r="AF147" i="12"/>
  <c r="N148" i="12"/>
  <c r="P148" i="12"/>
  <c r="Q148" i="12"/>
  <c r="T148" i="12"/>
  <c r="W148" i="12"/>
  <c r="Z148" i="12"/>
  <c r="AB148" i="12"/>
  <c r="AF148" i="12"/>
  <c r="N149" i="12"/>
  <c r="P149" i="12"/>
  <c r="Q149" i="12"/>
  <c r="T149" i="12"/>
  <c r="W149" i="12"/>
  <c r="Z149" i="12"/>
  <c r="AB149" i="12"/>
  <c r="AF149" i="12"/>
  <c r="N150" i="12"/>
  <c r="P150" i="12"/>
  <c r="Q150" i="12"/>
  <c r="T150" i="12"/>
  <c r="W150" i="12"/>
  <c r="Z150" i="12"/>
  <c r="AB150" i="12"/>
  <c r="AF150" i="12"/>
  <c r="N151" i="12"/>
  <c r="P151" i="12"/>
  <c r="Q151" i="12"/>
  <c r="T151" i="12"/>
  <c r="W151" i="12"/>
  <c r="Z151" i="12"/>
  <c r="AB151" i="12"/>
  <c r="AF151" i="12"/>
  <c r="N152" i="12"/>
  <c r="P152" i="12"/>
  <c r="Q152" i="12"/>
  <c r="T152" i="12"/>
  <c r="W152" i="12"/>
  <c r="Z152" i="12"/>
  <c r="AB152" i="12"/>
  <c r="AF152" i="12"/>
  <c r="N153" i="12"/>
  <c r="P153" i="12"/>
  <c r="Q153" i="12"/>
  <c r="T153" i="12"/>
  <c r="W153" i="12"/>
  <c r="Z153" i="12"/>
  <c r="AB153" i="12"/>
  <c r="AF153" i="12"/>
  <c r="N154" i="12"/>
  <c r="P154" i="12"/>
  <c r="Q154" i="12"/>
  <c r="T154" i="12"/>
  <c r="W154" i="12"/>
  <c r="Z154" i="12"/>
  <c r="AB154" i="12"/>
  <c r="AF154" i="12"/>
  <c r="N155" i="12"/>
  <c r="P155" i="12"/>
  <c r="Q155" i="12"/>
  <c r="T155" i="12"/>
  <c r="W155" i="12"/>
  <c r="Z155" i="12"/>
  <c r="AB155" i="12"/>
  <c r="AF155" i="12"/>
  <c r="N156" i="12"/>
  <c r="P156" i="12"/>
  <c r="Q156" i="12"/>
  <c r="T156" i="12"/>
  <c r="W156" i="12"/>
  <c r="Z156" i="12"/>
  <c r="AB156" i="12"/>
  <c r="AF156" i="12"/>
  <c r="N157" i="12"/>
  <c r="P157" i="12"/>
  <c r="Q157" i="12"/>
  <c r="T157" i="12"/>
  <c r="W157" i="12"/>
  <c r="Z157" i="12"/>
  <c r="AB157" i="12"/>
  <c r="AF157" i="12"/>
  <c r="N158" i="12"/>
  <c r="P158" i="12"/>
  <c r="Q158" i="12"/>
  <c r="T158" i="12"/>
  <c r="W158" i="12"/>
  <c r="Z158" i="12"/>
  <c r="AB158" i="12"/>
  <c r="AF158" i="12"/>
  <c r="N159" i="12"/>
  <c r="P159" i="12"/>
  <c r="Q159" i="12"/>
  <c r="T159" i="12"/>
  <c r="W159" i="12"/>
  <c r="Z159" i="12"/>
  <c r="AB159" i="12"/>
  <c r="AF159" i="12"/>
  <c r="N160" i="12"/>
  <c r="P160" i="12"/>
  <c r="Q160" i="12"/>
  <c r="T160" i="12"/>
  <c r="W160" i="12"/>
  <c r="Z160" i="12"/>
  <c r="AB160" i="12"/>
  <c r="AF160" i="12"/>
  <c r="N161" i="12"/>
  <c r="P161" i="12"/>
  <c r="Q161" i="12"/>
  <c r="T161" i="12"/>
  <c r="W161" i="12"/>
  <c r="Z161" i="12"/>
  <c r="AB161" i="12"/>
  <c r="AF161" i="12"/>
  <c r="N162" i="12"/>
  <c r="P162" i="12"/>
  <c r="Q162" i="12"/>
  <c r="T162" i="12"/>
  <c r="W162" i="12"/>
  <c r="Z162" i="12"/>
  <c r="AB162" i="12"/>
  <c r="AF162" i="12"/>
  <c r="N163" i="12"/>
  <c r="P163" i="12"/>
  <c r="Q163" i="12"/>
  <c r="T163" i="12"/>
  <c r="W163" i="12"/>
  <c r="Z163" i="12"/>
  <c r="AB163" i="12"/>
  <c r="AF163" i="12"/>
  <c r="N164" i="12"/>
  <c r="P164" i="12"/>
  <c r="Q164" i="12"/>
  <c r="T164" i="12"/>
  <c r="W164" i="12"/>
  <c r="Z164" i="12"/>
  <c r="AB164" i="12"/>
  <c r="AF164" i="12"/>
  <c r="N165" i="12"/>
  <c r="P165" i="12"/>
  <c r="Q165" i="12"/>
  <c r="T165" i="12"/>
  <c r="W165" i="12"/>
  <c r="Z165" i="12"/>
  <c r="AB165" i="12"/>
  <c r="AF165" i="12"/>
  <c r="N166" i="12"/>
  <c r="P166" i="12"/>
  <c r="Q166" i="12"/>
  <c r="T166" i="12"/>
  <c r="W166" i="12"/>
  <c r="Z166" i="12"/>
  <c r="AB166" i="12"/>
  <c r="AF166" i="12"/>
  <c r="N167" i="12"/>
  <c r="P167" i="12"/>
  <c r="Q167" i="12"/>
  <c r="T167" i="12"/>
  <c r="W167" i="12"/>
  <c r="Z167" i="12"/>
  <c r="AB167" i="12"/>
  <c r="AF167" i="12"/>
  <c r="N168" i="12"/>
  <c r="P168" i="12"/>
  <c r="Q168" i="12"/>
  <c r="T168" i="12"/>
  <c r="W168" i="12"/>
  <c r="Z168" i="12"/>
  <c r="AB168" i="12"/>
  <c r="AF168" i="12"/>
  <c r="N169" i="12"/>
  <c r="P169" i="12"/>
  <c r="Q169" i="12"/>
  <c r="T169" i="12"/>
  <c r="W169" i="12"/>
  <c r="Z169" i="12"/>
  <c r="AB169" i="12"/>
  <c r="AF169" i="12"/>
  <c r="N170" i="12"/>
  <c r="P170" i="12"/>
  <c r="Q170" i="12"/>
  <c r="T170" i="12"/>
  <c r="W170" i="12"/>
  <c r="Z170" i="12"/>
  <c r="AB170" i="12"/>
  <c r="AF170" i="12"/>
  <c r="N171" i="12"/>
  <c r="P171" i="12"/>
  <c r="Q171" i="12"/>
  <c r="T171" i="12"/>
  <c r="W171" i="12"/>
  <c r="Z171" i="12"/>
  <c r="AB171" i="12"/>
  <c r="AF171" i="12"/>
  <c r="N172" i="12"/>
  <c r="P172" i="12"/>
  <c r="Q172" i="12"/>
  <c r="T172" i="12"/>
  <c r="W172" i="12"/>
  <c r="Z172" i="12"/>
  <c r="AB172" i="12"/>
  <c r="AF172" i="12"/>
  <c r="N173" i="12"/>
  <c r="P173" i="12"/>
  <c r="Q173" i="12"/>
  <c r="T173" i="12"/>
  <c r="W173" i="12"/>
  <c r="Z173" i="12"/>
  <c r="AB173" i="12"/>
  <c r="AF173" i="12"/>
  <c r="N174" i="12"/>
  <c r="P174" i="12"/>
  <c r="Q174" i="12"/>
  <c r="T174" i="12"/>
  <c r="W174" i="12"/>
  <c r="Z174" i="12"/>
  <c r="AB174" i="12"/>
  <c r="AF174" i="12"/>
  <c r="N175" i="12"/>
  <c r="P175" i="12"/>
  <c r="Q175" i="12"/>
  <c r="T175" i="12"/>
  <c r="W175" i="12"/>
  <c r="Z175" i="12"/>
  <c r="AB175" i="12"/>
  <c r="AF175" i="12"/>
  <c r="N176" i="12"/>
  <c r="P176" i="12"/>
  <c r="Q176" i="12"/>
  <c r="T176" i="12"/>
  <c r="W176" i="12"/>
  <c r="Z176" i="12"/>
  <c r="AB176" i="12"/>
  <c r="AF176" i="12"/>
  <c r="N177" i="12"/>
  <c r="P177" i="12"/>
  <c r="Q177" i="12"/>
  <c r="T177" i="12"/>
  <c r="W177" i="12"/>
  <c r="Z177" i="12"/>
  <c r="AB177" i="12"/>
  <c r="AF177" i="12"/>
  <c r="N178" i="12"/>
  <c r="P178" i="12"/>
  <c r="Q178" i="12"/>
  <c r="T178" i="12"/>
  <c r="W178" i="12"/>
  <c r="Z178" i="12"/>
  <c r="AB178" i="12"/>
  <c r="AF178" i="12"/>
  <c r="N179" i="12"/>
  <c r="P179" i="12"/>
  <c r="Q179" i="12"/>
  <c r="T179" i="12"/>
  <c r="W179" i="12"/>
  <c r="Z179" i="12"/>
  <c r="AB179" i="12"/>
  <c r="AF179" i="12"/>
  <c r="N180" i="12"/>
  <c r="P180" i="12"/>
  <c r="Q180" i="12"/>
  <c r="T180" i="12"/>
  <c r="W180" i="12"/>
  <c r="Z180" i="12"/>
  <c r="AB180" i="12"/>
  <c r="AF180" i="12"/>
  <c r="N181" i="12"/>
  <c r="P181" i="12"/>
  <c r="Q181" i="12"/>
  <c r="T181" i="12"/>
  <c r="W181" i="12"/>
  <c r="Z181" i="12"/>
  <c r="AB181" i="12"/>
  <c r="AF181" i="12"/>
  <c r="N182" i="12"/>
  <c r="P182" i="12"/>
  <c r="Q182" i="12"/>
  <c r="T182" i="12"/>
  <c r="W182" i="12"/>
  <c r="Z182" i="12"/>
  <c r="AB182" i="12"/>
  <c r="AF182" i="12"/>
  <c r="N183" i="12"/>
  <c r="P183" i="12"/>
  <c r="Q183" i="12"/>
  <c r="T183" i="12"/>
  <c r="W183" i="12"/>
  <c r="Z183" i="12"/>
  <c r="AB183" i="12"/>
  <c r="AF183" i="12"/>
  <c r="N184" i="12"/>
  <c r="P184" i="12"/>
  <c r="Q184" i="12"/>
  <c r="T184" i="12"/>
  <c r="W184" i="12"/>
  <c r="Z184" i="12"/>
  <c r="AB184" i="12"/>
  <c r="AF184" i="12"/>
  <c r="N185" i="12"/>
  <c r="P185" i="12"/>
  <c r="Q185" i="12"/>
  <c r="T185" i="12"/>
  <c r="W185" i="12"/>
  <c r="Z185" i="12"/>
  <c r="AB185" i="12"/>
  <c r="AF185" i="12"/>
  <c r="N186" i="12"/>
  <c r="P186" i="12"/>
  <c r="Q186" i="12"/>
  <c r="T186" i="12"/>
  <c r="W186" i="12"/>
  <c r="Z186" i="12"/>
  <c r="AB186" i="12"/>
  <c r="AF186" i="12"/>
  <c r="N187" i="12"/>
  <c r="P187" i="12"/>
  <c r="Q187" i="12"/>
  <c r="T187" i="12"/>
  <c r="W187" i="12"/>
  <c r="Z187" i="12"/>
  <c r="AB187" i="12"/>
  <c r="AF187" i="12"/>
  <c r="N188" i="12"/>
  <c r="P188" i="12"/>
  <c r="Q188" i="12"/>
  <c r="T188" i="12"/>
  <c r="W188" i="12"/>
  <c r="Z188" i="12"/>
  <c r="AB188" i="12"/>
  <c r="AF188" i="12"/>
  <c r="N189" i="12"/>
  <c r="P189" i="12"/>
  <c r="Q189" i="12"/>
  <c r="T189" i="12"/>
  <c r="W189" i="12"/>
  <c r="Z189" i="12"/>
  <c r="AB189" i="12"/>
  <c r="AF189" i="12"/>
  <c r="N190" i="12"/>
  <c r="P190" i="12"/>
  <c r="Q190" i="12"/>
  <c r="T190" i="12"/>
  <c r="W190" i="12"/>
  <c r="Z190" i="12"/>
  <c r="AB190" i="12"/>
  <c r="AF190" i="12"/>
  <c r="N191" i="12"/>
  <c r="P191" i="12"/>
  <c r="Q191" i="12"/>
  <c r="T191" i="12"/>
  <c r="W191" i="12"/>
  <c r="Z191" i="12"/>
  <c r="AB191" i="12"/>
  <c r="AF191" i="12"/>
  <c r="N192" i="12"/>
  <c r="P192" i="12"/>
  <c r="Q192" i="12"/>
  <c r="T192" i="12"/>
  <c r="W192" i="12"/>
  <c r="Z192" i="12"/>
  <c r="AB192" i="12"/>
  <c r="AF192" i="12"/>
  <c r="N193" i="12"/>
  <c r="P193" i="12"/>
  <c r="Q193" i="12"/>
  <c r="T193" i="12"/>
  <c r="W193" i="12"/>
  <c r="Z193" i="12"/>
  <c r="AB193" i="12"/>
  <c r="AF193" i="12"/>
  <c r="N194" i="12"/>
  <c r="P194" i="12"/>
  <c r="Q194" i="12"/>
  <c r="T194" i="12"/>
  <c r="W194" i="12"/>
  <c r="Z194" i="12"/>
  <c r="AB194" i="12"/>
  <c r="AF194" i="12"/>
  <c r="N195" i="12"/>
  <c r="P195" i="12"/>
  <c r="Q195" i="12"/>
  <c r="T195" i="12"/>
  <c r="W195" i="12"/>
  <c r="Z195" i="12"/>
  <c r="AB195" i="12"/>
  <c r="AF195" i="12"/>
  <c r="N196" i="12"/>
  <c r="P196" i="12"/>
  <c r="Q196" i="12"/>
  <c r="T196" i="12"/>
  <c r="W196" i="12"/>
  <c r="Z196" i="12"/>
  <c r="AB196" i="12"/>
  <c r="AF196" i="12"/>
  <c r="Y20" i="11" l="1"/>
  <c r="Y38" i="11" l="1"/>
  <c r="P7" i="11" l="1"/>
  <c r="Y36" i="11" l="1"/>
  <c r="Y14" i="11" l="1"/>
  <c r="Y12" i="11" l="1"/>
  <c r="AA2" i="11" l="1"/>
  <c r="O57" i="11" l="1"/>
  <c r="O58" i="11"/>
  <c r="O59" i="11"/>
  <c r="P57" i="11"/>
  <c r="P58" i="11"/>
  <c r="P59" i="11"/>
  <c r="Y57" i="11"/>
  <c r="Y58" i="11"/>
  <c r="Y59" i="11"/>
  <c r="AE2" i="11"/>
  <c r="Y3" i="11"/>
  <c r="Y4" i="11"/>
  <c r="Y5" i="11"/>
  <c r="Y6" i="11"/>
  <c r="Y7" i="11"/>
  <c r="Y8" i="11"/>
  <c r="Y9" i="11"/>
  <c r="Y10" i="11"/>
  <c r="Y11" i="11"/>
  <c r="Y13" i="11"/>
  <c r="Y15" i="11"/>
  <c r="Y16" i="11"/>
  <c r="Y17" i="11"/>
  <c r="Y18" i="11"/>
  <c r="Y19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7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2" i="11"/>
  <c r="V2" i="11"/>
  <c r="S2" i="11"/>
  <c r="P3" i="11"/>
  <c r="P4" i="11"/>
  <c r="P5" i="11"/>
  <c r="P6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2" i="11"/>
  <c r="O3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2" i="11"/>
  <c r="M2" i="11"/>
</calcChain>
</file>

<file path=xl/sharedStrings.xml><?xml version="1.0" encoding="utf-8"?>
<sst xmlns="http://schemas.openxmlformats.org/spreadsheetml/2006/main" count="1806" uniqueCount="884">
  <si>
    <t>New Construction</t>
  </si>
  <si>
    <t>San Diego</t>
  </si>
  <si>
    <t>Riverside</t>
  </si>
  <si>
    <t>San Jose</t>
  </si>
  <si>
    <t>Santa Clara</t>
  </si>
  <si>
    <t>Los Angeles</t>
  </si>
  <si>
    <t>Santa Rosa</t>
  </si>
  <si>
    <t>Sonoma</t>
  </si>
  <si>
    <t>Sacramento</t>
  </si>
  <si>
    <t>San Francisco</t>
  </si>
  <si>
    <t>Santa Cruz</t>
  </si>
  <si>
    <t>Alameda</t>
  </si>
  <si>
    <t>San Mateo</t>
  </si>
  <si>
    <t>Placer</t>
  </si>
  <si>
    <t>Adaptive Reuse</t>
  </si>
  <si>
    <t>Orange</t>
  </si>
  <si>
    <t>Solano</t>
  </si>
  <si>
    <t>Yes</t>
  </si>
  <si>
    <t>Project Name</t>
  </si>
  <si>
    <t>City</t>
  </si>
  <si>
    <t>County</t>
  </si>
  <si>
    <t>High/Highest Opportunity Area</t>
  </si>
  <si>
    <t>Construction Type</t>
  </si>
  <si>
    <t>Total Development Cost (TDC)*</t>
  </si>
  <si>
    <t>Current Financing as % of TDC</t>
  </si>
  <si>
    <t>Other Funding Sources</t>
  </si>
  <si>
    <t>Other Funding as % of TDC</t>
  </si>
  <si>
    <t>Federal Tax Credit Factor</t>
  </si>
  <si>
    <t>State Tax Credit Factor</t>
  </si>
  <si>
    <t>Investor Equity as % of TDC</t>
  </si>
  <si>
    <t>Total Units</t>
  </si>
  <si>
    <t>Low Income Units</t>
  </si>
  <si>
    <t>Annual Federal Credits</t>
  </si>
  <si>
    <t>Total State Credit</t>
  </si>
  <si>
    <t>No</t>
  </si>
  <si>
    <t>Tax Credit Investor Equity</t>
  </si>
  <si>
    <t>Oceanside</t>
  </si>
  <si>
    <t>San Bernardino</t>
  </si>
  <si>
    <t>Berkeley</t>
  </si>
  <si>
    <t>Acquisition/Rehabilitation</t>
  </si>
  <si>
    <t xml:space="preserve">Total Development Cost (TDC)*   </t>
  </si>
  <si>
    <t>Perm Financing as % of TDC</t>
  </si>
  <si>
    <t>Federal Financing as % of TDC</t>
  </si>
  <si>
    <t xml:space="preserve">Total Government Financing </t>
  </si>
  <si>
    <t xml:space="preserve">Federal Financing $ (HUD/USDA) </t>
  </si>
  <si>
    <t>State Financing (HCD/CalHFA Only) as % of TDC</t>
  </si>
  <si>
    <t>Other Government (City/County/Other Federal/Other State) as % of TDC</t>
  </si>
  <si>
    <t>Villa Verde</t>
  </si>
  <si>
    <t>Santa Monica</t>
  </si>
  <si>
    <t>Stockton</t>
  </si>
  <si>
    <t>Rocklin</t>
  </si>
  <si>
    <t>Fresno</t>
  </si>
  <si>
    <t>Healdsburg</t>
  </si>
  <si>
    <t>Coachella</t>
  </si>
  <si>
    <t>Scotts Valley</t>
  </si>
  <si>
    <t>San Joaquin</t>
  </si>
  <si>
    <t>Lake</t>
  </si>
  <si>
    <t>CTCAC #</t>
  </si>
  <si>
    <t>Total Permanent Financing</t>
  </si>
  <si>
    <t>Other Government Financing (City/County/Other Federal/Other State)</t>
  </si>
  <si>
    <t xml:space="preserve">City </t>
  </si>
  <si>
    <t>High / Highest Opportunity Area</t>
  </si>
  <si>
    <t>Annual Federal Credit</t>
  </si>
  <si>
    <t xml:space="preserve">Current Payment Financing </t>
  </si>
  <si>
    <t>Humboldt</t>
  </si>
  <si>
    <t>San Luis Obispo</t>
  </si>
  <si>
    <t>Kings</t>
  </si>
  <si>
    <t>Corcoran</t>
  </si>
  <si>
    <t>Long Beach</t>
  </si>
  <si>
    <t>Butte</t>
  </si>
  <si>
    <t>Chico</t>
  </si>
  <si>
    <t>Eureka</t>
  </si>
  <si>
    <t>Santa Barbara</t>
  </si>
  <si>
    <t>State Financing (HCD/CalHFA Only)</t>
  </si>
  <si>
    <t>Federal Financing (HUD/USDA)</t>
  </si>
  <si>
    <t>CA-2025-007</t>
  </si>
  <si>
    <t>CA-2025-008</t>
  </si>
  <si>
    <t>CA-2025-013</t>
  </si>
  <si>
    <t>CA-2025-017</t>
  </si>
  <si>
    <t>CA-2025-022</t>
  </si>
  <si>
    <t>CA-2025-023</t>
  </si>
  <si>
    <t>CA-2025-025</t>
  </si>
  <si>
    <t>CA-2025-032</t>
  </si>
  <si>
    <t>CA-2025-034</t>
  </si>
  <si>
    <t>CA-2025-036</t>
  </si>
  <si>
    <t>CA-2025-038</t>
  </si>
  <si>
    <t>CA-2025-039</t>
  </si>
  <si>
    <t>CA-2025-041</t>
  </si>
  <si>
    <t>CA-2025-042</t>
  </si>
  <si>
    <t>CA-2025-044</t>
  </si>
  <si>
    <t>CA-2025-045</t>
  </si>
  <si>
    <t>CA-2025-049</t>
  </si>
  <si>
    <t>CA-2025-052</t>
  </si>
  <si>
    <t>CA-2025-054</t>
  </si>
  <si>
    <t>CA-2025-056</t>
  </si>
  <si>
    <t>CA-2025-058</t>
  </si>
  <si>
    <t>CA-2025-062</t>
  </si>
  <si>
    <t>CA-2025-071</t>
  </si>
  <si>
    <t>CA-2025-073</t>
  </si>
  <si>
    <t>CA-2025-075</t>
  </si>
  <si>
    <t>CA-2025-076</t>
  </si>
  <si>
    <t>CA-2025-077</t>
  </si>
  <si>
    <t>CA-2025-078</t>
  </si>
  <si>
    <t>CA-2025-080</t>
  </si>
  <si>
    <t>CA-2025-081</t>
  </si>
  <si>
    <t>CA-2025-085</t>
  </si>
  <si>
    <t>CA-2025-087</t>
  </si>
  <si>
    <t>CA-2025-090</t>
  </si>
  <si>
    <t>CA-2025-091</t>
  </si>
  <si>
    <t>CA-2025-093</t>
  </si>
  <si>
    <t>CA-2025-095</t>
  </si>
  <si>
    <t>CA-2025-096</t>
  </si>
  <si>
    <t>CA-2025-097</t>
  </si>
  <si>
    <t>CA-2025-099</t>
  </si>
  <si>
    <t>CA-2025-100</t>
  </si>
  <si>
    <t>CA-2025-101</t>
  </si>
  <si>
    <t>CA-2025-102</t>
  </si>
  <si>
    <t>CA-2025-106</t>
  </si>
  <si>
    <t>CA-2025-108</t>
  </si>
  <si>
    <t>CA-2025-109</t>
  </si>
  <si>
    <t>CA-2025-110</t>
  </si>
  <si>
    <t>CA-2025-111</t>
  </si>
  <si>
    <t>CA-2025-117</t>
  </si>
  <si>
    <t>CA-2025-118</t>
  </si>
  <si>
    <t>CA-2025-125</t>
  </si>
  <si>
    <t>CA-2025-127</t>
  </si>
  <si>
    <t>CA-2025-128</t>
  </si>
  <si>
    <t>CA-2025-130</t>
  </si>
  <si>
    <t>CA-2025-133</t>
  </si>
  <si>
    <t>CA-2025-134</t>
  </si>
  <si>
    <t>CA-2025-138</t>
  </si>
  <si>
    <t>CA-2025-140</t>
  </si>
  <si>
    <t>CA-2025-141</t>
  </si>
  <si>
    <t>St. Paul Terrace</t>
  </si>
  <si>
    <t>Laquilh Hou Daqh</t>
  </si>
  <si>
    <t>Tracy Apartments Phase I</t>
  </si>
  <si>
    <t>Cypress Lane Senior Apartments</t>
  </si>
  <si>
    <t>Pacific Street Apartments Nine</t>
  </si>
  <si>
    <t>Serra Mesa Apartments</t>
  </si>
  <si>
    <t>Reedley Elderly</t>
  </si>
  <si>
    <t>Orchard View Apartments II</t>
  </si>
  <si>
    <t>Brea PSH</t>
  </si>
  <si>
    <t>La Trinidad Apartments</t>
  </si>
  <si>
    <t>Armory Arts Collective</t>
  </si>
  <si>
    <t>Coast Villas</t>
  </si>
  <si>
    <t>Cape Cod</t>
  </si>
  <si>
    <t>Cypress Point</t>
  </si>
  <si>
    <t>Hollister Lofts</t>
  </si>
  <si>
    <t>Clearlake Apartments</t>
  </si>
  <si>
    <t>Navajo Family Apartments</t>
  </si>
  <si>
    <t>U.S.VETS - E Street</t>
  </si>
  <si>
    <t>Santa Teresa Multifamily</t>
  </si>
  <si>
    <t>Avalon Commons Phase II</t>
  </si>
  <si>
    <t>Beverly Gardens</t>
  </si>
  <si>
    <t>Safe Harbor II</t>
  </si>
  <si>
    <t>Marina Towers Annex</t>
  </si>
  <si>
    <t>Castlewood Terrace</t>
  </si>
  <si>
    <t>Gou'wik Hou Daqh</t>
  </si>
  <si>
    <t>641 5th Street Apartments</t>
  </si>
  <si>
    <t>Monterey Crossing Family Apartments</t>
  </si>
  <si>
    <t>Trillium Senior Apartments</t>
  </si>
  <si>
    <t>Fountain Street Apartments</t>
  </si>
  <si>
    <t>The Willows Apartments</t>
  </si>
  <si>
    <t>Turning Point Commons</t>
  </si>
  <si>
    <t>Beacon Studios</t>
  </si>
  <si>
    <t>Ollie Apartments</t>
  </si>
  <si>
    <t>Mills Ranch Apartments</t>
  </si>
  <si>
    <t>Marigold Villas</t>
  </si>
  <si>
    <t>2700 International Apartments</t>
  </si>
  <si>
    <t>125 Mason Street Apartments</t>
  </si>
  <si>
    <t>The Main</t>
  </si>
  <si>
    <t>Exeter Elderly</t>
  </si>
  <si>
    <t>Lakeview Terrace</t>
  </si>
  <si>
    <t>Selma Elderly</t>
  </si>
  <si>
    <t>Fairview Terrace</t>
  </si>
  <si>
    <t>Gardenia Courtyards Senior Apartments</t>
  </si>
  <si>
    <t>River City Apartments</t>
  </si>
  <si>
    <t>East Santa Clara Senior</t>
  </si>
  <si>
    <t>6th Street Seniors</t>
  </si>
  <si>
    <t>Santa Cruz Veterans Village</t>
  </si>
  <si>
    <t>Ponderosa Village</t>
  </si>
  <si>
    <t>Imperial Beach Neighborhood Center Apartments</t>
  </si>
  <si>
    <t>Parasol Irvine Affordable</t>
  </si>
  <si>
    <t>Fontana Courtplace I</t>
  </si>
  <si>
    <t>Agoura Hills Housing</t>
  </si>
  <si>
    <t>Garland Gardens</t>
  </si>
  <si>
    <t>Davu Village</t>
  </si>
  <si>
    <t>15 South Hope</t>
  </si>
  <si>
    <t>The Linwood Rose</t>
  </si>
  <si>
    <t>Saggio Hills Phase II</t>
  </si>
  <si>
    <t>Tracy</t>
  </si>
  <si>
    <t>Paradise</t>
  </si>
  <si>
    <t>Reedley</t>
  </si>
  <si>
    <t>Gridley</t>
  </si>
  <si>
    <t>Brea</t>
  </si>
  <si>
    <t>Moss Beach</t>
  </si>
  <si>
    <t>Clearlake</t>
  </si>
  <si>
    <t>Wilmington</t>
  </si>
  <si>
    <t>Vallejo</t>
  </si>
  <si>
    <t>Granada Hills</t>
  </si>
  <si>
    <t>West Sacramento</t>
  </si>
  <si>
    <t>Yolo</t>
  </si>
  <si>
    <t>King City</t>
  </si>
  <si>
    <t>Monterey</t>
  </si>
  <si>
    <t>Ukiah</t>
  </si>
  <si>
    <t>Mendocino</t>
  </si>
  <si>
    <t>Oakland</t>
  </si>
  <si>
    <t>North Hills</t>
  </si>
  <si>
    <t>Exeter</t>
  </si>
  <si>
    <t>Tulare</t>
  </si>
  <si>
    <t>Selma</t>
  </si>
  <si>
    <t>Farmersville</t>
  </si>
  <si>
    <t>Ben Lomond</t>
  </si>
  <si>
    <t>Imperial Beach</t>
  </si>
  <si>
    <t>Irvine</t>
  </si>
  <si>
    <t>Fontana</t>
  </si>
  <si>
    <t>Agoura Hills</t>
  </si>
  <si>
    <t>Moreno Valley</t>
  </si>
  <si>
    <t>Rehabilitation</t>
  </si>
  <si>
    <t>CA-2025-404</t>
  </si>
  <si>
    <t>TBV Villas at Renaissance</t>
  </si>
  <si>
    <t>Richmond</t>
  </si>
  <si>
    <t>Contra Costa</t>
  </si>
  <si>
    <t>CA-2025-406</t>
  </si>
  <si>
    <t>10953 Whipple</t>
  </si>
  <si>
    <t>CA-2025-407</t>
  </si>
  <si>
    <t>5403 Inglewood</t>
  </si>
  <si>
    <t>CA-2025-409</t>
  </si>
  <si>
    <t>9030-9038 Reading</t>
  </si>
  <si>
    <t>CA-2025-410</t>
  </si>
  <si>
    <t>11218-11222 Califa</t>
  </si>
  <si>
    <t>CA-2025-411</t>
  </si>
  <si>
    <t>537 Kenmore</t>
  </si>
  <si>
    <t>CA-2025-416</t>
  </si>
  <si>
    <t>Clark Road Apartments</t>
  </si>
  <si>
    <t>CA-2025-426</t>
  </si>
  <si>
    <t>Berryessa Family Apartments</t>
  </si>
  <si>
    <t>San  Jose</t>
  </si>
  <si>
    <t>CA-2025-427</t>
  </si>
  <si>
    <t>VA Building 408</t>
  </si>
  <si>
    <t>CA-2025-431</t>
  </si>
  <si>
    <t>Second Street Family Apartments</t>
  </si>
  <si>
    <t>Corona</t>
  </si>
  <si>
    <t>CA-2025-432</t>
  </si>
  <si>
    <t>Village Green Aparments</t>
  </si>
  <si>
    <t>CA-2025-433</t>
  </si>
  <si>
    <t>Aero Drive Affordable Apartments</t>
  </si>
  <si>
    <t>CA-2025-434</t>
  </si>
  <si>
    <t>U.S.VETS-WLAVA Building 256</t>
  </si>
  <si>
    <t>CA-2025-436</t>
  </si>
  <si>
    <t>Altrudy II Senior Apartments</t>
  </si>
  <si>
    <t>Yorba Linda</t>
  </si>
  <si>
    <t>CA-2025-437</t>
  </si>
  <si>
    <t>Greenfield Family Apartments</t>
  </si>
  <si>
    <t>CA-2025-445</t>
  </si>
  <si>
    <t>San Marcos Ranch Apartments</t>
  </si>
  <si>
    <t>CA-2025-446</t>
  </si>
  <si>
    <t>967 Mission</t>
  </si>
  <si>
    <t>CA-2025-448</t>
  </si>
  <si>
    <t>Crescent Meadows</t>
  </si>
  <si>
    <t>Visalia</t>
  </si>
  <si>
    <t>CA-2025-450</t>
  </si>
  <si>
    <t>Foothill Family Apartments</t>
  </si>
  <si>
    <t>CA-2025-455</t>
  </si>
  <si>
    <t>34th &amp; San Pablo Family Housing</t>
  </si>
  <si>
    <t>CA-2025-457</t>
  </si>
  <si>
    <t>West LA VA- Building 409</t>
  </si>
  <si>
    <t>CA-2025-460</t>
  </si>
  <si>
    <t>Palmdale Family Housing</t>
  </si>
  <si>
    <t>Palmdale</t>
  </si>
  <si>
    <t>CA-2025-462</t>
  </si>
  <si>
    <t>Dorado Senior Apartments</t>
  </si>
  <si>
    <t>Buena Park</t>
  </si>
  <si>
    <t>CA-2025-467</t>
  </si>
  <si>
    <t>Palm Villas at Red Bluff</t>
  </si>
  <si>
    <t>Red Bluff</t>
  </si>
  <si>
    <t>Tehama</t>
  </si>
  <si>
    <t>CA-2025-470</t>
  </si>
  <si>
    <t>Lazuli Landing</t>
  </si>
  <si>
    <t>Union City</t>
  </si>
  <si>
    <t>CA-2025-471</t>
  </si>
  <si>
    <t>Community Hub at Inglewood First UMC</t>
  </si>
  <si>
    <t>Inglewood</t>
  </si>
  <si>
    <t>CA-2025-472</t>
  </si>
  <si>
    <t>Richland Village</t>
  </si>
  <si>
    <t>Yuba City</t>
  </si>
  <si>
    <t>Sutter</t>
  </si>
  <si>
    <t>CA-2025-473</t>
  </si>
  <si>
    <t>Linden Apartments</t>
  </si>
  <si>
    <t>CA-2025-474</t>
  </si>
  <si>
    <t>6033 De Soto</t>
  </si>
  <si>
    <t>CA-2025-476</t>
  </si>
  <si>
    <t>Riverhouse Hotel</t>
  </si>
  <si>
    <t>Martinez</t>
  </si>
  <si>
    <t>CA-2025-477</t>
  </si>
  <si>
    <t>The Magnolias</t>
  </si>
  <si>
    <t>Morgan Hill</t>
  </si>
  <si>
    <t>CA-2025-481</t>
  </si>
  <si>
    <t>Placer Creek Affordable Apartments</t>
  </si>
  <si>
    <t>Unincorporated Placer Cou</t>
  </si>
  <si>
    <t>CA-2025-483</t>
  </si>
  <si>
    <t>El Cerrito Plaza - Parcel A South</t>
  </si>
  <si>
    <t>El Cerrito</t>
  </si>
  <si>
    <t>CA-2025-488</t>
  </si>
  <si>
    <t>1523 Harrison Street</t>
  </si>
  <si>
    <t>CA-2025-489</t>
  </si>
  <si>
    <t>Fairways at San Antonio Court</t>
  </si>
  <si>
    <t>CA-2025-490</t>
  </si>
  <si>
    <t>Donner Field Senior Apartments</t>
  </si>
  <si>
    <t>CA-2025-492</t>
  </si>
  <si>
    <t>Lupina</t>
  </si>
  <si>
    <t>CA-2025-494</t>
  </si>
  <si>
    <t>Lido Square &amp; Crestview</t>
  </si>
  <si>
    <t>Pittsburg</t>
  </si>
  <si>
    <t>CA-2025-522</t>
  </si>
  <si>
    <t>Zenith on 25th</t>
  </si>
  <si>
    <t>CA-2025-527</t>
  </si>
  <si>
    <t>525 Water Street</t>
  </si>
  <si>
    <t>CA-2025-531</t>
  </si>
  <si>
    <t>Paseo Senter II Rehab</t>
  </si>
  <si>
    <t>CA-2025-533</t>
  </si>
  <si>
    <t>41st &amp; Soquel Apartments</t>
  </si>
  <si>
    <t>Soquel</t>
  </si>
  <si>
    <t>CA-2025-540</t>
  </si>
  <si>
    <t>Brookview Senior Villas</t>
  </si>
  <si>
    <t>Fallbrook</t>
  </si>
  <si>
    <t>CA-2025-552</t>
  </si>
  <si>
    <t>BMG Housing</t>
  </si>
  <si>
    <t>CA-2025-559</t>
  </si>
  <si>
    <t>San Simeon Oaks Village</t>
  </si>
  <si>
    <t>CA-2025-560</t>
  </si>
  <si>
    <t>136 River Apartments</t>
  </si>
  <si>
    <t>CA-2025-562</t>
  </si>
  <si>
    <t>SDSU Mission Valley</t>
  </si>
  <si>
    <t>CA-2025-566</t>
  </si>
  <si>
    <t>Victoria Flats</t>
  </si>
  <si>
    <t>Ventura</t>
  </si>
  <si>
    <t>CA-2025-569</t>
  </si>
  <si>
    <t>Tapo Street Apartments</t>
  </si>
  <si>
    <t>Simi Valley</t>
  </si>
  <si>
    <t>CA-2025-572</t>
  </si>
  <si>
    <t>Sierra Vista Apartments</t>
  </si>
  <si>
    <t>Roseville</t>
  </si>
  <si>
    <t>CA-2025-574</t>
  </si>
  <si>
    <t>Coral Blossom Apartments</t>
  </si>
  <si>
    <t>Elk Grove</t>
  </si>
  <si>
    <t>CA-2025-575</t>
  </si>
  <si>
    <t>Crenshaw Court</t>
  </si>
  <si>
    <t>CA-2025-577</t>
  </si>
  <si>
    <t>638 S Berendo</t>
  </si>
  <si>
    <t>CA-2025-579</t>
  </si>
  <si>
    <t>Golden Gate Village Phase I</t>
  </si>
  <si>
    <t>Sausalito</t>
  </si>
  <si>
    <t>Marin</t>
  </si>
  <si>
    <t>CA-2025-583</t>
  </si>
  <si>
    <t>Creekside Commons</t>
  </si>
  <si>
    <t>Santa Clarita</t>
  </si>
  <si>
    <t>CA-2025-587</t>
  </si>
  <si>
    <t>Sky Castle</t>
  </si>
  <si>
    <t>CA-2025-588</t>
  </si>
  <si>
    <t>Prisma</t>
  </si>
  <si>
    <t>CA-2025-590</t>
  </si>
  <si>
    <t>Gateway Tower</t>
  </si>
  <si>
    <t>CA-2025-591</t>
  </si>
  <si>
    <t>Pinnacle Pass Apartments</t>
  </si>
  <si>
    <t>CA-2025-594</t>
  </si>
  <si>
    <t>Mirka Tower 1</t>
  </si>
  <si>
    <t>CA-2025-595</t>
  </si>
  <si>
    <t>El Camino Real Multifamily</t>
  </si>
  <si>
    <t>Palo Alto</t>
  </si>
  <si>
    <t>CA-2025-597</t>
  </si>
  <si>
    <t>Mountain View Lot 12</t>
  </si>
  <si>
    <t>Mountain View</t>
  </si>
  <si>
    <t>CA-2025-598</t>
  </si>
  <si>
    <t>Mira Mesa</t>
  </si>
  <si>
    <t>CA-2025-599</t>
  </si>
  <si>
    <t>Hillcrest Hall</t>
  </si>
  <si>
    <t>CA-2025-600</t>
  </si>
  <si>
    <t>Balboa Reservoir - Building A</t>
  </si>
  <si>
    <t>CA-2025-603</t>
  </si>
  <si>
    <t>Cesar Chavez Apartments</t>
  </si>
  <si>
    <t>CA-2025-604</t>
  </si>
  <si>
    <t>Sheridan Apartments</t>
  </si>
  <si>
    <t>Menlo Park</t>
  </si>
  <si>
    <t>CA-2025-608</t>
  </si>
  <si>
    <t>The Dewey Hotel</t>
  </si>
  <si>
    <t>CA-2025-610</t>
  </si>
  <si>
    <t>The Lincoln Hotel</t>
  </si>
  <si>
    <t>CA-2025-612</t>
  </si>
  <si>
    <t>Banana Belt Apartments</t>
  </si>
  <si>
    <t>CA-2025-613</t>
  </si>
  <si>
    <t>Market Two</t>
  </si>
  <si>
    <t>CA-2025-614</t>
  </si>
  <si>
    <t>Santa Monica Christian Towers</t>
  </si>
  <si>
    <t>CA-2025-615</t>
  </si>
  <si>
    <t>La Estancia</t>
  </si>
  <si>
    <t>CA-2025-616</t>
  </si>
  <si>
    <t>Palm Desert Family Housing</t>
  </si>
  <si>
    <t>Palm Desert</t>
  </si>
  <si>
    <t>CA-2025-617</t>
  </si>
  <si>
    <t>The Eliza</t>
  </si>
  <si>
    <t>CA-2025-620</t>
  </si>
  <si>
    <t>Jefferson Affordable Family Apartments</t>
  </si>
  <si>
    <t>Murrieta</t>
  </si>
  <si>
    <t>CA-2025-621</t>
  </si>
  <si>
    <t>21010 Vanowen</t>
  </si>
  <si>
    <t>CA-2025-623</t>
  </si>
  <si>
    <t>Prospect Avenue Senior, Prospect Villa and Propect</t>
  </si>
  <si>
    <t>Hollister</t>
  </si>
  <si>
    <t>San Benito</t>
  </si>
  <si>
    <t>CA-2025-624</t>
  </si>
  <si>
    <t>Francis Avenue Apartments</t>
  </si>
  <si>
    <t>CA-2025-627</t>
  </si>
  <si>
    <t>Sherman Apartments</t>
  </si>
  <si>
    <t>CA-2025-628</t>
  </si>
  <si>
    <t>New Clark Residence</t>
  </si>
  <si>
    <t>CA-2025-629</t>
  </si>
  <si>
    <t>Warner Center II</t>
  </si>
  <si>
    <t>CA-2025-634</t>
  </si>
  <si>
    <t>2970 16th Street</t>
  </si>
  <si>
    <t>CA-2025-638</t>
  </si>
  <si>
    <t>Berryessa TOD</t>
  </si>
  <si>
    <t>CA-2025-640</t>
  </si>
  <si>
    <t>Harbor View Place</t>
  </si>
  <si>
    <t>CA-2025-646</t>
  </si>
  <si>
    <t>960 Howard Street</t>
  </si>
  <si>
    <t>CA-2025-650</t>
  </si>
  <si>
    <t>Westpark Family Affordable Apartments</t>
  </si>
  <si>
    <t>CA-2025-676</t>
  </si>
  <si>
    <t>The Steven</t>
  </si>
  <si>
    <t>CA-2025-677</t>
  </si>
  <si>
    <t>Centerville Plaza Apartments</t>
  </si>
  <si>
    <t>Fremont</t>
  </si>
  <si>
    <t>CA-2025-679</t>
  </si>
  <si>
    <t xml:space="preserve">USA University Avenue </t>
  </si>
  <si>
    <t>CA-2025-680</t>
  </si>
  <si>
    <t>Kings Garden</t>
  </si>
  <si>
    <t>Hanford</t>
  </si>
  <si>
    <t>CA-2025-684</t>
  </si>
  <si>
    <t>Crenshaw Square Apartments</t>
  </si>
  <si>
    <t>CA-2025-685</t>
  </si>
  <si>
    <t>Silver Lake Flats</t>
  </si>
  <si>
    <t>CA-2025-686</t>
  </si>
  <si>
    <t>Warm Springs Apartments</t>
  </si>
  <si>
    <t>CA-2025-687</t>
  </si>
  <si>
    <t>Baler Place</t>
  </si>
  <si>
    <t>CA-2025-688</t>
  </si>
  <si>
    <t>Park View Terrace</t>
  </si>
  <si>
    <t>Poway</t>
  </si>
  <si>
    <t>CA-2025-689</t>
  </si>
  <si>
    <t>The Ridge at Ralston</t>
  </si>
  <si>
    <t>Belmont</t>
  </si>
  <si>
    <t>CA-2025-690</t>
  </si>
  <si>
    <t>Arbor View Apartments</t>
  </si>
  <si>
    <t>CA-2025-692</t>
  </si>
  <si>
    <t>Sunset Rose Senior Apartments</t>
  </si>
  <si>
    <t>Holtville</t>
  </si>
  <si>
    <t>Imperial</t>
  </si>
  <si>
    <t>CA-2025-694</t>
  </si>
  <si>
    <t>Asteria Flats</t>
  </si>
  <si>
    <t>Rancho Cordova</t>
  </si>
  <si>
    <t>CA-2025-696</t>
  </si>
  <si>
    <t>Orchard Terrace</t>
  </si>
  <si>
    <t>Santa Maria</t>
  </si>
  <si>
    <t>CA-2025-697</t>
  </si>
  <si>
    <t>Sky Castle II</t>
  </si>
  <si>
    <t>CA-2025-699</t>
  </si>
  <si>
    <t>Haley Ranch Estates &amp; Hillside Village</t>
  </si>
  <si>
    <t>CA-2025-701</t>
  </si>
  <si>
    <t>Trolley Stop Apartments</t>
  </si>
  <si>
    <t>CA-2025-702</t>
  </si>
  <si>
    <t xml:space="preserve">Thornton &amp; Post </t>
  </si>
  <si>
    <t>CA-2025-703</t>
  </si>
  <si>
    <t>USA Tustin Legacy - Building 5</t>
  </si>
  <si>
    <t>Tustin</t>
  </si>
  <si>
    <t>CA-2025-704</t>
  </si>
  <si>
    <t>USA Tustin Legacy - Building 6</t>
  </si>
  <si>
    <t>CA-2025-705</t>
  </si>
  <si>
    <t>St Ambrose Senior Housing</t>
  </si>
  <si>
    <t>Claremont</t>
  </si>
  <si>
    <t>CA-2025-706</t>
  </si>
  <si>
    <t>Sienna on Seventh</t>
  </si>
  <si>
    <t>CA-2025-707</t>
  </si>
  <si>
    <t>Fox Courts</t>
  </si>
  <si>
    <t>CA-2025-709</t>
  </si>
  <si>
    <t>La Bella</t>
  </si>
  <si>
    <t>CA-2025-710</t>
  </si>
  <si>
    <t>La Vista Apartments</t>
  </si>
  <si>
    <t>Concord</t>
  </si>
  <si>
    <t>CA-2025-711</t>
  </si>
  <si>
    <t>Lone Oak Senior Apartments II</t>
  </si>
  <si>
    <t>Penn Valley</t>
  </si>
  <si>
    <t>Nevada</t>
  </si>
  <si>
    <t>CA-2025-712</t>
  </si>
  <si>
    <t>Mandela Station Affordable</t>
  </si>
  <si>
    <t>CA-2025-713</t>
  </si>
  <si>
    <t>Alvarado Gardens Phase II</t>
  </si>
  <si>
    <t>San Pablo</t>
  </si>
  <si>
    <t>CA-2025-714</t>
  </si>
  <si>
    <t>Calypso Apartments</t>
  </si>
  <si>
    <t>CA-2025-715</t>
  </si>
  <si>
    <t>Block A Family Apartments</t>
  </si>
  <si>
    <t>CA-2025-716</t>
  </si>
  <si>
    <t>Plummer Village Apartments</t>
  </si>
  <si>
    <t>CA-2025-718</t>
  </si>
  <si>
    <t xml:space="preserve">Ephesian Legacy Court </t>
  </si>
  <si>
    <t>CA-2025-719</t>
  </si>
  <si>
    <t>CSH MacArthur Housing</t>
  </si>
  <si>
    <t>CA-2025-721</t>
  </si>
  <si>
    <t>Figueroa Heights</t>
  </si>
  <si>
    <t>CA-2025-722</t>
  </si>
  <si>
    <t>Diamond Village Apartments II</t>
  </si>
  <si>
    <t>Placerville</t>
  </si>
  <si>
    <t>El Dorado</t>
  </si>
  <si>
    <t>CA-2025-723</t>
  </si>
  <si>
    <t>Oceana Terrace</t>
  </si>
  <si>
    <t>Pacifica</t>
  </si>
  <si>
    <t>CA-2025-724</t>
  </si>
  <si>
    <t>39340 Fremont Blvd</t>
  </si>
  <si>
    <t>CA-2025-725</t>
  </si>
  <si>
    <t>New Carver Apartments</t>
  </si>
  <si>
    <t>CA-2025-727</t>
  </si>
  <si>
    <t>St George Hotel</t>
  </si>
  <si>
    <t>CA-2025-728</t>
  </si>
  <si>
    <t xml:space="preserve">Hermosa Village Phase III </t>
  </si>
  <si>
    <t xml:space="preserve">Anaheim </t>
  </si>
  <si>
    <t>CA-2025-729</t>
  </si>
  <si>
    <t>Sereno Village</t>
  </si>
  <si>
    <t>CA-2025-730</t>
  </si>
  <si>
    <t>Riverton &amp; Denny</t>
  </si>
  <si>
    <t>CA-2025-731</t>
  </si>
  <si>
    <t>12021 Hoffman</t>
  </si>
  <si>
    <t>CA-2025-732</t>
  </si>
  <si>
    <t>3608 Centinela</t>
  </si>
  <si>
    <t>CA-2025-733</t>
  </si>
  <si>
    <t>12442 Pacific</t>
  </si>
  <si>
    <t>CA-2025-734</t>
  </si>
  <si>
    <t>5655 Lexington</t>
  </si>
  <si>
    <t>CA-2025-735</t>
  </si>
  <si>
    <t>11143 Acama</t>
  </si>
  <si>
    <t>CA-2025-736</t>
  </si>
  <si>
    <t>11939 Culver</t>
  </si>
  <si>
    <t>CA-2025-737</t>
  </si>
  <si>
    <t>Orbisonia Village</t>
  </si>
  <si>
    <t>Bay Point</t>
  </si>
  <si>
    <t>CA-2025-738</t>
  </si>
  <si>
    <t>Kingfisher II</t>
  </si>
  <si>
    <t>Mammoth Lakes</t>
  </si>
  <si>
    <t>Mono</t>
  </si>
  <si>
    <t>CA-2025-739</t>
  </si>
  <si>
    <t>Ten25 Blvd.</t>
  </si>
  <si>
    <t>CA-2025-740</t>
  </si>
  <si>
    <t>Vista Park II</t>
  </si>
  <si>
    <t>CA-2025-741</t>
  </si>
  <si>
    <t>Trimble Apartments</t>
  </si>
  <si>
    <t>CA-2025-742</t>
  </si>
  <si>
    <t>Cypress Place at Garden City II</t>
  </si>
  <si>
    <t>Oxnard</t>
  </si>
  <si>
    <t>CA-2025-744</t>
  </si>
  <si>
    <t>Sierra Azul Apartments</t>
  </si>
  <si>
    <t>Lancaster</t>
  </si>
  <si>
    <t>CA-2025-745</t>
  </si>
  <si>
    <t>Redwood Glen Apartments</t>
  </si>
  <si>
    <t>Windsor</t>
  </si>
  <si>
    <t>CA-2025-746</t>
  </si>
  <si>
    <t>Joyfield at Lakeview Center</t>
  </si>
  <si>
    <t>Antioch</t>
  </si>
  <si>
    <t>CA-2025-747</t>
  </si>
  <si>
    <t>Joyfield at Buchanan Crossing</t>
  </si>
  <si>
    <t>CA-2025-748</t>
  </si>
  <si>
    <t>Aspire Apartments</t>
  </si>
  <si>
    <t>CA-2025-750</t>
  </si>
  <si>
    <t xml:space="preserve">Bakersfield Senior Affordable Housing </t>
  </si>
  <si>
    <t>Bakersfield</t>
  </si>
  <si>
    <t>Kern</t>
  </si>
  <si>
    <t>CA-2025-751</t>
  </si>
  <si>
    <t>2581 Commercial Street</t>
  </si>
  <si>
    <t>CA-2025-753</t>
  </si>
  <si>
    <t>Apple Valley Scattered Sites</t>
  </si>
  <si>
    <t>CA-2025-755</t>
  </si>
  <si>
    <t>Green Phase</t>
  </si>
  <si>
    <t>CA-2025-757</t>
  </si>
  <si>
    <t>5370 Napa</t>
  </si>
  <si>
    <t>CA-2025-758</t>
  </si>
  <si>
    <t>Antioch Hillcrest</t>
  </si>
  <si>
    <t>CA-2025-759</t>
  </si>
  <si>
    <t>CA Circle Family</t>
  </si>
  <si>
    <t>Milpitas, CA</t>
  </si>
  <si>
    <t>CA-2025-760</t>
  </si>
  <si>
    <t>Clara Gardens</t>
  </si>
  <si>
    <t xml:space="preserve">Santa Clara </t>
  </si>
  <si>
    <t>CA-2025-761</t>
  </si>
  <si>
    <t>Eden Palms</t>
  </si>
  <si>
    <t>CA-2025-763</t>
  </si>
  <si>
    <t>The Green at Warner Center</t>
  </si>
  <si>
    <t>Woodland Hills</t>
  </si>
  <si>
    <t>CA-2025-764</t>
  </si>
  <si>
    <t>EaRTH Center</t>
  </si>
  <si>
    <t>CA-2025-765</t>
  </si>
  <si>
    <t>Tierra Apartments</t>
  </si>
  <si>
    <t>CA-2025-768</t>
  </si>
  <si>
    <t xml:space="preserve">Broadway &amp; Imperial </t>
  </si>
  <si>
    <t>CA-2025-770</t>
  </si>
  <si>
    <t xml:space="preserve">Colorado Crest Apartments </t>
  </si>
  <si>
    <t>Pasadena</t>
  </si>
  <si>
    <t>CA-2025-771</t>
  </si>
  <si>
    <t>Lockwood III</t>
  </si>
  <si>
    <t>CA-2025-772</t>
  </si>
  <si>
    <t>The Perlman</t>
  </si>
  <si>
    <t>CA-2025-774</t>
  </si>
  <si>
    <t>Studio 15 II</t>
  </si>
  <si>
    <t>CA-2025-776</t>
  </si>
  <si>
    <t>101 Ash St</t>
  </si>
  <si>
    <t>CA-2025-778</t>
  </si>
  <si>
    <t>16th &amp; Island Apartments</t>
  </si>
  <si>
    <t>CA-2025-779</t>
  </si>
  <si>
    <t>Spring Street Trolley Station</t>
  </si>
  <si>
    <t>La Mesa</t>
  </si>
  <si>
    <t>CA-2025-781</t>
  </si>
  <si>
    <t>Owls Landing Apartments</t>
  </si>
  <si>
    <t>Livermore</t>
  </si>
  <si>
    <t>CA-2025-782</t>
  </si>
  <si>
    <t>Marinwood Plaza</t>
  </si>
  <si>
    <t>San Rafael</t>
  </si>
  <si>
    <t>CA-2025-784</t>
  </si>
  <si>
    <t>Oak Hill Eden</t>
  </si>
  <si>
    <t>N/A</t>
  </si>
  <si>
    <t>CA-2025-787</t>
  </si>
  <si>
    <t>Citywide Apartments</t>
  </si>
  <si>
    <t>CA-2025-790</t>
  </si>
  <si>
    <t>City Towers</t>
  </si>
  <si>
    <t>CA-2025-794</t>
  </si>
  <si>
    <t>Colorado Grand Oaks</t>
  </si>
  <si>
    <t>CA-2025-795</t>
  </si>
  <si>
    <t xml:space="preserve">Olive Park Apartments </t>
  </si>
  <si>
    <t>CA-2025-796</t>
  </si>
  <si>
    <t>Golden Gate Apartments</t>
  </si>
  <si>
    <t>CA-2025-797</t>
  </si>
  <si>
    <t>Napa Creek Manor</t>
  </si>
  <si>
    <t>Napa</t>
  </si>
  <si>
    <t>CA-2025-798</t>
  </si>
  <si>
    <t>Otay Ranch II</t>
  </si>
  <si>
    <t>Chula Vista</t>
  </si>
  <si>
    <t>CA-2025-799</t>
  </si>
  <si>
    <t>Rosemead Family Apartments</t>
  </si>
  <si>
    <t>CA-2025-800</t>
  </si>
  <si>
    <t>Lakeside Apartments</t>
  </si>
  <si>
    <t>CA-2025-804</t>
  </si>
  <si>
    <t>Shiloh Arms</t>
  </si>
  <si>
    <t>CA-2025-807</t>
  </si>
  <si>
    <t>493 Eastmoor Ave.</t>
  </si>
  <si>
    <t>Daly City</t>
  </si>
  <si>
    <t>CA-2025-809</t>
  </si>
  <si>
    <t>1687 Market Residences</t>
  </si>
  <si>
    <t>CA-2025-810</t>
  </si>
  <si>
    <t>Sarah's Court Apartments - Phase II</t>
  </si>
  <si>
    <t>CA-2025-812</t>
  </si>
  <si>
    <t>The Junction</t>
  </si>
  <si>
    <t>CA-2025-813</t>
  </si>
  <si>
    <t>West Hills Family Apartments</t>
  </si>
  <si>
    <t>CA-2025-820</t>
  </si>
  <si>
    <t>Park Haven Plaza</t>
  </si>
  <si>
    <t>CA-2025-821</t>
  </si>
  <si>
    <t>Century + Restorative Care Village Phase II</t>
  </si>
  <si>
    <t>CA-2025-822</t>
  </si>
  <si>
    <t>The Residences at Liberation Park</t>
  </si>
  <si>
    <t>CA-2025-823</t>
  </si>
  <si>
    <t>Esperanza Village</t>
  </si>
  <si>
    <t>El Monte</t>
  </si>
  <si>
    <t>CA-2025-824</t>
  </si>
  <si>
    <t>Sol Vista Apartments</t>
  </si>
  <si>
    <t>CA-2025-827</t>
  </si>
  <si>
    <t>Little Village RAD</t>
  </si>
  <si>
    <t>CA-2025-828</t>
  </si>
  <si>
    <t>707 by Vintage</t>
  </si>
  <si>
    <t>CA-2025-831</t>
  </si>
  <si>
    <t>Queen Apartments</t>
  </si>
  <si>
    <t>CA-2025-833</t>
  </si>
  <si>
    <t>Mercado Apartments</t>
  </si>
  <si>
    <t>CA-2025-836</t>
  </si>
  <si>
    <t>Vista Heights Apartments</t>
  </si>
  <si>
    <t>CA-2025-837</t>
  </si>
  <si>
    <t>Sankofa Place at Centinela</t>
  </si>
  <si>
    <t>N</t>
  </si>
  <si>
    <t>Y</t>
  </si>
  <si>
    <t>Federal Financing $ (HUD/USDA)</t>
  </si>
  <si>
    <t>State Financing $ (HCD/CalHFA Only)</t>
  </si>
  <si>
    <t>Other Government Financing $ (City/County/Other Federal/Other State)</t>
  </si>
  <si>
    <t>HCD MHP</t>
  </si>
  <si>
    <t>City of Berkeley</t>
  </si>
  <si>
    <t>City of Eureka Land</t>
  </si>
  <si>
    <t>City of Tracy HOME, LMIH, HACSJ</t>
  </si>
  <si>
    <t>Town of Paradise CDBG-DR MHP</t>
  </si>
  <si>
    <t>City of Rocklin</t>
  </si>
  <si>
    <t>San Diego Housing Commission, City of SD</t>
  </si>
  <si>
    <t>USDA 515</t>
  </si>
  <si>
    <t>County HOME, RCAC - CMF</t>
  </si>
  <si>
    <t>City of Gridley - HOME, CDBG DR</t>
  </si>
  <si>
    <t>Orange County Housing &amp; Community Development, City of Brea, CalOptima</t>
  </si>
  <si>
    <t>LACDA, AHTF,  HOME-ARP</t>
  </si>
  <si>
    <t>HCD IIG</t>
  </si>
  <si>
    <t>City of Long Beach</t>
  </si>
  <si>
    <t>City of Oceanside, County of San Diego - NPLH</t>
  </si>
  <si>
    <t>CDBG-DR</t>
  </si>
  <si>
    <t>CDBG-DR, Home</t>
  </si>
  <si>
    <t>IIG</t>
  </si>
  <si>
    <t>HCD Joe Serna, Jr., MHP</t>
  </si>
  <si>
    <t>County of San Mateo, AHF</t>
  </si>
  <si>
    <t>State of CA, City - CDBG DR-MHP, City - PLHA, HOME, LGMG, RCRC IDD</t>
  </si>
  <si>
    <t>SD Housing Comm, Co of SD, HHS, IHTF, City of SD, BTH/CDBG</t>
  </si>
  <si>
    <t>HCD-VHHP</t>
  </si>
  <si>
    <t>City of San Bernardino, Housing Development Grant</t>
  </si>
  <si>
    <t>City of San Jose, County of Santa Clara</t>
  </si>
  <si>
    <t>HACR</t>
  </si>
  <si>
    <t>City of Fresno LHTF, CDBG, Fresno Housing, HRFC</t>
  </si>
  <si>
    <t>LAHD HHH</t>
  </si>
  <si>
    <t>HUD GRRP</t>
  </si>
  <si>
    <t>SOMAH</t>
  </si>
  <si>
    <t>City of Eureka, Wiyot Tribe</t>
  </si>
  <si>
    <t xml:space="preserve">Yolo County PLHA </t>
  </si>
  <si>
    <t>HASLO, San Luis Obispo</t>
  </si>
  <si>
    <t>Santa Clara County HA, County of Santa Clara</t>
  </si>
  <si>
    <t>City of Long Beach, CDBG</t>
  </si>
  <si>
    <t>SCCHA MTW</t>
  </si>
  <si>
    <t>CalHFA</t>
  </si>
  <si>
    <t xml:space="preserve">City of Chico - HOME &amp; AHF, CDBG					</t>
  </si>
  <si>
    <t xml:space="preserve">HCD-Homekey </t>
  </si>
  <si>
    <t xml:space="preserve">City of San Luis Obispo,HHIP, County of San Luis Obispo HHAP </t>
  </si>
  <si>
    <t>City of Santa Monica HTF</t>
  </si>
  <si>
    <t>HCD AHSC</t>
  </si>
  <si>
    <t>HCD AHSC,HCD - FWHG</t>
  </si>
  <si>
    <t>City of King PLHA, Alliance Health, TAMC</t>
  </si>
  <si>
    <t>HOME ARP, HOME, DDS/RCRC</t>
  </si>
  <si>
    <t>HCD VHHP</t>
  </si>
  <si>
    <t>AAHF, City OF Oakland, Oakland Housing Authority, IIGC</t>
  </si>
  <si>
    <t>MOHCD PASS</t>
  </si>
  <si>
    <t>LAHD - HHH, ULA, County Supe 3 Fund</t>
  </si>
  <si>
    <t>RCAC - Capital Magnet Funds</t>
  </si>
  <si>
    <t>City of Corcoran - PLHA, HOME-ARP, RCAC CMF, REAP 2.0</t>
  </si>
  <si>
    <t>HOME</t>
  </si>
  <si>
    <t>City of Farmersville, Housing Auth. of County of Tulare</t>
  </si>
  <si>
    <t>CRDP,SHRA</t>
  </si>
  <si>
    <t>HUD Section 202</t>
  </si>
  <si>
    <t>BAHIF, County of Santa Clara</t>
  </si>
  <si>
    <t>Homekey</t>
  </si>
  <si>
    <t xml:space="preserve">City of Santa Rosa </t>
  </si>
  <si>
    <t xml:space="preserve">County of San Diego - NPLH &amp; PLHA &amp; CDBD, City of Imperial Beach </t>
  </si>
  <si>
    <t>City of Fontana, Fontana Housing Authority</t>
  </si>
  <si>
    <t>HACF</t>
  </si>
  <si>
    <t xml:space="preserve">Homekey </t>
  </si>
  <si>
    <t>City of Fresno, HRFC, CDBG</t>
  </si>
  <si>
    <t>City of Santa Barbara, SBAHG, HACSB, SB School District</t>
  </si>
  <si>
    <t xml:space="preserve">City of Moreno Valley HOME ARP, Riverside County HOME ARP, Moreno Valley City </t>
  </si>
  <si>
    <t>CDBG-DR, Sonoma County CDC, City of Healdsburg</t>
  </si>
  <si>
    <t>LACDA NPLH, City of Inglewood HOME ARP</t>
  </si>
  <si>
    <t>HCD AHSC AHD, IIG</t>
  </si>
  <si>
    <t>SDHC Recast RDA, City of SD Recast RDA &amp; CDBG</t>
  </si>
  <si>
    <t>Housing Authority of the County of Kern</t>
  </si>
  <si>
    <t>County of LA, LACDA (AHTF 30,31,NPLH 30, SD1)</t>
  </si>
  <si>
    <t>City of Oakland</t>
  </si>
  <si>
    <t>HCD- AHSC AHD, IIG</t>
  </si>
  <si>
    <t>LACDA - NPLH &amp; AHTF</t>
  </si>
  <si>
    <t>Santa Cruz County</t>
  </si>
  <si>
    <t>HCD HomeKey</t>
  </si>
  <si>
    <t>USDA 514 FLH</t>
  </si>
  <si>
    <t>City of Fresno - HOME &amp; CDBG</t>
  </si>
  <si>
    <t>County of San Mateo, City of Daly City (including HEART of San Mateo)</t>
  </si>
  <si>
    <t>HCD - IIG</t>
  </si>
  <si>
    <t>SHRA HOME</t>
  </si>
  <si>
    <t>Contra Costa County HOME, City of Concord</t>
  </si>
  <si>
    <t>MHP</t>
  </si>
  <si>
    <t>MOHCD TIF &amp; Pass</t>
  </si>
  <si>
    <t xml:space="preserve">City of Oceanside </t>
  </si>
  <si>
    <t>County of Marin, LGMG</t>
  </si>
  <si>
    <t>County of Marin HTF</t>
  </si>
  <si>
    <t>CalHFA, CalHFA MIP</t>
  </si>
  <si>
    <t>City of Livermore</t>
  </si>
  <si>
    <t>County HOME/IHTF</t>
  </si>
  <si>
    <t>HCD Super NOFA (IIG)</t>
  </si>
  <si>
    <t>City of San Diego</t>
  </si>
  <si>
    <t xml:space="preserve">City of San Diego </t>
  </si>
  <si>
    <t>HCD-MHP</t>
  </si>
  <si>
    <t>HCD - MHP/TOD</t>
  </si>
  <si>
    <t>DDS-RCRC, City of Eureka, CPLHA</t>
  </si>
  <si>
    <t>Santa Clara County</t>
  </si>
  <si>
    <t xml:space="preserve">HCD MHP </t>
  </si>
  <si>
    <t>Housing Authority of Santa Rosa</t>
  </si>
  <si>
    <t>HCD MHP &amp; Joe Serna</t>
  </si>
  <si>
    <t>City of Bakersfield  AHTF &amp; REAP 2022 &amp; TCC</t>
  </si>
  <si>
    <t>City of Oxnard - HOME ARP &amp; CDBG</t>
  </si>
  <si>
    <t>AHSC AHD, AHSC TRA</t>
  </si>
  <si>
    <t>Sonoma County HOME-ARP &amp; CDBG &amp; PLHA, Town of Windsor IHF</t>
  </si>
  <si>
    <t>HCD IIG, HCD CDBG DR-MHP</t>
  </si>
  <si>
    <t>City of Oxnard HOME-ARP, Ventura County</t>
  </si>
  <si>
    <t>HCD Joe Serna FW</t>
  </si>
  <si>
    <t>San Jose Assumed Loan</t>
  </si>
  <si>
    <t>Town of Mammoth Lakes</t>
  </si>
  <si>
    <t>HCD</t>
  </si>
  <si>
    <t>Contra Costa County - Measurer X, PLHA,</t>
  </si>
  <si>
    <t>City of Vallejo</t>
  </si>
  <si>
    <t>City of Anaheim</t>
  </si>
  <si>
    <t>City of Fremont</t>
  </si>
  <si>
    <t>Recast Co. of San Mateo Loan</t>
  </si>
  <si>
    <t>HOME-ARP</t>
  </si>
  <si>
    <t>City of Berkeley Measure O, HTF</t>
  </si>
  <si>
    <t>City of San Pablo</t>
  </si>
  <si>
    <t>City of Oakland, Oakland Housing Authority</t>
  </si>
  <si>
    <t>Nevada County - HOME, WNCRHTF, CDBG-DR</t>
  </si>
  <si>
    <t>City of Mountain View, County of Santa Clara</t>
  </si>
  <si>
    <t>City of Oakland, AHP, Alameda County</t>
  </si>
  <si>
    <t>LACDA No Place Like Home</t>
  </si>
  <si>
    <t>City of Fremont, Alameda County HOME, DTSC grant</t>
  </si>
  <si>
    <t>HCD - AHSC, AHSC HRI</t>
  </si>
  <si>
    <t>City of Poway Loan</t>
  </si>
  <si>
    <t>City of Holtville</t>
  </si>
  <si>
    <t>HCD - MHP, VHHP, IIG</t>
  </si>
  <si>
    <t>SMC AHF, City of Belmont</t>
  </si>
  <si>
    <t xml:space="preserve">Assumed SD Community Foundation </t>
  </si>
  <si>
    <t>HACLA</t>
  </si>
  <si>
    <t>San Francisco Housing Accelerator Fund, County of Santa Clara, City of San Jose</t>
  </si>
  <si>
    <t>HCD - AHSC</t>
  </si>
  <si>
    <t>MOHCD, MOHCD NPLH, FHLB - AHP</t>
  </si>
  <si>
    <t>LAHD</t>
  </si>
  <si>
    <t>USDA RD 515</t>
  </si>
  <si>
    <t>City of Oakland CDBG, AHP</t>
  </si>
  <si>
    <t>HUD 202 Capital Advance</t>
  </si>
  <si>
    <t>City of Menlo Park, County of San Mateo</t>
  </si>
  <si>
    <t>CalHFA, MIP</t>
  </si>
  <si>
    <t>City of Fresno</t>
  </si>
  <si>
    <t>USDA RHS 514</t>
  </si>
  <si>
    <t>MOHCD</t>
  </si>
  <si>
    <t>AHSC AHD</t>
  </si>
  <si>
    <t>San Diego Housing Commission, City of San Diego</t>
  </si>
  <si>
    <t>Santa Clara County RR, City of Mountain View RR</t>
  </si>
  <si>
    <t>County of Santa Clara, City of Palo Alto</t>
  </si>
  <si>
    <t>County of Santa Clara</t>
  </si>
  <si>
    <t>LAHD AHMP</t>
  </si>
  <si>
    <t xml:space="preserve">Marin Housing Authority </t>
  </si>
  <si>
    <t>City of Elk Grove</t>
  </si>
  <si>
    <t>City of Roseville</t>
  </si>
  <si>
    <t>City of Ventura</t>
  </si>
  <si>
    <t>Board of Trustees - CSU</t>
  </si>
  <si>
    <t xml:space="preserve">City Santa Cruz </t>
  </si>
  <si>
    <t>Santa Barbara - County</t>
  </si>
  <si>
    <t>County of San Diego - HOME, HOME-ARP, PIP, NPLH</t>
  </si>
  <si>
    <t>HCD-CDBG-DR MHP</t>
  </si>
  <si>
    <t>HCD - AHSC, HCD NHTF</t>
  </si>
  <si>
    <t xml:space="preserve">Contra Costa County, City of El Cerrito	</t>
  </si>
  <si>
    <t>Santa Clara County, City of Morgan Hill</t>
  </si>
  <si>
    <t>County CDBG, County HOME, Contra Costa County Measure X</t>
  </si>
  <si>
    <t>HCD CHRP-R, PRP</t>
  </si>
  <si>
    <t>HCD AHSC AHD, AHSC HRI, IIG</t>
  </si>
  <si>
    <t>City of Inglewood; HOME &amp; Housing Bonds &amp; City Loan &amp; PHLA</t>
  </si>
  <si>
    <t>State DDS, City Centro Youth Services, County Measure A1 Bond, City Housing Fund, City Base County measure A1 Bond</t>
  </si>
  <si>
    <t>State of California (AB 128), VA PACT Act</t>
  </si>
  <si>
    <t>HCD - NHTF</t>
  </si>
  <si>
    <t>OHA Hope VI Recast, Oakland Housing Authority MTW</t>
  </si>
  <si>
    <t>Tulare County REAP</t>
  </si>
  <si>
    <t>HCD - NHTF, Homekey+</t>
  </si>
  <si>
    <t>SF MOHCD</t>
  </si>
  <si>
    <t>County: CDBG-DR MHP 2018 &amp; CDBG-DR MHP 2020</t>
  </si>
  <si>
    <t>City of Yorba Linda</t>
  </si>
  <si>
    <t>City of Corona, City of Corona - LMIHAF, HOME-ARP, Greenhouse Gas Reduction Fund (GGRF)</t>
  </si>
  <si>
    <t xml:space="preserve">Contra Costa County </t>
  </si>
  <si>
    <t>Other Funding $ Sources</t>
  </si>
  <si>
    <t xml:space="preserve">Other Government (City/County/Other Federal/Other State) </t>
  </si>
  <si>
    <t xml:space="preserve">State Financing (HCD/CalHFA Only) </t>
  </si>
  <si>
    <t xml:space="preserve">Federal Financing (HUD/USDA Only) </t>
  </si>
  <si>
    <t>Perm Financing as % of TDC2</t>
  </si>
  <si>
    <t>Permanent Financing/Tax-Exempt Bond Financing as % of TDC</t>
  </si>
  <si>
    <t>Permanent Financing/Tax-Exempt Bond Financing</t>
  </si>
  <si>
    <t>Construction Financing/Tax-Exempt Bond Financing</t>
  </si>
  <si>
    <t>Sutter County, Yuba City, RHA, HHAP</t>
  </si>
  <si>
    <t>HCD MHP, IIG</t>
  </si>
  <si>
    <t>County HOME, County Santa Barbara, NPLH</t>
  </si>
  <si>
    <t>HCD AHSC Round 8 AHD, HRI, IIG</t>
  </si>
  <si>
    <t>HCD PRP, CHRP</t>
  </si>
  <si>
    <t>CalHFA Tax Exempt, MIP</t>
  </si>
  <si>
    <t>CalHFA Tax-Exempt, MIP</t>
  </si>
  <si>
    <t>HCD- AHSC, TOD, REAP, HCD - IIGC</t>
  </si>
  <si>
    <t>HCD IIG, NPLH, AHSC</t>
  </si>
  <si>
    <t>City of Stockton, HOME + PLHA, CEC EPIC, CEC Build</t>
  </si>
  <si>
    <t>City of Coachella, HOME Loan - County of Riverside, IRC - CRDP</t>
  </si>
  <si>
    <t>SHRA - HOME, MHSA, City of Sacramento, Original HOPWA, HACS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</si>
</sst>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00%"/>
    <numFmt numFmtId="167" formatCode="&quot;$&quot;#,##0.00000"/>
  </numFmts>
  <fonts count="4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Times New Roman"/>
      <family val="1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9"/>
      <color indexed="9"/>
      <name val="Arial"/>
      <family val="2"/>
    </font>
    <font>
      <sz val="11"/>
      <name val="Arial"/>
      <family val="2"/>
    </font>
    <font>
      <sz val="36"/>
      <name val="Times New Roman"/>
      <family val="1"/>
    </font>
    <font>
      <sz val="48"/>
      <name val="Times New Roman"/>
      <family val="1"/>
    </font>
    <font>
      <b/>
      <sz val="100"/>
      <name val="Arial"/>
      <family val="2"/>
    </font>
    <font>
      <sz val="10"/>
      <name val="Courier"/>
      <family val="3"/>
    </font>
    <font>
      <u/>
      <sz val="10"/>
      <color indexed="12"/>
      <name val="Courier"/>
      <family val="3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Times New Roman"/>
      <family val="1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53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9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9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9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9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0" fillId="0" borderId="0">
      <alignment vertical="top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0" fillId="3" borderId="0" applyNumberFormat="0" applyBorder="0" applyAlignment="0" applyProtection="0"/>
    <xf numFmtId="0" fontId="13" fillId="6" borderId="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Border="0"/>
    <xf numFmtId="0" fontId="27" fillId="0" borderId="0" applyBorder="0" applyAlignment="0"/>
    <xf numFmtId="0" fontId="28" fillId="0" borderId="0" applyFill="0" applyBorder="0" applyAlignment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37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4" fillId="0" borderId="0"/>
    <xf numFmtId="0" fontId="1" fillId="0" borderId="0"/>
    <xf numFmtId="165" fontId="33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4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1" fillId="0" borderId="0"/>
    <xf numFmtId="0" fontId="23" fillId="0" borderId="0"/>
    <xf numFmtId="0" fontId="4" fillId="0" borderId="0"/>
    <xf numFmtId="0" fontId="22" fillId="0" borderId="0"/>
    <xf numFmtId="0" fontId="4" fillId="0" borderId="0"/>
    <xf numFmtId="0" fontId="1" fillId="0" borderId="0"/>
    <xf numFmtId="0" fontId="23" fillId="0" borderId="0"/>
    <xf numFmtId="0" fontId="23" fillId="0" borderId="0"/>
    <xf numFmtId="0" fontId="4" fillId="0" borderId="0"/>
    <xf numFmtId="0" fontId="1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22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2" fillId="0" borderId="0"/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" fillId="0" borderId="0">
      <alignment vertical="top"/>
    </xf>
    <xf numFmtId="0" fontId="22" fillId="0" borderId="0"/>
    <xf numFmtId="0" fontId="2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>
      <alignment vertical="top"/>
    </xf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3" fillId="0" borderId="0"/>
    <xf numFmtId="0" fontId="22" fillId="0" borderId="0"/>
    <xf numFmtId="0" fontId="3" fillId="0" borderId="0"/>
    <xf numFmtId="0" fontId="4" fillId="0" borderId="0">
      <alignment vertical="top"/>
    </xf>
    <xf numFmtId="0" fontId="22" fillId="0" borderId="0"/>
    <xf numFmtId="0" fontId="4" fillId="0" borderId="0">
      <alignment vertical="top"/>
    </xf>
    <xf numFmtId="0" fontId="23" fillId="0" borderId="0"/>
    <xf numFmtId="0" fontId="1" fillId="0" borderId="0"/>
    <xf numFmtId="0" fontId="3" fillId="0" borderId="0"/>
    <xf numFmtId="0" fontId="4" fillId="0" borderId="0">
      <alignment vertical="top"/>
    </xf>
    <xf numFmtId="0" fontId="2" fillId="0" borderId="0"/>
    <xf numFmtId="0" fontId="1" fillId="0" borderId="0"/>
    <xf numFmtId="0" fontId="4" fillId="0" borderId="0">
      <alignment vertical="top"/>
    </xf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" fillId="0" borderId="0">
      <alignment vertical="top"/>
    </xf>
    <xf numFmtId="0" fontId="23" fillId="0" borderId="0"/>
    <xf numFmtId="0" fontId="4" fillId="0" borderId="0">
      <alignment vertical="top"/>
    </xf>
    <xf numFmtId="0" fontId="23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4" fillId="0" borderId="0">
      <alignment vertical="top"/>
    </xf>
    <xf numFmtId="0" fontId="1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1" fillId="0" borderId="0"/>
    <xf numFmtId="0" fontId="23" fillId="0" borderId="0"/>
    <xf numFmtId="0" fontId="23" fillId="0" borderId="0"/>
    <xf numFmtId="0" fontId="2" fillId="0" borderId="0"/>
    <xf numFmtId="0" fontId="4" fillId="0" borderId="0">
      <alignment vertical="top"/>
    </xf>
    <xf numFmtId="0" fontId="1" fillId="0" borderId="0"/>
    <xf numFmtId="0" fontId="1" fillId="0" borderId="0"/>
    <xf numFmtId="0" fontId="23" fillId="0" borderId="0"/>
    <xf numFmtId="0" fontId="23" fillId="0" borderId="0"/>
    <xf numFmtId="0" fontId="4" fillId="0" borderId="0">
      <alignment vertical="top"/>
    </xf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4" fillId="0" borderId="0">
      <alignment vertical="top"/>
    </xf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1" fillId="0" borderId="0"/>
    <xf numFmtId="0" fontId="1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23" fillId="0" borderId="0"/>
    <xf numFmtId="0" fontId="23" fillId="0" borderId="0"/>
    <xf numFmtId="0" fontId="4" fillId="0" borderId="0">
      <alignment vertical="top"/>
    </xf>
    <xf numFmtId="0" fontId="2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2" fillId="8" borderId="9" applyNumberFormat="0" applyFont="0" applyAlignment="0" applyProtection="0"/>
    <xf numFmtId="0" fontId="21" fillId="8" borderId="9" applyNumberFormat="0" applyFont="0" applyAlignment="0" applyProtection="0"/>
    <xf numFmtId="0" fontId="21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1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1" fillId="8" borderId="9" applyNumberFormat="0" applyFont="0" applyAlignment="0" applyProtection="0"/>
    <xf numFmtId="0" fontId="21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1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12" fillId="6" borderId="6" applyNumberFormat="0" applyAlignment="0" applyProtection="0"/>
    <xf numFmtId="9" fontId="4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9" fillId="0" borderId="0" applyNumberFormat="0" applyFill="0" applyBorder="0">
      <alignment horizontal="left"/>
    </xf>
    <xf numFmtId="0" fontId="5" fillId="0" borderId="0" applyNumberFormat="0" applyFill="0" applyBorder="0" applyAlignment="0" applyProtection="0"/>
    <xf numFmtId="0" fontId="18" fillId="0" borderId="10" applyNumberFormat="0" applyFill="0" applyAlignment="0" applyProtection="0"/>
    <xf numFmtId="43" fontId="2" fillId="0" borderId="0" applyFont="0" applyFill="0" applyBorder="0" applyAlignment="0" applyProtection="0"/>
    <xf numFmtId="0" fontId="1" fillId="0" borderId="0"/>
    <xf numFmtId="0" fontId="35" fillId="0" borderId="0" applyNumberFormat="0" applyFill="0" applyBorder="0" applyAlignment="0" applyProtection="0"/>
  </cellStyleXfs>
  <cellXfs count="81">
    <xf numFmtId="0" fontId="0" fillId="0" borderId="0" xfId="0"/>
    <xf numFmtId="10" fontId="41" fillId="0" borderId="0" xfId="0" applyNumberFormat="1" applyFont="1" applyAlignment="1">
      <alignment horizontal="center"/>
    </xf>
    <xf numFmtId="164" fontId="41" fillId="0" borderId="0" xfId="0" applyNumberFormat="1" applyFont="1" applyAlignment="1">
      <alignment horizontal="right"/>
    </xf>
    <xf numFmtId="164" fontId="42" fillId="0" borderId="0" xfId="0" applyNumberFormat="1" applyFont="1" applyAlignment="1">
      <alignment horizontal="right" vertical="top"/>
    </xf>
    <xf numFmtId="10" fontId="41" fillId="0" borderId="0" xfId="0" applyNumberFormat="1" applyFont="1"/>
    <xf numFmtId="10" fontId="41" fillId="0" borderId="0" xfId="0" applyNumberFormat="1" applyFont="1" applyAlignment="1">
      <alignment horizontal="right"/>
    </xf>
    <xf numFmtId="0" fontId="41" fillId="0" borderId="0" xfId="0" applyFont="1"/>
    <xf numFmtId="0" fontId="41" fillId="0" borderId="0" xfId="0" applyFont="1" applyAlignment="1">
      <alignment horizontal="left"/>
    </xf>
    <xf numFmtId="0" fontId="41" fillId="0" borderId="0" xfId="0" applyFont="1" applyAlignment="1">
      <alignment horizontal="right"/>
    </xf>
    <xf numFmtId="10" fontId="42" fillId="0" borderId="0" xfId="3" applyNumberFormat="1" applyFont="1" applyFill="1" applyAlignment="1" applyProtection="1">
      <alignment horizontal="right" vertical="top"/>
    </xf>
    <xf numFmtId="10" fontId="42" fillId="0" borderId="0" xfId="0" applyNumberFormat="1" applyFont="1" applyAlignment="1">
      <alignment horizontal="right" vertical="top"/>
    </xf>
    <xf numFmtId="164" fontId="42" fillId="0" borderId="0" xfId="4" applyNumberFormat="1" applyFont="1" applyAlignment="1">
      <alignment horizontal="right" vertical="center"/>
    </xf>
    <xf numFmtId="164" fontId="41" fillId="0" borderId="0" xfId="0" applyNumberFormat="1" applyFont="1" applyAlignment="1">
      <alignment horizontal="left"/>
    </xf>
    <xf numFmtId="164" fontId="42" fillId="0" borderId="0" xfId="0" applyNumberFormat="1" applyFont="1" applyAlignment="1">
      <alignment horizontal="right" vertical="top" indent="1"/>
    </xf>
    <xf numFmtId="164" fontId="42" fillId="0" borderId="0" xfId="0" applyNumberFormat="1" applyFont="1" applyAlignment="1">
      <alignment horizontal="right"/>
    </xf>
    <xf numFmtId="0" fontId="41" fillId="0" borderId="0" xfId="0" applyFont="1" applyAlignment="1">
      <alignment horizontal="center"/>
    </xf>
    <xf numFmtId="164" fontId="41" fillId="0" borderId="0" xfId="0" applyNumberFormat="1" applyFont="1"/>
    <xf numFmtId="164" fontId="42" fillId="0" borderId="0" xfId="751" applyNumberFormat="1" applyFont="1" applyAlignment="1">
      <alignment horizontal="right" vertical="top"/>
    </xf>
    <xf numFmtId="164" fontId="42" fillId="33" borderId="0" xfId="751" applyNumberFormat="1" applyFont="1" applyFill="1" applyAlignment="1">
      <alignment horizontal="right" vertical="top"/>
    </xf>
    <xf numFmtId="10" fontId="42" fillId="0" borderId="0" xfId="0" applyNumberFormat="1" applyFont="1"/>
    <xf numFmtId="10" fontId="41" fillId="0" borderId="0" xfId="0" applyNumberFormat="1" applyFont="1" applyAlignment="1">
      <alignment wrapText="1"/>
    </xf>
    <xf numFmtId="164" fontId="42" fillId="33" borderId="11" xfId="0" applyNumberFormat="1" applyFont="1" applyFill="1" applyBorder="1"/>
    <xf numFmtId="10" fontId="42" fillId="0" borderId="0" xfId="751" applyNumberFormat="1" applyFont="1" applyAlignment="1">
      <alignment horizontal="right" vertical="top"/>
    </xf>
    <xf numFmtId="164" fontId="42" fillId="0" borderId="11" xfId="751" applyNumberFormat="1" applyFont="1" applyBorder="1" applyAlignment="1">
      <alignment horizontal="right" vertical="top"/>
    </xf>
    <xf numFmtId="164" fontId="41" fillId="0" borderId="11" xfId="0" applyNumberFormat="1" applyFont="1" applyBorder="1"/>
    <xf numFmtId="164" fontId="42" fillId="33" borderId="11" xfId="751" applyNumberFormat="1" applyFont="1" applyFill="1" applyBorder="1" applyAlignment="1">
      <alignment horizontal="right" vertical="top"/>
    </xf>
    <xf numFmtId="164" fontId="41" fillId="33" borderId="11" xfId="0" applyNumberFormat="1" applyFont="1" applyFill="1" applyBorder="1"/>
    <xf numFmtId="164" fontId="41" fillId="0" borderId="0" xfId="750" applyNumberFormat="1" applyFont="1" applyFill="1" applyAlignment="1">
      <alignment horizontal="right"/>
    </xf>
    <xf numFmtId="10" fontId="42" fillId="0" borderId="0" xfId="0" applyNumberFormat="1" applyFont="1" applyAlignment="1">
      <alignment horizontal="left"/>
    </xf>
    <xf numFmtId="10" fontId="42" fillId="0" borderId="0" xfId="0" applyNumberFormat="1" applyFont="1" applyAlignment="1">
      <alignment horizontal="right"/>
    </xf>
    <xf numFmtId="164" fontId="42" fillId="0" borderId="0" xfId="0" applyNumberFormat="1" applyFont="1" applyAlignment="1">
      <alignment horizontal="left"/>
    </xf>
    <xf numFmtId="164" fontId="41" fillId="0" borderId="0" xfId="0" applyNumberFormat="1" applyFont="1" applyAlignment="1">
      <alignment horizontal="right" wrapText="1"/>
    </xf>
    <xf numFmtId="0" fontId="39" fillId="34" borderId="12" xfId="751" applyFont="1" applyFill="1" applyBorder="1" applyAlignment="1">
      <alignment horizontal="center" wrapText="1"/>
    </xf>
    <xf numFmtId="0" fontId="44" fillId="34" borderId="12" xfId="751" applyFont="1" applyFill="1" applyBorder="1" applyAlignment="1">
      <alignment horizontal="center" wrapText="1"/>
    </xf>
    <xf numFmtId="166" fontId="40" fillId="34" borderId="12" xfId="751" applyNumberFormat="1" applyFont="1" applyFill="1" applyBorder="1" applyAlignment="1">
      <alignment horizontal="center" wrapText="1"/>
    </xf>
    <xf numFmtId="164" fontId="44" fillId="34" borderId="12" xfId="751" applyNumberFormat="1" applyFont="1" applyFill="1" applyBorder="1" applyAlignment="1">
      <alignment horizontal="center" wrapText="1"/>
    </xf>
    <xf numFmtId="10" fontId="40" fillId="34" borderId="12" xfId="751" applyNumberFormat="1" applyFont="1" applyFill="1" applyBorder="1" applyAlignment="1">
      <alignment horizontal="center" wrapText="1"/>
    </xf>
    <xf numFmtId="164" fontId="40" fillId="34" borderId="12" xfId="751" applyNumberFormat="1" applyFont="1" applyFill="1" applyBorder="1" applyAlignment="1">
      <alignment horizontal="center" wrapText="1"/>
    </xf>
    <xf numFmtId="164" fontId="40" fillId="34" borderId="1" xfId="0" applyNumberFormat="1" applyFont="1" applyFill="1" applyBorder="1" applyAlignment="1">
      <alignment horizontal="center" wrapText="1"/>
    </xf>
    <xf numFmtId="0" fontId="43" fillId="34" borderId="13" xfId="338" applyFont="1" applyFill="1" applyBorder="1" applyAlignment="1">
      <alignment horizontal="center" wrapText="1"/>
    </xf>
    <xf numFmtId="0" fontId="42" fillId="34" borderId="0" xfId="0" applyFont="1" applyFill="1" applyAlignment="1">
      <alignment horizontal="center" wrapText="1"/>
    </xf>
    <xf numFmtId="164" fontId="42" fillId="34" borderId="0" xfId="0" applyNumberFormat="1" applyFont="1" applyFill="1" applyAlignment="1">
      <alignment horizontal="center" wrapText="1"/>
    </xf>
    <xf numFmtId="164" fontId="42" fillId="34" borderId="1" xfId="0" applyNumberFormat="1" applyFont="1" applyFill="1" applyBorder="1" applyAlignment="1">
      <alignment horizontal="center" wrapText="1"/>
    </xf>
    <xf numFmtId="164" fontId="42" fillId="34" borderId="12" xfId="338" applyNumberFormat="1" applyFont="1" applyFill="1" applyBorder="1" applyAlignment="1">
      <alignment horizontal="center" wrapText="1"/>
    </xf>
    <xf numFmtId="0" fontId="44" fillId="0" borderId="12" xfId="0" applyFont="1" applyBorder="1" applyAlignment="1">
      <alignment horizontal="center" wrapText="1"/>
    </xf>
    <xf numFmtId="0" fontId="43" fillId="34" borderId="13" xfId="751" applyFont="1" applyFill="1" applyBorder="1" applyAlignment="1">
      <alignment horizontal="center" wrapText="1"/>
    </xf>
    <xf numFmtId="0" fontId="43" fillId="0" borderId="0" xfId="0" applyFont="1" applyAlignment="1">
      <alignment horizontal="left" vertical="top"/>
    </xf>
    <xf numFmtId="164" fontId="42" fillId="0" borderId="0" xfId="338" applyNumberFormat="1" applyFont="1" applyAlignment="1">
      <alignment horizontal="right" vertical="top"/>
    </xf>
    <xf numFmtId="164" fontId="42" fillId="33" borderId="11" xfId="338" applyNumberFormat="1" applyFont="1" applyFill="1" applyBorder="1" applyAlignment="1">
      <alignment horizontal="right" vertical="top"/>
    </xf>
    <xf numFmtId="164" fontId="42" fillId="0" borderId="0" xfId="338" applyNumberFormat="1" applyFont="1" applyAlignment="1">
      <alignment horizontal="right"/>
    </xf>
    <xf numFmtId="10" fontId="42" fillId="0" borderId="0" xfId="338" applyNumberFormat="1" applyFont="1" applyAlignment="1">
      <alignment horizontal="right"/>
    </xf>
    <xf numFmtId="10" fontId="42" fillId="0" borderId="0" xfId="338" applyNumberFormat="1" applyFont="1" applyAlignment="1">
      <alignment wrapText="1"/>
    </xf>
    <xf numFmtId="164" fontId="41" fillId="33" borderId="11" xfId="0" applyNumberFormat="1" applyFont="1" applyFill="1" applyBorder="1" applyAlignment="1">
      <alignment horizontal="left"/>
    </xf>
    <xf numFmtId="166" fontId="42" fillId="0" borderId="0" xfId="0" applyNumberFormat="1" applyFont="1" applyAlignment="1">
      <alignment horizontal="center" vertical="top"/>
    </xf>
    <xf numFmtId="1" fontId="43" fillId="0" borderId="0" xfId="0" applyNumberFormat="1" applyFont="1" applyAlignment="1">
      <alignment horizontal="center" vertical="top"/>
    </xf>
    <xf numFmtId="3" fontId="43" fillId="0" borderId="0" xfId="0" applyNumberFormat="1" applyFont="1" applyAlignment="1">
      <alignment horizontal="center" vertical="top"/>
    </xf>
    <xf numFmtId="3" fontId="41" fillId="0" borderId="0" xfId="0" applyNumberFormat="1" applyFont="1"/>
    <xf numFmtId="0" fontId="43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35" fillId="0" borderId="0" xfId="752"/>
    <xf numFmtId="167" fontId="40" fillId="34" borderId="12" xfId="751" applyNumberFormat="1" applyFont="1" applyFill="1" applyBorder="1" applyAlignment="1">
      <alignment horizontal="center" wrapText="1"/>
    </xf>
    <xf numFmtId="167" fontId="43" fillId="0" borderId="0" xfId="0" applyNumberFormat="1" applyFont="1" applyAlignment="1">
      <alignment vertical="top"/>
    </xf>
    <xf numFmtId="167" fontId="41" fillId="0" borderId="0" xfId="0" applyNumberFormat="1" applyFont="1"/>
    <xf numFmtId="164" fontId="41" fillId="0" borderId="0" xfId="0" applyNumberFormat="1" applyFont="1" applyAlignment="1">
      <alignment horizontal="left" wrapText="1"/>
    </xf>
    <xf numFmtId="167" fontId="41" fillId="0" borderId="0" xfId="0" applyNumberFormat="1" applyFont="1" applyAlignment="1">
      <alignment horizontal="right"/>
    </xf>
    <xf numFmtId="167" fontId="41" fillId="0" borderId="0" xfId="0" applyNumberFormat="1" applyFont="1" applyAlignment="1">
      <alignment horizontal="right" indent="1"/>
    </xf>
    <xf numFmtId="0" fontId="42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42" fillId="0" borderId="0" xfId="338" applyFont="1" applyAlignment="1">
      <alignment horizontal="left"/>
    </xf>
    <xf numFmtId="6" fontId="42" fillId="0" borderId="0" xfId="0" applyNumberFormat="1" applyFont="1" applyAlignment="1">
      <alignment horizontal="right" vertical="top"/>
    </xf>
    <xf numFmtId="0" fontId="42" fillId="0" borderId="0" xfId="0" applyFont="1" applyAlignment="1">
      <alignment horizontal="left" vertical="top"/>
    </xf>
    <xf numFmtId="6" fontId="42" fillId="0" borderId="0" xfId="0" applyNumberFormat="1" applyFont="1" applyAlignment="1">
      <alignment horizontal="left" vertical="top"/>
    </xf>
    <xf numFmtId="164" fontId="42" fillId="0" borderId="0" xfId="338" applyNumberFormat="1" applyFont="1" applyAlignment="1">
      <alignment horizontal="left"/>
    </xf>
    <xf numFmtId="0" fontId="0" fillId="0" borderId="0" xfId="0" applyAlignment="1">
      <alignment horizontal="left" vertical="center"/>
    </xf>
    <xf numFmtId="0" fontId="35" fillId="0" borderId="0" xfId="752" applyAlignment="1">
      <alignment horizontal="left"/>
    </xf>
    <xf numFmtId="10" fontId="42" fillId="34" borderId="1" xfId="0" applyNumberFormat="1" applyFont="1" applyFill="1" applyBorder="1" applyAlignment="1">
      <alignment horizontal="center" wrapText="1"/>
    </xf>
    <xf numFmtId="0" fontId="42" fillId="34" borderId="1" xfId="0" applyFont="1" applyFill="1" applyBorder="1" applyAlignment="1">
      <alignment horizontal="center" wrapText="1"/>
    </xf>
    <xf numFmtId="0" fontId="42" fillId="34" borderId="12" xfId="338" applyFont="1" applyFill="1" applyBorder="1" applyAlignment="1">
      <alignment horizontal="center" wrapText="1"/>
    </xf>
    <xf numFmtId="10" fontId="42" fillId="34" borderId="12" xfId="338" applyNumberFormat="1" applyFont="1" applyFill="1" applyBorder="1" applyAlignment="1">
      <alignment horizontal="center" wrapText="1"/>
    </xf>
    <xf numFmtId="167" fontId="42" fillId="34" borderId="1" xfId="0" applyNumberFormat="1" applyFont="1" applyFill="1" applyBorder="1" applyAlignment="1">
      <alignment horizontal="center" wrapText="1"/>
    </xf>
    <xf numFmtId="0" fontId="42" fillId="0" borderId="0" xfId="0" applyFont="1" applyFill="1" applyAlignment="1">
      <alignment horizontal="center" wrapText="1"/>
    </xf>
  </cellXfs>
  <cellStyles count="753">
    <cellStyle name="20% - Accent1" xfId="23" builtinId="30" customBuiltin="1"/>
    <cellStyle name="20% - Accent1 2" xfId="41" xr:uid="{42F996B8-9E2C-4AA7-B8DB-FD335CEB0241}"/>
    <cellStyle name="20% - Accent1 2 2" xfId="42" xr:uid="{4A10E957-9465-41E6-9BC7-5CB00E4C91D2}"/>
    <cellStyle name="20% - Accent1 2 2 2" xfId="43" xr:uid="{A72592F2-90AC-449C-BCB8-5C988B5D7643}"/>
    <cellStyle name="20% - Accent1 2 3" xfId="44" xr:uid="{6B6CC597-9482-49DE-B1C9-F1D493E9154B}"/>
    <cellStyle name="20% - Accent1 3" xfId="45" xr:uid="{E18131F0-6487-4213-BEAA-6368FE1335AE}"/>
    <cellStyle name="20% - Accent1 3 2" xfId="46" xr:uid="{46AC3110-5794-4BB3-A7FA-1FCCE6CC56C2}"/>
    <cellStyle name="20% - Accent1 4" xfId="47" xr:uid="{D8B73B7A-FD42-4138-A7C4-5B5F8F0D5629}"/>
    <cellStyle name="20% - Accent2" xfId="26" builtinId="34" customBuiltin="1"/>
    <cellStyle name="20% - Accent2 2" xfId="48" xr:uid="{48F43306-BDBB-42DF-8CC5-74401FA5FE30}"/>
    <cellStyle name="20% - Accent2 2 2" xfId="49" xr:uid="{6B2E60C8-4245-45B3-B8E8-F1900B2E3592}"/>
    <cellStyle name="20% - Accent2 2 2 2" xfId="50" xr:uid="{F909237C-C2E2-4AF3-8C18-E1BF9D792FB9}"/>
    <cellStyle name="20% - Accent2 2 3" xfId="51" xr:uid="{85F93A1E-0402-4B4E-B958-F3981E8AB546}"/>
    <cellStyle name="20% - Accent2 3" xfId="52" xr:uid="{D1973C94-6E4B-4867-BBB6-3AA3927B0240}"/>
    <cellStyle name="20% - Accent2 3 2" xfId="53" xr:uid="{4A9865B4-97A9-46FD-BEA4-A43535173BB0}"/>
    <cellStyle name="20% - Accent2 4" xfId="54" xr:uid="{169806E4-4813-4A21-B1CA-10C7ADE70B54}"/>
    <cellStyle name="20% - Accent3" xfId="29" builtinId="38" customBuiltin="1"/>
    <cellStyle name="20% - Accent3 2" xfId="55" xr:uid="{211DFC6A-8B0A-438B-9C7B-6B11C2BC4198}"/>
    <cellStyle name="20% - Accent3 2 2" xfId="56" xr:uid="{38917007-694C-44DD-AB4B-2D81E4428E9E}"/>
    <cellStyle name="20% - Accent3 2 2 2" xfId="57" xr:uid="{9C8F5395-40FD-4C66-9CCA-E14E4096E663}"/>
    <cellStyle name="20% - Accent3 2 3" xfId="58" xr:uid="{17E8F298-5A9F-4DC3-A952-7BB4F7A4941E}"/>
    <cellStyle name="20% - Accent3 3" xfId="59" xr:uid="{76488841-000D-4744-9AFC-52A206EF6157}"/>
    <cellStyle name="20% - Accent3 3 2" xfId="60" xr:uid="{91969D4A-BE34-4BBD-AB75-E5C402E8D997}"/>
    <cellStyle name="20% - Accent3 4" xfId="61" xr:uid="{EC3627FF-D755-4584-AC00-FB83842AA799}"/>
    <cellStyle name="20% - Accent4" xfId="32" builtinId="42" customBuiltin="1"/>
    <cellStyle name="20% - Accent4 2" xfId="62" xr:uid="{B67CE5A3-5AFB-46F4-9280-7C1027BBB6AE}"/>
    <cellStyle name="20% - Accent4 2 2" xfId="63" xr:uid="{E5AFA936-B8BF-4446-AB34-6BF45F102602}"/>
    <cellStyle name="20% - Accent4 2 2 2" xfId="64" xr:uid="{27140277-03CB-40B3-ABB7-28E583CBC151}"/>
    <cellStyle name="20% - Accent4 2 3" xfId="65" xr:uid="{34444395-2C8E-4425-81B8-EB8469B7589A}"/>
    <cellStyle name="20% - Accent4 3" xfId="66" xr:uid="{6DD8365E-7C83-4705-B043-BC6DF50A453A}"/>
    <cellStyle name="20% - Accent4 3 2" xfId="67" xr:uid="{8EF129B6-433C-4F62-B599-5D16689C4BF8}"/>
    <cellStyle name="20% - Accent4 4" xfId="68" xr:uid="{6417A66D-DA98-46AE-AEFD-4FB397CF5B3F}"/>
    <cellStyle name="20% - Accent5" xfId="35" builtinId="46" customBuiltin="1"/>
    <cellStyle name="20% - Accent5 2" xfId="69" xr:uid="{7BB6EA04-612C-4103-BD76-8AFCDA8A3CDF}"/>
    <cellStyle name="20% - Accent5 2 2" xfId="70" xr:uid="{C8AD0939-AF36-41AA-8517-DE9DAEA59530}"/>
    <cellStyle name="20% - Accent5 2 2 2" xfId="71" xr:uid="{DA910AD2-5737-42C5-A58E-81C0412B302A}"/>
    <cellStyle name="20% - Accent5 2 3" xfId="72" xr:uid="{BC1F91EB-3503-4C84-820B-AF8F50AB926B}"/>
    <cellStyle name="20% - Accent5 3" xfId="73" xr:uid="{244EA8D5-B892-4935-B5AA-B6A88798DDFE}"/>
    <cellStyle name="20% - Accent5 3 2" xfId="74" xr:uid="{EDAF390F-E79C-42A5-B8B2-C47BB3A73005}"/>
    <cellStyle name="20% - Accent5 4" xfId="75" xr:uid="{3876115E-7D46-47F9-ABC3-79D2F66E6596}"/>
    <cellStyle name="20% - Accent6" xfId="38" builtinId="50" customBuiltin="1"/>
    <cellStyle name="20% - Accent6 2" xfId="76" xr:uid="{FD0912DD-8923-49FB-9E24-1FE8CF2D0C3E}"/>
    <cellStyle name="20% - Accent6 2 2" xfId="77" xr:uid="{6618D4E5-A6A7-4198-A352-CDEB0850683B}"/>
    <cellStyle name="20% - Accent6 2 2 2" xfId="78" xr:uid="{6809B7CD-66C1-4252-B6AA-036FD08B1467}"/>
    <cellStyle name="20% - Accent6 2 3" xfId="79" xr:uid="{B03F705A-8DD1-46C1-8997-D5AE68DFD04C}"/>
    <cellStyle name="20% - Accent6 3" xfId="80" xr:uid="{713427E7-612F-4E55-BB81-36F0147EA10C}"/>
    <cellStyle name="20% - Accent6 3 2" xfId="81" xr:uid="{4CD0AF2B-1CCC-40FE-980B-244F0B1602D9}"/>
    <cellStyle name="20% - Accent6 4" xfId="82" xr:uid="{8153672F-B30A-4413-9E4B-4CA2D7F854B7}"/>
    <cellStyle name="40% - Accent1" xfId="24" builtinId="31" customBuiltin="1"/>
    <cellStyle name="40% - Accent1 2" xfId="83" xr:uid="{5F6A96A0-8BBF-4154-B306-A1726FF5BE72}"/>
    <cellStyle name="40% - Accent1 2 2" xfId="84" xr:uid="{416D79AB-5381-4061-96D6-9181A78A7475}"/>
    <cellStyle name="40% - Accent1 2 2 2" xfId="85" xr:uid="{D35E5D5F-C220-43E7-87F9-3DE90C91C4F4}"/>
    <cellStyle name="40% - Accent1 2 3" xfId="86" xr:uid="{ACC5365A-9D89-46F6-8A68-87AD22C07169}"/>
    <cellStyle name="40% - Accent1 3" xfId="87" xr:uid="{7C23ED0C-6FFA-4A7A-B572-23B4C2E7FD0C}"/>
    <cellStyle name="40% - Accent1 3 2" xfId="88" xr:uid="{9147C145-38FF-4B1E-B593-9A993F76C73C}"/>
    <cellStyle name="40% - Accent1 4" xfId="89" xr:uid="{EA2AE850-3B23-4D75-896F-71E1CF6CF855}"/>
    <cellStyle name="40% - Accent2" xfId="27" builtinId="35" customBuiltin="1"/>
    <cellStyle name="40% - Accent2 2" xfId="90" xr:uid="{166C4CDC-8C54-4C3D-B0C5-A8639001B567}"/>
    <cellStyle name="40% - Accent2 2 2" xfId="91" xr:uid="{D6C867EA-FD09-47DF-813D-312E826D8C2D}"/>
    <cellStyle name="40% - Accent2 2 2 2" xfId="92" xr:uid="{66F21D43-C96C-4E49-82B3-01A65EBB1666}"/>
    <cellStyle name="40% - Accent2 2 3" xfId="93" xr:uid="{82FB4A58-5072-4A16-8505-5C94BD2F50F1}"/>
    <cellStyle name="40% - Accent2 3" xfId="94" xr:uid="{3C59A682-D558-4E41-93D3-D86BCC85C810}"/>
    <cellStyle name="40% - Accent2 3 2" xfId="95" xr:uid="{F05D6BF7-6EE8-40FF-B60E-D6185B856A86}"/>
    <cellStyle name="40% - Accent2 4" xfId="96" xr:uid="{6A6AD1D8-5469-4211-8902-FE65F4CF6C77}"/>
    <cellStyle name="40% - Accent3" xfId="30" builtinId="39" customBuiltin="1"/>
    <cellStyle name="40% - Accent3 2" xfId="97" xr:uid="{F50DA968-332C-4175-A380-AEF6FB25FEB4}"/>
    <cellStyle name="40% - Accent3 2 2" xfId="98" xr:uid="{EC49EC15-26F6-4769-B964-ED505E3A410E}"/>
    <cellStyle name="40% - Accent3 2 2 2" xfId="99" xr:uid="{09277160-04F7-445D-9A83-A05277182668}"/>
    <cellStyle name="40% - Accent3 2 3" xfId="100" xr:uid="{2735E0C0-A1E0-4A99-92B7-9196D82CBF6C}"/>
    <cellStyle name="40% - Accent3 3" xfId="101" xr:uid="{01E93AD9-EA8A-4054-BB86-398154D31E1E}"/>
    <cellStyle name="40% - Accent3 3 2" xfId="102" xr:uid="{BC921F9E-F6C6-42EB-A7C5-C94065FDEE19}"/>
    <cellStyle name="40% - Accent3 4" xfId="103" xr:uid="{D3ACF4C2-4290-407E-8F5A-2D8460E4B72B}"/>
    <cellStyle name="40% - Accent4" xfId="33" builtinId="43" customBuiltin="1"/>
    <cellStyle name="40% - Accent4 2" xfId="104" xr:uid="{BBF22F9E-748D-487E-A384-9D3E550FE55B}"/>
    <cellStyle name="40% - Accent4 2 2" xfId="105" xr:uid="{E7CAF4B2-59CC-4A40-A6EC-3AFC7EEFC524}"/>
    <cellStyle name="40% - Accent4 2 2 2" xfId="106" xr:uid="{59428B01-3453-43BD-9569-CFB3F0029408}"/>
    <cellStyle name="40% - Accent4 2 3" xfId="107" xr:uid="{303C2132-B2C9-4E1B-BBF1-536E57A6EAE6}"/>
    <cellStyle name="40% - Accent4 3" xfId="108" xr:uid="{F48DC659-9C31-4850-B46D-3F0D64339573}"/>
    <cellStyle name="40% - Accent4 3 2" xfId="109" xr:uid="{27DB6ABB-77F2-48C4-825F-2C3A4E519651}"/>
    <cellStyle name="40% - Accent4 4" xfId="110" xr:uid="{036B4667-EF1B-4F7B-9F72-0BCEA08635F4}"/>
    <cellStyle name="40% - Accent5" xfId="36" builtinId="47" customBuiltin="1"/>
    <cellStyle name="40% - Accent5 2" xfId="111" xr:uid="{FD1C5473-FCBB-48CD-B114-3A8FBF7EE194}"/>
    <cellStyle name="40% - Accent5 2 2" xfId="112" xr:uid="{E71FA972-95D1-4C17-8F33-47E6CF5F8DA9}"/>
    <cellStyle name="40% - Accent5 2 2 2" xfId="113" xr:uid="{5E126B87-A31F-4987-9093-8B1629A5FFAF}"/>
    <cellStyle name="40% - Accent5 2 3" xfId="114" xr:uid="{71BF508F-ECB6-4CAD-AEDF-B59D79A0DF11}"/>
    <cellStyle name="40% - Accent5 3" xfId="115" xr:uid="{A83BE145-C961-42F6-9429-B1AA1C50A375}"/>
    <cellStyle name="40% - Accent5 3 2" xfId="116" xr:uid="{C455940D-AEE4-45E0-8042-8FC2C390F204}"/>
    <cellStyle name="40% - Accent5 4" xfId="117" xr:uid="{EC162070-0E00-45C4-839A-4612A2394D40}"/>
    <cellStyle name="40% - Accent6" xfId="39" builtinId="51" customBuiltin="1"/>
    <cellStyle name="40% - Accent6 2" xfId="118" xr:uid="{9C290186-31A7-4C05-8EB3-4338E8B42924}"/>
    <cellStyle name="40% - Accent6 2 2" xfId="119" xr:uid="{94D07B85-A5EB-4DED-9E90-B6902179BB70}"/>
    <cellStyle name="40% - Accent6 2 2 2" xfId="120" xr:uid="{19552D81-116D-46E6-832B-446BE6DD9015}"/>
    <cellStyle name="40% - Accent6 2 3" xfId="121" xr:uid="{837286D4-6656-49F1-983F-E45624B8F8F2}"/>
    <cellStyle name="40% - Accent6 3" xfId="122" xr:uid="{BCD4D018-F200-49E1-9DCB-2CB7AFAAB5F3}"/>
    <cellStyle name="40% - Accent6 3 2" xfId="123" xr:uid="{4BEE7D0F-BB38-434A-B561-DC2AC8511710}"/>
    <cellStyle name="40% - Accent6 4" xfId="124" xr:uid="{BCBC0B70-337D-49ED-A08E-C80588548CE1}"/>
    <cellStyle name="60% - Accent1 2" xfId="126" xr:uid="{D6274D80-433C-455E-974F-829288EA4A7D}"/>
    <cellStyle name="60% - Accent1 3" xfId="125" xr:uid="{1391FB93-6D8E-4DD1-BB4C-EA0680069371}"/>
    <cellStyle name="60% - Accent2 2" xfId="127" xr:uid="{CE6941A5-4101-41C4-922A-B88B4B8668BB}"/>
    <cellStyle name="60% - Accent3 2" xfId="129" xr:uid="{F7EAB6A3-74B8-4D76-B1A0-8FAD2FC9DB09}"/>
    <cellStyle name="60% - Accent3 3" xfId="128" xr:uid="{20390016-8E99-4815-8158-53852B09305B}"/>
    <cellStyle name="60% - Accent4 2" xfId="131" xr:uid="{D1F07520-A891-4911-B6A2-6D6C4C4060A0}"/>
    <cellStyle name="60% - Accent4 3" xfId="130" xr:uid="{D6CAD229-DC86-4530-9F16-F9E3AC627449}"/>
    <cellStyle name="60% - Accent5 2" xfId="132" xr:uid="{4B864EBA-6C86-4609-A968-D0B474548727}"/>
    <cellStyle name="60% - Accent6 2" xfId="134" xr:uid="{A5B0AD55-3021-4768-9582-767A0912D54F}"/>
    <cellStyle name="60% - Accent6 3" xfId="133" xr:uid="{5C255373-59BC-4F41-97B4-0E568D505E27}"/>
    <cellStyle name="Accent1" xfId="22" builtinId="29" customBuiltin="1"/>
    <cellStyle name="Accent1 2" xfId="135" xr:uid="{C3E4FEB8-22A7-47FF-9A35-EC048B0CFCD2}"/>
    <cellStyle name="Accent2" xfId="25" builtinId="33" customBuiltin="1"/>
    <cellStyle name="Accent2 2" xfId="136" xr:uid="{DB41D901-464A-4CC6-9A21-70351ED2EE8E}"/>
    <cellStyle name="Accent3" xfId="28" builtinId="37" customBuiltin="1"/>
    <cellStyle name="Accent3 2" xfId="137" xr:uid="{9087F4EA-49B2-4469-ABD9-5E8A1102BB51}"/>
    <cellStyle name="Accent4" xfId="31" builtinId="41" customBuiltin="1"/>
    <cellStyle name="Accent4 2" xfId="138" xr:uid="{F8284A0E-E795-4637-AA0D-4EE2CF7391C9}"/>
    <cellStyle name="Accent5" xfId="34" builtinId="45" customBuiltin="1"/>
    <cellStyle name="Accent6" xfId="37" builtinId="49" customBuiltin="1"/>
    <cellStyle name="Bad" xfId="13" builtinId="27" customBuiltin="1"/>
    <cellStyle name="Bad 2" xfId="139" xr:uid="{8E042C7C-4B8A-4EBB-B093-0E1E90719549}"/>
    <cellStyle name="Calculation" xfId="16" builtinId="22" customBuiltin="1"/>
    <cellStyle name="Calculation 2" xfId="140" xr:uid="{F9D27B55-816F-4DDD-BBC6-E423B308E203}"/>
    <cellStyle name="Check Cell" xfId="18" builtinId="23" customBuiltin="1"/>
    <cellStyle name="Comma" xfId="750" builtinId="3"/>
    <cellStyle name="Comma 2" xfId="141" xr:uid="{DE76076C-980A-41D3-B1CD-CBB7D6C7D8EA}"/>
    <cellStyle name="Comma 2 2" xfId="142" xr:uid="{FD179013-D6F9-4985-B57F-7219CEA60D04}"/>
    <cellStyle name="Comma 2 2 2" xfId="143" xr:uid="{7BFC89CF-95B9-4FFB-B763-AFE891DEB0AE}"/>
    <cellStyle name="Comma 2 2 3" xfId="144" xr:uid="{789BEFFA-E743-4477-9E01-6430E1EA8A34}"/>
    <cellStyle name="Comma 2 3" xfId="145" xr:uid="{AFF2139D-F771-4023-9916-52F025A24E3F}"/>
    <cellStyle name="Comma 2 3 2" xfId="146" xr:uid="{C6E37440-E741-4FCD-BFB1-A9E80636128F}"/>
    <cellStyle name="Comma 2 4" xfId="147" xr:uid="{0597D21C-570E-4215-AD36-36C70AAAE5C5}"/>
    <cellStyle name="Comma 2 4 2" xfId="148" xr:uid="{9A122744-E0EF-4147-BCF0-8C5615F807DB}"/>
    <cellStyle name="Comma 2 4 2 2" xfId="149" xr:uid="{3C1415DE-D42E-47DB-85F4-A4E65038AAA9}"/>
    <cellStyle name="Comma 2 5" xfId="150" xr:uid="{FC250C4D-05A0-445D-A47C-E3AC3FB8B735}"/>
    <cellStyle name="Comma 3" xfId="151" xr:uid="{C2CC1363-9243-4E14-B8BA-D1C6BA6CE41B}"/>
    <cellStyle name="Comma 3 2" xfId="152" xr:uid="{0DF87D6F-8097-4637-BC92-5806EB12E4D8}"/>
    <cellStyle name="Comma 3 2 2" xfId="153" xr:uid="{C925FF45-B903-4ACB-84BB-F73CB90AA36E}"/>
    <cellStyle name="Comma 3 2 3" xfId="154" xr:uid="{DE306CE5-C91D-40BE-A665-F79E7DBABC60}"/>
    <cellStyle name="Comma 3 2 4" xfId="155" xr:uid="{F6C40F1B-2152-4DF7-A11D-18EF9C445679}"/>
    <cellStyle name="Comma 3 2 5" xfId="156" xr:uid="{6FCB8CF7-7119-4499-A2E7-1141D02DDF1A}"/>
    <cellStyle name="Comma 3 3" xfId="157" xr:uid="{A9443A73-8292-4B9F-9B97-3FDF91763C12}"/>
    <cellStyle name="Comma 3 4" xfId="158" xr:uid="{1A46E703-8224-4F53-BD83-856AB31C8A14}"/>
    <cellStyle name="Comma 4" xfId="159" xr:uid="{77AFC8AB-4A30-4853-826F-55A5D8244FFD}"/>
    <cellStyle name="Comma 4 2" xfId="160" xr:uid="{98BEE6B9-F84D-4F49-9B54-397009E33187}"/>
    <cellStyle name="Comma 4 2 2" xfId="161" xr:uid="{DC05DE91-CADD-4F73-8B8F-E0D06CCD2C21}"/>
    <cellStyle name="Comma 4 2 2 2" xfId="162" xr:uid="{A66AA0DB-E083-4F86-865C-74B6ECE7D136}"/>
    <cellStyle name="Comma 4 2 2 2 2" xfId="163" xr:uid="{57DE8395-0332-4013-A255-23A67A095BEA}"/>
    <cellStyle name="Comma 4 2 2 2 2 2" xfId="164" xr:uid="{C54D8E6A-2EA8-47F8-A21A-43DD1F81361B}"/>
    <cellStyle name="Comma 4 2 2 2 3" xfId="165" xr:uid="{DE8C6296-B446-4B5A-B577-85E878215365}"/>
    <cellStyle name="Comma 4 2 2 3" xfId="166" xr:uid="{606C2904-6936-4B73-B5A8-4E33B785D34B}"/>
    <cellStyle name="Comma 4 2 2 3 2" xfId="167" xr:uid="{E959A96C-59A0-46C4-8BA8-6C472A834E7C}"/>
    <cellStyle name="Comma 4 2 2 3 2 2" xfId="168" xr:uid="{BB8BE200-63D8-4535-864A-48D0418B6E06}"/>
    <cellStyle name="Comma 4 2 2 4" xfId="169" xr:uid="{69423C1B-4B9C-4608-B883-043ACB3C3908}"/>
    <cellStyle name="Comma 4 2 2 5" xfId="170" xr:uid="{AE98DAA0-CE63-49EF-8A70-7A6690FC7244}"/>
    <cellStyle name="Comma 4 2 3" xfId="171" xr:uid="{268B66F9-95A5-40EB-B294-CD1E0855CEF3}"/>
    <cellStyle name="Comma 4 2 3 2" xfId="172" xr:uid="{07B8F17F-9E7E-4CA4-90F2-01D43CF5684C}"/>
    <cellStyle name="Comma 4 2 3 2 2" xfId="173" xr:uid="{AC31F80A-CBBB-4792-93CE-C4D65922D6C8}"/>
    <cellStyle name="Comma 4 2 3 3" xfId="174" xr:uid="{5C9A2410-5F0E-4D36-98D0-68557FE133CD}"/>
    <cellStyle name="Comma 4 2 4" xfId="175" xr:uid="{185472EE-87CA-4BD6-B94C-FB7F5B5BB239}"/>
    <cellStyle name="Comma 4 2 4 2" xfId="176" xr:uid="{53478125-BF69-4F80-A856-B602718F6C89}"/>
    <cellStyle name="Comma 4 2 4 2 2" xfId="177" xr:uid="{EAC872D4-32C3-448B-8647-DB8724271935}"/>
    <cellStyle name="Comma 4 2 5" xfId="178" xr:uid="{F851D7E4-EA46-4B11-BDD0-0592F1FC2E81}"/>
    <cellStyle name="Comma 4 2 6" xfId="179" xr:uid="{6AC91841-670D-4E82-9B5A-E3E54E99A9F1}"/>
    <cellStyle name="Comma 4 3" xfId="180" xr:uid="{C4937DD4-4E8E-46E6-A1EC-E8B8176FEF13}"/>
    <cellStyle name="Comma 4 3 2" xfId="181" xr:uid="{6D296247-B5BD-4F10-B0B3-041B633A5D74}"/>
    <cellStyle name="Comma 4 3 2 2" xfId="182" xr:uid="{051DFDF6-44C4-4829-BE44-AC77579A45DA}"/>
    <cellStyle name="Comma 4 3 2 2 2" xfId="183" xr:uid="{4D360D03-E4D8-403E-9194-0BC7D8AD9DEB}"/>
    <cellStyle name="Comma 4 3 2 3" xfId="184" xr:uid="{AFEF9147-BB50-4302-A1DB-5DD49B0724DF}"/>
    <cellStyle name="Comma 4 3 3" xfId="185" xr:uid="{105507A5-5148-466D-9B2B-0BA2B05CE24F}"/>
    <cellStyle name="Comma 4 3 3 2" xfId="186" xr:uid="{68F8FB2C-E573-43F6-9053-C1308F7381C8}"/>
    <cellStyle name="Comma 4 3 3 2 2" xfId="187" xr:uid="{07668848-5157-45C7-ABEA-37EF33D50702}"/>
    <cellStyle name="Comma 4 3 4" xfId="188" xr:uid="{E502E29C-AF45-41D8-A5A2-5AC80D3C2EFF}"/>
    <cellStyle name="Comma 4 3 5" xfId="189" xr:uid="{C8ACA52A-E082-4D1E-84ED-3F291243F5FA}"/>
    <cellStyle name="Comma 4 4" xfId="190" xr:uid="{DCBFC7DA-5E9A-4412-A8DC-0B79B122E736}"/>
    <cellStyle name="Comma 4 4 2" xfId="191" xr:uid="{48A820E5-28AB-4F5C-95CD-425E1AC202A3}"/>
    <cellStyle name="Comma 4 4 2 2" xfId="192" xr:uid="{70F7B4A3-BCE6-4423-96F9-66FB7C8497DE}"/>
    <cellStyle name="Comma 4 4 3" xfId="193" xr:uid="{CBC4B90E-CA4B-4C16-AD76-E4A7BD4ACE91}"/>
    <cellStyle name="Comma 4 5" xfId="194" xr:uid="{D1C4D536-7AD9-45AE-B416-C7DB41E248DA}"/>
    <cellStyle name="Comma 4 5 2" xfId="195" xr:uid="{05A352AA-4E07-4905-BD4B-5E32C65B18A4}"/>
    <cellStyle name="Comma 4 5 2 2" xfId="196" xr:uid="{7E7C79F8-DDA8-447D-A0F1-F6406C4D75E4}"/>
    <cellStyle name="Comma 4 6" xfId="197" xr:uid="{BAE4791B-8629-433A-888B-91A1ED6CC4F5}"/>
    <cellStyle name="Comma 4 6 2" xfId="198" xr:uid="{4BD67574-EB2B-4904-97ED-658C7EA525BA}"/>
    <cellStyle name="Comma 4 7" xfId="199" xr:uid="{24709B03-4E88-413A-B067-9EC364FD53EA}"/>
    <cellStyle name="Comma 4 7 2" xfId="200" xr:uid="{77055A9B-88F1-49DB-AD0C-283CB977F476}"/>
    <cellStyle name="Comma 5" xfId="201" xr:uid="{2C597AFD-C0E5-4AF5-9D62-7FBF71B3779C}"/>
    <cellStyle name="Comma 5 2" xfId="202" xr:uid="{9EB05516-B5E0-4F7D-B4E7-A2B58954190D}"/>
    <cellStyle name="Comma 6" xfId="203" xr:uid="{D334A5ED-989C-4C28-997E-78E62351A8C5}"/>
    <cellStyle name="Currency" xfId="3" builtinId="4"/>
    <cellStyle name="Currency 10" xfId="204" xr:uid="{3D247E2C-0381-4606-A9D5-84FAE777759B}"/>
    <cellStyle name="Currency 10 2" xfId="205" xr:uid="{E39FDDC9-7E66-4FE8-8661-4DA36702ABF6}"/>
    <cellStyle name="Currency 10 3" xfId="206" xr:uid="{81AAB6C0-99B8-4B69-BAF6-F84D234BA7C1}"/>
    <cellStyle name="Currency 10 4" xfId="207" xr:uid="{104E28D0-8161-4595-B224-9995B7A371ED}"/>
    <cellStyle name="Currency 11" xfId="208" xr:uid="{DA651F32-943A-4A17-B223-F0AEDCADE96D}"/>
    <cellStyle name="Currency 11 2" xfId="209" xr:uid="{C6A5DD74-44FB-4619-9D4F-3BE8CE5C0636}"/>
    <cellStyle name="Currency 12" xfId="210" xr:uid="{6494B3BF-E029-41B5-B94A-875C28202D86}"/>
    <cellStyle name="Currency 2" xfId="2" xr:uid="{00000000-0005-0000-0000-000001000000}"/>
    <cellStyle name="Currency 2 2" xfId="211" xr:uid="{E636ACFC-7262-4C5B-9B06-581D7E1D84F8}"/>
    <cellStyle name="Currency 2 3" xfId="212" xr:uid="{F6DC7CE6-BBE8-41B5-8648-9E70C7ACE4A7}"/>
    <cellStyle name="Currency 2 3 2" xfId="213" xr:uid="{368C83C6-00D0-4C2A-A55F-823329DC27DE}"/>
    <cellStyle name="Currency 2 3 3" xfId="214" xr:uid="{6A1AD479-CE77-4232-A5EF-82953CFC1FA6}"/>
    <cellStyle name="Currency 3" xfId="215" xr:uid="{AE39E0E8-63F0-4B65-8C07-394AA0D72DBA}"/>
    <cellStyle name="Currency 3 2" xfId="216" xr:uid="{0D972D3E-FFBD-4BB7-9017-9A89173B185E}"/>
    <cellStyle name="Currency 3 2 2" xfId="217" xr:uid="{22BD1B45-DAB8-4500-8AD9-8F6183475DCE}"/>
    <cellStyle name="Currency 3 2 2 2" xfId="218" xr:uid="{CC194892-A032-4248-93D7-E495D1AB4106}"/>
    <cellStyle name="Currency 3 2 2 2 2" xfId="219" xr:uid="{C3530D26-12E2-4F00-B621-8E66A69E1249}"/>
    <cellStyle name="Currency 3 2 2 3" xfId="220" xr:uid="{64F34655-1CB8-482A-A8BB-2168217EB87F}"/>
    <cellStyle name="Currency 3 2 3" xfId="221" xr:uid="{A220F673-BCEA-4F59-A71A-F5A60D06F7AE}"/>
    <cellStyle name="Currency 3 2 3 2" xfId="222" xr:uid="{C6F18512-3052-438E-ADBF-4B9113AEEA1A}"/>
    <cellStyle name="Currency 3 2 4" xfId="223" xr:uid="{74E1FF48-0A2F-4038-845D-8C445CE599F3}"/>
    <cellStyle name="Currency 3 2 4 2" xfId="224" xr:uid="{E1B13C29-969E-4ACD-BD81-A6DCC4997252}"/>
    <cellStyle name="Currency 3 2 5" xfId="225" xr:uid="{E65756EA-60EF-4EBB-A877-280C1F995624}"/>
    <cellStyle name="Currency 3 2 5 2" xfId="226" xr:uid="{D37BB666-E201-4483-A198-4FBE1022E5A1}"/>
    <cellStyle name="Currency 3 3" xfId="227" xr:uid="{BFADB0E8-C6FD-4B9A-BBE1-AFE2AB1D8072}"/>
    <cellStyle name="Currency 3 4" xfId="228" xr:uid="{74DB9797-B93E-4BE4-B604-4CC5646926FC}"/>
    <cellStyle name="Currency 3 5" xfId="229" xr:uid="{304C02F0-5725-461B-A84E-6B7BD3FC7B28}"/>
    <cellStyle name="Currency 3 6" xfId="230" xr:uid="{4E2E4F4C-854D-43B2-8B2B-86A55F986223}"/>
    <cellStyle name="Currency 3 7" xfId="231" xr:uid="{B493D4EF-90A4-4C2F-B486-EDEE124FB9ED}"/>
    <cellStyle name="Currency 4" xfId="232" xr:uid="{AFC6C75F-9483-4EF7-BD05-EE4BABC979F9}"/>
    <cellStyle name="Currency 4 2" xfId="233" xr:uid="{6C6D39EC-80F5-4F7E-893F-300C42ECD290}"/>
    <cellStyle name="Currency 4 3" xfId="234" xr:uid="{FC90A67A-5DA7-44D2-BFD7-0248C191AFD4}"/>
    <cellStyle name="Currency 4 3 2" xfId="235" xr:uid="{D4C1C0B2-E663-44A6-9C40-C51FDC119328}"/>
    <cellStyle name="Currency 4 4" xfId="236" xr:uid="{5E3B9702-07AB-45FB-9970-336AF8145696}"/>
    <cellStyle name="Currency 4 5" xfId="237" xr:uid="{2A70BF5E-F269-459B-86AA-ACD85F3E9DAA}"/>
    <cellStyle name="Currency 5" xfId="238" xr:uid="{20075516-7D7A-41F0-A66B-4B255F372183}"/>
    <cellStyle name="Currency 5 2" xfId="239" xr:uid="{155FE039-9895-4BF1-AB6B-4241B2350CC0}"/>
    <cellStyle name="Currency 5 2 2" xfId="240" xr:uid="{8745EB6F-4CBE-4FD4-8F57-3C5F54CF14AA}"/>
    <cellStyle name="Currency 5 2 2 2" xfId="241" xr:uid="{0C2426B2-8526-409B-AEED-1765CE24123B}"/>
    <cellStyle name="Currency 5 2 2 2 2" xfId="242" xr:uid="{B052A188-2240-4E3D-A1F6-6F05D93B111C}"/>
    <cellStyle name="Currency 5 2 2 2 2 2" xfId="243" xr:uid="{75852D96-59C7-40C1-8F85-8C82AE7457D7}"/>
    <cellStyle name="Currency 5 2 2 2 3" xfId="244" xr:uid="{211F218A-4958-48EC-97D6-3A0E9B6584B6}"/>
    <cellStyle name="Currency 5 2 2 3" xfId="245" xr:uid="{560E44A3-5B1B-4FD0-9F8F-1F2D783DAF11}"/>
    <cellStyle name="Currency 5 2 2 3 2" xfId="246" xr:uid="{8EA60EFF-091C-45A7-8DD8-9FFB1805184B}"/>
    <cellStyle name="Currency 5 2 2 3 2 2" xfId="247" xr:uid="{7D49081D-CC32-4963-9F1A-5762FF184DCE}"/>
    <cellStyle name="Currency 5 2 2 4" xfId="248" xr:uid="{BAA9FDB3-335B-484E-8D31-59EDF9F3EF79}"/>
    <cellStyle name="Currency 5 2 2 5" xfId="249" xr:uid="{9B0E6311-97B4-490E-930E-F65FA2D0332A}"/>
    <cellStyle name="Currency 5 2 3" xfId="250" xr:uid="{F304E539-7597-4C42-ABEC-F6C5428D08EA}"/>
    <cellStyle name="Currency 5 2 4" xfId="251" xr:uid="{7E228FA1-3196-4D51-94B4-ABF831FA4605}"/>
    <cellStyle name="Currency 5 2 4 2" xfId="252" xr:uid="{D31C96A8-E961-4DC2-88BB-6026B5AFBF25}"/>
    <cellStyle name="Currency 5 2 5" xfId="253" xr:uid="{8E920062-DE64-48A2-BBBB-62665843ADF4}"/>
    <cellStyle name="Currency 5 2 6" xfId="254" xr:uid="{BCD57564-CDD2-4A77-9A67-EFEB11FA5D3E}"/>
    <cellStyle name="Currency 5 3" xfId="255" xr:uid="{65B68781-A8A8-4366-AE18-0CC0836D647E}"/>
    <cellStyle name="Currency 5 3 2" xfId="256" xr:uid="{80C438FF-5685-4D60-9E97-C063AE9CC833}"/>
    <cellStyle name="Currency 5 3 2 2" xfId="257" xr:uid="{54EC27AC-63F4-426F-9895-A2CD90F08F8B}"/>
    <cellStyle name="Currency 5 3 2 2 2" xfId="258" xr:uid="{F7F771DD-0593-4993-99EB-0E35757D7193}"/>
    <cellStyle name="Currency 5 3 2 3" xfId="259" xr:uid="{9A16B033-5E1B-4BDA-8431-D9EDF6BECDFE}"/>
    <cellStyle name="Currency 5 3 3" xfId="260" xr:uid="{358DB72F-1251-43D3-A889-BD068A5120FA}"/>
    <cellStyle name="Currency 5 3 3 2" xfId="261" xr:uid="{6E500B3D-C0BE-4DA5-9A50-73B39CE83B51}"/>
    <cellStyle name="Currency 5 3 3 2 2" xfId="262" xr:uid="{822FFEA5-DF97-4F6F-8E06-A2B17F86117B}"/>
    <cellStyle name="Currency 5 3 4" xfId="263" xr:uid="{A7A53283-45B1-4B63-A4F1-00332BC3A55E}"/>
    <cellStyle name="Currency 5 3 5" xfId="264" xr:uid="{A734E32D-A947-4026-AD87-0ABCEFAF9DE8}"/>
    <cellStyle name="Currency 5 4" xfId="265" xr:uid="{C1D5E58B-4F13-4FEA-9783-E9E76942E9B0}"/>
    <cellStyle name="Currency 5 4 2" xfId="266" xr:uid="{AB28C055-55F8-4F6A-B05D-15F0B6C3771D}"/>
    <cellStyle name="Currency 5 4 3" xfId="267" xr:uid="{2B149DB0-C59B-469D-A82C-C3D8924648D1}"/>
    <cellStyle name="Currency 5 4 3 2" xfId="268" xr:uid="{43E4086B-5062-4D0A-AB59-DEE167AE289A}"/>
    <cellStyle name="Currency 5 5" xfId="269" xr:uid="{8FDFEBF3-D834-4F1E-A47B-677F0C2EEEEE}"/>
    <cellStyle name="Currency 5 5 2" xfId="270" xr:uid="{289C4B73-C646-4B70-9936-E6FFD3125060}"/>
    <cellStyle name="Currency 5 5 2 2" xfId="271" xr:uid="{FE0F1EC7-1A38-4513-A29B-595B1B7FAA17}"/>
    <cellStyle name="Currency 5 5 3" xfId="272" xr:uid="{777F52E0-43D8-4625-B0A1-1D5E71A2B637}"/>
    <cellStyle name="Currency 5 5 4" xfId="273" xr:uid="{F18517CB-8026-4CF5-B2C3-3CC29312E258}"/>
    <cellStyle name="Currency 5 6" xfId="274" xr:uid="{1EE2C0B1-951E-4E1F-9A10-CBCDBD6FC1EC}"/>
    <cellStyle name="Currency 5 6 2" xfId="275" xr:uid="{EDF917AF-CB6B-4281-A94B-7C8626E3930C}"/>
    <cellStyle name="Currency 5 7" xfId="276" xr:uid="{C79CA420-3842-42C4-82F3-9DC5874135DE}"/>
    <cellStyle name="Currency 5 7 2" xfId="277" xr:uid="{FFA49F7E-60B8-443E-8553-9A6CA3D286E7}"/>
    <cellStyle name="Currency 6" xfId="278" xr:uid="{03A30BE6-D974-4443-96D2-50E57F6D8953}"/>
    <cellStyle name="Currency 6 2" xfId="279" xr:uid="{1070F805-8C0D-4ED9-9F81-854260F297E4}"/>
    <cellStyle name="Currency 6 2 2" xfId="280" xr:uid="{2F997C40-B29D-427B-B112-B0512E364863}"/>
    <cellStyle name="Currency 6 2 2 2" xfId="281" xr:uid="{070EB383-F2BD-47DE-A957-EEF0F70BC5FA}"/>
    <cellStyle name="Currency 6 2 3" xfId="282" xr:uid="{9DFD1D15-3E07-4B07-B8EE-1F76BDEDA0AF}"/>
    <cellStyle name="Currency 6 2 3 2" xfId="283" xr:uid="{F1C034DC-AE91-4B63-8569-2EC41B960538}"/>
    <cellStyle name="Currency 6 3" xfId="284" xr:uid="{8ACBA425-9EE8-49C6-9D8B-896DB66C3199}"/>
    <cellStyle name="Currency 7" xfId="285" xr:uid="{47F08B23-52C9-4404-96F4-1DA712BE0B6D}"/>
    <cellStyle name="Currency 7 2" xfId="286" xr:uid="{76B10E4B-F8DF-450A-8B8B-B1C969BE8216}"/>
    <cellStyle name="Currency 7 3" xfId="287" xr:uid="{A7CA3F40-4763-4E14-AF27-01B8B8ACF19C}"/>
    <cellStyle name="Currency 7 4" xfId="288" xr:uid="{0464F96D-26B9-4DDC-B522-E4E2BE8116F0}"/>
    <cellStyle name="Currency 8" xfId="289" xr:uid="{C5970CD9-97AF-4F42-9530-BF4574A0BFB6}"/>
    <cellStyle name="Currency 8 2" xfId="290" xr:uid="{3E96D801-DC96-4D3D-AE3F-BFF9C44F1EFA}"/>
    <cellStyle name="Currency 9" xfId="291" xr:uid="{2D5B127D-F202-4E10-BD01-FE1319CB5E08}"/>
    <cellStyle name="Currency 9 2" xfId="292" xr:uid="{B5277F18-2CC5-4E20-BCB1-E17E43CAF328}"/>
    <cellStyle name="Explanatory Text" xfId="20" builtinId="53" customBuiltin="1"/>
    <cellStyle name="Good" xfId="12" builtinId="26" customBuiltin="1"/>
    <cellStyle name="Heading 1" xfId="8" builtinId="16" customBuiltin="1"/>
    <cellStyle name="Heading 1 2" xfId="293" xr:uid="{6EA7378E-632E-46DD-B9C7-54BB4C8B0CFE}"/>
    <cellStyle name="Heading 2" xfId="9" builtinId="17" customBuiltin="1"/>
    <cellStyle name="Heading 2 2" xfId="294" xr:uid="{978B1A40-B3B9-4EFF-92C5-7881E6976CB6}"/>
    <cellStyle name="Heading 3" xfId="10" builtinId="18" customBuiltin="1"/>
    <cellStyle name="Heading 3 2" xfId="295" xr:uid="{E2E630EF-026B-44D5-B6BA-21A728FD5DA1}"/>
    <cellStyle name="Heading 4" xfId="11" builtinId="19" customBuiltin="1"/>
    <cellStyle name="Heading 4 2" xfId="296" xr:uid="{A441E608-BEBF-4373-81D7-EB0964D0D01E}"/>
    <cellStyle name="Hyperlink" xfId="752" builtinId="8"/>
    <cellStyle name="Hyperlink 2" xfId="297" xr:uid="{33157428-C62C-4790-B8F1-8C0973B4D886}"/>
    <cellStyle name="Hyperlink 2 2" xfId="298" xr:uid="{B13F5ECE-2F71-4133-81AA-D9F7D82C6139}"/>
    <cellStyle name="Hyperlink 2 2 2" xfId="299" xr:uid="{FFA8E542-72B6-4641-9E6A-988E8F499444}"/>
    <cellStyle name="Hyperlink 3" xfId="300" xr:uid="{C832A200-3244-48B3-ACCD-4AD35CB0EE5F}"/>
    <cellStyle name="Hyperlink 4" xfId="301" xr:uid="{667E2D30-EF2F-42BF-A8D9-BFEFE3166783}"/>
    <cellStyle name="Hyperlink 5" xfId="302" xr:uid="{44B57024-B81C-4F34-A584-55758AD1AF8C}"/>
    <cellStyle name="Input" xfId="14" builtinId="20" customBuiltin="1"/>
    <cellStyle name="Label" xfId="303" xr:uid="{B317E3F4-E53D-4DCE-80D0-C5726AA536A6}"/>
    <cellStyle name="Label No Shade" xfId="304" xr:uid="{76EFFB89-5D3B-4847-8DB7-99D7027A9100}"/>
    <cellStyle name="Label Shaded" xfId="305" xr:uid="{E36D056D-F704-4833-808C-2805DA5A4295}"/>
    <cellStyle name="Linked Cell" xfId="17" builtinId="24" customBuiltin="1"/>
    <cellStyle name="Map Labels" xfId="306" xr:uid="{88929162-995B-4C86-8F27-88C4AFD0D156}"/>
    <cellStyle name="Map Legend" xfId="307" xr:uid="{C1DE403A-FDEF-417B-A812-C9EDEBB6CD3C}"/>
    <cellStyle name="Map Title" xfId="308" xr:uid="{25B36AEF-4603-4A01-B3BF-A43E2EB0910A}"/>
    <cellStyle name="Neutral 2" xfId="309" xr:uid="{99E5A929-300A-410C-9288-2F3BF2F89E64}"/>
    <cellStyle name="Normal" xfId="0" builtinId="0"/>
    <cellStyle name="Normal 10" xfId="310" xr:uid="{35C5EF52-1262-44E4-A7CE-9FD4774C9BE5}"/>
    <cellStyle name="Normal 10 2" xfId="311" xr:uid="{71C33478-2DDB-438F-A17B-E169DE2B5B5E}"/>
    <cellStyle name="Normal 10 2 2" xfId="312" xr:uid="{954FA574-5AA8-45F6-99A0-3461F7C4EAC8}"/>
    <cellStyle name="Normal 10 2 3" xfId="313" xr:uid="{64828BA8-5B72-4A0E-BE4F-1C894D672C9A}"/>
    <cellStyle name="Normal 10 3" xfId="314" xr:uid="{020D4B39-7DFA-4C97-A976-D5711F57D811}"/>
    <cellStyle name="Normal 11" xfId="315" xr:uid="{51B10B54-6B39-43F3-98F8-E8A5CBDE7864}"/>
    <cellStyle name="Normal 11 2" xfId="316" xr:uid="{55C36163-81F2-4581-9164-1A22C4D8D73C}"/>
    <cellStyle name="Normal 11 2 2" xfId="317" xr:uid="{227DBBC1-AFEB-4BBF-A8AE-0AA23C2B8F2D}"/>
    <cellStyle name="Normal 11 2 3" xfId="318" xr:uid="{56F0FE23-7382-4901-A95B-FEF3D669F22A}"/>
    <cellStyle name="Normal 11 3" xfId="319" xr:uid="{18182E0A-2783-4415-B9B6-DF4058B7E7AB}"/>
    <cellStyle name="Normal 12" xfId="320" xr:uid="{0B0E5329-1265-466F-8DED-AD733AA16B70}"/>
    <cellStyle name="Normal 12 2" xfId="321" xr:uid="{A02E9089-7105-4344-AD71-A6CBC0C7745D}"/>
    <cellStyle name="Normal 12 2 2" xfId="322" xr:uid="{40116EB8-FD14-4521-97E7-9D47319D56FC}"/>
    <cellStyle name="Normal 12 2 2 2" xfId="323" xr:uid="{FD943EC9-97F1-4DED-AF00-42CD884EA131}"/>
    <cellStyle name="Normal 12 2 3" xfId="324" xr:uid="{790CC592-F27B-4AC1-9C96-F169494CC134}"/>
    <cellStyle name="Normal 12 2 4" xfId="325" xr:uid="{0444664B-A97A-4D5D-AB25-9AEC5AD3094B}"/>
    <cellStyle name="Normal 12 3" xfId="326" xr:uid="{278ED1FD-AB3B-48CB-B27C-17C8EB2BF25C}"/>
    <cellStyle name="Normal 12 3 2" xfId="327" xr:uid="{1118B11D-B433-471A-A5C4-3123AC33F55E}"/>
    <cellStyle name="Normal 12 4" xfId="328" xr:uid="{DB58EFA7-AC71-47E0-A3B8-703998BD97C9}"/>
    <cellStyle name="Normal 12 5" xfId="329" xr:uid="{5A620A95-A6BC-476F-A91F-6AD4C791F92B}"/>
    <cellStyle name="Normal 13" xfId="330" xr:uid="{54364A9C-4E0F-4CA8-B400-4D0F4CDD922E}"/>
    <cellStyle name="Normal 13 2" xfId="331" xr:uid="{1F1C96A1-A1A3-4F67-856F-5A7845BF5A31}"/>
    <cellStyle name="Normal 13 2 2" xfId="332" xr:uid="{8974D994-57E8-4BE9-812F-422AFCE2CE52}"/>
    <cellStyle name="Normal 13 3" xfId="333" xr:uid="{600C71C6-FED9-4763-9C58-5E0F9FF944A0}"/>
    <cellStyle name="Normal 14" xfId="334" xr:uid="{8614F7C1-2CA2-4B94-8007-EB087328C451}"/>
    <cellStyle name="Normal 14 2" xfId="335" xr:uid="{9197175B-BD28-4454-B921-4F367CBDEB89}"/>
    <cellStyle name="Normal 14 3" xfId="336" xr:uid="{1ACA495D-DD0E-43FC-A95C-581089D5F4FB}"/>
    <cellStyle name="Normal 15" xfId="337" xr:uid="{8505C305-EEA9-45B6-9605-D5C57148C81B}"/>
    <cellStyle name="Normal 16" xfId="338" xr:uid="{14E085B5-204F-4BD6-A87D-B0A985A5127B}"/>
    <cellStyle name="Normal 16 2" xfId="751" xr:uid="{84622A70-2FBE-421F-92F5-836F89B7B04D}"/>
    <cellStyle name="Normal 17" xfId="339" xr:uid="{BA262F15-02CF-4275-A9ED-D55A6B090FF4}"/>
    <cellStyle name="Normal 17 2" xfId="340" xr:uid="{571ADE30-69A0-41F8-BAED-36A58F72A486}"/>
    <cellStyle name="Normal 18" xfId="6" xr:uid="{4E9EE6BE-45D4-41E6-B060-0E6401269A6E}"/>
    <cellStyle name="Normal 19" xfId="341" xr:uid="{E7FC1A5B-0F4A-466A-8EC0-C102C488B6EC}"/>
    <cellStyle name="Normal 2" xfId="1" xr:uid="{00000000-0005-0000-0000-000003000000}"/>
    <cellStyle name="Normal 2 2" xfId="7" xr:uid="{B3FC7A58-5C5E-4644-9608-B6F915F8FD55}"/>
    <cellStyle name="Normal 2 2 2" xfId="343" xr:uid="{4F1FA789-7968-4982-BE54-893C249E3753}"/>
    <cellStyle name="Normal 2 2 2 2" xfId="344" xr:uid="{92C4B11D-E5FE-4A1F-B03B-44EFA6096C0E}"/>
    <cellStyle name="Normal 2 2 2 2 2" xfId="345" xr:uid="{66D4569D-EFE1-4310-A9E3-649D63E73F19}"/>
    <cellStyle name="Normal 2 2 2 2 3" xfId="346" xr:uid="{3C98D07C-B67E-4CF9-BCE1-767694B608B7}"/>
    <cellStyle name="Normal 2 2 2 3" xfId="347" xr:uid="{2064D228-F587-441B-B948-AA61BB47EF27}"/>
    <cellStyle name="Normal 2 2 2 3 2" xfId="348" xr:uid="{6A9D9525-0025-4729-ADE1-28962AE526E4}"/>
    <cellStyle name="Normal 2 2 2 4" xfId="349" xr:uid="{B1F450BD-9608-4C8F-8AE6-A6B4EF193CF0}"/>
    <cellStyle name="Normal 2 2 2 4 2" xfId="350" xr:uid="{C5C51F0E-4912-4800-98B2-EC21F88F70D5}"/>
    <cellStyle name="Normal 2 2 2 4 3" xfId="351" xr:uid="{3944114E-E456-4BE0-9B44-4D76EBA5D577}"/>
    <cellStyle name="Normal 2 2 3" xfId="352" xr:uid="{9E8F69BB-F2FE-41A6-8E4B-C589704737EC}"/>
    <cellStyle name="Normal 2 2 4" xfId="353" xr:uid="{170FCACF-1270-4504-9D3F-22812902A497}"/>
    <cellStyle name="Normal 2 2 4 2" xfId="354" xr:uid="{A38299AF-50DB-4F99-BF4C-13048A5DB82E}"/>
    <cellStyle name="Normal 2 2 5" xfId="355" xr:uid="{30C89431-A8F5-43B8-A25C-C74BF409BC11}"/>
    <cellStyle name="Normal 2 2 6" xfId="342" xr:uid="{6CD2D51D-EE55-4A32-AC73-F8C202DC6252}"/>
    <cellStyle name="Normal 2 3" xfId="356" xr:uid="{BDFB753B-DE14-4B23-AF10-09EE7DBCBA86}"/>
    <cellStyle name="Normal 2 3 2" xfId="357" xr:uid="{05A1D21C-5A2B-4D4E-AF3D-9FBE0B4C036C}"/>
    <cellStyle name="Normal 2 3 2 2" xfId="358" xr:uid="{CB08573C-1F6D-429F-8057-E1939C3C2F66}"/>
    <cellStyle name="Normal 2 3 2 3" xfId="359" xr:uid="{1E0E6A60-2D52-4CAA-A180-2910C56921DD}"/>
    <cellStyle name="Normal 2 3 2 4" xfId="360" xr:uid="{6BC7CF2D-8E6C-4C95-84FF-EA3F09186B77}"/>
    <cellStyle name="Normal 2 3 3" xfId="361" xr:uid="{7871E351-FB2F-492F-9A6F-913EE5322307}"/>
    <cellStyle name="Normal 2 3 3 2" xfId="362" xr:uid="{38E32F71-B44E-4177-BAE3-066958D6FEA5}"/>
    <cellStyle name="Normal 2 3 3 3" xfId="363" xr:uid="{16B865B8-BD01-439F-A3B8-29FDD65FC7F3}"/>
    <cellStyle name="Normal 2 3 3 4" xfId="364" xr:uid="{A161EF0E-C1C9-402E-B943-AB4F93A7CF17}"/>
    <cellStyle name="Normal 2 3 4" xfId="365" xr:uid="{30493255-59F2-4773-80F4-FC85C0F8E497}"/>
    <cellStyle name="Normal 2 3 4 2" xfId="366" xr:uid="{DA0C58A0-0F81-4B61-95DE-7A7F96FCA700}"/>
    <cellStyle name="Normal 2 4" xfId="367" xr:uid="{2F2794D2-4311-4696-A49B-66E425DC5747}"/>
    <cellStyle name="Normal 2 4 2" xfId="368" xr:uid="{AEA9C20E-A431-482D-ABAE-78614F234A28}"/>
    <cellStyle name="Normal 2 4 2 2" xfId="369" xr:uid="{AE9D66DB-7BF6-4E1B-A8ED-03EE7484C584}"/>
    <cellStyle name="Normal 2 4 2 2 2" xfId="370" xr:uid="{036133D4-043E-4710-A3A5-308B037E1DF0}"/>
    <cellStyle name="Normal 2 4 2 2 3" xfId="5" xr:uid="{49B5710D-8FFB-4A07-B9C5-DECA1FE1B761}"/>
    <cellStyle name="Normal 2 4 2 3" xfId="371" xr:uid="{44F57653-DCC9-4ACC-AE4A-AF1FDE0782EB}"/>
    <cellStyle name="Normal 2 4 2 3 2" xfId="372" xr:uid="{4A670068-DA3A-41C9-BF6D-40DDC0ACB09E}"/>
    <cellStyle name="Normal 2 4 2 3 2 2" xfId="373" xr:uid="{E23512C4-F41B-48A1-A83E-95BE1A12DFC4}"/>
    <cellStyle name="Normal 2 4 2 3 2 2 2" xfId="374" xr:uid="{3EBD9E4E-5C06-45A0-805D-1695BC16D60A}"/>
    <cellStyle name="Normal 2 4 2 3 2 3" xfId="375" xr:uid="{44A56AD6-1044-4D96-9954-7685454DBE34}"/>
    <cellStyle name="Normal 2 4 2 3 3" xfId="376" xr:uid="{D350C6B2-34B6-4631-A1D0-09E0F4058C4C}"/>
    <cellStyle name="Normal 2 4 2 3 3 2" xfId="377" xr:uid="{32799039-16F2-43AB-95D5-9ADBFCF094F5}"/>
    <cellStyle name="Normal 2 4 2 3 4" xfId="378" xr:uid="{2C144D8E-FC20-4DA1-AA37-418316D6B75C}"/>
    <cellStyle name="Normal 2 4 2 3 4 2" xfId="379" xr:uid="{A3F65872-BC61-4F15-8AD2-05EB10CF428C}"/>
    <cellStyle name="Normal 2 4 2 4" xfId="380" xr:uid="{C0B79CB0-EFB5-4A40-856C-C3925F2D330A}"/>
    <cellStyle name="Normal 2 4 2 4 2" xfId="381" xr:uid="{59E9A94E-0373-4D13-B560-A39EE97B5274}"/>
    <cellStyle name="Normal 2 4 2 4 2 2" xfId="382" xr:uid="{2D80CD5F-E811-44D9-916B-BC94DCECB80D}"/>
    <cellStyle name="Normal 2 4 2 4 3" xfId="383" xr:uid="{FABF583A-0424-402A-A42D-AE6E6B027D1E}"/>
    <cellStyle name="Normal 2 4 2 5" xfId="384" xr:uid="{912032C9-5C3A-4EDF-AE70-6F9315695370}"/>
    <cellStyle name="Normal 2 4 2 5 2" xfId="385" xr:uid="{A8BF6850-B399-4B70-8FEB-3DD930B964C4}"/>
    <cellStyle name="Normal 2 4 2 6" xfId="386" xr:uid="{5642E3A7-BB9E-456C-8BB4-57C20F6060CD}"/>
    <cellStyle name="Normal 2 4 3" xfId="387" xr:uid="{F19AF038-EB45-40EC-92D9-610261A3A92B}"/>
    <cellStyle name="Normal 2 4 3 2" xfId="388" xr:uid="{61BBE886-E07C-47C5-9488-A078400A4D55}"/>
    <cellStyle name="Normal 2 4 3 2 2" xfId="389" xr:uid="{A095AF89-AA25-4367-85FF-3FDB64A87968}"/>
    <cellStyle name="Normal 2 4 3 2 3" xfId="390" xr:uid="{09C29276-B232-4AF7-9B1E-FF0116578618}"/>
    <cellStyle name="Normal 2 4 3 3" xfId="391" xr:uid="{899494D0-88DE-4C8E-876F-9D4A2E823999}"/>
    <cellStyle name="Normal 2 4 3 3 2" xfId="392" xr:uid="{3B5284E4-FF72-4FFA-B377-1406F1518216}"/>
    <cellStyle name="Normal 2 4 3 3 2 2" xfId="393" xr:uid="{131D5BD0-DAD2-4C1C-8FFB-5A31A5D5016A}"/>
    <cellStyle name="Normal 2 4 3 3 3" xfId="394" xr:uid="{874137A4-6E4C-42CA-B750-8871FDEB399C}"/>
    <cellStyle name="Normal 2 4 3 4" xfId="395" xr:uid="{AA7E1077-66E4-426F-856B-62439F80AD4F}"/>
    <cellStyle name="Normal 2 4 4" xfId="396" xr:uid="{355848F5-334E-4CF2-8989-575F1CF3E7AB}"/>
    <cellStyle name="Normal 2 4 4 2" xfId="397" xr:uid="{D4429B39-E362-42DB-B64E-A3ACAFD0852F}"/>
    <cellStyle name="Normal 2 4 4 3" xfId="398" xr:uid="{365904F3-3D4B-4DB8-AED8-4713C66344F2}"/>
    <cellStyle name="Normal 2 4 4 4" xfId="399" xr:uid="{62DFD717-8B51-4AD9-89F7-9907FE8D63CC}"/>
    <cellStyle name="Normal 2 4 5" xfId="400" xr:uid="{C4EE5BE5-ECAC-4A89-862A-A7BCDBB0A015}"/>
    <cellStyle name="Normal 2 4 5 2" xfId="401" xr:uid="{76EE2824-7879-413D-A49B-AAD36A91B3CF}"/>
    <cellStyle name="Normal 2 4 5 2 2" xfId="402" xr:uid="{3B57666A-5225-41BD-A31D-1A491F7E1E4C}"/>
    <cellStyle name="Normal 2 4 5 2 2 2" xfId="403" xr:uid="{9DF8ECBE-59E0-4A75-9838-8FF5499E7C74}"/>
    <cellStyle name="Normal 2 4 5 2 3" xfId="404" xr:uid="{641277CA-F517-49EF-A655-E537A9ADF829}"/>
    <cellStyle name="Normal 2 4 5 3" xfId="405" xr:uid="{DB86F3B3-E525-43BE-B999-52D86DC113D0}"/>
    <cellStyle name="Normal 2 4 5 3 2" xfId="406" xr:uid="{FA5004FA-608B-47F2-86AD-5116B2AA8200}"/>
    <cellStyle name="Normal 2 4 5 4" xfId="407" xr:uid="{E4B5F501-6608-4CB4-A330-86C6BE22271F}"/>
    <cellStyle name="Normal 2 4 6" xfId="408" xr:uid="{836D2907-D81E-48C4-87BB-7B6A208AAF69}"/>
    <cellStyle name="Normal 2 4 6 2" xfId="409" xr:uid="{9D44E60B-5C7F-4EEB-9764-618676C00F36}"/>
    <cellStyle name="Normal 2 4 6 3" xfId="410" xr:uid="{2D8D20BB-C2BF-41F8-8667-E33C6CE286DE}"/>
    <cellStyle name="Normal 2 4 7" xfId="411" xr:uid="{F3F53A8F-14E7-4AB8-8183-C6005A985177}"/>
    <cellStyle name="Normal 2 4 7 2" xfId="412" xr:uid="{5400C96F-5DEC-45EC-8EA4-D17155847C03}"/>
    <cellStyle name="Normal 2 4 8" xfId="413" xr:uid="{DAD629C7-6F98-4B52-9E0F-3356650FC12F}"/>
    <cellStyle name="Normal 2 5" xfId="414" xr:uid="{B094B2F9-D740-4A59-B19E-C0B20AC323B1}"/>
    <cellStyle name="Normal 2 5 2" xfId="415" xr:uid="{0E9EAA05-B68E-48C4-BEF4-8F718F8C02F6}"/>
    <cellStyle name="Normal 2 5 2 2" xfId="416" xr:uid="{80AD2B66-8DFD-4EB1-8DFC-DEB3763D1CB5}"/>
    <cellStyle name="Normal 2 5 2 3" xfId="417" xr:uid="{140C0B05-97C5-46CF-855C-B6A31D4DEB9D}"/>
    <cellStyle name="Normal 2 5 3" xfId="418" xr:uid="{4F4830A8-22BF-4FF9-958C-5FAC145B8B9A}"/>
    <cellStyle name="Normal 2 5 3 2" xfId="419" xr:uid="{0200ACCC-0BFA-4C41-BF2B-29542778DDA5}"/>
    <cellStyle name="Normal 2 5 3 3" xfId="420" xr:uid="{71297F0C-A57B-41E7-A9ED-A6C050B6408E}"/>
    <cellStyle name="Normal 2 5 3 3 2" xfId="421" xr:uid="{D6ECAA94-D8AF-4A82-9EEE-07304CF9002C}"/>
    <cellStyle name="Normal 2 5 4" xfId="422" xr:uid="{C5393A61-B3AE-4255-8F17-53E049034A2B}"/>
    <cellStyle name="Normal 2 5 4 2" xfId="423" xr:uid="{A2D37FD1-0763-4A7D-8E8F-EA078CB537DB}"/>
    <cellStyle name="Normal 2 5 4 2 2" xfId="424" xr:uid="{8410F7E7-431F-49ED-BD9B-325EC3DFF2A3}"/>
    <cellStyle name="Normal 2 5 4 3" xfId="425" xr:uid="{A2AC3B9F-E933-49F5-AC21-D55715EA6D84}"/>
    <cellStyle name="Normal 2 5 4 3 2" xfId="426" xr:uid="{B0391921-F380-49B4-AF1C-D236DE69DF67}"/>
    <cellStyle name="Normal 2 5 4 4" xfId="427" xr:uid="{D9F66E1F-8704-4F03-B512-7B234D6E1877}"/>
    <cellStyle name="Normal 2 5 5" xfId="428" xr:uid="{5BB77257-6BBD-4096-B96A-67AFC18A9DA5}"/>
    <cellStyle name="Normal 2 5 6" xfId="429" xr:uid="{DA80FD76-33A6-457D-AFC6-F729801CAB60}"/>
    <cellStyle name="Normal 2 5 6 2" xfId="430" xr:uid="{1192351E-A9EC-46CF-9F8E-8E0A9CAA55D0}"/>
    <cellStyle name="Normal 2 5 6 3" xfId="431" xr:uid="{EDDCB849-927A-4627-A6FD-E86BA7F2F0D3}"/>
    <cellStyle name="Normal 2 5 7" xfId="432" xr:uid="{1D3DECC2-600C-4EA3-A50C-49383CF099A5}"/>
    <cellStyle name="Normal 2 5 8" xfId="433" xr:uid="{67CE6FFA-2CD8-4CA7-9256-183A783D2184}"/>
    <cellStyle name="Normal 2 6" xfId="434" xr:uid="{A4BEA20C-71B0-4E51-96DF-B8F21A1B4939}"/>
    <cellStyle name="Normal 2 6 2" xfId="435" xr:uid="{C5F1D981-9D52-4438-ADD7-4C835254A991}"/>
    <cellStyle name="Normal 2 6 2 2" xfId="436" xr:uid="{3429B5E8-0A3E-4BCD-B4E1-BDF942D41FA3}"/>
    <cellStyle name="Normal 2 6 3" xfId="437" xr:uid="{644E4AF2-CD20-4743-82E4-E1AC753C6429}"/>
    <cellStyle name="Normal 2 7" xfId="438" xr:uid="{BA271605-13D7-4D9E-930E-7EA363AAF21F}"/>
    <cellStyle name="Normal 2 7 2" xfId="439" xr:uid="{E108E857-CCE1-4DBB-866D-3C145873C3B5}"/>
    <cellStyle name="Normal 2 8" xfId="440" xr:uid="{23F0CD3B-5121-428E-BE84-8EE0D41709F3}"/>
    <cellStyle name="Normal 2 8 2" xfId="441" xr:uid="{F6B3E926-9E3D-45F4-969A-5E22EB108ADE}"/>
    <cellStyle name="Normal 2 9" xfId="442" xr:uid="{2B5107D4-515C-48F5-9C34-384C7E3ED274}"/>
    <cellStyle name="Normal 20" xfId="443" xr:uid="{1252543E-FC84-497B-A041-0F66D22DBCED}"/>
    <cellStyle name="Normal 21" xfId="444" xr:uid="{BF2D7D5F-925E-4894-A6FF-5D26678A948D}"/>
    <cellStyle name="Normal 22" xfId="445" xr:uid="{BE0ADA90-B804-48BF-89D0-A109ABA79132}"/>
    <cellStyle name="Normal 23" xfId="40" xr:uid="{94DA742F-5EA8-4CFB-A057-41DF854411A9}"/>
    <cellStyle name="Normal 3" xfId="446" xr:uid="{9C7723DF-894D-41C5-80B6-87554DA54F63}"/>
    <cellStyle name="Normal 3 2" xfId="447" xr:uid="{0CF7E494-1C13-4B55-B65C-8E721996F0C1}"/>
    <cellStyle name="Normal 3 2 2" xfId="448" xr:uid="{E144E43B-6545-4147-8EEC-BBC7772BF1FD}"/>
    <cellStyle name="Normal 3 2 2 2" xfId="449" xr:uid="{5D0591F7-56F4-4530-850D-80AE4CAD1703}"/>
    <cellStyle name="Normal 3 2 3" xfId="450" xr:uid="{AF028CDD-5A9A-4E23-8EE0-39A368878214}"/>
    <cellStyle name="Normal 3 2 3 2" xfId="451" xr:uid="{CE99FEB9-2658-4A1A-8A5A-FC13C249DF0B}"/>
    <cellStyle name="Normal 3 2 3 2 2" xfId="452" xr:uid="{47D952B4-878C-44BA-BA0E-40F9C84199FB}"/>
    <cellStyle name="Normal 3 2 3 3" xfId="453" xr:uid="{6A060D06-8863-47A1-96C2-327BE85212F8}"/>
    <cellStyle name="Normal 3 2 4" xfId="454" xr:uid="{16A906B5-C03B-407A-B4F9-A91E234CB127}"/>
    <cellStyle name="Normal 3 2 4 2" xfId="455" xr:uid="{EFDAE7AE-CD55-4033-A9A1-B3B4108CC554}"/>
    <cellStyle name="Normal 3 3" xfId="456" xr:uid="{53513EF7-542F-4250-99F1-F4DA25658534}"/>
    <cellStyle name="Normal 3 3 2" xfId="457" xr:uid="{13140BD3-8386-4A86-BCD4-279E8610D2E9}"/>
    <cellStyle name="Normal 3 3 2 2" xfId="458" xr:uid="{2DF18DEC-7D05-40B8-9E05-3A602C1529D4}"/>
    <cellStyle name="Normal 3 3 2 3" xfId="459" xr:uid="{E82BA082-4611-4DD4-B5AF-7D129E9AE646}"/>
    <cellStyle name="Normal 3 3 2 3 2" xfId="460" xr:uid="{D430F263-04D8-4276-8F93-51561335F37B}"/>
    <cellStyle name="Normal 3 3 3" xfId="461" xr:uid="{8F04C1EE-A049-4804-A2A4-756AF7257DCF}"/>
    <cellStyle name="Normal 3 3 3 2" xfId="462" xr:uid="{07D67042-B6FD-45FC-A264-0B3A2D33FA55}"/>
    <cellStyle name="Normal 3 3 3 2 2" xfId="463" xr:uid="{D0FEF07B-6215-44B5-BAA1-B4FEA2C140E9}"/>
    <cellStyle name="Normal 3 3 3 3" xfId="464" xr:uid="{AAE9DAFF-FF92-4836-9DE0-8EC418953865}"/>
    <cellStyle name="Normal 3 3 3 3 2" xfId="465" xr:uid="{538B2403-1524-478C-952D-65DE876A96BC}"/>
    <cellStyle name="Normal 3 3 4" xfId="466" xr:uid="{AB96F1D7-D963-4673-B363-0B608EEC5119}"/>
    <cellStyle name="Normal 3 3 4 2" xfId="467" xr:uid="{FD5E7452-5D87-4A79-A702-74AB9DA44ACF}"/>
    <cellStyle name="Normal 3 4" xfId="468" xr:uid="{00513AE2-FC7A-4F00-A7C6-C1D495357F69}"/>
    <cellStyle name="Normal 3 4 2" xfId="469" xr:uid="{ADA60E0B-165D-40F7-9E66-2AA04FDB6EF2}"/>
    <cellStyle name="Normal 3 4 3" xfId="470" xr:uid="{F7BD8423-4931-4756-8747-C96853393760}"/>
    <cellStyle name="Normal 3 4 3 2" xfId="471" xr:uid="{B3EA7B21-C098-42E4-A773-83364359B8AF}"/>
    <cellStyle name="Normal 3 4 4" xfId="472" xr:uid="{AD5919DD-53B0-4DC5-B483-2BD28F69B1A4}"/>
    <cellStyle name="Normal 3 4 5" xfId="473" xr:uid="{92059D48-6C3F-48D4-866A-A7BDAE47F1EC}"/>
    <cellStyle name="Normal 3 5" xfId="474" xr:uid="{768B40FC-36D1-4B3F-A70B-05C358FBE4FC}"/>
    <cellStyle name="Normal 3 5 2" xfId="475" xr:uid="{088AE839-32BE-4500-B06C-DA3CFCD7C4A3}"/>
    <cellStyle name="Normal 3 5 3" xfId="476" xr:uid="{4D3A6959-3AE5-4525-BDCF-E940ADE9087E}"/>
    <cellStyle name="Normal 3 5 4" xfId="477" xr:uid="{0B482FD0-C3A8-4FA0-9A55-2A26CD79A2DF}"/>
    <cellStyle name="Normal 4" xfId="4" xr:uid="{00000000-0005-0000-0000-000004000000}"/>
    <cellStyle name="Normal 4 2" xfId="479" xr:uid="{4A7260E3-C988-41E6-B225-EA1BE16CE224}"/>
    <cellStyle name="Normal 4 2 2" xfId="480" xr:uid="{54BA3F2B-A3F5-47E6-B561-64B42BA5AF51}"/>
    <cellStyle name="Normal 4 2 2 2" xfId="481" xr:uid="{60243C71-14D9-418B-B9C7-90749EDDBD32}"/>
    <cellStyle name="Normal 4 2 2 2 2" xfId="482" xr:uid="{5902C4B3-C902-4D0D-983F-79DFB9E8BCF8}"/>
    <cellStyle name="Normal 4 2 2 2 3" xfId="483" xr:uid="{572B8CD7-5069-4DAF-A727-E0C5339CF45D}"/>
    <cellStyle name="Normal 4 2 2 3" xfId="484" xr:uid="{07C2C478-28F2-40BF-9BF9-CCCBACCA1CE2}"/>
    <cellStyle name="Normal 4 2 2 3 2" xfId="485" xr:uid="{E33C3557-73DD-4ADC-8E86-42F8BA1AE7F6}"/>
    <cellStyle name="Normal 4 2 2 3 2 2" xfId="486" xr:uid="{27C1BDFB-878B-46EB-98A3-2CD35900A040}"/>
    <cellStyle name="Normal 4 2 2 3 2 2 2" xfId="487" xr:uid="{36CA2915-5CC3-448B-88BF-F5087BB51867}"/>
    <cellStyle name="Normal 4 2 2 3 2 3" xfId="488" xr:uid="{600EC293-642A-48F3-B89E-6065E00FD9C2}"/>
    <cellStyle name="Normal 4 2 2 3 3" xfId="489" xr:uid="{C6DD4730-6FCE-440C-B1D8-45E24A6807A2}"/>
    <cellStyle name="Normal 4 2 2 3 3 2" xfId="490" xr:uid="{49A64B1B-E108-43CC-8EB4-61398051D840}"/>
    <cellStyle name="Normal 4 2 2 3 4" xfId="491" xr:uid="{FE5516EB-A299-4B83-9781-727291A097A5}"/>
    <cellStyle name="Normal 4 2 2 4" xfId="492" xr:uid="{C57B770F-4A2B-4986-92E6-08B2FF3BAC4D}"/>
    <cellStyle name="Normal 4 2 2 4 2" xfId="493" xr:uid="{AF618FE5-172D-4BF2-96B3-42063DC4D9FC}"/>
    <cellStyle name="Normal 4 2 2 4 2 2" xfId="494" xr:uid="{92D34A1E-41A2-4E89-A217-31B75E3BABDB}"/>
    <cellStyle name="Normal 4 2 2 4 3" xfId="495" xr:uid="{8BE74966-1758-422E-ABFF-405E02638771}"/>
    <cellStyle name="Normal 4 2 2 5" xfId="496" xr:uid="{5AAFB775-FA8E-41BB-BE7A-89F09B0C8121}"/>
    <cellStyle name="Normal 4 2 2 5 2" xfId="497" xr:uid="{183C8848-00AC-4164-9567-010329D9EB92}"/>
    <cellStyle name="Normal 4 2 2 6" xfId="498" xr:uid="{EE958A3F-F20A-413F-A5B7-68C9BBDB90D7}"/>
    <cellStyle name="Normal 4 2 3" xfId="499" xr:uid="{CF7D4174-C744-472C-8C35-6F0ACAF5809C}"/>
    <cellStyle name="Normal 4 2 3 2" xfId="500" xr:uid="{A8D521DD-3C3E-4A6C-8056-50A562FBC2FE}"/>
    <cellStyle name="Normal 4 2 3 3" xfId="501" xr:uid="{78CB53E0-064C-427D-976C-27D33094C93A}"/>
    <cellStyle name="Normal 4 2 4" xfId="502" xr:uid="{00C3A4F3-141E-4915-A2F5-9EC8AC49249B}"/>
    <cellStyle name="Normal 4 2 4 2" xfId="503" xr:uid="{3F4F104C-45AE-409C-BFE6-4015A9470B66}"/>
    <cellStyle name="Normal 4 2 4 2 2" xfId="504" xr:uid="{251630FD-2245-4182-9848-51EDF7F9FD7A}"/>
    <cellStyle name="Normal 4 2 4 2 2 2" xfId="505" xr:uid="{B88F0BCC-D8C4-4268-A0E0-9F05579D706C}"/>
    <cellStyle name="Normal 4 2 4 2 3" xfId="506" xr:uid="{B2C8A3EB-C95B-46ED-A3FC-93EBD84C2D20}"/>
    <cellStyle name="Normal 4 2 4 3" xfId="507" xr:uid="{6FC63F4E-56A2-4929-B69D-A8DF08C4A929}"/>
    <cellStyle name="Normal 4 2 4 3 2" xfId="508" xr:uid="{38315D78-51B5-4D12-9D02-AA292582C616}"/>
    <cellStyle name="Normal 4 2 4 4" xfId="509" xr:uid="{E98C4A57-28FB-4B01-8199-2710B941996B}"/>
    <cellStyle name="Normal 4 2 5" xfId="510" xr:uid="{4FA5CA14-67AC-4E6A-9D0E-4FF761C05D4C}"/>
    <cellStyle name="Normal 4 2 5 2" xfId="511" xr:uid="{F315AED6-4522-458E-94BA-C3F33939672B}"/>
    <cellStyle name="Normal 4 2 6" xfId="512" xr:uid="{90640DE0-05B9-46A9-8C9B-E3B1427EB8F2}"/>
    <cellStyle name="Normal 4 3" xfId="513" xr:uid="{A57F3894-BBEE-40EC-8F2D-E8086DAC0EC7}"/>
    <cellStyle name="Normal 4 3 2" xfId="514" xr:uid="{8C292ED9-D259-4D41-9B69-EBF7D8968402}"/>
    <cellStyle name="Normal 4 3 2 2" xfId="515" xr:uid="{4F4FF507-7E37-43A7-B35C-9E2B6B64BA88}"/>
    <cellStyle name="Normal 4 3 2 2 2" xfId="516" xr:uid="{BD92B040-6055-4BD6-BFCB-EEF06AF1261F}"/>
    <cellStyle name="Normal 4 3 2 2 2 2" xfId="517" xr:uid="{33FA3A9C-B533-4F6C-9F2A-E556700B15EF}"/>
    <cellStyle name="Normal 4 3 2 2 2 2 2" xfId="518" xr:uid="{43CEB70B-E16C-4560-BF45-DF0402CEC727}"/>
    <cellStyle name="Normal 4 3 2 2 2 3" xfId="519" xr:uid="{C9F60833-E76B-464D-83DF-E3BDE10B38F8}"/>
    <cellStyle name="Normal 4 3 2 2 3" xfId="520" xr:uid="{B57B845E-223D-4249-8A32-7637BF4A523A}"/>
    <cellStyle name="Normal 4 3 2 2 4" xfId="521" xr:uid="{E713E114-985D-4B6D-BDC6-21F7B06D5F88}"/>
    <cellStyle name="Normal 4 3 2 3" xfId="522" xr:uid="{65A423FE-6534-49A8-AA9E-860F03B61969}"/>
    <cellStyle name="Normal 4 3 3" xfId="523" xr:uid="{747CFBDE-FBF2-443E-8399-25E3979126CC}"/>
    <cellStyle name="Normal 4 3 3 2" xfId="524" xr:uid="{8E07FE84-7CE5-45BB-AEBB-613DAB60EEA9}"/>
    <cellStyle name="Normal 4 3 3 2 2" xfId="525" xr:uid="{5B5ADCF0-FE66-4501-B505-7BFAD539A043}"/>
    <cellStyle name="Normal 4 3 3 3" xfId="526" xr:uid="{26B5254A-9436-4F64-806D-C3277CB10EC5}"/>
    <cellStyle name="Normal 4 3 3 3 2" xfId="527" xr:uid="{24B42CD6-4F7D-4474-88AA-EA8FCD19B6DA}"/>
    <cellStyle name="Normal 4 3 3 3 3" xfId="528" xr:uid="{B1C5B708-050D-4054-8C3F-3F65CBDDCA2F}"/>
    <cellStyle name="Normal 4 3 3 3 4" xfId="529" xr:uid="{6063C374-66A2-45E9-81CE-87C3D04291F2}"/>
    <cellStyle name="Normal 4 3 3 3 5" xfId="530" xr:uid="{2DE6AB04-B702-44DF-BE5E-878153D29D14}"/>
    <cellStyle name="Normal 4 3 3 4" xfId="531" xr:uid="{DAC52870-0C68-4E4A-8BB7-C5D1AADCA2B3}"/>
    <cellStyle name="Normal 4 3 4" xfId="532" xr:uid="{CA5E9CD0-6A02-4DAA-A6F9-B56F4BC0E127}"/>
    <cellStyle name="Normal 4 3 4 2" xfId="533" xr:uid="{4A5E5F6D-0617-4853-AB88-F83EA8AB1FC7}"/>
    <cellStyle name="Normal 4 4" xfId="534" xr:uid="{7D147BDC-4115-4658-A7E0-1C02475C9650}"/>
    <cellStyle name="Normal 4 4 2" xfId="535" xr:uid="{A4170028-C5A2-4081-BDD7-737A98FAB834}"/>
    <cellStyle name="Normal 4 4 2 2" xfId="536" xr:uid="{8DFBA8C8-5B60-472D-A535-02363EE2EA5F}"/>
    <cellStyle name="Normal 4 4 2 2 2" xfId="537" xr:uid="{29434C3E-3FEA-4CA1-A453-65C6818C82DC}"/>
    <cellStyle name="Normal 4 4 2 2 2 2" xfId="538" xr:uid="{B0BC9CD1-34A4-4D88-A5FC-328900B6FE5A}"/>
    <cellStyle name="Normal 4 4 2 2 3" xfId="539" xr:uid="{775C2F0C-9A63-483A-8B88-D96CAB2D8D8C}"/>
    <cellStyle name="Normal 4 4 2 3" xfId="540" xr:uid="{C3239919-BF7B-4E96-AD69-1A056744C2EB}"/>
    <cellStyle name="Normal 4 4 2 3 2" xfId="541" xr:uid="{FE7F5134-80D5-4C01-B81D-3E9FB34EBF24}"/>
    <cellStyle name="Normal 4 4 2 4" xfId="542" xr:uid="{F962BD59-7E8A-49D5-AD1E-59556F0EA079}"/>
    <cellStyle name="Normal 4 4 3" xfId="543" xr:uid="{3BF2263E-E5AA-4215-A89F-AF7B1B690268}"/>
    <cellStyle name="Normal 4 4 3 2" xfId="544" xr:uid="{0C04A2A9-E56B-470D-BF53-4794923DF2F6}"/>
    <cellStyle name="Normal 4 4 3 2 2" xfId="545" xr:uid="{94C6B504-0BD2-43DC-86CD-1FD31957FFEE}"/>
    <cellStyle name="Normal 4 4 3 3" xfId="546" xr:uid="{37020B79-1533-45A5-87F6-A3F1FB616769}"/>
    <cellStyle name="Normal 4 4 4" xfId="547" xr:uid="{56AEA5D2-E11B-4471-B830-9C063FC5A14A}"/>
    <cellStyle name="Normal 4 4 4 2" xfId="548" xr:uid="{C14A1115-FDDB-4B57-9A8B-65AE26A246E8}"/>
    <cellStyle name="Normal 4 4 5" xfId="549" xr:uid="{9234501C-EE2B-4AC1-8157-15C7CE526757}"/>
    <cellStyle name="Normal 4 4 5 2" xfId="550" xr:uid="{CE3E82E8-1B59-4157-9B6B-A3F9C265C1E0}"/>
    <cellStyle name="Normal 4 5" xfId="551" xr:uid="{FA64BF23-1D30-4CAA-815C-346C5AB78780}"/>
    <cellStyle name="Normal 4 5 2" xfId="552" xr:uid="{85A1F17A-FC46-4443-9EF6-C8281DD1F3FF}"/>
    <cellStyle name="Normal 4 5 3" xfId="553" xr:uid="{DE610A7D-8C44-4A16-8580-4414F3AABB27}"/>
    <cellStyle name="Normal 4 6" xfId="554" xr:uid="{9024DF90-7937-49A8-A52F-2BE592AE945F}"/>
    <cellStyle name="Normal 4 6 2" xfId="555" xr:uid="{FC18D674-B9B7-48D9-BD52-D9FEAA2DA069}"/>
    <cellStyle name="Normal 4 6 2 2" xfId="556" xr:uid="{FC168F2A-33F8-44B6-A6A8-A0C3F028A77D}"/>
    <cellStyle name="Normal 4 6 2 2 2" xfId="557" xr:uid="{8E9BFA6B-53D9-40B0-AD3F-3084FC3D18DF}"/>
    <cellStyle name="Normal 4 6 2 3" xfId="558" xr:uid="{E4FD7C93-50A3-473F-93D6-CDB79C368448}"/>
    <cellStyle name="Normal 4 6 3" xfId="559" xr:uid="{81CE9666-26BF-4E57-AEF0-55BBC612C487}"/>
    <cellStyle name="Normal 4 6 3 2" xfId="560" xr:uid="{349146C8-0770-48DA-A51E-8A87CC77A151}"/>
    <cellStyle name="Normal 4 6 4" xfId="561" xr:uid="{7BFFA345-6F33-409E-ACB0-994EB4F890B2}"/>
    <cellStyle name="Normal 4 7" xfId="562" xr:uid="{0BDF8796-FE92-4795-9D34-2202739AB353}"/>
    <cellStyle name="Normal 4 7 2" xfId="563" xr:uid="{52176CB4-FA6B-4015-A127-B085FD364C1D}"/>
    <cellStyle name="Normal 4 7 3" xfId="564" xr:uid="{5AE90922-1903-498E-84E3-3BCCAE9BCB45}"/>
    <cellStyle name="Normal 4 8" xfId="565" xr:uid="{1A152594-7049-4702-AB4B-CF281DE7CE2D}"/>
    <cellStyle name="Normal 4 9" xfId="478" xr:uid="{1CEE338B-B451-4165-B148-BA06F433FD69}"/>
    <cellStyle name="Normal 5" xfId="566" xr:uid="{7AA348D4-64B5-41F6-A57D-DB3F80D4D536}"/>
    <cellStyle name="Normal 5 2" xfId="567" xr:uid="{3B6F605F-2F8D-4846-A5A7-3B3E8A7BA5E5}"/>
    <cellStyle name="Normal 5 2 2" xfId="568" xr:uid="{54E5FB25-398D-4263-974F-EB478A19ACFA}"/>
    <cellStyle name="Normal 5 2 2 2" xfId="569" xr:uid="{CC62CF82-E984-4B31-B549-B7EEBAE2BA57}"/>
    <cellStyle name="Normal 5 2 2 2 2" xfId="570" xr:uid="{DBCC83F7-1715-41D2-8095-38598A8D4155}"/>
    <cellStyle name="Normal 5 2 2 2 2 2" xfId="571" xr:uid="{C5430285-1BA7-4BA6-BFD7-13F3A02B68B8}"/>
    <cellStyle name="Normal 5 2 2 2 2 2 2" xfId="572" xr:uid="{5A90B411-C1D2-4CF3-9092-C61B8C1D23E0}"/>
    <cellStyle name="Normal 5 2 2 2 2 3" xfId="573" xr:uid="{542C9C25-6998-4773-96C6-5D55150FE8F9}"/>
    <cellStyle name="Normal 5 2 2 2 3" xfId="574" xr:uid="{45F360E4-CEE6-40EE-9DFE-EEB9B8329B77}"/>
    <cellStyle name="Normal 5 2 2 2 3 2" xfId="575" xr:uid="{EAE08A12-4AEC-430F-A177-DBEC5C448935}"/>
    <cellStyle name="Normal 5 2 2 2 4" xfId="576" xr:uid="{DB2880DB-DD75-4359-91D7-24920DBB790C}"/>
    <cellStyle name="Normal 5 2 2 3" xfId="577" xr:uid="{CA329E0C-FC69-4057-A3EF-CB25BDEB673D}"/>
    <cellStyle name="Normal 5 2 2 3 2" xfId="578" xr:uid="{7028C50F-65D5-41F9-9F93-DFDFC18CD5F1}"/>
    <cellStyle name="Normal 5 2 2 3 2 2" xfId="579" xr:uid="{B38EFCAB-AB75-4C9D-9A68-A79AC6F6F72A}"/>
    <cellStyle name="Normal 5 2 2 3 3" xfId="580" xr:uid="{F86F1F5F-CC20-43C7-AD52-0B095AB3DE6C}"/>
    <cellStyle name="Normal 5 2 2 4" xfId="581" xr:uid="{3D68BC68-0613-48E4-A192-366A0A841544}"/>
    <cellStyle name="Normal 5 2 2 4 2" xfId="582" xr:uid="{307551B6-96D0-42DB-8E03-579EAC27E1F1}"/>
    <cellStyle name="Normal 5 2 2 5" xfId="583" xr:uid="{4E4854D7-358B-4143-ABB3-B3A61EC89E95}"/>
    <cellStyle name="Normal 5 2 2 5 2" xfId="584" xr:uid="{C06AC09B-F8CD-48B8-B387-7C07A51266EE}"/>
    <cellStyle name="Normal 5 2 3" xfId="585" xr:uid="{DC6461BB-42F7-4992-9D42-FFD7302E3B49}"/>
    <cellStyle name="Normal 5 2 3 2" xfId="586" xr:uid="{D1EAB824-7BE8-4123-8472-3C1098B50366}"/>
    <cellStyle name="Normal 5 2 3 2 2" xfId="587" xr:uid="{89E8E16D-AEDA-448B-A6F4-9807118F628D}"/>
    <cellStyle name="Normal 5 2 3 2 2 2" xfId="588" xr:uid="{98A638A9-C0F1-4F0B-B9F3-3D346628D607}"/>
    <cellStyle name="Normal 5 2 3 2 3" xfId="589" xr:uid="{1D845667-5111-4042-9FF7-BE51B86D766D}"/>
    <cellStyle name="Normal 5 2 3 3" xfId="590" xr:uid="{BCF5DFF0-E11B-4CD7-BA1D-52A098C727CA}"/>
    <cellStyle name="Normal 5 2 3 3 2" xfId="591" xr:uid="{79E6799F-8FB7-42B6-BA4B-980924806095}"/>
    <cellStyle name="Normal 5 2 3 4" xfId="592" xr:uid="{A1785D9A-08F8-49A8-BFEA-3EEEFD90C69C}"/>
    <cellStyle name="Normal 5 2 4" xfId="593" xr:uid="{99CA59A4-325F-4B6C-AD29-95F117A72B91}"/>
    <cellStyle name="Normal 5 2 4 2" xfId="594" xr:uid="{EED9323A-4C4D-4B1D-BA5D-ECE5677FD00D}"/>
    <cellStyle name="Normal 5 2 4 2 2" xfId="595" xr:uid="{565C7F6F-4222-470E-A5F7-9C337DFB3716}"/>
    <cellStyle name="Normal 5 2 4 3" xfId="596" xr:uid="{F92561A8-93C3-4980-8448-3E7D46D04CFA}"/>
    <cellStyle name="Normal 5 2 5" xfId="597" xr:uid="{58E442C9-005D-4ACA-BF04-3A00E40C6F22}"/>
    <cellStyle name="Normal 5 2 5 2" xfId="598" xr:uid="{220D9C31-40F8-4764-9063-BCF2A0AD6884}"/>
    <cellStyle name="Normal 5 2 6" xfId="599" xr:uid="{DDA60C37-74CC-41F9-891A-9272CA151082}"/>
    <cellStyle name="Normal 5 2 6 2" xfId="600" xr:uid="{D2C6F26D-CBBE-42F7-90D0-1559089E2D81}"/>
    <cellStyle name="Normal 5 3" xfId="601" xr:uid="{319EC003-036D-4AA3-9405-E2547864F457}"/>
    <cellStyle name="Normal 5 3 2" xfId="602" xr:uid="{6F67A4DB-6E39-4904-AB35-1B0576FFB9CC}"/>
    <cellStyle name="Normal 5 3 3" xfId="603" xr:uid="{C4454F38-31CE-4F27-8965-5B037F71D033}"/>
    <cellStyle name="Normal 5 3 3 2" xfId="604" xr:uid="{95D880DC-0C62-453C-B743-6DBA41A18E77}"/>
    <cellStyle name="Normal 5 3 3 2 2" xfId="605" xr:uid="{E7793929-2384-4F43-B99C-120AD6A5F8EB}"/>
    <cellStyle name="Normal 5 3 3 2 2 2" xfId="606" xr:uid="{A055DA7F-179C-441A-9273-7D347B860E14}"/>
    <cellStyle name="Normal 5 3 3 2 3" xfId="607" xr:uid="{B8427DD1-6DC5-46E8-A6CD-5D9A30548FDF}"/>
    <cellStyle name="Normal 5 3 3 3" xfId="608" xr:uid="{EC1EF37C-5B3F-4964-8835-A221EB21FD27}"/>
    <cellStyle name="Normal 5 3 3 3 2" xfId="609" xr:uid="{24D32EA7-D55E-4339-8BBA-973DBFE6B617}"/>
    <cellStyle name="Normal 5 3 3 4" xfId="610" xr:uid="{73B9EF26-2BF3-4166-91F4-4CC5249055CE}"/>
    <cellStyle name="Normal 5 3 4" xfId="611" xr:uid="{5092E97F-3FBE-48E4-AB3F-61AC0D744B7A}"/>
    <cellStyle name="Normal 5 3 4 2" xfId="612" xr:uid="{91710412-CA3A-4815-8567-234C2E7C5320}"/>
    <cellStyle name="Normal 5 3 4 2 2" xfId="613" xr:uid="{67E11152-E290-40FA-8151-F900612F148F}"/>
    <cellStyle name="Normal 5 3 4 3" xfId="614" xr:uid="{498FEEC3-3F1D-4186-8451-43D42B1CDF5D}"/>
    <cellStyle name="Normal 5 3 5" xfId="615" xr:uid="{E12188D8-A788-404D-AE39-35A445EA3F02}"/>
    <cellStyle name="Normal 5 3 5 2" xfId="616" xr:uid="{63C49F73-568E-40AD-B43A-A82E15F95405}"/>
    <cellStyle name="Normal 5 3 6" xfId="617" xr:uid="{E94EF27B-63E6-4489-AD46-43B1F92A4A95}"/>
    <cellStyle name="Normal 5 4" xfId="618" xr:uid="{3A5B6562-A50E-4641-881D-FB31952953DC}"/>
    <cellStyle name="Normal 5 4 2" xfId="619" xr:uid="{9CDE948D-CCE9-4864-B5A1-A90936B430C8}"/>
    <cellStyle name="Normal 5 4 2 2" xfId="620" xr:uid="{D191FF8C-CB5D-4E25-9B69-DA79D4E883F3}"/>
    <cellStyle name="Normal 5 4 2 2 2" xfId="621" xr:uid="{0865FA44-78DC-42DA-8F9A-F8454C07FE86}"/>
    <cellStyle name="Normal 5 4 2 3" xfId="622" xr:uid="{8F86CF3A-6AFE-446C-B3B9-88F890230D3C}"/>
    <cellStyle name="Normal 5 4 3" xfId="623" xr:uid="{762EC96F-5A70-4F6E-AC43-D65121A3CFC5}"/>
    <cellStyle name="Normal 5 4 3 2" xfId="624" xr:uid="{6D4A51F3-6D64-4164-841E-15FE8EDBAECB}"/>
    <cellStyle name="Normal 5 4 4" xfId="625" xr:uid="{42223DBA-C0AC-4FE8-98C7-3432762BDC92}"/>
    <cellStyle name="Normal 5 5" xfId="626" xr:uid="{0EDEDAB0-70B4-45FE-AD3A-A29265C7C21F}"/>
    <cellStyle name="Normal 5 5 2" xfId="627" xr:uid="{8F1C98C5-1A30-49B3-8DDF-9C3ED9118940}"/>
    <cellStyle name="Normal 5 5 2 2" xfId="628" xr:uid="{DF099CD1-5296-4BD3-B4A5-F46AA570DD5E}"/>
    <cellStyle name="Normal 5 5 3" xfId="629" xr:uid="{CF7C7590-F8E0-4BF5-99FF-9CF7B88B62C2}"/>
    <cellStyle name="Normal 5 6" xfId="630" xr:uid="{293E12ED-D23B-4BD9-9F0E-C372D6C77A7E}"/>
    <cellStyle name="Normal 5 6 2" xfId="631" xr:uid="{1E751230-90CC-4C83-8D57-26D0AA5C3170}"/>
    <cellStyle name="Normal 5 7" xfId="632" xr:uid="{6881DCA6-61C5-4A42-8C4A-2CFCDCFFB1C5}"/>
    <cellStyle name="Normal 6" xfId="633" xr:uid="{0DE6156A-C13A-4737-B196-2E3EF7FF0824}"/>
    <cellStyle name="Normal 6 2" xfId="634" xr:uid="{CAF20A28-61A9-450F-9BEF-7D0ACE57F1F6}"/>
    <cellStyle name="Normal 6 2 2" xfId="635" xr:uid="{879B040F-140E-45BF-A198-7769CF43055A}"/>
    <cellStyle name="Normal 6 2 2 2" xfId="636" xr:uid="{092FC50B-296C-40B2-9B33-BD64BECF0B60}"/>
    <cellStyle name="Normal 6 2 3" xfId="637" xr:uid="{CC541E2D-0E6E-4554-B40E-69118FC51FD3}"/>
    <cellStyle name="Normal 6 2 4" xfId="638" xr:uid="{979EF7EF-ED0F-455D-BE2A-199F03474151}"/>
    <cellStyle name="Normal 6 3" xfId="639" xr:uid="{6490151B-4339-42E0-9EDE-EFE3C15B13B3}"/>
    <cellStyle name="Normal 6 3 2" xfId="640" xr:uid="{8D84F4E2-DCDE-4B9C-AFF8-23863D7BDB7E}"/>
    <cellStyle name="Normal 6 3 2 2" xfId="641" xr:uid="{CCD66F2E-093B-4C71-8DBA-A096EB2326E9}"/>
    <cellStyle name="Normal 6 3 2 3" xfId="642" xr:uid="{40CF69F6-2437-41B8-B928-4B9E5F22FA1E}"/>
    <cellStyle name="Normal 6 3 3" xfId="643" xr:uid="{289DAE36-4FCF-41F4-925C-1C0575C409AA}"/>
    <cellStyle name="Normal 6 3 3 2" xfId="644" xr:uid="{F8B39F50-0375-4DE4-8B07-75EE98014EBD}"/>
    <cellStyle name="Normal 6 3 3 3" xfId="645" xr:uid="{2EE098D2-876D-4E2A-85B3-326B3829F8D1}"/>
    <cellStyle name="Normal 6 3 3 4" xfId="646" xr:uid="{8F55E567-5BFD-4541-9D41-6568C901EFD2}"/>
    <cellStyle name="Normal 6 3 3 5" xfId="647" xr:uid="{565B9F51-8CA2-4111-9C92-66D94B8A655E}"/>
    <cellStyle name="Normal 6 3 4" xfId="648" xr:uid="{59394A48-F1E4-479D-98A4-430224EB6BFD}"/>
    <cellStyle name="Normal 6 4" xfId="649" xr:uid="{589F9162-3619-4FFF-8C5D-7E590FB3E8C2}"/>
    <cellStyle name="Normal 7" xfId="650" xr:uid="{A362CFAB-F46E-42E0-8B04-F7D134372D0E}"/>
    <cellStyle name="Normal 7 2" xfId="651" xr:uid="{82688A38-891A-4940-8171-6CA7E1575965}"/>
    <cellStyle name="Normal 7 2 2" xfId="652" xr:uid="{12D3CC3A-4EA2-44F3-A3CD-6FC1624377FA}"/>
    <cellStyle name="Normal 7 2 3" xfId="653" xr:uid="{EB406264-E938-420A-89B3-561BC326B1F9}"/>
    <cellStyle name="Normal 7 3" xfId="654" xr:uid="{C14A8D2F-D5FB-40A3-9A1B-42F9F7F39A18}"/>
    <cellStyle name="Normal 7 4" xfId="655" xr:uid="{E5E7939D-B466-48CC-AF50-DBBEDFDD8950}"/>
    <cellStyle name="Normal 8" xfId="656" xr:uid="{66E2B776-ED3C-4FCE-B596-0165474FC2A2}"/>
    <cellStyle name="Normal 8 2" xfId="657" xr:uid="{CCBE043F-1B02-4179-A122-94F1C686E691}"/>
    <cellStyle name="Normal 8 2 2" xfId="658" xr:uid="{54125444-1425-4C98-AB9C-DFC378BE770E}"/>
    <cellStyle name="Normal 8 2 2 2" xfId="659" xr:uid="{DE5F726F-E9C3-493C-B92C-C87676BD23B3}"/>
    <cellStyle name="Normal 8 2 2 2 2" xfId="660" xr:uid="{BF675ED1-A8B4-4C31-B23C-94F946C0E6F4}"/>
    <cellStyle name="Normal 8 2 2 2 2 2" xfId="661" xr:uid="{63761FBB-D485-463D-9178-124CD2515F7E}"/>
    <cellStyle name="Normal 8 2 2 2 3" xfId="662" xr:uid="{BE294D8A-9B03-4FF7-B75C-C45AAB6F031D}"/>
    <cellStyle name="Normal 8 2 2 3" xfId="663" xr:uid="{DB328409-1237-417A-81EC-A107D9AFC3B5}"/>
    <cellStyle name="Normal 8 2 2 3 2" xfId="664" xr:uid="{BBAE21CA-2133-4383-B06F-A607ED396BBC}"/>
    <cellStyle name="Normal 8 2 2 4" xfId="665" xr:uid="{7E89EC3A-71FD-49B6-A391-F8ABA3685007}"/>
    <cellStyle name="Normal 8 2 3" xfId="666" xr:uid="{C5B98E8E-FC06-43D3-B699-3E9190802648}"/>
    <cellStyle name="Normal 8 2 3 2" xfId="667" xr:uid="{689CD61D-A3E3-4619-B3AB-FC867AEAB7FE}"/>
    <cellStyle name="Normal 8 2 3 2 2" xfId="668" xr:uid="{413B1DA1-595A-49E5-894D-2A23639D702B}"/>
    <cellStyle name="Normal 8 2 3 3" xfId="669" xr:uid="{D8DBA3EA-9332-4B44-A2B9-1995F0433E04}"/>
    <cellStyle name="Normal 8 2 4" xfId="670" xr:uid="{96653F77-607E-4E40-A0FA-C24E493B126D}"/>
    <cellStyle name="Normal 8 2 4 2" xfId="671" xr:uid="{5D48DA3E-4999-4A02-8961-4E9DE55A4CA4}"/>
    <cellStyle name="Normal 8 2 5" xfId="672" xr:uid="{9F657FE0-7B91-4CBD-9FB5-BC55B5F7A2E3}"/>
    <cellStyle name="Normal 8 3" xfId="673" xr:uid="{E20E36E8-A17E-426B-B7EF-09E41511561F}"/>
    <cellStyle name="Normal 8 3 2" xfId="674" xr:uid="{662BD1D3-D94E-4107-8A56-4028D22FFA25}"/>
    <cellStyle name="Normal 8 3 2 2" xfId="675" xr:uid="{4A34BC09-628F-4B1A-BA22-599750B87323}"/>
    <cellStyle name="Normal 8 3 2 2 2" xfId="676" xr:uid="{062DF91D-2E09-4585-AEB0-1626150A17CC}"/>
    <cellStyle name="Normal 8 3 2 3" xfId="677" xr:uid="{1BF66565-C745-4E5D-9B7C-F667CA1509DF}"/>
    <cellStyle name="Normal 8 3 3" xfId="678" xr:uid="{49A6E0E0-F37E-40DC-9B00-E3ED2DFDB80F}"/>
    <cellStyle name="Normal 8 3 3 2" xfId="679" xr:uid="{AF09974B-F7A2-4324-A234-40490F80EC76}"/>
    <cellStyle name="Normal 8 3 4" xfId="680" xr:uid="{2BCFA5AC-32AE-4320-AFF2-1F767BCAC1BC}"/>
    <cellStyle name="Normal 8 4" xfId="681" xr:uid="{8066BB0B-36C4-42CA-8694-F997A870A434}"/>
    <cellStyle name="Normal 8 4 2" xfId="682" xr:uid="{FBB248C4-D738-4B21-9375-D8A938C8ADBD}"/>
    <cellStyle name="Normal 8 4 2 2" xfId="683" xr:uid="{2090F390-468F-42CE-B73B-9843AF294606}"/>
    <cellStyle name="Normal 8 4 3" xfId="684" xr:uid="{C83D02D5-E862-4D66-8B3F-9BD7685F5937}"/>
    <cellStyle name="Normal 8 5" xfId="685" xr:uid="{67225663-9284-4861-881C-AA130553740D}"/>
    <cellStyle name="Normal 8 5 2" xfId="686" xr:uid="{A2E68F4A-175C-4F5A-A830-5445B3354028}"/>
    <cellStyle name="Normal 8 6" xfId="687" xr:uid="{B0D314DC-69EE-4498-A61B-0143AAC1137D}"/>
    <cellStyle name="Normal 9" xfId="688" xr:uid="{7CD996FD-1243-4A41-B164-65F6918CA14E}"/>
    <cellStyle name="Normal 9 2" xfId="689" xr:uid="{57C4C679-3E25-4B34-90D1-062D61FAB70E}"/>
    <cellStyle name="Normal 9 2 2" xfId="690" xr:uid="{CC9C0D26-89FF-44F9-90E9-FD90A4AB2BA4}"/>
    <cellStyle name="Normal 9 2 2 2" xfId="691" xr:uid="{0029DE64-1930-4D55-8B68-F7A6754CAE1E}"/>
    <cellStyle name="Normal 9 2 2 2 2" xfId="692" xr:uid="{C3134BD7-CBEF-4075-A657-5C0CE5D0799A}"/>
    <cellStyle name="Normal 9 2 2 2 2 2" xfId="693" xr:uid="{CB5F3697-587D-4B3C-9652-A819DA78F97A}"/>
    <cellStyle name="Normal 9 2 2 2 3" xfId="694" xr:uid="{0238DE7B-BAC2-4661-9E09-96518D5DB3AC}"/>
    <cellStyle name="Normal 9 2 2 3" xfId="695" xr:uid="{085394F4-6786-43C4-8212-3FA863F6A663}"/>
    <cellStyle name="Normal 9 2 2 3 2" xfId="696" xr:uid="{707FC2CE-D5F1-4317-BF95-5935F58BE8D5}"/>
    <cellStyle name="Normal 9 2 2 4" xfId="697" xr:uid="{B19F2156-06E7-446E-85C5-2C6212B0A33A}"/>
    <cellStyle name="Normal 9 2 3" xfId="698" xr:uid="{FC1D67DF-AB78-40F4-816F-1DFBBBBF27CE}"/>
    <cellStyle name="Normal 9 2 3 2" xfId="699" xr:uid="{94AE89CC-D18E-4DFE-9D5C-7E233E1D741F}"/>
    <cellStyle name="Normal 9 2 3 2 2" xfId="700" xr:uid="{37B03F8C-521D-4F37-A4C9-4D247557783A}"/>
    <cellStyle name="Normal 9 2 3 3" xfId="701" xr:uid="{F5204D73-41A3-407C-84E9-83B6A5B6DB54}"/>
    <cellStyle name="Normal 9 2 4" xfId="702" xr:uid="{7331C89F-0CEB-4D83-AECB-A146C7925493}"/>
    <cellStyle name="Normal 9 2 4 2" xfId="703" xr:uid="{32D89669-DBF3-4F46-8CEA-1C3E69583190}"/>
    <cellStyle name="Normal 9 2 5" xfId="704" xr:uid="{CF8A9B93-A0D1-43B7-AD77-44B1DE14BC40}"/>
    <cellStyle name="Normal 9 3" xfId="705" xr:uid="{F1D5B22A-54DF-4183-AEFC-26A8FDCCB4DF}"/>
    <cellStyle name="Normal 9 3 2" xfId="706" xr:uid="{DF36D8AD-5803-4923-8C0E-A08A5DB4756F}"/>
    <cellStyle name="Normal 9 3 2 2" xfId="707" xr:uid="{96FE48E5-9A65-4271-B36B-95DDE81ACC65}"/>
    <cellStyle name="Normal 9 3 2 2 2" xfId="708" xr:uid="{9B49817D-6CFA-483A-9D4C-56E04F319FB6}"/>
    <cellStyle name="Normal 9 3 2 3" xfId="709" xr:uid="{FC0AFB1E-D07D-40F0-938C-A871E39C3D74}"/>
    <cellStyle name="Normal 9 3 3" xfId="710" xr:uid="{C3123649-4A62-44DD-9325-4D4652EFAE3B}"/>
    <cellStyle name="Normal 9 3 3 2" xfId="711" xr:uid="{98C3BF70-9BE6-4CBF-A401-3CC9FCB6095E}"/>
    <cellStyle name="Normal 9 3 4" xfId="712" xr:uid="{DD93C328-326E-4713-B243-B1396C1587EF}"/>
    <cellStyle name="Normal 9 4" xfId="713" xr:uid="{C71FFD4A-6E9B-4BAE-88E6-D532E05BBC04}"/>
    <cellStyle name="Normal 9 4 2" xfId="714" xr:uid="{8D648B63-0970-432F-BB8C-D2E1EE5C2369}"/>
    <cellStyle name="Normal 9 4 3" xfId="715" xr:uid="{8C363CB5-6DE4-4517-A899-F351110C271B}"/>
    <cellStyle name="Normal 9 5" xfId="716" xr:uid="{31E0BED3-F30C-4FA4-A871-EA5AA6F0857F}"/>
    <cellStyle name="Normal 9 5 2" xfId="717" xr:uid="{7A53A9EC-5E2D-4E71-BDC8-B01A32621517}"/>
    <cellStyle name="Normal 9 5 3" xfId="718" xr:uid="{E437F945-582A-4698-90BC-1BBF2357CA8C}"/>
    <cellStyle name="Normal 9 6" xfId="719" xr:uid="{2E52C706-237A-4827-B5A9-8C6BCA0254E7}"/>
    <cellStyle name="Normal 9 7" xfId="720" xr:uid="{2B2AD613-DFCD-41A8-A891-4BE94D69602C}"/>
    <cellStyle name="Note 2" xfId="721" xr:uid="{9133BCCD-3794-49D4-B444-5E3A46DD1389}"/>
    <cellStyle name="Note 2 2" xfId="722" xr:uid="{0D6BCE04-4637-4E0F-B695-D9502A963268}"/>
    <cellStyle name="Note 2 2 2" xfId="723" xr:uid="{6E417B87-6A66-4FA2-B7B2-2171882E9D3C}"/>
    <cellStyle name="Note 2 2 2 2" xfId="724" xr:uid="{677A414F-1C80-4BA7-A61D-94DC9C9B172C}"/>
    <cellStyle name="Note 2 2 3" xfId="725" xr:uid="{23B1C2DC-98CC-43AD-885A-1565A512B9E5}"/>
    <cellStyle name="Note 2 3" xfId="726" xr:uid="{873F70FE-7666-4E23-96AA-9761CA57320F}"/>
    <cellStyle name="Note 2 3 2" xfId="727" xr:uid="{8A8F7FE2-964D-410F-9810-62AC9FB51BA8}"/>
    <cellStyle name="Note 2 4" xfId="728" xr:uid="{F4FF24FB-EC1B-4163-BF3A-51DBF4DE4871}"/>
    <cellStyle name="Note 2 5" xfId="729" xr:uid="{B05DD9C3-BE6F-466B-B5A8-BDA5C6C4A9B3}"/>
    <cellStyle name="Note 3" xfId="730" xr:uid="{F05A6F58-86F3-4F91-9F70-8801922584D6}"/>
    <cellStyle name="Note 3 2" xfId="731" xr:uid="{27546C1A-6E50-4FAE-89A7-9ED7992D5910}"/>
    <cellStyle name="Note 3 2 2" xfId="732" xr:uid="{E36ECAB7-C5F2-49DE-B139-C16B9DF55203}"/>
    <cellStyle name="Note 3 2 2 2" xfId="733" xr:uid="{36215893-C802-4597-BCEB-7CBCE1F548E9}"/>
    <cellStyle name="Note 3 2 3" xfId="734" xr:uid="{CC51C64F-F082-4B7A-B697-03E3217D7758}"/>
    <cellStyle name="Note 3 3" xfId="735" xr:uid="{F4031383-E778-4028-9174-EDF1A798120A}"/>
    <cellStyle name="Note 3 3 2" xfId="736" xr:uid="{D7B65B2C-EA66-47B3-BF5C-532A07BC29E6}"/>
    <cellStyle name="Note 3 3 2 2" xfId="737" xr:uid="{EFA539AF-9AF9-4260-B390-5C7C05A4F7BB}"/>
    <cellStyle name="Note 3 4" xfId="738" xr:uid="{6C5B9411-8BB5-45AD-A28E-46583A78B5E2}"/>
    <cellStyle name="Note 3 5" xfId="739" xr:uid="{640748F0-7532-43B5-86BB-EAA7A6BB8A8A}"/>
    <cellStyle name="Note 4" xfId="740" xr:uid="{761EF047-9BB3-4C38-A12E-F049CDA93744}"/>
    <cellStyle name="Note 5" xfId="741" xr:uid="{E1EE82FA-9E77-406A-8605-FB6E0BA1F8B3}"/>
    <cellStyle name="Note 6" xfId="742" xr:uid="{F3336713-F620-461B-96E8-39D9F9F598C7}"/>
    <cellStyle name="Output" xfId="15" builtinId="21" customBuiltin="1"/>
    <cellStyle name="Output 2" xfId="743" xr:uid="{F115AD2C-FB66-4405-8CAC-6557CB815F18}"/>
    <cellStyle name="Percent 2" xfId="745" xr:uid="{616AF572-08A4-4C70-83EF-437ADB7755B4}"/>
    <cellStyle name="Percent 3" xfId="746" xr:uid="{5CD6C498-86F0-441E-A2D9-B56ED46041B6}"/>
    <cellStyle name="Percent 4" xfId="744" xr:uid="{8A62AE9D-111E-42B5-9BAA-C7936E075C73}"/>
    <cellStyle name="Text Entry" xfId="747" xr:uid="{58741DB8-D1BB-4DC9-9377-1B4CA414FE6D}"/>
    <cellStyle name="Title 2" xfId="748" xr:uid="{D5952663-52C7-4789-82BC-54B0F4B4136D}"/>
    <cellStyle name="Total" xfId="21" builtinId="25" customBuiltin="1"/>
    <cellStyle name="Total 2" xfId="749" xr:uid="{70EEFB14-0531-4D4C-826B-9259C348B20C}"/>
    <cellStyle name="Warning Text" xfId="19" builtinId="11" customBuiltin="1"/>
  </cellStyles>
  <dxfs count="68"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7" formatCode="&quot;$&quot;#,##0.0000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7" formatCode="&quot;$&quot;#,##0.0000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top" textRotation="0" wrapText="0" indent="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7" formatCode="&quot;$&quot;#,##0.0000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7" formatCode="&quot;$&quot;#,##0.0000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4" formatCode="&quot;$&quot;#,##0"/>
      <fill>
        <patternFill patternType="solid">
          <fgColor theme="6" tint="0.79998168889431442"/>
          <bgColor theme="6" tint="0.79998168889431442"/>
        </patternFill>
      </fill>
      <alignment horizontal="left" textRotation="0" wrapText="0" indent="0" justifyLastLine="0" shrinkToFit="0" readingOrder="0"/>
      <border diagonalUp="0" diagonalDown="0" outline="0">
        <left/>
        <right/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solid">
          <fgColor theme="6" tint="0.79998168889431442"/>
          <bgColor theme="6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theme="6" tint="0.39997558519241921"/>
        </top>
        <bottom style="thin">
          <color theme="6" tint="0.3999755851924192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solid">
          <fgColor theme="6" tint="0.79998168889431442"/>
          <bgColor theme="6" tint="0.79998168889431442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 style="thin">
          <color theme="6" tint="0.39997558519241921"/>
        </top>
        <bottom style="thin">
          <color theme="6" tint="0.3999755851924192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0.0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0" indent="0" justifyLastLine="0" shrinkToFit="0" readingOrder="0"/>
      <protection locked="1" hidden="0"/>
    </dxf>
    <dxf>
      <border outline="0">
        <bottom style="thin">
          <color auto="1"/>
        </bottom>
      </border>
    </dxf>
  </dxfs>
  <tableStyles count="0" defaultTableStyle="TableStyleMedium2" defaultPivotStyle="PivotStyleLight16"/>
  <colors>
    <mruColors>
      <color rgb="FFFBA9A3"/>
      <color rgb="FFF15183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7B9ACF-F9A1-46E6-BEE9-CAD74BD550E5}" name="Table132" displayName="Table132" ref="A1:AE59" totalsRowShown="0" headerRowDxfId="1" dataDxfId="66" headerRowBorderDxfId="67" dataCellStyle="Normal 16">
  <autoFilter ref="A1:AE59" xr:uid="{0C7B9ACF-F9A1-46E6-BEE9-CAD74BD550E5}"/>
  <tableColumns count="31">
    <tableColumn id="1" xr3:uid="{45D3411E-BFC4-406D-8A2B-8C6584E58174}" name="CTCAC #" dataDxfId="65" dataCellStyle="Normal 16"/>
    <tableColumn id="2" xr3:uid="{3093D9A9-BC2B-4E2B-BC76-94B2A21725CE}" name="Project Name" dataDxfId="64" dataCellStyle="Normal 16"/>
    <tableColumn id="3" xr3:uid="{843CFB17-48A6-4E08-8A7B-40E214CAF667}" name="City " dataDxfId="63" dataCellStyle="Normal 16"/>
    <tableColumn id="4" xr3:uid="{2A58050F-4BCC-485B-99EA-1024B2519293}" name="County" dataDxfId="62" dataCellStyle="Normal 16"/>
    <tableColumn id="5" xr3:uid="{CA19352F-8B1F-469C-ABE4-E85A9977A8E0}" name="High / Highest Opportunity Area" dataDxfId="61" dataCellStyle="Normal 16"/>
    <tableColumn id="6" xr3:uid="{D51DDBB0-C6C0-400A-864B-9303AA0B5E49}" name="Construction Type" dataDxfId="60" dataCellStyle="Normal 16"/>
    <tableColumn id="7" xr3:uid="{43A2A367-FAB0-4398-AB1E-7E71E360C408}" name="Total Units" dataDxfId="59" dataCellStyle="Normal 16"/>
    <tableColumn id="8" xr3:uid="{217F74B6-AB16-4D1E-BDD8-03E7EEA55128}" name="Low Income Units" dataDxfId="58" dataCellStyle="Normal 16"/>
    <tableColumn id="9" xr3:uid="{7F4BAA2F-3701-49EA-BFB3-C5CA3CF9A06E}" name="Annual Federal Credit" dataDxfId="57" dataCellStyle="Normal 16"/>
    <tableColumn id="10" xr3:uid="{A74691FC-8FAB-49A8-AEED-91EEA4A45174}" name="Total State Credit" dataDxfId="56" dataCellStyle="Normal 16"/>
    <tableColumn id="11" xr3:uid="{CFB4FD54-C194-4A74-B7D8-BAFB7067E85E}" name="Total Development Cost (TDC)*   " dataDxfId="55" dataCellStyle="Normal 16"/>
    <tableColumn id="12" xr3:uid="{0DD59C87-D508-4965-B749-889A0B5F200D}" name="Current Payment Financing " dataDxfId="54" dataCellStyle="Normal 16"/>
    <tableColumn id="13" xr3:uid="{03B45EF4-6CF0-48D0-BAA3-0396C1B09106}" name="Current Financing as % of TDC" dataDxfId="53" dataCellStyle="Normal 16">
      <calculatedColumnFormula>L2/K2</calculatedColumnFormula>
    </tableColumn>
    <tableColumn id="28" xr3:uid="{8E8F3761-0E4F-4B0B-9A2F-03FBE6E8A70E}" name="Total Permanent Financing" dataDxfId="52" dataCellStyle="Normal 16"/>
    <tableColumn id="27" xr3:uid="{A764605C-C0D3-4ABE-A9CB-C1AD2C13CAF5}" name="Perm Financing as % of TDC" dataDxfId="51" dataCellStyle="Normal 16">
      <calculatedColumnFormula>N2/K2</calculatedColumnFormula>
    </tableColumn>
    <tableColumn id="25" xr3:uid="{D01283D4-264F-41BE-9507-D9F54EFE56D8}" name="Total Government Financing " dataDxfId="50">
      <calculatedColumnFormula>Q2+T2+W2</calculatedColumnFormula>
    </tableColumn>
    <tableColumn id="29" xr3:uid="{637BE37E-E33E-4774-9C7F-A2D440163146}" name="Federal Financing $ (HUD/USDA)" dataDxfId="49" dataCellStyle="Normal 16"/>
    <tableColumn id="15" xr3:uid="{28506F3B-D208-49BA-9D5E-5D4C28DC56DF}" name="Federal Financing (HUD/USDA)" dataDxfId="48" dataCellStyle="Normal 16"/>
    <tableColumn id="16" xr3:uid="{EF20CD65-F80E-46F3-9D97-6A347AB8B639}" name="Federal Financing as % of TDC" dataDxfId="47" dataCellStyle="Normal 16">
      <calculatedColumnFormula>Q2/K2</calculatedColumnFormula>
    </tableColumn>
    <tableColumn id="31" xr3:uid="{8BC5294C-B793-4C5A-A7BA-AE287775D9FA}" name="State Financing $ (HCD/CalHFA Only)" dataDxfId="46" dataCellStyle="Normal 16"/>
    <tableColumn id="17" xr3:uid="{07F9635D-6522-4D6E-8073-FB126A3261C4}" name="State Financing (HCD/CalHFA Only)" dataDxfId="45" dataCellStyle="Normal 16"/>
    <tableColumn id="32" xr3:uid="{76F56375-59D6-4778-8B9B-5D68B486240D}" name="State Financing (HCD/CalHFA Only) as % of TDC" dataDxfId="44" dataCellStyle="Normal 16">
      <calculatedColumnFormula>T2/K2</calculatedColumnFormula>
    </tableColumn>
    <tableColumn id="14" xr3:uid="{9DC179F0-2B3E-46CD-B60A-2621614E3715}" name="Other Government Financing $ (City/County/Other Federal/Other State)" dataDxfId="43"/>
    <tableColumn id="24" xr3:uid="{41F782C8-5CDC-49E1-BF4E-CC5B432605FD}" name="Other Government Financing (City/County/Other Federal/Other State)" dataDxfId="42"/>
    <tableColumn id="33" xr3:uid="{89B4B18C-CC52-4DE3-A1A7-B915834AD45A}" name="Other Government (City/County/Other Federal/Other State) as % of TDC" dataDxfId="41" dataCellStyle="Normal 16">
      <calculatedColumnFormula>W2/K2</calculatedColumnFormula>
    </tableColumn>
    <tableColumn id="18" xr3:uid="{00AE7191-BDAA-44D6-BAE7-810FE517BBEF}" name="Other Funding Sources" dataDxfId="40"/>
    <tableColumn id="19" xr3:uid="{F1F5C2BE-5570-4BFF-8D50-BC05A5543185}" name="Other Funding as % of TDC" dataDxfId="39" dataCellStyle="Normal 16">
      <calculatedColumnFormula>Z2/K2</calculatedColumnFormula>
    </tableColumn>
    <tableColumn id="20" xr3:uid="{ADACE216-69EA-4701-992D-CFF35E90FCA0}" name="Federal Tax Credit Factor" dataDxfId="38" dataCellStyle="Normal 16"/>
    <tableColumn id="21" xr3:uid="{27364D94-A22B-4BBB-8A55-7FD1C7E4FC52}" name="State Tax Credit Factor" dataDxfId="37" dataCellStyle="Normal 16"/>
    <tableColumn id="22" xr3:uid="{721704A5-A0D9-4CE3-B2FB-29672C428815}" name="Tax Credit Investor Equity" dataDxfId="36" dataCellStyle="Normal 16"/>
    <tableColumn id="23" xr3:uid="{54A93847-D948-4A06-A24F-54BF2B970E41}" name="Investor Equity as % of TDC" dataDxfId="35" dataCellStyle="Normal 16">
      <calculatedColumnFormula>AD2/K2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0F8D99-6D79-475E-91E7-BA5C0A6DF13C}" name="Table22" displayName="Table22" ref="A1:AF196" totalsRowShown="0" headerRowDxfId="0" dataDxfId="34">
  <tableColumns count="32">
    <tableColumn id="1" xr3:uid="{9C45513C-FD9D-4526-94D2-48414B6B64D3}" name="CTCAC #" dataDxfId="33"/>
    <tableColumn id="2" xr3:uid="{4D1F2F17-9B5C-4D3F-BAE0-39891D0B74DA}" name="Project Name" dataDxfId="32"/>
    <tableColumn id="3" xr3:uid="{EAA71D0D-D450-45C6-BA1D-9ED106A4128A}" name="City" dataDxfId="31"/>
    <tableColumn id="4" xr3:uid="{A2D93635-2602-4C59-A1FA-5C0C164D5BAC}" name="County" dataDxfId="30"/>
    <tableColumn id="5" xr3:uid="{94D5F073-E01B-49A2-8046-13E093611F64}" name="High/Highest Opportunity Area" dataDxfId="29"/>
    <tableColumn id="6" xr3:uid="{73DB93A3-1B6D-4499-BC84-53544E2C3143}" name="Construction Type" dataDxfId="28"/>
    <tableColumn id="7" xr3:uid="{BAB3DD19-B865-416F-B018-7CA5C97525CD}" name="Total Units" dataDxfId="27"/>
    <tableColumn id="8" xr3:uid="{6D432C16-DE41-417D-8D2A-C10CD6A9ECB3}" name="Low Income Units" dataDxfId="26"/>
    <tableColumn id="9" xr3:uid="{B13C4641-0EFA-4DF6-98E5-71D0FBCCE99A}" name="Annual Federal Credits" dataDxfId="25"/>
    <tableColumn id="10" xr3:uid="{DC3DCCC2-16BE-46C6-BDF3-1CAD4C3BDC79}" name="Total State Credit" dataDxfId="24"/>
    <tableColumn id="11" xr3:uid="{7807D084-9021-4EA2-A15F-1A2B709D7ECF}" name="Total Development Cost (TDC)*" dataDxfId="23"/>
    <tableColumn id="12" xr3:uid="{A06B269E-60A1-4DB0-87AE-8AC64D6C176B}" name="Construction Financing/Tax-Exempt Bond Financing" dataDxfId="22"/>
    <tableColumn id="31" xr3:uid="{7715D858-7F63-474E-806A-3C50E145ED31}" name="Permanent Financing/Tax-Exempt Bond Financing" dataDxfId="21"/>
    <tableColumn id="13" xr3:uid="{D6E3D19A-2B20-4C30-AD8F-758DBAD8C0E4}" name="Permanent Financing/Tax-Exempt Bond Financing as % of TDC" dataDxfId="20" dataCellStyle="Currency">
      <calculatedColumnFormula>L2/K2</calculatedColumnFormula>
    </tableColumn>
    <tableColumn id="14" xr3:uid="{44EFE7D7-20D1-4E1B-A8A2-0496830080DB}" name="Total Permanent Financing" dataDxfId="19"/>
    <tableColumn id="24" xr3:uid="{AB41ACD5-480F-42FD-8D2C-43D48133430A}" name="Perm Financing as % of TDC2" dataDxfId="18">
      <calculatedColumnFormula>O2/K2</calculatedColumnFormula>
    </tableColumn>
    <tableColumn id="15" xr3:uid="{24FCE796-9CAA-42CF-8046-711E62C91C01}" name="Total Government Financing " dataDxfId="17" dataCellStyle="Normal 4">
      <calculatedColumnFormula>R2+U2+X2</calculatedColumnFormula>
    </tableColumn>
    <tableColumn id="16" xr3:uid="{29F884D7-B0AA-498C-AE0E-68AE272EDC7F}" name="Federal Financing $ (HUD/USDA) " dataDxfId="16"/>
    <tableColumn id="20" xr3:uid="{3ECD64B9-9A69-4898-A3EF-701CA41452E3}" name="Federal Financing (HUD/USDA Only) " dataDxfId="15"/>
    <tableColumn id="17" xr3:uid="{989F9B22-8AD4-4B66-9EF1-5104FDE48DD7}" name="Federal Financing as % of TDC" dataDxfId="14">
      <calculatedColumnFormula>R2/K2</calculatedColumnFormula>
    </tableColumn>
    <tableColumn id="18" xr3:uid="{509E2299-2D02-449B-BF58-2234989CF398}" name="State Financing $ (HCD/CalHFA Only)" dataDxfId="13"/>
    <tableColumn id="29" xr3:uid="{41E946EC-18CC-42FD-BFEF-FABE615B9669}" name="State Financing (HCD/CalHFA Only) " dataDxfId="12"/>
    <tableColumn id="19" xr3:uid="{0DCA629A-F54E-45C7-B018-669D83D29FE1}" name="State Financing (HCD/CalHFA Only) as % of TDC" dataDxfId="11">
      <calculatedColumnFormula>U2/K2</calculatedColumnFormula>
    </tableColumn>
    <tableColumn id="90" xr3:uid="{EF21B6C9-A654-410B-833D-0EEEBF0C3C41}" name="Other Government Financing $ (City/County/Other Federal/Other State)" dataDxfId="10"/>
    <tableColumn id="30" xr3:uid="{47CA2A26-7B05-4F8A-9D99-910BE25E4FFE}" name="Other Government (City/County/Other Federal/Other State) " dataDxfId="9"/>
    <tableColumn id="21" xr3:uid="{BEC85375-92B0-4F14-9862-4FEED7CCA994}" name="Other Government (City/County/Other Federal/Other State) as % of TDC" dataDxfId="8">
      <calculatedColumnFormula>X2/K2</calculatedColumnFormula>
    </tableColumn>
    <tableColumn id="22" xr3:uid="{1A9685F4-261B-4C6B-BCD2-9604B3DE228D}" name="Other Funding $ Sources" dataDxfId="7"/>
    <tableColumn id="23" xr3:uid="{0BD4E71E-7C77-496B-8F82-626CA515EBC7}" name="Other Funding as % of TDC" dataDxfId="6">
      <calculatedColumnFormula>AA2/$K2</calculatedColumnFormula>
    </tableColumn>
    <tableColumn id="25" xr3:uid="{9AE7F124-E67C-4CBF-83CC-893D798EEFA4}" name="Federal Tax Credit Factor" dataDxfId="5"/>
    <tableColumn id="26" xr3:uid="{C50F0F90-B301-440B-AF32-3AB02C6E90F6}" name="State Tax Credit Factor" dataDxfId="4"/>
    <tableColumn id="27" xr3:uid="{339E4AF7-B007-4A9C-9D92-221962E0E2A1}" name="Tax Credit Investor Equity" dataDxfId="3"/>
    <tableColumn id="28" xr3:uid="{F15FA477-226D-43AF-BB37-76007B01F0AF}" name="Investor Equity as % of TDC" dataDxfId="2">
      <calculatedColumnFormula>AE2/$K2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7C20F-BF56-4C77-A4D7-C5DAB4D7D642}">
  <dimension ref="A1:AE77"/>
  <sheetViews>
    <sheetView tabSelected="1" zoomScaleNormal="100" workbookViewId="0">
      <pane xSplit="1" ySplit="1" topLeftCell="B2" activePane="bottomRight" state="frozen"/>
      <selection sqref="A1:XFD1"/>
      <selection pane="topRight" sqref="A1:XFD1"/>
      <selection pane="bottomLeft" sqref="A1:XFD1"/>
      <selection pane="bottomRight"/>
    </sheetView>
  </sheetViews>
  <sheetFormatPr defaultRowHeight="15" x14ac:dyDescent="0.2"/>
  <cols>
    <col min="1" max="1" width="15.140625" style="6" bestFit="1" customWidth="1"/>
    <col min="2" max="2" width="55" style="6" customWidth="1"/>
    <col min="3" max="3" width="19.5703125" style="6" customWidth="1"/>
    <col min="4" max="4" width="19.42578125" style="6" customWidth="1"/>
    <col min="5" max="5" width="23.42578125" style="15" bestFit="1" customWidth="1"/>
    <col min="6" max="6" width="29.140625" style="6" customWidth="1"/>
    <col min="7" max="7" width="12" style="6" customWidth="1"/>
    <col min="8" max="8" width="16.28515625" style="6" bestFit="1" customWidth="1"/>
    <col min="9" max="9" width="21.28515625" style="16" bestFit="1" customWidth="1"/>
    <col min="10" max="10" width="16.85546875" style="16" customWidth="1"/>
    <col min="11" max="11" width="23" style="16" customWidth="1"/>
    <col min="12" max="12" width="26" style="16" customWidth="1"/>
    <col min="13" max="13" width="21.7109375" style="28" bestFit="1" customWidth="1"/>
    <col min="14" max="14" width="24" style="30" bestFit="1" customWidth="1"/>
    <col min="15" max="15" width="21.7109375" style="29" bestFit="1" customWidth="1"/>
    <col min="16" max="16" width="22" style="30" bestFit="1" customWidth="1"/>
    <col min="17" max="17" width="23.140625" style="14" customWidth="1"/>
    <col min="18" max="18" width="23.140625" style="30" customWidth="1"/>
    <col min="19" max="19" width="21.7109375" style="28" bestFit="1" customWidth="1"/>
    <col min="20" max="21" width="23.140625" style="30" customWidth="1"/>
    <col min="22" max="22" width="34.28515625" style="28" bestFit="1" customWidth="1"/>
    <col min="23" max="23" width="52.85546875" style="14" bestFit="1" customWidth="1"/>
    <col min="24" max="24" width="88.42578125" style="30" bestFit="1" customWidth="1"/>
    <col min="25" max="25" width="45" style="28" bestFit="1" customWidth="1"/>
    <col min="26" max="26" width="23" style="16" customWidth="1"/>
    <col min="27" max="27" width="20.140625" style="5" bestFit="1" customWidth="1"/>
    <col min="28" max="28" width="19.28515625" style="62" bestFit="1" customWidth="1"/>
    <col min="29" max="29" width="18.140625" style="62" bestFit="1" customWidth="1"/>
    <col min="30" max="30" width="19.28515625" style="2" bestFit="1" customWidth="1"/>
    <col min="31" max="31" width="20.28515625" style="5" bestFit="1" customWidth="1"/>
    <col min="32" max="16384" width="9.140625" style="6"/>
  </cols>
  <sheetData>
    <row r="1" spans="1:31" s="44" customFormat="1" ht="63" customHeight="1" x14ac:dyDescent="0.25">
      <c r="A1" s="45" t="s">
        <v>57</v>
      </c>
      <c r="B1" s="32" t="s">
        <v>18</v>
      </c>
      <c r="C1" s="32" t="s">
        <v>60</v>
      </c>
      <c r="D1" s="33" t="s">
        <v>20</v>
      </c>
      <c r="E1" s="34" t="s">
        <v>61</v>
      </c>
      <c r="F1" s="33" t="s">
        <v>22</v>
      </c>
      <c r="G1" s="33" t="s">
        <v>30</v>
      </c>
      <c r="H1" s="32" t="s">
        <v>31</v>
      </c>
      <c r="I1" s="35" t="s">
        <v>62</v>
      </c>
      <c r="J1" s="35" t="s">
        <v>33</v>
      </c>
      <c r="K1" s="35" t="s">
        <v>40</v>
      </c>
      <c r="L1" s="35" t="s">
        <v>63</v>
      </c>
      <c r="M1" s="36" t="s">
        <v>24</v>
      </c>
      <c r="N1" s="37" t="s">
        <v>58</v>
      </c>
      <c r="O1" s="36" t="s">
        <v>41</v>
      </c>
      <c r="P1" s="37" t="s">
        <v>43</v>
      </c>
      <c r="Q1" s="37" t="s">
        <v>685</v>
      </c>
      <c r="R1" s="37" t="s">
        <v>74</v>
      </c>
      <c r="S1" s="36" t="s">
        <v>42</v>
      </c>
      <c r="T1" s="37" t="s">
        <v>686</v>
      </c>
      <c r="U1" s="37" t="s">
        <v>73</v>
      </c>
      <c r="V1" s="36" t="s">
        <v>45</v>
      </c>
      <c r="W1" s="37" t="s">
        <v>687</v>
      </c>
      <c r="X1" s="37" t="s">
        <v>59</v>
      </c>
      <c r="Y1" s="36" t="s">
        <v>46</v>
      </c>
      <c r="Z1" s="38" t="s">
        <v>25</v>
      </c>
      <c r="AA1" s="36" t="s">
        <v>26</v>
      </c>
      <c r="AB1" s="60" t="s">
        <v>27</v>
      </c>
      <c r="AC1" s="60" t="s">
        <v>28</v>
      </c>
      <c r="AD1" s="37" t="s">
        <v>35</v>
      </c>
      <c r="AE1" s="36" t="s">
        <v>29</v>
      </c>
    </row>
    <row r="2" spans="1:31" s="7" customFormat="1" ht="15" customHeight="1" x14ac:dyDescent="0.2">
      <c r="A2" s="6" t="s">
        <v>75</v>
      </c>
      <c r="B2" s="46" t="s">
        <v>133</v>
      </c>
      <c r="C2" s="46" t="s">
        <v>38</v>
      </c>
      <c r="D2" s="46" t="s">
        <v>11</v>
      </c>
      <c r="E2" s="15" t="s">
        <v>17</v>
      </c>
      <c r="F2" s="46" t="s">
        <v>0</v>
      </c>
      <c r="G2" s="54">
        <v>50</v>
      </c>
      <c r="H2" s="54">
        <v>49</v>
      </c>
      <c r="I2" s="16">
        <v>2500000</v>
      </c>
      <c r="J2" s="16">
        <v>1390000</v>
      </c>
      <c r="K2" s="17">
        <v>69154461</v>
      </c>
      <c r="L2" s="18">
        <v>6515000</v>
      </c>
      <c r="M2" s="19">
        <f>L2/K2</f>
        <v>9.4209395978084476E-2</v>
      </c>
      <c r="N2" s="17">
        <v>46198261</v>
      </c>
      <c r="O2" s="5">
        <f>N2/K2</f>
        <v>0.6680445531923096</v>
      </c>
      <c r="P2" s="2">
        <f t="shared" ref="P2:P33" si="0">Q2+T2+W2</f>
        <v>36603161</v>
      </c>
      <c r="Q2" s="2">
        <v>0</v>
      </c>
      <c r="R2" s="12"/>
      <c r="S2" s="4">
        <f>Q2/K2</f>
        <v>0</v>
      </c>
      <c r="T2" s="2">
        <v>20848842</v>
      </c>
      <c r="U2" s="12" t="s">
        <v>873</v>
      </c>
      <c r="V2" s="20">
        <f t="shared" ref="V2:V59" si="1">T2/K2</f>
        <v>0.30148224277245106</v>
      </c>
      <c r="W2" s="2">
        <v>15754319</v>
      </c>
      <c r="X2" s="12" t="s">
        <v>689</v>
      </c>
      <c r="Y2" s="20">
        <f t="shared" ref="Y2:Y33" si="2">W2/K2</f>
        <v>0.22781348841689331</v>
      </c>
      <c r="Z2" s="21">
        <v>3080100</v>
      </c>
      <c r="AA2" s="29">
        <f t="shared" ref="AA2:AA59" si="3">Z2/K2</f>
        <v>4.4539426024880736E-2</v>
      </c>
      <c r="AB2" s="61">
        <v>0.86931999999999998</v>
      </c>
      <c r="AC2" s="61">
        <v>0.88</v>
      </c>
      <c r="AD2" s="17">
        <v>22956200</v>
      </c>
      <c r="AE2" s="22">
        <f t="shared" ref="AE2:AE59" si="4">AD2/K2</f>
        <v>0.3319554468076904</v>
      </c>
    </row>
    <row r="3" spans="1:31" s="7" customFormat="1" ht="15" customHeight="1" x14ac:dyDescent="0.2">
      <c r="A3" s="6" t="s">
        <v>76</v>
      </c>
      <c r="B3" s="46" t="s">
        <v>134</v>
      </c>
      <c r="C3" s="46" t="s">
        <v>71</v>
      </c>
      <c r="D3" s="46" t="s">
        <v>64</v>
      </c>
      <c r="E3" s="15" t="s">
        <v>34</v>
      </c>
      <c r="F3" s="46" t="s">
        <v>0</v>
      </c>
      <c r="G3" s="54">
        <v>52</v>
      </c>
      <c r="H3" s="54">
        <v>51</v>
      </c>
      <c r="I3" s="16">
        <v>2342253</v>
      </c>
      <c r="J3" s="16">
        <v>7807511</v>
      </c>
      <c r="K3" s="17">
        <v>26770885</v>
      </c>
      <c r="L3" s="23">
        <v>3363729</v>
      </c>
      <c r="M3" s="19">
        <f t="shared" ref="M3:M59" si="5">L3/K3</f>
        <v>0.12564877851441969</v>
      </c>
      <c r="N3" s="17">
        <v>3738729</v>
      </c>
      <c r="O3" s="5">
        <f t="shared" ref="O3:O56" si="6">N3/K3</f>
        <v>0.13965653358116475</v>
      </c>
      <c r="P3" s="2">
        <f t="shared" si="0"/>
        <v>375000</v>
      </c>
      <c r="Q3" s="2">
        <v>0</v>
      </c>
      <c r="R3" s="12"/>
      <c r="S3" s="4">
        <f t="shared" ref="S3:S59" si="7">Q3/K3</f>
        <v>0</v>
      </c>
      <c r="T3" s="2">
        <v>0</v>
      </c>
      <c r="U3" s="12"/>
      <c r="V3" s="20">
        <f t="shared" si="1"/>
        <v>0</v>
      </c>
      <c r="W3" s="2">
        <v>375000</v>
      </c>
      <c r="X3" s="12" t="s">
        <v>690</v>
      </c>
      <c r="Y3" s="20">
        <f t="shared" si="2"/>
        <v>1.4007755066745085E-2</v>
      </c>
      <c r="Z3" s="24">
        <v>3363729</v>
      </c>
      <c r="AA3" s="29">
        <f t="shared" si="3"/>
        <v>0.12564877851441969</v>
      </c>
      <c r="AB3" s="61">
        <v>0.75</v>
      </c>
      <c r="AC3" s="61">
        <v>0.7</v>
      </c>
      <c r="AD3" s="17">
        <v>23032156</v>
      </c>
      <c r="AE3" s="22">
        <f t="shared" si="4"/>
        <v>0.86034346641883519</v>
      </c>
    </row>
    <row r="4" spans="1:31" s="7" customFormat="1" ht="15" customHeight="1" x14ac:dyDescent="0.2">
      <c r="A4" s="6" t="s">
        <v>77</v>
      </c>
      <c r="B4" s="46" t="s">
        <v>135</v>
      </c>
      <c r="C4" s="46" t="s">
        <v>190</v>
      </c>
      <c r="D4" s="46" t="s">
        <v>55</v>
      </c>
      <c r="E4" s="15" t="s">
        <v>34</v>
      </c>
      <c r="F4" s="46" t="s">
        <v>0</v>
      </c>
      <c r="G4" s="54">
        <v>55</v>
      </c>
      <c r="H4" s="54">
        <v>54</v>
      </c>
      <c r="I4" s="16">
        <v>1184954</v>
      </c>
      <c r="J4" s="16"/>
      <c r="K4" s="17">
        <v>26594882</v>
      </c>
      <c r="L4" s="25">
        <v>3817000</v>
      </c>
      <c r="M4" s="19">
        <f t="shared" si="5"/>
        <v>0.14352385545459462</v>
      </c>
      <c r="N4" s="17">
        <v>16827914</v>
      </c>
      <c r="O4" s="5">
        <f t="shared" si="6"/>
        <v>0.63275009078814493</v>
      </c>
      <c r="P4" s="2">
        <f t="shared" si="0"/>
        <v>7903424</v>
      </c>
      <c r="Q4" s="2">
        <v>0</v>
      </c>
      <c r="R4" s="12"/>
      <c r="S4" s="4">
        <f t="shared" si="7"/>
        <v>0</v>
      </c>
      <c r="T4" s="2">
        <v>0</v>
      </c>
      <c r="U4" s="12"/>
      <c r="V4" s="20">
        <f t="shared" si="1"/>
        <v>0</v>
      </c>
      <c r="W4" s="2">
        <v>7903424</v>
      </c>
      <c r="X4" s="12" t="s">
        <v>691</v>
      </c>
      <c r="Y4" s="20">
        <f t="shared" si="2"/>
        <v>0.29717838191573853</v>
      </c>
      <c r="Z4" s="26">
        <v>0</v>
      </c>
      <c r="AA4" s="29">
        <f t="shared" si="3"/>
        <v>0</v>
      </c>
      <c r="AB4" s="61">
        <v>0.82425000000000004</v>
      </c>
      <c r="AC4" s="61">
        <v>0</v>
      </c>
      <c r="AD4" s="17">
        <v>9766968</v>
      </c>
      <c r="AE4" s="22">
        <f t="shared" si="4"/>
        <v>0.36724990921185513</v>
      </c>
    </row>
    <row r="5" spans="1:31" s="7" customFormat="1" ht="15" customHeight="1" x14ac:dyDescent="0.2">
      <c r="A5" s="6" t="s">
        <v>78</v>
      </c>
      <c r="B5" s="46" t="s">
        <v>136</v>
      </c>
      <c r="C5" s="46" t="s">
        <v>191</v>
      </c>
      <c r="D5" s="46" t="s">
        <v>69</v>
      </c>
      <c r="E5" s="15" t="s">
        <v>34</v>
      </c>
      <c r="F5" s="46" t="s">
        <v>0</v>
      </c>
      <c r="G5" s="54">
        <v>70</v>
      </c>
      <c r="H5" s="54">
        <v>69</v>
      </c>
      <c r="I5" s="16">
        <v>1707396</v>
      </c>
      <c r="J5" s="16"/>
      <c r="K5" s="17">
        <v>40320443</v>
      </c>
      <c r="L5" s="23">
        <v>0</v>
      </c>
      <c r="M5" s="19">
        <f t="shared" si="5"/>
        <v>0</v>
      </c>
      <c r="N5" s="17">
        <v>26039028</v>
      </c>
      <c r="O5" s="5">
        <f t="shared" si="6"/>
        <v>0.64580213069583581</v>
      </c>
      <c r="P5" s="2">
        <f t="shared" si="0"/>
        <v>26039028</v>
      </c>
      <c r="Q5" s="2">
        <v>0</v>
      </c>
      <c r="R5" s="12"/>
      <c r="S5" s="4">
        <f t="shared" si="7"/>
        <v>0</v>
      </c>
      <c r="T5" s="2">
        <v>0</v>
      </c>
      <c r="U5" s="12"/>
      <c r="V5" s="20">
        <f t="shared" si="1"/>
        <v>0</v>
      </c>
      <c r="W5" s="2">
        <v>26039028</v>
      </c>
      <c r="X5" s="12" t="s">
        <v>692</v>
      </c>
      <c r="Y5" s="20">
        <f t="shared" si="2"/>
        <v>0.64580213069583581</v>
      </c>
      <c r="Z5" s="24">
        <v>0</v>
      </c>
      <c r="AA5" s="29">
        <f t="shared" si="3"/>
        <v>0</v>
      </c>
      <c r="AB5" s="61">
        <v>0.83643999999999996</v>
      </c>
      <c r="AC5" s="61">
        <v>0</v>
      </c>
      <c r="AD5" s="17">
        <v>14281415</v>
      </c>
      <c r="AE5" s="22">
        <f t="shared" si="4"/>
        <v>0.35419786930416414</v>
      </c>
    </row>
    <row r="6" spans="1:31" s="7" customFormat="1" ht="15" customHeight="1" x14ac:dyDescent="0.2">
      <c r="A6" s="6" t="s">
        <v>79</v>
      </c>
      <c r="B6" s="46" t="s">
        <v>137</v>
      </c>
      <c r="C6" s="46" t="s">
        <v>50</v>
      </c>
      <c r="D6" s="46" t="s">
        <v>13</v>
      </c>
      <c r="E6" s="15" t="s">
        <v>17</v>
      </c>
      <c r="F6" s="46" t="s">
        <v>0</v>
      </c>
      <c r="G6" s="54">
        <v>60</v>
      </c>
      <c r="H6" s="54">
        <v>59</v>
      </c>
      <c r="I6" s="16">
        <v>2403500</v>
      </c>
      <c r="J6" s="16"/>
      <c r="K6" s="17">
        <v>35925218</v>
      </c>
      <c r="L6" s="25">
        <v>8352000</v>
      </c>
      <c r="M6" s="19">
        <f t="shared" si="5"/>
        <v>0.2324829316275826</v>
      </c>
      <c r="N6" s="17">
        <v>13528150</v>
      </c>
      <c r="O6" s="5">
        <f t="shared" si="6"/>
        <v>0.37656417283257682</v>
      </c>
      <c r="P6" s="2">
        <f t="shared" si="0"/>
        <v>3768084</v>
      </c>
      <c r="Q6" s="2">
        <v>0</v>
      </c>
      <c r="R6" s="12"/>
      <c r="S6" s="4">
        <f t="shared" si="7"/>
        <v>0</v>
      </c>
      <c r="T6" s="2">
        <v>0</v>
      </c>
      <c r="U6" s="12"/>
      <c r="V6" s="20">
        <f t="shared" si="1"/>
        <v>0</v>
      </c>
      <c r="W6" s="2">
        <v>3768084</v>
      </c>
      <c r="X6" s="12" t="s">
        <v>693</v>
      </c>
      <c r="Y6" s="20">
        <f t="shared" si="2"/>
        <v>0.10488687918330795</v>
      </c>
      <c r="Z6" s="26">
        <v>1408066</v>
      </c>
      <c r="AA6" s="29">
        <f t="shared" si="3"/>
        <v>3.9194362021686267E-2</v>
      </c>
      <c r="AB6" s="61">
        <v>0.93184999999999996</v>
      </c>
      <c r="AC6" s="61">
        <v>0</v>
      </c>
      <c r="AD6" s="17">
        <v>22397068</v>
      </c>
      <c r="AE6" s="22">
        <f t="shared" si="4"/>
        <v>0.62343582716742318</v>
      </c>
    </row>
    <row r="7" spans="1:31" s="7" customFormat="1" ht="15" customHeight="1" x14ac:dyDescent="0.2">
      <c r="A7" s="6" t="s">
        <v>80</v>
      </c>
      <c r="B7" s="46" t="s">
        <v>138</v>
      </c>
      <c r="C7" s="46" t="s">
        <v>1</v>
      </c>
      <c r="D7" s="46" t="s">
        <v>1</v>
      </c>
      <c r="E7" s="15" t="s">
        <v>34</v>
      </c>
      <c r="F7" s="46" t="s">
        <v>0</v>
      </c>
      <c r="G7" s="54">
        <v>60</v>
      </c>
      <c r="H7" s="54">
        <v>59</v>
      </c>
      <c r="I7" s="16">
        <v>2500000</v>
      </c>
      <c r="J7" s="16"/>
      <c r="K7" s="17">
        <v>43571931</v>
      </c>
      <c r="L7" s="23">
        <v>9881000</v>
      </c>
      <c r="M7" s="19">
        <f t="shared" si="5"/>
        <v>0.22677443421086846</v>
      </c>
      <c r="N7" s="17">
        <v>21333931</v>
      </c>
      <c r="O7" s="5">
        <f t="shared" si="6"/>
        <v>0.48962555733414709</v>
      </c>
      <c r="P7" s="2">
        <f>Q7+T7+W7</f>
        <v>10600000</v>
      </c>
      <c r="Q7" s="2">
        <v>0</v>
      </c>
      <c r="R7" s="12"/>
      <c r="S7" s="4">
        <f t="shared" si="7"/>
        <v>0</v>
      </c>
      <c r="T7" s="2">
        <v>0</v>
      </c>
      <c r="U7" s="12"/>
      <c r="V7" s="20">
        <f t="shared" si="1"/>
        <v>0</v>
      </c>
      <c r="W7" s="2">
        <v>10600000</v>
      </c>
      <c r="X7" s="12" t="s">
        <v>694</v>
      </c>
      <c r="Y7" s="20">
        <f t="shared" si="2"/>
        <v>0.24327588327448696</v>
      </c>
      <c r="Z7" s="24">
        <v>852931</v>
      </c>
      <c r="AA7" s="29">
        <f t="shared" si="3"/>
        <v>1.9575239848791646E-2</v>
      </c>
      <c r="AB7" s="61">
        <v>0.88951999999999998</v>
      </c>
      <c r="AC7" s="61">
        <v>0.8</v>
      </c>
      <c r="AD7" s="17">
        <v>22238000</v>
      </c>
      <c r="AE7" s="22">
        <f t="shared" si="4"/>
        <v>0.51037444266585297</v>
      </c>
    </row>
    <row r="8" spans="1:31" s="7" customFormat="1" ht="15" customHeight="1" x14ac:dyDescent="0.2">
      <c r="A8" s="6" t="s">
        <v>81</v>
      </c>
      <c r="B8" s="46" t="s">
        <v>139</v>
      </c>
      <c r="C8" s="46" t="s">
        <v>192</v>
      </c>
      <c r="D8" s="46" t="s">
        <v>51</v>
      </c>
      <c r="E8" s="15" t="s">
        <v>34</v>
      </c>
      <c r="F8" s="46" t="s">
        <v>218</v>
      </c>
      <c r="G8" s="54">
        <v>23</v>
      </c>
      <c r="H8" s="54">
        <v>22</v>
      </c>
      <c r="I8" s="16">
        <v>343900</v>
      </c>
      <c r="J8" s="16"/>
      <c r="K8" s="17">
        <v>7679548</v>
      </c>
      <c r="L8" s="25">
        <v>500000</v>
      </c>
      <c r="M8" s="19">
        <f t="shared" si="5"/>
        <v>6.5107998543664294E-2</v>
      </c>
      <c r="N8" s="17">
        <v>4928270</v>
      </c>
      <c r="O8" s="5">
        <f t="shared" si="6"/>
        <v>0.64173959196556885</v>
      </c>
      <c r="P8" s="2">
        <f t="shared" si="0"/>
        <v>4586278</v>
      </c>
      <c r="Q8" s="2">
        <v>2086278</v>
      </c>
      <c r="R8" s="12" t="s">
        <v>695</v>
      </c>
      <c r="S8" s="4">
        <f t="shared" si="7"/>
        <v>0.27166676997135769</v>
      </c>
      <c r="T8" s="2">
        <v>0</v>
      </c>
      <c r="U8" s="12"/>
      <c r="V8" s="20">
        <f t="shared" si="1"/>
        <v>0</v>
      </c>
      <c r="W8" s="2">
        <v>2500000</v>
      </c>
      <c r="X8" s="12" t="s">
        <v>696</v>
      </c>
      <c r="Y8" s="20">
        <f t="shared" si="2"/>
        <v>0.32553999271832146</v>
      </c>
      <c r="Z8" s="26">
        <v>341992</v>
      </c>
      <c r="AA8" s="29">
        <f t="shared" si="3"/>
        <v>4.4532829275889675E-2</v>
      </c>
      <c r="AB8" s="61">
        <v>0.80001999999999995</v>
      </c>
      <c r="AC8" s="61">
        <v>0</v>
      </c>
      <c r="AD8" s="17">
        <v>2751278</v>
      </c>
      <c r="AE8" s="22">
        <f t="shared" si="4"/>
        <v>0.35826040803443121</v>
      </c>
    </row>
    <row r="9" spans="1:31" s="7" customFormat="1" ht="15" customHeight="1" x14ac:dyDescent="0.2">
      <c r="A9" s="6" t="s">
        <v>82</v>
      </c>
      <c r="B9" s="46" t="s">
        <v>140</v>
      </c>
      <c r="C9" s="46" t="s">
        <v>193</v>
      </c>
      <c r="D9" s="46" t="s">
        <v>69</v>
      </c>
      <c r="E9" s="15" t="s">
        <v>34</v>
      </c>
      <c r="F9" s="46" t="s">
        <v>0</v>
      </c>
      <c r="G9" s="54">
        <v>36</v>
      </c>
      <c r="H9" s="54">
        <v>36</v>
      </c>
      <c r="I9" s="16">
        <v>563648</v>
      </c>
      <c r="J9" s="16"/>
      <c r="K9" s="17">
        <v>18593444</v>
      </c>
      <c r="L9" s="23">
        <v>1900000</v>
      </c>
      <c r="M9" s="19">
        <f t="shared" si="5"/>
        <v>0.10218655564832421</v>
      </c>
      <c r="N9" s="17">
        <v>13859274</v>
      </c>
      <c r="O9" s="5">
        <f t="shared" si="6"/>
        <v>0.7453849862349331</v>
      </c>
      <c r="P9" s="2">
        <f t="shared" si="0"/>
        <v>11959274</v>
      </c>
      <c r="Q9" s="2">
        <v>0</v>
      </c>
      <c r="R9" s="12"/>
      <c r="S9" s="4">
        <f t="shared" si="7"/>
        <v>0</v>
      </c>
      <c r="T9" s="2">
        <v>0</v>
      </c>
      <c r="U9" s="12"/>
      <c r="V9" s="20">
        <f t="shared" si="1"/>
        <v>0</v>
      </c>
      <c r="W9" s="2">
        <v>11959274</v>
      </c>
      <c r="X9" s="12" t="s">
        <v>697</v>
      </c>
      <c r="Y9" s="20">
        <f t="shared" si="2"/>
        <v>0.64319843058660886</v>
      </c>
      <c r="Z9" s="24">
        <v>0</v>
      </c>
      <c r="AA9" s="29">
        <f t="shared" si="3"/>
        <v>0</v>
      </c>
      <c r="AB9" s="61">
        <v>0.83992</v>
      </c>
      <c r="AC9" s="61">
        <v>0</v>
      </c>
      <c r="AD9" s="27">
        <v>4734170</v>
      </c>
      <c r="AE9" s="22">
        <f t="shared" si="4"/>
        <v>0.25461501376506684</v>
      </c>
    </row>
    <row r="10" spans="1:31" s="7" customFormat="1" ht="15" customHeight="1" x14ac:dyDescent="0.2">
      <c r="A10" s="6" t="s">
        <v>83</v>
      </c>
      <c r="B10" s="46" t="s">
        <v>141</v>
      </c>
      <c r="C10" s="46" t="s">
        <v>194</v>
      </c>
      <c r="D10" s="46" t="s">
        <v>15</v>
      </c>
      <c r="E10" s="15" t="s">
        <v>34</v>
      </c>
      <c r="F10" s="46" t="s">
        <v>0</v>
      </c>
      <c r="G10" s="54">
        <v>39</v>
      </c>
      <c r="H10" s="54">
        <v>38</v>
      </c>
      <c r="I10" s="16">
        <v>1472853</v>
      </c>
      <c r="J10" s="16"/>
      <c r="K10" s="17">
        <v>33413436</v>
      </c>
      <c r="L10" s="25">
        <v>2075959</v>
      </c>
      <c r="M10" s="19">
        <f t="shared" si="5"/>
        <v>6.2129467918235044E-2</v>
      </c>
      <c r="N10" s="17">
        <v>21483329</v>
      </c>
      <c r="O10" s="5">
        <f t="shared" si="6"/>
        <v>0.64295479818358103</v>
      </c>
      <c r="P10" s="2">
        <f t="shared" si="0"/>
        <v>19134704</v>
      </c>
      <c r="Q10" s="2">
        <v>0</v>
      </c>
      <c r="R10" s="12"/>
      <c r="S10" s="4">
        <f t="shared" si="7"/>
        <v>0</v>
      </c>
      <c r="T10" s="2">
        <v>0</v>
      </c>
      <c r="U10" s="12"/>
      <c r="V10" s="20">
        <f t="shared" si="1"/>
        <v>0</v>
      </c>
      <c r="W10" s="2">
        <v>19134704</v>
      </c>
      <c r="X10" s="12" t="s">
        <v>698</v>
      </c>
      <c r="Y10" s="20">
        <f t="shared" si="2"/>
        <v>0.5726649602872329</v>
      </c>
      <c r="Z10" s="26">
        <v>272666</v>
      </c>
      <c r="AA10" s="29">
        <f t="shared" si="3"/>
        <v>8.1603699781129958E-3</v>
      </c>
      <c r="AB10" s="61">
        <v>0.81</v>
      </c>
      <c r="AC10" s="61">
        <v>0</v>
      </c>
      <c r="AD10" s="17">
        <v>11930107</v>
      </c>
      <c r="AE10" s="22">
        <f t="shared" si="4"/>
        <v>0.35704520181641902</v>
      </c>
    </row>
    <row r="11" spans="1:31" s="7" customFormat="1" ht="15" customHeight="1" x14ac:dyDescent="0.2">
      <c r="A11" s="6" t="s">
        <v>84</v>
      </c>
      <c r="B11" s="46" t="s">
        <v>142</v>
      </c>
      <c r="C11" s="46" t="s">
        <v>5</v>
      </c>
      <c r="D11" s="46" t="s">
        <v>5</v>
      </c>
      <c r="E11" s="15" t="s">
        <v>34</v>
      </c>
      <c r="F11" s="46" t="s">
        <v>0</v>
      </c>
      <c r="G11" s="54">
        <v>66</v>
      </c>
      <c r="H11" s="54">
        <v>65</v>
      </c>
      <c r="I11" s="16">
        <v>2128412</v>
      </c>
      <c r="J11" s="16"/>
      <c r="K11" s="17">
        <v>41179514</v>
      </c>
      <c r="L11" s="23">
        <v>6750414</v>
      </c>
      <c r="M11" s="19">
        <f t="shared" si="5"/>
        <v>0.16392650967177513</v>
      </c>
      <c r="N11" s="17">
        <v>22875173</v>
      </c>
      <c r="O11" s="5">
        <f t="shared" si="6"/>
        <v>0.55549885800012111</v>
      </c>
      <c r="P11" s="2">
        <f t="shared" si="0"/>
        <v>16124759</v>
      </c>
      <c r="Q11" s="2">
        <v>0</v>
      </c>
      <c r="R11" s="12"/>
      <c r="S11" s="4">
        <f t="shared" si="7"/>
        <v>0</v>
      </c>
      <c r="T11" s="2">
        <v>0</v>
      </c>
      <c r="U11" s="12"/>
      <c r="V11" s="20">
        <f t="shared" si="1"/>
        <v>0</v>
      </c>
      <c r="W11" s="2">
        <v>16124759</v>
      </c>
      <c r="X11" s="12" t="s">
        <v>699</v>
      </c>
      <c r="Y11" s="20">
        <f t="shared" si="2"/>
        <v>0.39157234832834598</v>
      </c>
      <c r="Z11" s="24">
        <v>0</v>
      </c>
      <c r="AA11" s="29">
        <f t="shared" si="3"/>
        <v>0</v>
      </c>
      <c r="AB11" s="61">
        <v>0.86</v>
      </c>
      <c r="AC11" s="61">
        <v>0</v>
      </c>
      <c r="AD11" s="17">
        <v>18304341</v>
      </c>
      <c r="AE11" s="22">
        <f t="shared" si="4"/>
        <v>0.44450114199987889</v>
      </c>
    </row>
    <row r="12" spans="1:31" s="7" customFormat="1" ht="15" customHeight="1" x14ac:dyDescent="0.2">
      <c r="A12" s="6" t="s">
        <v>85</v>
      </c>
      <c r="B12" s="46" t="s">
        <v>143</v>
      </c>
      <c r="C12" s="46" t="s">
        <v>68</v>
      </c>
      <c r="D12" s="46" t="s">
        <v>5</v>
      </c>
      <c r="E12" s="15" t="s">
        <v>34</v>
      </c>
      <c r="F12" s="46" t="s">
        <v>0</v>
      </c>
      <c r="G12" s="54">
        <v>64</v>
      </c>
      <c r="H12" s="54">
        <v>63</v>
      </c>
      <c r="I12" s="16">
        <v>2472445</v>
      </c>
      <c r="J12" s="16"/>
      <c r="K12" s="17">
        <v>45489877</v>
      </c>
      <c r="L12" s="25">
        <v>9212000</v>
      </c>
      <c r="M12" s="19">
        <f t="shared" si="5"/>
        <v>0.20250659284042469</v>
      </c>
      <c r="N12" s="17">
        <v>23942361</v>
      </c>
      <c r="O12" s="5">
        <f t="shared" si="6"/>
        <v>0.52632283441874328</v>
      </c>
      <c r="P12" s="2">
        <f t="shared" si="0"/>
        <v>14406492</v>
      </c>
      <c r="Q12" s="2">
        <v>0</v>
      </c>
      <c r="R12" s="12"/>
      <c r="S12" s="4">
        <f t="shared" si="7"/>
        <v>0</v>
      </c>
      <c r="T12" s="2">
        <v>2756992</v>
      </c>
      <c r="U12" s="12" t="s">
        <v>700</v>
      </c>
      <c r="V12" s="20">
        <f t="shared" si="1"/>
        <v>6.0606714764254034E-2</v>
      </c>
      <c r="W12" s="2">
        <v>11649500</v>
      </c>
      <c r="X12" s="12" t="s">
        <v>701</v>
      </c>
      <c r="Y12" s="20">
        <f t="shared" si="2"/>
        <v>0.25608994282398256</v>
      </c>
      <c r="Z12" s="26">
        <v>323869</v>
      </c>
      <c r="AA12" s="29">
        <f t="shared" si="3"/>
        <v>7.1195839900820134E-3</v>
      </c>
      <c r="AB12" s="61">
        <v>0.87151000000000001</v>
      </c>
      <c r="AC12" s="61">
        <v>0.88</v>
      </c>
      <c r="AD12" s="17">
        <v>21547516</v>
      </c>
      <c r="AE12" s="22">
        <f t="shared" si="4"/>
        <v>0.47367716558125667</v>
      </c>
    </row>
    <row r="13" spans="1:31" s="7" customFormat="1" ht="15" customHeight="1" x14ac:dyDescent="0.2">
      <c r="A13" s="6" t="s">
        <v>86</v>
      </c>
      <c r="B13" s="46" t="s">
        <v>144</v>
      </c>
      <c r="C13" s="46" t="s">
        <v>36</v>
      </c>
      <c r="D13" s="46" t="s">
        <v>1</v>
      </c>
      <c r="E13" s="15" t="s">
        <v>34</v>
      </c>
      <c r="F13" s="46" t="s">
        <v>0</v>
      </c>
      <c r="G13" s="54">
        <v>56</v>
      </c>
      <c r="H13" s="54">
        <v>55</v>
      </c>
      <c r="I13" s="16">
        <v>2105363</v>
      </c>
      <c r="J13" s="16"/>
      <c r="K13" s="17">
        <v>36432927</v>
      </c>
      <c r="L13" s="23">
        <v>9314000</v>
      </c>
      <c r="M13" s="19">
        <f t="shared" si="5"/>
        <v>0.25564786491077152</v>
      </c>
      <c r="N13" s="17">
        <v>17193588</v>
      </c>
      <c r="O13" s="5">
        <f t="shared" si="6"/>
        <v>0.4719244215541617</v>
      </c>
      <c r="P13" s="2">
        <f t="shared" si="0"/>
        <v>6721460</v>
      </c>
      <c r="Q13" s="2">
        <v>0</v>
      </c>
      <c r="R13" s="12"/>
      <c r="S13" s="4">
        <f t="shared" si="7"/>
        <v>0</v>
      </c>
      <c r="T13" s="2">
        <v>0</v>
      </c>
      <c r="U13" s="12"/>
      <c r="V13" s="20">
        <f t="shared" si="1"/>
        <v>0</v>
      </c>
      <c r="W13" s="2">
        <v>6721460</v>
      </c>
      <c r="X13" s="12" t="s">
        <v>702</v>
      </c>
      <c r="Y13" s="20">
        <f t="shared" si="2"/>
        <v>0.18448860834047179</v>
      </c>
      <c r="Z13" s="24">
        <v>1158128</v>
      </c>
      <c r="AA13" s="29">
        <f t="shared" si="3"/>
        <v>3.1787948302918402E-2</v>
      </c>
      <c r="AB13" s="61">
        <v>0.91383000000000003</v>
      </c>
      <c r="AC13" s="61">
        <v>0</v>
      </c>
      <c r="AD13" s="17">
        <v>19239339</v>
      </c>
      <c r="AE13" s="22">
        <f t="shared" si="4"/>
        <v>0.5280755784458383</v>
      </c>
    </row>
    <row r="14" spans="1:31" s="7" customFormat="1" ht="15" customHeight="1" x14ac:dyDescent="0.2">
      <c r="A14" s="6" t="s">
        <v>87</v>
      </c>
      <c r="B14" s="46" t="s">
        <v>145</v>
      </c>
      <c r="C14" s="46" t="s">
        <v>191</v>
      </c>
      <c r="D14" s="46" t="s">
        <v>69</v>
      </c>
      <c r="E14" s="15" t="s">
        <v>34</v>
      </c>
      <c r="F14" s="46" t="s">
        <v>0</v>
      </c>
      <c r="G14" s="54">
        <v>48</v>
      </c>
      <c r="H14" s="54">
        <v>47</v>
      </c>
      <c r="I14" s="16">
        <v>1788999</v>
      </c>
      <c r="J14" s="16"/>
      <c r="K14" s="17">
        <v>43496516</v>
      </c>
      <c r="L14" s="25">
        <v>0</v>
      </c>
      <c r="M14" s="19">
        <f t="shared" si="5"/>
        <v>0</v>
      </c>
      <c r="N14" s="17">
        <v>29185955</v>
      </c>
      <c r="O14" s="5">
        <f t="shared" si="6"/>
        <v>0.67099523557243068</v>
      </c>
      <c r="P14" s="2">
        <f t="shared" si="0"/>
        <v>28376814</v>
      </c>
      <c r="Q14" s="2">
        <v>0</v>
      </c>
      <c r="R14" s="12"/>
      <c r="S14" s="4">
        <f t="shared" si="7"/>
        <v>0</v>
      </c>
      <c r="T14" s="2">
        <v>2471400</v>
      </c>
      <c r="U14" s="12" t="s">
        <v>705</v>
      </c>
      <c r="V14" s="20">
        <f t="shared" si="1"/>
        <v>5.6818343795627217E-2</v>
      </c>
      <c r="W14" s="2">
        <v>25905414</v>
      </c>
      <c r="X14" s="12" t="s">
        <v>704</v>
      </c>
      <c r="Y14" s="20">
        <f t="shared" si="2"/>
        <v>0.59557445934290465</v>
      </c>
      <c r="Z14" s="26">
        <v>809141</v>
      </c>
      <c r="AA14" s="29">
        <f t="shared" si="3"/>
        <v>1.8602432433898843E-2</v>
      </c>
      <c r="AB14" s="61">
        <v>0.79991999999999996</v>
      </c>
      <c r="AC14" s="61">
        <v>0</v>
      </c>
      <c r="AD14" s="17">
        <v>14310561</v>
      </c>
      <c r="AE14" s="22">
        <f t="shared" si="4"/>
        <v>0.32900476442756932</v>
      </c>
    </row>
    <row r="15" spans="1:31" s="7" customFormat="1" ht="15" customHeight="1" x14ac:dyDescent="0.2">
      <c r="A15" s="6" t="s">
        <v>88</v>
      </c>
      <c r="B15" s="46" t="s">
        <v>146</v>
      </c>
      <c r="C15" s="46" t="s">
        <v>195</v>
      </c>
      <c r="D15" s="46" t="s">
        <v>12</v>
      </c>
      <c r="E15" s="15" t="s">
        <v>17</v>
      </c>
      <c r="F15" s="46" t="s">
        <v>0</v>
      </c>
      <c r="G15" s="54">
        <v>71</v>
      </c>
      <c r="H15" s="54">
        <v>70</v>
      </c>
      <c r="I15" s="16">
        <v>2500000</v>
      </c>
      <c r="J15" s="16">
        <v>8333445</v>
      </c>
      <c r="K15" s="17">
        <v>75495000</v>
      </c>
      <c r="L15" s="23">
        <v>5717000</v>
      </c>
      <c r="M15" s="19">
        <f t="shared" si="5"/>
        <v>7.5726869329094643E-2</v>
      </c>
      <c r="N15" s="17">
        <v>45759661</v>
      </c>
      <c r="O15" s="5">
        <f t="shared" si="6"/>
        <v>0.60612836611696141</v>
      </c>
      <c r="P15" s="2">
        <f t="shared" si="0"/>
        <v>40042661</v>
      </c>
      <c r="Q15" s="2">
        <v>0</v>
      </c>
      <c r="R15" s="12"/>
      <c r="S15" s="4">
        <f t="shared" si="7"/>
        <v>0</v>
      </c>
      <c r="T15" s="2">
        <v>17863794</v>
      </c>
      <c r="U15" s="12" t="s">
        <v>706</v>
      </c>
      <c r="V15" s="20">
        <f t="shared" si="1"/>
        <v>0.23662221339161535</v>
      </c>
      <c r="W15" s="2">
        <v>22178867</v>
      </c>
      <c r="X15" s="12" t="s">
        <v>707</v>
      </c>
      <c r="Y15" s="20">
        <f t="shared" si="2"/>
        <v>0.29377928339625142</v>
      </c>
      <c r="Z15" s="24">
        <v>0</v>
      </c>
      <c r="AA15" s="29">
        <f t="shared" si="3"/>
        <v>0</v>
      </c>
      <c r="AB15" s="61">
        <v>0.91525999999999996</v>
      </c>
      <c r="AC15" s="61">
        <v>0.82245000000000001</v>
      </c>
      <c r="AD15" s="17">
        <v>29735339</v>
      </c>
      <c r="AE15" s="22">
        <f t="shared" si="4"/>
        <v>0.39387163388303859</v>
      </c>
    </row>
    <row r="16" spans="1:31" s="7" customFormat="1" ht="15" customHeight="1" x14ac:dyDescent="0.2">
      <c r="A16" s="6" t="s">
        <v>89</v>
      </c>
      <c r="B16" s="46" t="s">
        <v>147</v>
      </c>
      <c r="C16" s="46" t="s">
        <v>72</v>
      </c>
      <c r="D16" s="46" t="s">
        <v>72</v>
      </c>
      <c r="E16" s="15" t="s">
        <v>34</v>
      </c>
      <c r="F16" s="46" t="s">
        <v>0</v>
      </c>
      <c r="G16" s="54">
        <v>35</v>
      </c>
      <c r="H16" s="54">
        <v>34</v>
      </c>
      <c r="I16" s="16">
        <v>1790154</v>
      </c>
      <c r="J16" s="16"/>
      <c r="K16" s="17">
        <v>30318591</v>
      </c>
      <c r="L16" s="25">
        <v>3785824</v>
      </c>
      <c r="M16" s="19">
        <f t="shared" si="5"/>
        <v>0.12486807187049029</v>
      </c>
      <c r="N16" s="17">
        <v>15640804</v>
      </c>
      <c r="O16" s="5">
        <f t="shared" si="6"/>
        <v>0.51588162523779557</v>
      </c>
      <c r="P16" s="2">
        <f t="shared" si="0"/>
        <v>10880848</v>
      </c>
      <c r="Q16" s="2"/>
      <c r="R16" s="12"/>
      <c r="S16" s="4">
        <f t="shared" si="7"/>
        <v>0</v>
      </c>
      <c r="T16" s="2">
        <v>0</v>
      </c>
      <c r="U16" s="12"/>
      <c r="V16" s="20">
        <f t="shared" si="1"/>
        <v>0</v>
      </c>
      <c r="W16" s="2">
        <f>6057850+4822998</f>
        <v>10880848</v>
      </c>
      <c r="X16" s="12" t="s">
        <v>874</v>
      </c>
      <c r="Y16" s="20">
        <f t="shared" si="2"/>
        <v>0.35888369614537824</v>
      </c>
      <c r="Z16" s="26">
        <v>974132</v>
      </c>
      <c r="AA16" s="29">
        <f t="shared" si="3"/>
        <v>3.2129857221926968E-2</v>
      </c>
      <c r="AB16" s="61">
        <v>0.81991999999999998</v>
      </c>
      <c r="AC16" s="61">
        <v>0</v>
      </c>
      <c r="AD16" s="17">
        <v>14677787</v>
      </c>
      <c r="AE16" s="22">
        <f t="shared" si="4"/>
        <v>0.48411837476220448</v>
      </c>
    </row>
    <row r="17" spans="1:31" s="7" customFormat="1" ht="15" customHeight="1" x14ac:dyDescent="0.2">
      <c r="A17" s="6" t="s">
        <v>90</v>
      </c>
      <c r="B17" s="46" t="s">
        <v>148</v>
      </c>
      <c r="C17" s="46" t="s">
        <v>196</v>
      </c>
      <c r="D17" s="46" t="s">
        <v>56</v>
      </c>
      <c r="E17" s="15" t="s">
        <v>34</v>
      </c>
      <c r="F17" s="46" t="s">
        <v>0</v>
      </c>
      <c r="G17" s="54">
        <v>80</v>
      </c>
      <c r="H17" s="54">
        <v>79</v>
      </c>
      <c r="I17" s="16">
        <v>1593250</v>
      </c>
      <c r="J17" s="16"/>
      <c r="K17" s="17">
        <v>66417043</v>
      </c>
      <c r="L17" s="23">
        <v>1100000</v>
      </c>
      <c r="M17" s="19">
        <f t="shared" si="5"/>
        <v>1.6562014060156217E-2</v>
      </c>
      <c r="N17" s="17">
        <v>52874418</v>
      </c>
      <c r="O17" s="5">
        <f t="shared" si="6"/>
        <v>0.79609714030779721</v>
      </c>
      <c r="P17" s="2">
        <f t="shared" si="0"/>
        <v>51731724</v>
      </c>
      <c r="Q17" s="2">
        <v>0</v>
      </c>
      <c r="R17" s="12"/>
      <c r="S17" s="4">
        <f t="shared" si="7"/>
        <v>0</v>
      </c>
      <c r="T17" s="2">
        <v>3925000</v>
      </c>
      <c r="U17" s="12" t="s">
        <v>705</v>
      </c>
      <c r="V17" s="20">
        <f t="shared" si="1"/>
        <v>5.9096277441921044E-2</v>
      </c>
      <c r="W17" s="2">
        <v>47806724</v>
      </c>
      <c r="X17" s="12" t="s">
        <v>708</v>
      </c>
      <c r="Y17" s="20">
        <f t="shared" si="2"/>
        <v>0.71979603187091601</v>
      </c>
      <c r="Z17" s="24">
        <v>42694</v>
      </c>
      <c r="AA17" s="29">
        <f t="shared" si="3"/>
        <v>6.428169348039177E-4</v>
      </c>
      <c r="AB17" s="61">
        <v>0.85</v>
      </c>
      <c r="AC17" s="61">
        <v>0.88</v>
      </c>
      <c r="AD17" s="17">
        <v>13542625.000000004</v>
      </c>
      <c r="AE17" s="22">
        <f t="shared" si="4"/>
        <v>0.20390285969220284</v>
      </c>
    </row>
    <row r="18" spans="1:31" s="7" customFormat="1" ht="15" customHeight="1" x14ac:dyDescent="0.2">
      <c r="A18" s="6" t="s">
        <v>91</v>
      </c>
      <c r="B18" s="46" t="s">
        <v>149</v>
      </c>
      <c r="C18" s="46" t="s">
        <v>1</v>
      </c>
      <c r="D18" s="46" t="s">
        <v>1</v>
      </c>
      <c r="E18" s="15" t="s">
        <v>17</v>
      </c>
      <c r="F18" s="46" t="s">
        <v>0</v>
      </c>
      <c r="G18" s="54">
        <v>45</v>
      </c>
      <c r="H18" s="54">
        <v>44</v>
      </c>
      <c r="I18" s="16">
        <v>1100573</v>
      </c>
      <c r="J18" s="16"/>
      <c r="K18" s="17">
        <v>28520276</v>
      </c>
      <c r="L18" s="25">
        <v>8255000</v>
      </c>
      <c r="M18" s="19">
        <f t="shared" si="5"/>
        <v>0.28944320174180643</v>
      </c>
      <c r="N18" s="17">
        <v>18258678</v>
      </c>
      <c r="O18" s="5">
        <f t="shared" si="6"/>
        <v>0.64019990549881078</v>
      </c>
      <c r="P18" s="2">
        <f t="shared" si="0"/>
        <v>9874200</v>
      </c>
      <c r="Q18" s="2">
        <v>0</v>
      </c>
      <c r="R18" s="12"/>
      <c r="S18" s="4">
        <f t="shared" si="7"/>
        <v>0</v>
      </c>
      <c r="T18" s="2">
        <v>0</v>
      </c>
      <c r="U18" s="12"/>
      <c r="V18" s="20">
        <f t="shared" si="1"/>
        <v>0</v>
      </c>
      <c r="W18" s="2">
        <v>9874200</v>
      </c>
      <c r="X18" s="12" t="s">
        <v>709</v>
      </c>
      <c r="Y18" s="20">
        <f t="shared" si="2"/>
        <v>0.34621684586783102</v>
      </c>
      <c r="Z18" s="26">
        <v>129478</v>
      </c>
      <c r="AA18" s="29">
        <f t="shared" si="3"/>
        <v>4.5398578891733023E-3</v>
      </c>
      <c r="AB18" s="61">
        <v>0.93239000000000005</v>
      </c>
      <c r="AC18" s="61">
        <v>0</v>
      </c>
      <c r="AD18" s="17">
        <v>10261598</v>
      </c>
      <c r="AE18" s="22">
        <f t="shared" si="4"/>
        <v>0.35980009450118927</v>
      </c>
    </row>
    <row r="19" spans="1:31" s="7" customFormat="1" ht="15" customHeight="1" x14ac:dyDescent="0.2">
      <c r="A19" s="6" t="s">
        <v>92</v>
      </c>
      <c r="B19" s="46" t="s">
        <v>150</v>
      </c>
      <c r="C19" s="46" t="s">
        <v>37</v>
      </c>
      <c r="D19" s="46" t="s">
        <v>37</v>
      </c>
      <c r="E19" s="15" t="s">
        <v>34</v>
      </c>
      <c r="F19" s="46" t="s">
        <v>0</v>
      </c>
      <c r="G19" s="54">
        <v>30</v>
      </c>
      <c r="H19" s="54">
        <v>29</v>
      </c>
      <c r="I19" s="16">
        <v>1520021</v>
      </c>
      <c r="J19" s="16"/>
      <c r="K19" s="17">
        <v>27400105</v>
      </c>
      <c r="L19" s="23">
        <v>0</v>
      </c>
      <c r="M19" s="19">
        <f t="shared" si="5"/>
        <v>0</v>
      </c>
      <c r="N19" s="17">
        <v>15127171</v>
      </c>
      <c r="O19" s="5">
        <f t="shared" si="6"/>
        <v>0.55208441719475165</v>
      </c>
      <c r="P19" s="2">
        <f t="shared" si="0"/>
        <v>13426369</v>
      </c>
      <c r="Q19" s="2">
        <v>0</v>
      </c>
      <c r="R19" s="12"/>
      <c r="S19" s="4">
        <f t="shared" si="7"/>
        <v>0</v>
      </c>
      <c r="T19" s="2">
        <v>4426369</v>
      </c>
      <c r="U19" s="12" t="s">
        <v>710</v>
      </c>
      <c r="V19" s="20">
        <f t="shared" si="1"/>
        <v>0.16154569480664399</v>
      </c>
      <c r="W19" s="2">
        <v>9000000</v>
      </c>
      <c r="X19" s="12" t="s">
        <v>711</v>
      </c>
      <c r="Y19" s="20">
        <f t="shared" si="2"/>
        <v>0.32846589456500258</v>
      </c>
      <c r="Z19" s="24">
        <v>1700802</v>
      </c>
      <c r="AA19" s="29">
        <f t="shared" si="3"/>
        <v>6.207282782310506E-2</v>
      </c>
      <c r="AB19" s="61">
        <v>0.80742000000000003</v>
      </c>
      <c r="AC19" s="61">
        <v>0</v>
      </c>
      <c r="AD19" s="17">
        <v>12272934</v>
      </c>
      <c r="AE19" s="22">
        <f t="shared" si="4"/>
        <v>0.44791558280524835</v>
      </c>
    </row>
    <row r="20" spans="1:31" s="7" customFormat="1" ht="15" customHeight="1" x14ac:dyDescent="0.2">
      <c r="A20" s="6" t="s">
        <v>93</v>
      </c>
      <c r="B20" s="46" t="s">
        <v>151</v>
      </c>
      <c r="C20" s="46" t="s">
        <v>3</v>
      </c>
      <c r="D20" s="46" t="s">
        <v>4</v>
      </c>
      <c r="E20" s="15" t="s">
        <v>17</v>
      </c>
      <c r="F20" s="46" t="s">
        <v>0</v>
      </c>
      <c r="G20" s="54">
        <v>49</v>
      </c>
      <c r="H20" s="54">
        <v>48</v>
      </c>
      <c r="I20" s="16">
        <v>2500000</v>
      </c>
      <c r="J20" s="16">
        <v>6410282</v>
      </c>
      <c r="K20" s="17">
        <v>45395049</v>
      </c>
      <c r="L20" s="25">
        <v>6165000</v>
      </c>
      <c r="M20" s="19">
        <f t="shared" si="5"/>
        <v>0.13580776176714779</v>
      </c>
      <c r="N20" s="17">
        <v>17735535</v>
      </c>
      <c r="O20" s="5">
        <f t="shared" si="6"/>
        <v>0.39069315686827433</v>
      </c>
      <c r="P20" s="2">
        <f t="shared" si="0"/>
        <v>11250000</v>
      </c>
      <c r="Q20" s="2">
        <v>0</v>
      </c>
      <c r="R20" s="12"/>
      <c r="S20" s="4">
        <f t="shared" si="7"/>
        <v>0</v>
      </c>
      <c r="T20" s="2">
        <v>0</v>
      </c>
      <c r="U20" s="12"/>
      <c r="V20" s="20">
        <f t="shared" si="1"/>
        <v>0</v>
      </c>
      <c r="W20" s="2">
        <v>11250000</v>
      </c>
      <c r="X20" s="12" t="s">
        <v>712</v>
      </c>
      <c r="Y20" s="20">
        <f t="shared" si="2"/>
        <v>0.24782438278676602</v>
      </c>
      <c r="Z20" s="26">
        <v>320535</v>
      </c>
      <c r="AA20" s="29">
        <f t="shared" si="3"/>
        <v>7.0610123143605378E-3</v>
      </c>
      <c r="AB20" s="61">
        <v>0.90078999999999998</v>
      </c>
      <c r="AC20" s="61">
        <v>0.80179999999999996</v>
      </c>
      <c r="AD20" s="17">
        <v>27659514</v>
      </c>
      <c r="AE20" s="22">
        <f t="shared" si="4"/>
        <v>0.60930684313172567</v>
      </c>
    </row>
    <row r="21" spans="1:31" s="7" customFormat="1" ht="15" customHeight="1" x14ac:dyDescent="0.2">
      <c r="A21" s="6" t="s">
        <v>94</v>
      </c>
      <c r="B21" s="46" t="s">
        <v>47</v>
      </c>
      <c r="C21" s="46" t="s">
        <v>53</v>
      </c>
      <c r="D21" s="46" t="s">
        <v>2</v>
      </c>
      <c r="E21" s="15" t="s">
        <v>34</v>
      </c>
      <c r="F21" s="46" t="s">
        <v>0</v>
      </c>
      <c r="G21" s="54">
        <v>36</v>
      </c>
      <c r="H21" s="54">
        <v>35</v>
      </c>
      <c r="I21" s="16">
        <v>2112698</v>
      </c>
      <c r="J21" s="16">
        <v>7042327</v>
      </c>
      <c r="K21" s="17">
        <v>26836196</v>
      </c>
      <c r="L21" s="23">
        <v>2032000</v>
      </c>
      <c r="M21" s="19">
        <f t="shared" si="5"/>
        <v>7.5718630166510925E-2</v>
      </c>
      <c r="N21" s="17">
        <v>2493006</v>
      </c>
      <c r="O21" s="5">
        <f t="shared" si="6"/>
        <v>9.2897145333116507E-2</v>
      </c>
      <c r="P21" s="2">
        <f t="shared" si="0"/>
        <v>438158</v>
      </c>
      <c r="Q21" s="2">
        <v>0</v>
      </c>
      <c r="R21" s="12"/>
      <c r="S21" s="4">
        <f t="shared" si="7"/>
        <v>0</v>
      </c>
      <c r="T21" s="2">
        <v>0</v>
      </c>
      <c r="U21" s="12"/>
      <c r="V21" s="20">
        <f t="shared" si="1"/>
        <v>0</v>
      </c>
      <c r="W21" s="2">
        <v>438158</v>
      </c>
      <c r="X21" s="12" t="s">
        <v>713</v>
      </c>
      <c r="Y21" s="20">
        <f t="shared" si="2"/>
        <v>1.6327127734497095E-2</v>
      </c>
      <c r="Z21" s="24">
        <v>22848</v>
      </c>
      <c r="AA21" s="29">
        <f t="shared" si="3"/>
        <v>8.5138743210848517E-4</v>
      </c>
      <c r="AB21" s="61">
        <v>0.87160000000000004</v>
      </c>
      <c r="AC21" s="61">
        <v>0.84189000000000003</v>
      </c>
      <c r="AD21" s="27">
        <v>24343190</v>
      </c>
      <c r="AE21" s="22">
        <f t="shared" si="4"/>
        <v>0.90710285466688345</v>
      </c>
    </row>
    <row r="22" spans="1:31" s="7" customFormat="1" ht="15" customHeight="1" x14ac:dyDescent="0.2">
      <c r="A22" s="6" t="s">
        <v>95</v>
      </c>
      <c r="B22" s="46" t="s">
        <v>152</v>
      </c>
      <c r="C22" s="46" t="s">
        <v>51</v>
      </c>
      <c r="D22" s="46" t="s">
        <v>51</v>
      </c>
      <c r="E22" s="15" t="s">
        <v>17</v>
      </c>
      <c r="F22" s="46" t="s">
        <v>0</v>
      </c>
      <c r="G22" s="54">
        <v>45</v>
      </c>
      <c r="H22" s="54">
        <v>44</v>
      </c>
      <c r="I22" s="16">
        <v>1980218</v>
      </c>
      <c r="J22" s="16"/>
      <c r="K22" s="17">
        <v>29508664</v>
      </c>
      <c r="L22" s="25">
        <v>4537000</v>
      </c>
      <c r="M22" s="19">
        <f t="shared" si="5"/>
        <v>0.15375145414919497</v>
      </c>
      <c r="N22" s="17">
        <v>13380000</v>
      </c>
      <c r="O22" s="5">
        <f t="shared" si="6"/>
        <v>0.45342615307829592</v>
      </c>
      <c r="P22" s="2">
        <f t="shared" si="0"/>
        <v>8843000</v>
      </c>
      <c r="Q22" s="2">
        <v>0</v>
      </c>
      <c r="R22" s="12"/>
      <c r="S22" s="4">
        <f t="shared" si="7"/>
        <v>0</v>
      </c>
      <c r="T22" s="2">
        <v>0</v>
      </c>
      <c r="U22" s="12"/>
      <c r="V22" s="20">
        <f t="shared" si="1"/>
        <v>0</v>
      </c>
      <c r="W22" s="2">
        <v>8843000</v>
      </c>
      <c r="X22" s="12" t="s">
        <v>714</v>
      </c>
      <c r="Y22" s="20">
        <f t="shared" si="2"/>
        <v>0.29967469892910098</v>
      </c>
      <c r="Z22" s="26">
        <v>0</v>
      </c>
      <c r="AA22" s="29">
        <f t="shared" si="3"/>
        <v>0</v>
      </c>
      <c r="AB22" s="61">
        <v>0.81449000000000005</v>
      </c>
      <c r="AC22" s="61">
        <v>0</v>
      </c>
      <c r="AD22" s="27">
        <v>16128664</v>
      </c>
      <c r="AE22" s="22">
        <f t="shared" si="4"/>
        <v>0.54657384692170408</v>
      </c>
    </row>
    <row r="23" spans="1:31" s="7" customFormat="1" ht="15" customHeight="1" x14ac:dyDescent="0.2">
      <c r="A23" s="6" t="s">
        <v>96</v>
      </c>
      <c r="B23" s="46" t="s">
        <v>153</v>
      </c>
      <c r="C23" s="46" t="s">
        <v>54</v>
      </c>
      <c r="D23" s="46" t="s">
        <v>10</v>
      </c>
      <c r="E23" s="15" t="s">
        <v>17</v>
      </c>
      <c r="F23" s="46" t="s">
        <v>0</v>
      </c>
      <c r="G23" s="54">
        <v>25</v>
      </c>
      <c r="H23" s="54">
        <v>24</v>
      </c>
      <c r="I23" s="16">
        <v>1638000</v>
      </c>
      <c r="J23" s="16"/>
      <c r="K23" s="17">
        <v>28868701</v>
      </c>
      <c r="L23" s="23">
        <v>8110877</v>
      </c>
      <c r="M23" s="19">
        <f t="shared" si="5"/>
        <v>0.28095746324020604</v>
      </c>
      <c r="N23" s="17">
        <v>15110877</v>
      </c>
      <c r="O23" s="5">
        <f t="shared" si="6"/>
        <v>0.52343460136983644</v>
      </c>
      <c r="P23" s="2">
        <f t="shared" si="0"/>
        <v>7000000</v>
      </c>
      <c r="Q23" s="2">
        <v>0</v>
      </c>
      <c r="R23" s="12"/>
      <c r="S23" s="4">
        <f t="shared" si="7"/>
        <v>0</v>
      </c>
      <c r="T23" s="2">
        <v>0</v>
      </c>
      <c r="U23" s="12"/>
      <c r="V23" s="20">
        <f t="shared" si="1"/>
        <v>0</v>
      </c>
      <c r="W23" s="2">
        <v>7000000</v>
      </c>
      <c r="X23" s="12" t="s">
        <v>703</v>
      </c>
      <c r="Y23" s="20">
        <f t="shared" si="2"/>
        <v>0.24247713812963043</v>
      </c>
      <c r="Z23" s="24">
        <v>0</v>
      </c>
      <c r="AA23" s="29">
        <f t="shared" si="3"/>
        <v>0</v>
      </c>
      <c r="AB23" s="61">
        <v>0.83992</v>
      </c>
      <c r="AC23" s="61">
        <v>0</v>
      </c>
      <c r="AD23" s="27">
        <v>13757824</v>
      </c>
      <c r="AE23" s="22">
        <f t="shared" si="4"/>
        <v>0.47656539863016351</v>
      </c>
    </row>
    <row r="24" spans="1:31" s="7" customFormat="1" ht="15" customHeight="1" x14ac:dyDescent="0.2">
      <c r="A24" s="6" t="s">
        <v>97</v>
      </c>
      <c r="B24" s="46" t="s">
        <v>154</v>
      </c>
      <c r="C24" s="46" t="s">
        <v>197</v>
      </c>
      <c r="D24" s="46" t="s">
        <v>5</v>
      </c>
      <c r="E24" s="15" t="s">
        <v>34</v>
      </c>
      <c r="F24" s="46" t="s">
        <v>0</v>
      </c>
      <c r="G24" s="54">
        <v>40</v>
      </c>
      <c r="H24" s="54">
        <v>39</v>
      </c>
      <c r="I24" s="16">
        <v>2500000</v>
      </c>
      <c r="J24" s="16">
        <v>4393821</v>
      </c>
      <c r="K24" s="17">
        <v>33480863</v>
      </c>
      <c r="L24" s="25">
        <v>5046388</v>
      </c>
      <c r="M24" s="19">
        <f t="shared" si="5"/>
        <v>0.15072454972262811</v>
      </c>
      <c r="N24" s="17">
        <v>9246488</v>
      </c>
      <c r="O24" s="5">
        <f t="shared" si="6"/>
        <v>0.27617233163912175</v>
      </c>
      <c r="P24" s="2">
        <f t="shared" si="0"/>
        <v>3900000</v>
      </c>
      <c r="Q24" s="2">
        <v>0</v>
      </c>
      <c r="R24" s="12"/>
      <c r="S24" s="4">
        <f t="shared" si="7"/>
        <v>0</v>
      </c>
      <c r="T24" s="2">
        <v>0</v>
      </c>
      <c r="U24" s="12"/>
      <c r="V24" s="20">
        <f t="shared" si="1"/>
        <v>0</v>
      </c>
      <c r="W24" s="2">
        <v>3900000</v>
      </c>
      <c r="X24" s="12" t="s">
        <v>715</v>
      </c>
      <c r="Y24" s="20">
        <f t="shared" si="2"/>
        <v>0.11648445262596725</v>
      </c>
      <c r="Z24" s="26">
        <v>300100</v>
      </c>
      <c r="AA24" s="29">
        <f t="shared" si="3"/>
        <v>8.963329290526352E-3</v>
      </c>
      <c r="AB24" s="61">
        <v>0.82</v>
      </c>
      <c r="AC24" s="61">
        <v>0.84992000000000001</v>
      </c>
      <c r="AD24" s="17">
        <v>24234375</v>
      </c>
      <c r="AE24" s="22">
        <f t="shared" si="4"/>
        <v>0.72382766836087831</v>
      </c>
    </row>
    <row r="25" spans="1:31" s="7" customFormat="1" ht="15" customHeight="1" x14ac:dyDescent="0.2">
      <c r="A25" s="6" t="s">
        <v>98</v>
      </c>
      <c r="B25" s="6" t="s">
        <v>155</v>
      </c>
      <c r="C25" s="6" t="s">
        <v>198</v>
      </c>
      <c r="D25" s="6" t="s">
        <v>16</v>
      </c>
      <c r="E25" s="15" t="s">
        <v>34</v>
      </c>
      <c r="F25" s="6" t="s">
        <v>39</v>
      </c>
      <c r="G25" s="15">
        <v>57</v>
      </c>
      <c r="H25" s="15">
        <v>56</v>
      </c>
      <c r="I25" s="16">
        <v>1000000</v>
      </c>
      <c r="J25" s="16"/>
      <c r="K25" s="17">
        <v>18900107</v>
      </c>
      <c r="L25" s="23">
        <v>8650000</v>
      </c>
      <c r="M25" s="19">
        <f t="shared" si="5"/>
        <v>0.45766936663374447</v>
      </c>
      <c r="N25" s="17">
        <v>10600937</v>
      </c>
      <c r="O25" s="5">
        <f t="shared" si="6"/>
        <v>0.5608929621403731</v>
      </c>
      <c r="P25" s="2">
        <f t="shared" si="0"/>
        <v>668989</v>
      </c>
      <c r="Q25" s="2">
        <v>564739</v>
      </c>
      <c r="R25" s="12" t="s">
        <v>716</v>
      </c>
      <c r="S25" s="4">
        <f t="shared" si="7"/>
        <v>2.9880201207326498E-2</v>
      </c>
      <c r="T25" s="2">
        <v>0</v>
      </c>
      <c r="U25" s="12"/>
      <c r="V25" s="20">
        <f t="shared" si="1"/>
        <v>0</v>
      </c>
      <c r="W25" s="31">
        <v>104250</v>
      </c>
      <c r="X25" s="63" t="s">
        <v>717</v>
      </c>
      <c r="Y25" s="20">
        <f t="shared" si="2"/>
        <v>5.5158417886205617E-3</v>
      </c>
      <c r="Z25" s="24">
        <v>1281948</v>
      </c>
      <c r="AA25" s="29">
        <f t="shared" si="3"/>
        <v>6.7827552510681552E-2</v>
      </c>
      <c r="AB25" s="61">
        <v>0.82991999999999999</v>
      </c>
      <c r="AC25" s="61">
        <v>0</v>
      </c>
      <c r="AD25" s="17">
        <v>8299170</v>
      </c>
      <c r="AE25" s="22">
        <f t="shared" si="4"/>
        <v>0.43910703785962696</v>
      </c>
    </row>
    <row r="26" spans="1:31" s="7" customFormat="1" ht="15" customHeight="1" x14ac:dyDescent="0.2">
      <c r="A26" s="46" t="s">
        <v>99</v>
      </c>
      <c r="B26" s="46" t="s">
        <v>156</v>
      </c>
      <c r="C26" s="6" t="s">
        <v>199</v>
      </c>
      <c r="D26" s="6" t="s">
        <v>5</v>
      </c>
      <c r="E26" s="53" t="s">
        <v>34</v>
      </c>
      <c r="F26" s="46" t="s">
        <v>39</v>
      </c>
      <c r="G26" s="55">
        <v>68</v>
      </c>
      <c r="H26" s="55">
        <v>67</v>
      </c>
      <c r="I26" s="16">
        <v>2276078</v>
      </c>
      <c r="J26" s="16"/>
      <c r="K26" s="17">
        <v>30800547</v>
      </c>
      <c r="L26" s="25">
        <v>5955304</v>
      </c>
      <c r="M26" s="19">
        <f t="shared" si="5"/>
        <v>0.1933505921177309</v>
      </c>
      <c r="N26" s="17">
        <v>12591921</v>
      </c>
      <c r="O26" s="5">
        <f t="shared" si="6"/>
        <v>0.40882134333523362</v>
      </c>
      <c r="P26" s="2">
        <f t="shared" si="0"/>
        <v>0</v>
      </c>
      <c r="Q26" s="2">
        <v>0</v>
      </c>
      <c r="R26" s="12"/>
      <c r="S26" s="4">
        <f t="shared" si="7"/>
        <v>0</v>
      </c>
      <c r="T26" s="2">
        <v>0</v>
      </c>
      <c r="U26" s="12"/>
      <c r="V26" s="20">
        <f t="shared" si="1"/>
        <v>0</v>
      </c>
      <c r="W26" s="2">
        <v>0</v>
      </c>
      <c r="X26" s="12"/>
      <c r="Y26" s="20">
        <f t="shared" si="2"/>
        <v>0</v>
      </c>
      <c r="Z26" s="26">
        <v>6636617</v>
      </c>
      <c r="AA26" s="29">
        <f t="shared" si="3"/>
        <v>0.21547075121750273</v>
      </c>
      <c r="AB26" s="61">
        <v>0.8</v>
      </c>
      <c r="AC26" s="61">
        <v>0</v>
      </c>
      <c r="AD26" s="17">
        <v>18208626</v>
      </c>
      <c r="AE26" s="22">
        <f t="shared" si="4"/>
        <v>0.59117865666476632</v>
      </c>
    </row>
    <row r="27" spans="1:31" s="7" customFormat="1" ht="15" customHeight="1" x14ac:dyDescent="0.2">
      <c r="A27" s="6" t="s">
        <v>100</v>
      </c>
      <c r="B27" s="6" t="s">
        <v>157</v>
      </c>
      <c r="C27" s="6" t="s">
        <v>71</v>
      </c>
      <c r="D27" s="6" t="s">
        <v>64</v>
      </c>
      <c r="E27" s="15" t="s">
        <v>34</v>
      </c>
      <c r="F27" s="6" t="s">
        <v>0</v>
      </c>
      <c r="G27" s="15">
        <v>41</v>
      </c>
      <c r="H27" s="15">
        <v>40</v>
      </c>
      <c r="I27" s="16">
        <v>2500000</v>
      </c>
      <c r="J27" s="16">
        <v>8342889</v>
      </c>
      <c r="K27" s="17">
        <v>28546135</v>
      </c>
      <c r="L27" s="23">
        <v>0</v>
      </c>
      <c r="M27" s="19">
        <f t="shared" si="5"/>
        <v>0</v>
      </c>
      <c r="N27" s="17">
        <v>3956113</v>
      </c>
      <c r="O27" s="5">
        <f t="shared" si="6"/>
        <v>0.13858664228975306</v>
      </c>
      <c r="P27" s="2">
        <f t="shared" si="0"/>
        <v>3956113</v>
      </c>
      <c r="Q27" s="2">
        <v>0</v>
      </c>
      <c r="R27" s="12"/>
      <c r="S27" s="4">
        <f t="shared" si="7"/>
        <v>0</v>
      </c>
      <c r="T27" s="2">
        <v>0</v>
      </c>
      <c r="U27" s="12"/>
      <c r="V27" s="20">
        <f t="shared" si="1"/>
        <v>0</v>
      </c>
      <c r="W27" s="2">
        <v>3956113</v>
      </c>
      <c r="X27" s="12" t="s">
        <v>718</v>
      </c>
      <c r="Y27" s="20">
        <f t="shared" si="2"/>
        <v>0.13858664228975306</v>
      </c>
      <c r="Z27" s="24">
        <v>0</v>
      </c>
      <c r="AA27" s="29">
        <f t="shared" si="3"/>
        <v>0</v>
      </c>
      <c r="AB27" s="61">
        <v>0.75</v>
      </c>
      <c r="AC27" s="61">
        <v>0.7</v>
      </c>
      <c r="AD27" s="17">
        <v>24590022</v>
      </c>
      <c r="AE27" s="22">
        <f t="shared" si="4"/>
        <v>0.86141335771024696</v>
      </c>
    </row>
    <row r="28" spans="1:31" s="7" customFormat="1" ht="15" customHeight="1" x14ac:dyDescent="0.2">
      <c r="A28" s="6" t="s">
        <v>101</v>
      </c>
      <c r="B28" s="6" t="s">
        <v>158</v>
      </c>
      <c r="C28" s="6" t="s">
        <v>200</v>
      </c>
      <c r="D28" s="6" t="s">
        <v>201</v>
      </c>
      <c r="E28" s="15" t="s">
        <v>34</v>
      </c>
      <c r="F28" s="6" t="s">
        <v>0</v>
      </c>
      <c r="G28" s="15">
        <v>37</v>
      </c>
      <c r="H28" s="15">
        <v>36</v>
      </c>
      <c r="I28" s="16">
        <v>1939345</v>
      </c>
      <c r="J28" s="16"/>
      <c r="K28" s="17">
        <v>26240612</v>
      </c>
      <c r="L28" s="25">
        <v>5700000</v>
      </c>
      <c r="M28" s="19">
        <f t="shared" si="5"/>
        <v>0.21722054348427544</v>
      </c>
      <c r="N28" s="17">
        <v>10337985</v>
      </c>
      <c r="O28" s="5">
        <f t="shared" si="6"/>
        <v>0.39396889828636616</v>
      </c>
      <c r="P28" s="2">
        <f t="shared" si="0"/>
        <v>2670396</v>
      </c>
      <c r="Q28" s="2">
        <v>0</v>
      </c>
      <c r="R28" s="12"/>
      <c r="S28" s="4">
        <f t="shared" si="7"/>
        <v>0</v>
      </c>
      <c r="T28" s="2">
        <v>2213396</v>
      </c>
      <c r="U28" s="12" t="s">
        <v>700</v>
      </c>
      <c r="V28" s="20">
        <f t="shared" si="1"/>
        <v>8.4350014397530051E-2</v>
      </c>
      <c r="W28" s="2">
        <v>457000</v>
      </c>
      <c r="X28" s="12" t="s">
        <v>719</v>
      </c>
      <c r="Y28" s="20">
        <f t="shared" si="2"/>
        <v>1.741575234601998E-2</v>
      </c>
      <c r="Z28" s="26">
        <v>1967589</v>
      </c>
      <c r="AA28" s="29">
        <f t="shared" si="3"/>
        <v>7.4982588058540703E-2</v>
      </c>
      <c r="AB28" s="61">
        <v>0.82</v>
      </c>
      <c r="AC28" s="61">
        <v>0.7</v>
      </c>
      <c r="AD28" s="17">
        <v>15902627.315171653</v>
      </c>
      <c r="AE28" s="22">
        <f t="shared" si="4"/>
        <v>0.6060311137244685</v>
      </c>
    </row>
    <row r="29" spans="1:31" s="7" customFormat="1" ht="15" customHeight="1" x14ac:dyDescent="0.2">
      <c r="A29" s="6" t="s">
        <v>102</v>
      </c>
      <c r="B29" s="46" t="s">
        <v>159</v>
      </c>
      <c r="C29" s="46" t="s">
        <v>65</v>
      </c>
      <c r="D29" s="46" t="s">
        <v>65</v>
      </c>
      <c r="E29" s="53" t="s">
        <v>17</v>
      </c>
      <c r="F29" s="46" t="s">
        <v>0</v>
      </c>
      <c r="G29" s="55">
        <v>51</v>
      </c>
      <c r="H29" s="55">
        <v>50</v>
      </c>
      <c r="I29" s="16">
        <v>2500000</v>
      </c>
      <c r="J29" s="16">
        <v>9858189</v>
      </c>
      <c r="K29" s="17">
        <v>53578426</v>
      </c>
      <c r="L29" s="23">
        <v>10270000</v>
      </c>
      <c r="M29" s="19">
        <f t="shared" si="5"/>
        <v>0.1916816294678011</v>
      </c>
      <c r="N29" s="17">
        <v>20804187</v>
      </c>
      <c r="O29" s="5">
        <f t="shared" si="6"/>
        <v>0.38829410554165961</v>
      </c>
      <c r="P29" s="2">
        <f t="shared" si="0"/>
        <v>9534187</v>
      </c>
      <c r="Q29" s="2">
        <v>0</v>
      </c>
      <c r="R29" s="12"/>
      <c r="S29" s="4">
        <f t="shared" si="7"/>
        <v>0</v>
      </c>
      <c r="T29" s="2">
        <v>4162064</v>
      </c>
      <c r="U29" s="12" t="s">
        <v>700</v>
      </c>
      <c r="V29" s="20">
        <f t="shared" si="1"/>
        <v>7.7681714651341188E-2</v>
      </c>
      <c r="W29" s="2">
        <v>5372123</v>
      </c>
      <c r="X29" s="12" t="s">
        <v>720</v>
      </c>
      <c r="Y29" s="20">
        <f t="shared" si="2"/>
        <v>0.10026653265252697</v>
      </c>
      <c r="Z29" s="24">
        <v>1000000</v>
      </c>
      <c r="AA29" s="29">
        <f t="shared" si="3"/>
        <v>1.8664228769990368E-2</v>
      </c>
      <c r="AB29" s="61">
        <v>0.94821999999999995</v>
      </c>
      <c r="AC29" s="61">
        <v>0.91991000000000001</v>
      </c>
      <c r="AD29" s="17">
        <v>32774239</v>
      </c>
      <c r="AE29" s="22">
        <f t="shared" si="4"/>
        <v>0.61170589445834034</v>
      </c>
    </row>
    <row r="30" spans="1:31" s="7" customFormat="1" ht="15" customHeight="1" x14ac:dyDescent="0.2">
      <c r="A30" s="6" t="s">
        <v>103</v>
      </c>
      <c r="B30" s="6" t="s">
        <v>160</v>
      </c>
      <c r="C30" s="6" t="s">
        <v>3</v>
      </c>
      <c r="D30" s="6" t="s">
        <v>4</v>
      </c>
      <c r="E30" s="15" t="s">
        <v>34</v>
      </c>
      <c r="F30" s="6" t="s">
        <v>0</v>
      </c>
      <c r="G30" s="15">
        <v>65</v>
      </c>
      <c r="H30" s="15">
        <v>64</v>
      </c>
      <c r="I30" s="16">
        <v>2500000</v>
      </c>
      <c r="J30" s="16">
        <v>6410255</v>
      </c>
      <c r="K30" s="17">
        <v>58140105</v>
      </c>
      <c r="L30" s="25">
        <v>4247000</v>
      </c>
      <c r="M30" s="19">
        <f t="shared" si="5"/>
        <v>7.3047683694413695E-2</v>
      </c>
      <c r="N30" s="17">
        <v>31697100</v>
      </c>
      <c r="O30" s="5">
        <f t="shared" si="6"/>
        <v>0.54518477391810694</v>
      </c>
      <c r="P30" s="2">
        <f t="shared" si="0"/>
        <v>27150000</v>
      </c>
      <c r="Q30" s="2">
        <v>0</v>
      </c>
      <c r="R30" s="12"/>
      <c r="S30" s="4">
        <f t="shared" si="7"/>
        <v>0</v>
      </c>
      <c r="T30" s="2">
        <v>0</v>
      </c>
      <c r="U30" s="12"/>
      <c r="V30" s="20">
        <f t="shared" si="1"/>
        <v>0</v>
      </c>
      <c r="W30" s="2">
        <v>27150000</v>
      </c>
      <c r="X30" s="12" t="s">
        <v>721</v>
      </c>
      <c r="Y30" s="20">
        <f t="shared" si="2"/>
        <v>0.46697542083902327</v>
      </c>
      <c r="Z30" s="26">
        <v>300100</v>
      </c>
      <c r="AA30" s="29">
        <f t="shared" si="3"/>
        <v>5.1616693846700135E-3</v>
      </c>
      <c r="AB30" s="61">
        <v>0.85258999999999996</v>
      </c>
      <c r="AC30" s="61">
        <v>0.8</v>
      </c>
      <c r="AD30" s="17">
        <v>26443005</v>
      </c>
      <c r="AE30" s="22">
        <f t="shared" si="4"/>
        <v>0.45481522608189306</v>
      </c>
    </row>
    <row r="31" spans="1:31" s="7" customFormat="1" ht="15" customHeight="1" x14ac:dyDescent="0.2">
      <c r="A31" s="6" t="s">
        <v>104</v>
      </c>
      <c r="B31" s="6" t="s">
        <v>161</v>
      </c>
      <c r="C31" s="6" t="s">
        <v>68</v>
      </c>
      <c r="D31" s="6" t="s">
        <v>5</v>
      </c>
      <c r="E31" s="15" t="s">
        <v>17</v>
      </c>
      <c r="F31" s="6" t="s">
        <v>0</v>
      </c>
      <c r="G31" s="15">
        <v>73</v>
      </c>
      <c r="H31" s="15">
        <v>72</v>
      </c>
      <c r="I31" s="16">
        <v>3381702</v>
      </c>
      <c r="J31" s="16">
        <v>0</v>
      </c>
      <c r="K31" s="17">
        <v>66856678</v>
      </c>
      <c r="L31" s="23">
        <v>3925000</v>
      </c>
      <c r="M31" s="19">
        <f t="shared" si="5"/>
        <v>5.8707673151214605E-2</v>
      </c>
      <c r="N31" s="17">
        <v>37912817</v>
      </c>
      <c r="O31" s="5">
        <f t="shared" si="6"/>
        <v>0.56707599201982484</v>
      </c>
      <c r="P31" s="2">
        <f t="shared" si="0"/>
        <v>34584316</v>
      </c>
      <c r="Q31" s="2">
        <v>1600000</v>
      </c>
      <c r="R31" s="12"/>
      <c r="S31" s="4">
        <f t="shared" si="7"/>
        <v>2.3931790329157546E-2</v>
      </c>
      <c r="T31" s="2">
        <v>23123459</v>
      </c>
      <c r="U31" s="12" t="s">
        <v>688</v>
      </c>
      <c r="V31" s="20">
        <f t="shared" si="1"/>
        <v>0.34586610779554439</v>
      </c>
      <c r="W31" s="2">
        <v>9860857</v>
      </c>
      <c r="X31" s="12" t="s">
        <v>722</v>
      </c>
      <c r="Y31" s="20">
        <f t="shared" si="2"/>
        <v>0.14749247636862842</v>
      </c>
      <c r="Z31" s="24">
        <v>1003501</v>
      </c>
      <c r="AA31" s="29">
        <f t="shared" si="3"/>
        <v>1.5009734704437453E-2</v>
      </c>
      <c r="AB31" s="61">
        <v>0.89205000000000001</v>
      </c>
      <c r="AC31" s="61">
        <v>0.86231000000000002</v>
      </c>
      <c r="AD31" s="17">
        <v>28943861</v>
      </c>
      <c r="AE31" s="22">
        <f t="shared" si="4"/>
        <v>0.43292400798017516</v>
      </c>
    </row>
    <row r="32" spans="1:31" s="7" customFormat="1" ht="15" customHeight="1" x14ac:dyDescent="0.2">
      <c r="A32" s="6" t="s">
        <v>105</v>
      </c>
      <c r="B32" s="6" t="s">
        <v>162</v>
      </c>
      <c r="C32" s="6" t="s">
        <v>3</v>
      </c>
      <c r="D32" s="6" t="s">
        <v>4</v>
      </c>
      <c r="E32" s="15" t="s">
        <v>34</v>
      </c>
      <c r="F32" s="6" t="s">
        <v>39</v>
      </c>
      <c r="G32" s="15">
        <v>47</v>
      </c>
      <c r="H32" s="15">
        <v>46</v>
      </c>
      <c r="I32" s="16">
        <v>2500000</v>
      </c>
      <c r="J32" s="16">
        <v>8333333</v>
      </c>
      <c r="K32" s="17">
        <v>47634029</v>
      </c>
      <c r="L32" s="25">
        <v>14856901</v>
      </c>
      <c r="M32" s="19">
        <f t="shared" si="5"/>
        <v>0.31189679546107679</v>
      </c>
      <c r="N32" s="17">
        <v>19905863</v>
      </c>
      <c r="O32" s="5">
        <f t="shared" si="6"/>
        <v>0.41789165052571975</v>
      </c>
      <c r="P32" s="2">
        <f t="shared" si="0"/>
        <v>4000000</v>
      </c>
      <c r="Q32" s="2">
        <v>0</v>
      </c>
      <c r="R32" s="12"/>
      <c r="S32" s="4">
        <f t="shared" si="7"/>
        <v>0</v>
      </c>
      <c r="T32" s="2">
        <v>0</v>
      </c>
      <c r="U32" s="12"/>
      <c r="V32" s="20">
        <f t="shared" si="1"/>
        <v>0</v>
      </c>
      <c r="W32" s="2">
        <v>4000000</v>
      </c>
      <c r="X32" s="12" t="s">
        <v>723</v>
      </c>
      <c r="Y32" s="20">
        <f t="shared" si="2"/>
        <v>8.3973581155606214E-2</v>
      </c>
      <c r="Z32" s="26">
        <v>1048962</v>
      </c>
      <c r="AA32" s="29">
        <f t="shared" si="3"/>
        <v>2.2021273909036753E-2</v>
      </c>
      <c r="AB32" s="61">
        <v>0.84245999999999999</v>
      </c>
      <c r="AC32" s="61">
        <v>0.8</v>
      </c>
      <c r="AD32" s="17">
        <v>27728166</v>
      </c>
      <c r="AE32" s="22">
        <f t="shared" si="4"/>
        <v>0.58210834947428025</v>
      </c>
    </row>
    <row r="33" spans="1:31" s="7" customFormat="1" ht="15" customHeight="1" x14ac:dyDescent="0.2">
      <c r="A33" s="6" t="s">
        <v>106</v>
      </c>
      <c r="B33" s="6" t="s">
        <v>163</v>
      </c>
      <c r="C33" s="6" t="s">
        <v>70</v>
      </c>
      <c r="D33" s="6" t="s">
        <v>69</v>
      </c>
      <c r="E33" s="15" t="s">
        <v>34</v>
      </c>
      <c r="F33" s="6" t="s">
        <v>218</v>
      </c>
      <c r="G33" s="15">
        <v>66</v>
      </c>
      <c r="H33" s="15">
        <v>65</v>
      </c>
      <c r="I33" s="16">
        <v>2500000</v>
      </c>
      <c r="J33" s="16">
        <v>8333333</v>
      </c>
      <c r="K33" s="17">
        <v>38025468</v>
      </c>
      <c r="L33" s="23">
        <v>5662755</v>
      </c>
      <c r="M33" s="19">
        <f t="shared" si="5"/>
        <v>0.14892006062883958</v>
      </c>
      <c r="N33" s="17">
        <v>9453789</v>
      </c>
      <c r="O33" s="5">
        <f t="shared" si="6"/>
        <v>0.24861729512441505</v>
      </c>
      <c r="P33" s="2">
        <f t="shared" si="0"/>
        <v>3665245</v>
      </c>
      <c r="Q33" s="2">
        <v>0</v>
      </c>
      <c r="R33" s="12"/>
      <c r="S33" s="4">
        <f t="shared" si="7"/>
        <v>0</v>
      </c>
      <c r="T33" s="2">
        <v>2440245</v>
      </c>
      <c r="U33" s="12" t="s">
        <v>724</v>
      </c>
      <c r="V33" s="20">
        <f t="shared" si="1"/>
        <v>6.4173963618278151E-2</v>
      </c>
      <c r="W33" s="2">
        <v>1225000</v>
      </c>
      <c r="X33" s="12" t="s">
        <v>725</v>
      </c>
      <c r="Y33" s="20">
        <f t="shared" si="2"/>
        <v>3.221525110486477E-2</v>
      </c>
      <c r="Z33" s="24">
        <v>125789</v>
      </c>
      <c r="AA33" s="29">
        <f t="shared" si="3"/>
        <v>3.3080197724325183E-3</v>
      </c>
      <c r="AB33" s="61">
        <v>0.8629</v>
      </c>
      <c r="AC33" s="61">
        <v>0.83992</v>
      </c>
      <c r="AD33" s="17">
        <v>28571679</v>
      </c>
      <c r="AE33" s="22">
        <f t="shared" si="4"/>
        <v>0.75138270487558501</v>
      </c>
    </row>
    <row r="34" spans="1:31" s="7" customFormat="1" ht="15" customHeight="1" x14ac:dyDescent="0.2">
      <c r="A34" s="6" t="s">
        <v>107</v>
      </c>
      <c r="B34" s="6" t="s">
        <v>164</v>
      </c>
      <c r="C34" s="6" t="s">
        <v>65</v>
      </c>
      <c r="D34" s="6" t="s">
        <v>65</v>
      </c>
      <c r="E34" s="15" t="s">
        <v>34</v>
      </c>
      <c r="F34" s="6" t="s">
        <v>14</v>
      </c>
      <c r="G34" s="15">
        <v>77</v>
      </c>
      <c r="H34" s="15">
        <v>75</v>
      </c>
      <c r="I34" s="16">
        <v>2284242</v>
      </c>
      <c r="J34" s="16"/>
      <c r="K34" s="17">
        <v>41130084</v>
      </c>
      <c r="L34" s="25">
        <v>0</v>
      </c>
      <c r="M34" s="19">
        <f t="shared" si="5"/>
        <v>0</v>
      </c>
      <c r="N34" s="17">
        <v>22285587</v>
      </c>
      <c r="O34" s="5">
        <f t="shared" si="6"/>
        <v>0.54183178911086105</v>
      </c>
      <c r="P34" s="2">
        <f t="shared" ref="P34:P56" si="8">Q34+T34+W34</f>
        <v>21410682</v>
      </c>
      <c r="Q34" s="2">
        <v>0</v>
      </c>
      <c r="R34" s="12"/>
      <c r="S34" s="4">
        <f t="shared" si="7"/>
        <v>0</v>
      </c>
      <c r="T34" s="2">
        <v>17414328</v>
      </c>
      <c r="U34" s="12" t="s">
        <v>726</v>
      </c>
      <c r="V34" s="20">
        <f t="shared" si="1"/>
        <v>0.4233963635960481</v>
      </c>
      <c r="W34" s="2">
        <v>3996354</v>
      </c>
      <c r="X34" s="12" t="s">
        <v>727</v>
      </c>
      <c r="Y34" s="20">
        <f t="shared" ref="Y34:Y56" si="9">W34/K34</f>
        <v>9.716376946859627E-2</v>
      </c>
      <c r="Z34" s="26">
        <v>874905</v>
      </c>
      <c r="AA34" s="29">
        <f t="shared" si="3"/>
        <v>2.1271656046216683E-2</v>
      </c>
      <c r="AB34" s="61">
        <v>0.82498000000000005</v>
      </c>
      <c r="AC34" s="61">
        <v>0</v>
      </c>
      <c r="AD34" s="17">
        <v>18844497</v>
      </c>
      <c r="AE34" s="22">
        <f t="shared" si="4"/>
        <v>0.45816821088913895</v>
      </c>
    </row>
    <row r="35" spans="1:31" s="7" customFormat="1" ht="15" customHeight="1" x14ac:dyDescent="0.2">
      <c r="A35" s="6" t="s">
        <v>108</v>
      </c>
      <c r="B35" s="6" t="s">
        <v>165</v>
      </c>
      <c r="C35" s="6" t="s">
        <v>48</v>
      </c>
      <c r="D35" s="6" t="s">
        <v>5</v>
      </c>
      <c r="E35" s="15" t="s">
        <v>17</v>
      </c>
      <c r="F35" s="6" t="s">
        <v>0</v>
      </c>
      <c r="G35" s="15">
        <v>48</v>
      </c>
      <c r="H35" s="15">
        <v>47</v>
      </c>
      <c r="I35" s="16">
        <v>2500000</v>
      </c>
      <c r="J35" s="16">
        <v>8598519</v>
      </c>
      <c r="K35" s="17">
        <v>51148224</v>
      </c>
      <c r="L35" s="23">
        <v>2828000</v>
      </c>
      <c r="M35" s="19">
        <f t="shared" si="5"/>
        <v>5.5290287303035195E-2</v>
      </c>
      <c r="N35" s="17">
        <v>22767584</v>
      </c>
      <c r="O35" s="5">
        <f t="shared" si="6"/>
        <v>0.44512951221923169</v>
      </c>
      <c r="P35" s="2">
        <f t="shared" si="8"/>
        <v>14074604</v>
      </c>
      <c r="Q35" s="2">
        <v>0</v>
      </c>
      <c r="R35" s="12"/>
      <c r="S35" s="4">
        <f t="shared" si="7"/>
        <v>0</v>
      </c>
      <c r="T35" s="2">
        <v>0</v>
      </c>
      <c r="U35" s="12"/>
      <c r="V35" s="20">
        <f t="shared" si="1"/>
        <v>0</v>
      </c>
      <c r="W35" s="2">
        <v>14074604</v>
      </c>
      <c r="X35" s="12" t="s">
        <v>728</v>
      </c>
      <c r="Y35" s="20">
        <f t="shared" si="9"/>
        <v>0.27517287794782475</v>
      </c>
      <c r="Z35" s="24">
        <v>5864980</v>
      </c>
      <c r="AA35" s="29">
        <f t="shared" si="3"/>
        <v>0.11466634696837176</v>
      </c>
      <c r="AB35" s="61">
        <v>0.86007</v>
      </c>
      <c r="AC35" s="61">
        <v>0.8</v>
      </c>
      <c r="AD35" s="17">
        <v>28380640</v>
      </c>
      <c r="AE35" s="22">
        <f t="shared" si="4"/>
        <v>0.55487048778076831</v>
      </c>
    </row>
    <row r="36" spans="1:31" s="7" customFormat="1" ht="15" customHeight="1" x14ac:dyDescent="0.2">
      <c r="A36" s="6" t="s">
        <v>109</v>
      </c>
      <c r="B36" s="46" t="s">
        <v>166</v>
      </c>
      <c r="C36" s="46" t="s">
        <v>202</v>
      </c>
      <c r="D36" s="46" t="s">
        <v>203</v>
      </c>
      <c r="E36" s="53" t="s">
        <v>34</v>
      </c>
      <c r="F36" s="46" t="s">
        <v>0</v>
      </c>
      <c r="G36" s="55">
        <v>40</v>
      </c>
      <c r="H36" s="55">
        <v>39</v>
      </c>
      <c r="I36" s="16">
        <v>1829917</v>
      </c>
      <c r="J36" s="16"/>
      <c r="K36" s="17">
        <v>32738693</v>
      </c>
      <c r="L36" s="25">
        <v>3657600</v>
      </c>
      <c r="M36" s="19">
        <f t="shared" si="5"/>
        <v>0.11172101464160467</v>
      </c>
      <c r="N36" s="17">
        <v>17329396</v>
      </c>
      <c r="O36" s="5">
        <f t="shared" si="6"/>
        <v>0.52932461292819477</v>
      </c>
      <c r="P36" s="2">
        <f t="shared" si="8"/>
        <v>13371696</v>
      </c>
      <c r="Q36" s="2">
        <v>0</v>
      </c>
      <c r="R36" s="12"/>
      <c r="S36" s="4">
        <f t="shared" si="7"/>
        <v>0</v>
      </c>
      <c r="T36" s="2">
        <v>12134777</v>
      </c>
      <c r="U36" s="12" t="s">
        <v>730</v>
      </c>
      <c r="V36" s="20">
        <f t="shared" si="1"/>
        <v>0.37065551150743864</v>
      </c>
      <c r="W36" s="2">
        <v>1236919</v>
      </c>
      <c r="X36" s="12" t="s">
        <v>731</v>
      </c>
      <c r="Y36" s="20">
        <f t="shared" si="9"/>
        <v>3.7781563240780566E-2</v>
      </c>
      <c r="Z36" s="26">
        <v>300100</v>
      </c>
      <c r="AA36" s="29">
        <f t="shared" si="3"/>
        <v>9.1665235383709427E-3</v>
      </c>
      <c r="AB36" s="61">
        <v>0.84208000000000005</v>
      </c>
      <c r="AC36" s="61">
        <v>0</v>
      </c>
      <c r="AD36" s="17">
        <v>15409297</v>
      </c>
      <c r="AE36" s="22">
        <f t="shared" si="4"/>
        <v>0.47067538707180523</v>
      </c>
    </row>
    <row r="37" spans="1:31" s="7" customFormat="1" ht="15" customHeight="1" x14ac:dyDescent="0.2">
      <c r="A37" s="6" t="s">
        <v>110</v>
      </c>
      <c r="B37" s="6" t="s">
        <v>167</v>
      </c>
      <c r="C37" s="6" t="s">
        <v>204</v>
      </c>
      <c r="D37" s="6" t="s">
        <v>205</v>
      </c>
      <c r="E37" s="15" t="s">
        <v>34</v>
      </c>
      <c r="F37" s="6" t="s">
        <v>0</v>
      </c>
      <c r="G37" s="15">
        <v>32</v>
      </c>
      <c r="H37" s="15">
        <v>31</v>
      </c>
      <c r="I37" s="16">
        <v>1111033</v>
      </c>
      <c r="J37" s="16"/>
      <c r="K37" s="17">
        <v>22986200</v>
      </c>
      <c r="L37" s="23">
        <v>0</v>
      </c>
      <c r="M37" s="19">
        <f t="shared" si="5"/>
        <v>0</v>
      </c>
      <c r="N37" s="17">
        <v>13346111</v>
      </c>
      <c r="O37" s="5">
        <f t="shared" si="6"/>
        <v>0.58061406409062832</v>
      </c>
      <c r="P37" s="2">
        <f t="shared" si="8"/>
        <v>12846011</v>
      </c>
      <c r="Q37" s="2">
        <v>0</v>
      </c>
      <c r="R37" s="12"/>
      <c r="S37" s="4">
        <f t="shared" si="7"/>
        <v>0</v>
      </c>
      <c r="T37" s="2">
        <v>0</v>
      </c>
      <c r="U37" s="12"/>
      <c r="V37" s="20">
        <f t="shared" si="1"/>
        <v>0</v>
      </c>
      <c r="W37" s="2">
        <v>12846011</v>
      </c>
      <c r="X37" s="12" t="s">
        <v>732</v>
      </c>
      <c r="Y37" s="20">
        <f t="shared" si="9"/>
        <v>0.55885753191045062</v>
      </c>
      <c r="Z37" s="24">
        <v>500100</v>
      </c>
      <c r="AA37" s="29">
        <f t="shared" si="3"/>
        <v>2.1756532180177673E-2</v>
      </c>
      <c r="AB37" s="61">
        <v>0.86767000000000005</v>
      </c>
      <c r="AC37" s="61">
        <v>0</v>
      </c>
      <c r="AD37" s="17">
        <v>9640089</v>
      </c>
      <c r="AE37" s="22">
        <f t="shared" si="4"/>
        <v>0.41938593590937173</v>
      </c>
    </row>
    <row r="38" spans="1:31" s="7" customFormat="1" ht="15" customHeight="1" x14ac:dyDescent="0.2">
      <c r="A38" s="6" t="s">
        <v>111</v>
      </c>
      <c r="B38" s="6" t="s">
        <v>168</v>
      </c>
      <c r="C38" s="6" t="s">
        <v>206</v>
      </c>
      <c r="D38" s="6" t="s">
        <v>11</v>
      </c>
      <c r="E38" s="15" t="s">
        <v>34</v>
      </c>
      <c r="F38" s="6" t="s">
        <v>0</v>
      </c>
      <c r="G38" s="15">
        <v>75</v>
      </c>
      <c r="H38" s="15">
        <v>74</v>
      </c>
      <c r="I38" s="16">
        <v>2500000</v>
      </c>
      <c r="J38" s="16"/>
      <c r="K38" s="17">
        <v>65303241</v>
      </c>
      <c r="L38" s="25">
        <v>3008295</v>
      </c>
      <c r="M38" s="19">
        <f t="shared" si="5"/>
        <v>4.6066549744445302E-2</v>
      </c>
      <c r="N38" s="17">
        <v>43774473</v>
      </c>
      <c r="O38" s="5">
        <f t="shared" si="6"/>
        <v>0.67032619407052096</v>
      </c>
      <c r="P38" s="2">
        <f t="shared" si="8"/>
        <v>39146949</v>
      </c>
      <c r="Q38" s="2">
        <v>0</v>
      </c>
      <c r="R38" s="12"/>
      <c r="S38" s="4">
        <f t="shared" si="7"/>
        <v>0</v>
      </c>
      <c r="T38" s="2">
        <v>9467499</v>
      </c>
      <c r="U38" s="12" t="s">
        <v>733</v>
      </c>
      <c r="V38" s="20">
        <f t="shared" si="1"/>
        <v>0.14497747516084233</v>
      </c>
      <c r="W38" s="2">
        <v>29679450</v>
      </c>
      <c r="X38" s="12" t="s">
        <v>734</v>
      </c>
      <c r="Y38" s="20">
        <f t="shared" si="9"/>
        <v>0.45448663106935228</v>
      </c>
      <c r="Z38" s="26">
        <v>1619229</v>
      </c>
      <c r="AA38" s="29">
        <f t="shared" si="3"/>
        <v>2.4795538095881031E-2</v>
      </c>
      <c r="AB38" s="61">
        <v>0.86114999999999997</v>
      </c>
      <c r="AC38" s="61">
        <v>0</v>
      </c>
      <c r="AD38" s="17">
        <v>21528768</v>
      </c>
      <c r="AE38" s="22">
        <f t="shared" si="4"/>
        <v>0.32967380592947904</v>
      </c>
    </row>
    <row r="39" spans="1:31" s="7" customFormat="1" ht="15" customHeight="1" x14ac:dyDescent="0.2">
      <c r="A39" s="6" t="s">
        <v>112</v>
      </c>
      <c r="B39" s="6" t="s">
        <v>169</v>
      </c>
      <c r="C39" s="6" t="s">
        <v>9</v>
      </c>
      <c r="D39" s="6" t="s">
        <v>9</v>
      </c>
      <c r="E39" s="15" t="s">
        <v>34</v>
      </c>
      <c r="F39" s="6" t="s">
        <v>218</v>
      </c>
      <c r="G39" s="15">
        <v>81</v>
      </c>
      <c r="H39" s="15">
        <v>80</v>
      </c>
      <c r="I39" s="16">
        <v>1871347</v>
      </c>
      <c r="J39" s="16">
        <v>6237824</v>
      </c>
      <c r="K39" s="17">
        <v>28542379</v>
      </c>
      <c r="L39" s="23">
        <v>0</v>
      </c>
      <c r="M39" s="19">
        <f t="shared" si="5"/>
        <v>0</v>
      </c>
      <c r="N39" s="17">
        <v>7099293</v>
      </c>
      <c r="O39" s="5">
        <f t="shared" si="6"/>
        <v>0.24872814561112794</v>
      </c>
      <c r="P39" s="2">
        <f t="shared" si="8"/>
        <v>5800000</v>
      </c>
      <c r="Q39" s="2">
        <v>0</v>
      </c>
      <c r="R39" s="12"/>
      <c r="S39" s="4">
        <f t="shared" si="7"/>
        <v>0</v>
      </c>
      <c r="T39" s="2">
        <v>0</v>
      </c>
      <c r="U39" s="12"/>
      <c r="V39" s="20">
        <f t="shared" si="1"/>
        <v>0</v>
      </c>
      <c r="W39" s="2">
        <v>5800000</v>
      </c>
      <c r="X39" s="12" t="s">
        <v>735</v>
      </c>
      <c r="Y39" s="20">
        <f t="shared" si="9"/>
        <v>0.20320660726984249</v>
      </c>
      <c r="Z39" s="24">
        <v>1299293</v>
      </c>
      <c r="AA39" s="29">
        <f t="shared" si="3"/>
        <v>4.5521538341285424E-2</v>
      </c>
      <c r="AB39" s="61">
        <v>0.87919999999999998</v>
      </c>
      <c r="AC39" s="61">
        <v>0.8</v>
      </c>
      <c r="AD39" s="17">
        <v>21443086</v>
      </c>
      <c r="AE39" s="22">
        <f t="shared" si="4"/>
        <v>0.75127185438887212</v>
      </c>
    </row>
    <row r="40" spans="1:31" s="7" customFormat="1" ht="15" customHeight="1" x14ac:dyDescent="0.2">
      <c r="A40" s="6" t="s">
        <v>113</v>
      </c>
      <c r="B40" s="46" t="s">
        <v>170</v>
      </c>
      <c r="C40" s="46" t="s">
        <v>207</v>
      </c>
      <c r="D40" s="46" t="s">
        <v>5</v>
      </c>
      <c r="E40" s="53" t="s">
        <v>34</v>
      </c>
      <c r="F40" s="46" t="s">
        <v>0</v>
      </c>
      <c r="G40" s="55">
        <v>64</v>
      </c>
      <c r="H40" s="55">
        <v>62</v>
      </c>
      <c r="I40" s="16">
        <v>2500000</v>
      </c>
      <c r="J40" s="16">
        <v>14850000</v>
      </c>
      <c r="K40" s="17">
        <v>58798576</v>
      </c>
      <c r="L40" s="25">
        <v>6966000</v>
      </c>
      <c r="M40" s="19">
        <f t="shared" si="5"/>
        <v>0.11847225687914618</v>
      </c>
      <c r="N40" s="17">
        <v>23191576</v>
      </c>
      <c r="O40" s="5">
        <f t="shared" si="6"/>
        <v>0.39442410986279669</v>
      </c>
      <c r="P40" s="2">
        <f t="shared" si="8"/>
        <v>15495000</v>
      </c>
      <c r="Q40" s="2">
        <v>0</v>
      </c>
      <c r="R40" s="12"/>
      <c r="S40" s="4">
        <f t="shared" si="7"/>
        <v>0</v>
      </c>
      <c r="T40" s="2">
        <v>0</v>
      </c>
      <c r="U40" s="12"/>
      <c r="V40" s="20">
        <f t="shared" si="1"/>
        <v>0</v>
      </c>
      <c r="W40" s="2">
        <v>15495000</v>
      </c>
      <c r="X40" s="12" t="s">
        <v>736</v>
      </c>
      <c r="Y40" s="20">
        <f t="shared" si="9"/>
        <v>0.26352679017260555</v>
      </c>
      <c r="Z40" s="26">
        <v>730576</v>
      </c>
      <c r="AA40" s="29">
        <f t="shared" si="3"/>
        <v>1.2425062811044947E-2</v>
      </c>
      <c r="AB40" s="61">
        <v>0.94908000000000003</v>
      </c>
      <c r="AC40" s="61">
        <v>0.8</v>
      </c>
      <c r="AD40" s="17">
        <v>35607000</v>
      </c>
      <c r="AE40" s="22">
        <f t="shared" si="4"/>
        <v>0.60557589013720337</v>
      </c>
    </row>
    <row r="41" spans="1:31" s="7" customFormat="1" ht="15" customHeight="1" x14ac:dyDescent="0.2">
      <c r="A41" s="6" t="s">
        <v>114</v>
      </c>
      <c r="B41" s="46" t="s">
        <v>171</v>
      </c>
      <c r="C41" s="46" t="s">
        <v>208</v>
      </c>
      <c r="D41" s="46" t="s">
        <v>209</v>
      </c>
      <c r="E41" s="53" t="s">
        <v>34</v>
      </c>
      <c r="F41" s="46" t="s">
        <v>218</v>
      </c>
      <c r="G41" s="55">
        <v>24</v>
      </c>
      <c r="H41" s="55">
        <v>23</v>
      </c>
      <c r="I41" s="16">
        <v>505640</v>
      </c>
      <c r="J41" s="16">
        <v>1685466</v>
      </c>
      <c r="K41" s="17">
        <v>8140495</v>
      </c>
      <c r="L41" s="23">
        <v>0</v>
      </c>
      <c r="M41" s="19">
        <f t="shared" si="5"/>
        <v>0</v>
      </c>
      <c r="N41" s="17">
        <v>3066074</v>
      </c>
      <c r="O41" s="5">
        <f t="shared" si="6"/>
        <v>0.37664466350019254</v>
      </c>
      <c r="P41" s="2">
        <f t="shared" si="8"/>
        <v>2495517</v>
      </c>
      <c r="Q41" s="2">
        <v>1995517</v>
      </c>
      <c r="R41" s="12" t="s">
        <v>695</v>
      </c>
      <c r="S41" s="4">
        <f t="shared" si="7"/>
        <v>0.24513460176561744</v>
      </c>
      <c r="T41" s="2">
        <v>0</v>
      </c>
      <c r="U41" s="12"/>
      <c r="V41" s="20">
        <f t="shared" si="1"/>
        <v>0</v>
      </c>
      <c r="W41" s="2">
        <v>500000</v>
      </c>
      <c r="X41" s="12" t="s">
        <v>737</v>
      </c>
      <c r="Y41" s="20">
        <f t="shared" si="9"/>
        <v>6.142132634440535E-2</v>
      </c>
      <c r="Z41" s="24">
        <v>570557</v>
      </c>
      <c r="AA41" s="29">
        <f t="shared" si="3"/>
        <v>7.0088735390169757E-2</v>
      </c>
      <c r="AB41" s="61">
        <v>0.76420999999999994</v>
      </c>
      <c r="AC41" s="61">
        <v>0.71806000000000003</v>
      </c>
      <c r="AD41" s="17">
        <v>5074421</v>
      </c>
      <c r="AE41" s="22">
        <f t="shared" si="4"/>
        <v>0.62335533649980746</v>
      </c>
    </row>
    <row r="42" spans="1:31" s="7" customFormat="1" ht="15" customHeight="1" x14ac:dyDescent="0.2">
      <c r="A42" s="6" t="s">
        <v>115</v>
      </c>
      <c r="B42" s="6" t="s">
        <v>172</v>
      </c>
      <c r="C42" s="6" t="s">
        <v>67</v>
      </c>
      <c r="D42" s="6" t="s">
        <v>66</v>
      </c>
      <c r="E42" s="15" t="s">
        <v>34</v>
      </c>
      <c r="F42" s="6" t="s">
        <v>0</v>
      </c>
      <c r="G42" s="15">
        <v>72</v>
      </c>
      <c r="H42" s="15">
        <v>71</v>
      </c>
      <c r="I42" s="16">
        <v>2179948</v>
      </c>
      <c r="J42" s="16"/>
      <c r="K42" s="17">
        <v>32943083</v>
      </c>
      <c r="L42" s="25">
        <v>1000000</v>
      </c>
      <c r="M42" s="19">
        <f t="shared" si="5"/>
        <v>3.0355385984972932E-2</v>
      </c>
      <c r="N42" s="17">
        <v>15934106</v>
      </c>
      <c r="O42" s="5">
        <f t="shared" si="6"/>
        <v>0.4836859379554731</v>
      </c>
      <c r="P42" s="2">
        <f t="shared" si="8"/>
        <v>14934106</v>
      </c>
      <c r="Q42" s="2">
        <v>0</v>
      </c>
      <c r="R42" s="12"/>
      <c r="S42" s="4">
        <f t="shared" si="7"/>
        <v>0</v>
      </c>
      <c r="T42" s="2">
        <v>3896100</v>
      </c>
      <c r="U42" s="12" t="s">
        <v>700</v>
      </c>
      <c r="V42" s="20">
        <f t="shared" si="1"/>
        <v>0.11826761933605304</v>
      </c>
      <c r="W42" s="2">
        <v>11038006</v>
      </c>
      <c r="X42" s="12" t="s">
        <v>738</v>
      </c>
      <c r="Y42" s="20">
        <f t="shared" si="9"/>
        <v>0.33506293263444714</v>
      </c>
      <c r="Z42" s="26">
        <v>0</v>
      </c>
      <c r="AA42" s="29">
        <f t="shared" si="3"/>
        <v>0</v>
      </c>
      <c r="AB42" s="61">
        <v>0.78025</v>
      </c>
      <c r="AC42" s="61">
        <v>0</v>
      </c>
      <c r="AD42" s="17">
        <v>17008977</v>
      </c>
      <c r="AE42" s="22">
        <f t="shared" si="4"/>
        <v>0.5163140620445269</v>
      </c>
    </row>
    <row r="43" spans="1:31" s="7" customFormat="1" ht="15" customHeight="1" x14ac:dyDescent="0.2">
      <c r="A43" s="6" t="s">
        <v>116</v>
      </c>
      <c r="B43" s="6" t="s">
        <v>173</v>
      </c>
      <c r="C43" s="6" t="s">
        <v>210</v>
      </c>
      <c r="D43" s="6" t="s">
        <v>51</v>
      </c>
      <c r="E43" s="15" t="s">
        <v>34</v>
      </c>
      <c r="F43" s="6" t="s">
        <v>218</v>
      </c>
      <c r="G43" s="15">
        <v>24</v>
      </c>
      <c r="H43" s="15">
        <v>23</v>
      </c>
      <c r="I43" s="16">
        <v>451893</v>
      </c>
      <c r="J43" s="16"/>
      <c r="K43" s="17">
        <v>8108048</v>
      </c>
      <c r="L43" s="23">
        <v>1000000</v>
      </c>
      <c r="M43" s="19">
        <f t="shared" si="5"/>
        <v>0.12333424765122258</v>
      </c>
      <c r="N43" s="17">
        <v>4718632</v>
      </c>
      <c r="O43" s="5">
        <f t="shared" si="6"/>
        <v>0.58196892766298369</v>
      </c>
      <c r="P43" s="2">
        <f t="shared" si="8"/>
        <v>3713735</v>
      </c>
      <c r="Q43" s="2">
        <v>1713735</v>
      </c>
      <c r="R43" s="12" t="s">
        <v>695</v>
      </c>
      <c r="S43" s="4">
        <f t="shared" si="7"/>
        <v>0.21136221689856793</v>
      </c>
      <c r="T43" s="2">
        <v>0</v>
      </c>
      <c r="U43" s="12"/>
      <c r="V43" s="20">
        <f t="shared" si="1"/>
        <v>0</v>
      </c>
      <c r="W43" s="2">
        <v>2000000</v>
      </c>
      <c r="X43" s="12" t="s">
        <v>739</v>
      </c>
      <c r="Y43" s="20">
        <f t="shared" si="9"/>
        <v>0.24666849530244517</v>
      </c>
      <c r="Z43" s="24">
        <v>4987</v>
      </c>
      <c r="AA43" s="29">
        <f t="shared" si="3"/>
        <v>6.1506789303664708E-4</v>
      </c>
      <c r="AB43" s="61">
        <v>0.75004999999999999</v>
      </c>
      <c r="AC43" s="61">
        <v>0</v>
      </c>
      <c r="AD43" s="17">
        <v>3389416</v>
      </c>
      <c r="AE43" s="22">
        <f t="shared" si="4"/>
        <v>0.41803107233701625</v>
      </c>
    </row>
    <row r="44" spans="1:31" s="7" customFormat="1" ht="15" customHeight="1" x14ac:dyDescent="0.2">
      <c r="A44" s="6" t="s">
        <v>117</v>
      </c>
      <c r="B44" s="6" t="s">
        <v>174</v>
      </c>
      <c r="C44" s="6" t="s">
        <v>49</v>
      </c>
      <c r="D44" s="6" t="s">
        <v>55</v>
      </c>
      <c r="E44" s="15" t="s">
        <v>34</v>
      </c>
      <c r="F44" s="6" t="s">
        <v>0</v>
      </c>
      <c r="G44" s="15">
        <v>76</v>
      </c>
      <c r="H44" s="15">
        <v>75</v>
      </c>
      <c r="I44" s="16">
        <v>1486301</v>
      </c>
      <c r="J44" s="16"/>
      <c r="K44" s="17">
        <v>35180822</v>
      </c>
      <c r="L44" s="25">
        <v>1585000</v>
      </c>
      <c r="M44" s="19">
        <f t="shared" si="5"/>
        <v>4.5052955272051345E-2</v>
      </c>
      <c r="N44" s="17">
        <v>22102678</v>
      </c>
      <c r="O44" s="5">
        <f t="shared" si="6"/>
        <v>0.62825928285586963</v>
      </c>
      <c r="P44" s="2">
        <f t="shared" si="8"/>
        <v>35826501</v>
      </c>
      <c r="Q44" s="2">
        <v>6194432</v>
      </c>
      <c r="R44" s="12"/>
      <c r="S44" s="4">
        <f t="shared" si="7"/>
        <v>0.17607411219669625</v>
      </c>
      <c r="T44" s="2">
        <v>11165052</v>
      </c>
      <c r="U44" s="12"/>
      <c r="V44" s="20">
        <f t="shared" si="1"/>
        <v>0.31736188540449678</v>
      </c>
      <c r="W44" s="2">
        <v>18467017</v>
      </c>
      <c r="X44" s="12" t="s">
        <v>881</v>
      </c>
      <c r="Y44" s="20">
        <f t="shared" si="9"/>
        <v>0.52491715514776771</v>
      </c>
      <c r="Z44" s="26">
        <v>1412229</v>
      </c>
      <c r="AA44" s="29">
        <f t="shared" si="3"/>
        <v>4.0142012599932997E-2</v>
      </c>
      <c r="AB44" s="61">
        <v>0.87990999999999997</v>
      </c>
      <c r="AC44" s="61">
        <v>0</v>
      </c>
      <c r="AD44" s="17">
        <v>13078144</v>
      </c>
      <c r="AE44" s="22">
        <f t="shared" si="4"/>
        <v>0.37174071714413043</v>
      </c>
    </row>
    <row r="45" spans="1:31" s="7" customFormat="1" ht="15" customHeight="1" x14ac:dyDescent="0.2">
      <c r="A45" s="6" t="s">
        <v>118</v>
      </c>
      <c r="B45" s="6" t="s">
        <v>175</v>
      </c>
      <c r="C45" s="6" t="s">
        <v>211</v>
      </c>
      <c r="D45" s="6" t="s">
        <v>209</v>
      </c>
      <c r="E45" s="15" t="s">
        <v>34</v>
      </c>
      <c r="F45" s="6" t="s">
        <v>0</v>
      </c>
      <c r="G45" s="15">
        <v>42</v>
      </c>
      <c r="H45" s="15">
        <v>41</v>
      </c>
      <c r="I45" s="16">
        <v>582843</v>
      </c>
      <c r="J45" s="16"/>
      <c r="K45" s="17">
        <v>21920721</v>
      </c>
      <c r="L45" s="23">
        <v>4500000</v>
      </c>
      <c r="M45" s="19">
        <f t="shared" si="5"/>
        <v>0.20528521849258516</v>
      </c>
      <c r="N45" s="17">
        <v>17375000</v>
      </c>
      <c r="O45" s="5">
        <f t="shared" si="6"/>
        <v>0.79262903806859275</v>
      </c>
      <c r="P45" s="2">
        <f t="shared" si="8"/>
        <v>12875000</v>
      </c>
      <c r="Q45" s="2">
        <v>0</v>
      </c>
      <c r="R45" s="12"/>
      <c r="S45" s="4">
        <f t="shared" si="7"/>
        <v>0</v>
      </c>
      <c r="T45" s="2">
        <v>0</v>
      </c>
      <c r="U45" s="12"/>
      <c r="V45" s="20">
        <f t="shared" si="1"/>
        <v>0</v>
      </c>
      <c r="W45" s="2">
        <v>12875000</v>
      </c>
      <c r="X45" s="12" t="s">
        <v>740</v>
      </c>
      <c r="Y45" s="20">
        <f t="shared" si="9"/>
        <v>0.58734381957600756</v>
      </c>
      <c r="Z45" s="24">
        <v>0</v>
      </c>
      <c r="AA45" s="29">
        <f t="shared" si="3"/>
        <v>0</v>
      </c>
      <c r="AB45" s="61">
        <v>0.77991999999999995</v>
      </c>
      <c r="AC45" s="61">
        <v>0</v>
      </c>
      <c r="AD45" s="17">
        <v>4545721</v>
      </c>
      <c r="AE45" s="22">
        <f t="shared" si="4"/>
        <v>0.20737096193140728</v>
      </c>
    </row>
    <row r="46" spans="1:31" s="7" customFormat="1" ht="15" customHeight="1" x14ac:dyDescent="0.2">
      <c r="A46" s="6" t="s">
        <v>119</v>
      </c>
      <c r="B46" s="46" t="s">
        <v>176</v>
      </c>
      <c r="C46" s="46" t="s">
        <v>8</v>
      </c>
      <c r="D46" s="46" t="s">
        <v>8</v>
      </c>
      <c r="E46" s="53" t="s">
        <v>17</v>
      </c>
      <c r="F46" s="46" t="s">
        <v>0</v>
      </c>
      <c r="G46" s="55">
        <v>66</v>
      </c>
      <c r="H46" s="55">
        <v>65</v>
      </c>
      <c r="I46" s="16">
        <v>2423950</v>
      </c>
      <c r="J46" s="16"/>
      <c r="K46" s="17">
        <v>34082046</v>
      </c>
      <c r="L46" s="25">
        <v>6460000</v>
      </c>
      <c r="M46" s="19">
        <f t="shared" si="5"/>
        <v>0.18954261137961026</v>
      </c>
      <c r="N46" s="17">
        <v>12751286</v>
      </c>
      <c r="O46" s="5">
        <f t="shared" si="6"/>
        <v>0.37413499177836917</v>
      </c>
      <c r="P46" s="2">
        <f t="shared" si="8"/>
        <v>5600000</v>
      </c>
      <c r="Q46" s="2">
        <v>0</v>
      </c>
      <c r="R46" s="12"/>
      <c r="S46" s="4">
        <f t="shared" si="7"/>
        <v>0</v>
      </c>
      <c r="T46" s="2">
        <v>0</v>
      </c>
      <c r="U46" s="12"/>
      <c r="V46" s="20">
        <f t="shared" si="1"/>
        <v>0</v>
      </c>
      <c r="W46" s="2">
        <v>5600000</v>
      </c>
      <c r="X46" s="12" t="s">
        <v>741</v>
      </c>
      <c r="Y46" s="20">
        <f t="shared" si="9"/>
        <v>0.1643093844776807</v>
      </c>
      <c r="Z46" s="26">
        <v>691286</v>
      </c>
      <c r="AA46" s="29">
        <f t="shared" si="3"/>
        <v>2.0282995921078212E-2</v>
      </c>
      <c r="AB46" s="61">
        <v>0.88</v>
      </c>
      <c r="AC46" s="61">
        <v>0.7</v>
      </c>
      <c r="AD46" s="17">
        <v>21330760</v>
      </c>
      <c r="AE46" s="22">
        <f t="shared" si="4"/>
        <v>0.62586500822163083</v>
      </c>
    </row>
    <row r="47" spans="1:31" s="7" customFormat="1" ht="15" customHeight="1" x14ac:dyDescent="0.2">
      <c r="A47" s="6" t="s">
        <v>120</v>
      </c>
      <c r="B47" s="46" t="s">
        <v>177</v>
      </c>
      <c r="C47" s="46" t="s">
        <v>3</v>
      </c>
      <c r="D47" s="46" t="s">
        <v>4</v>
      </c>
      <c r="E47" s="53" t="s">
        <v>34</v>
      </c>
      <c r="F47" s="46" t="s">
        <v>0</v>
      </c>
      <c r="G47" s="55">
        <v>68</v>
      </c>
      <c r="H47" s="55">
        <v>67</v>
      </c>
      <c r="I47" s="16">
        <v>2500000</v>
      </c>
      <c r="J47" s="16"/>
      <c r="K47" s="17">
        <v>58239147</v>
      </c>
      <c r="L47" s="23">
        <v>0</v>
      </c>
      <c r="M47" s="19">
        <f t="shared" si="5"/>
        <v>0</v>
      </c>
      <c r="N47" s="17">
        <v>37171147</v>
      </c>
      <c r="O47" s="5">
        <f t="shared" si="6"/>
        <v>0.63825019621252355</v>
      </c>
      <c r="P47" s="2">
        <f t="shared" si="8"/>
        <v>27291047</v>
      </c>
      <c r="Q47" s="2">
        <v>5877717</v>
      </c>
      <c r="R47" s="12" t="s">
        <v>742</v>
      </c>
      <c r="S47" s="4">
        <f t="shared" si="7"/>
        <v>0.10092381675851125</v>
      </c>
      <c r="T47" s="2">
        <v>0</v>
      </c>
      <c r="U47" s="12"/>
      <c r="V47" s="20">
        <f t="shared" si="1"/>
        <v>0</v>
      </c>
      <c r="W47" s="2">
        <v>21413330</v>
      </c>
      <c r="X47" s="12" t="s">
        <v>743</v>
      </c>
      <c r="Y47" s="20">
        <f t="shared" si="9"/>
        <v>0.3676793205779611</v>
      </c>
      <c r="Z47" s="24">
        <v>100</v>
      </c>
      <c r="AA47" s="29">
        <f t="shared" si="3"/>
        <v>1.7170581155661501E-6</v>
      </c>
      <c r="AB47" s="61">
        <v>0.84272000000000002</v>
      </c>
      <c r="AC47" s="61">
        <v>0</v>
      </c>
      <c r="AD47" s="17">
        <v>21068000</v>
      </c>
      <c r="AE47" s="22">
        <f t="shared" si="4"/>
        <v>0.36174980378747651</v>
      </c>
    </row>
    <row r="48" spans="1:31" s="7" customFormat="1" ht="15" customHeight="1" x14ac:dyDescent="0.2">
      <c r="A48" s="6" t="s">
        <v>121</v>
      </c>
      <c r="B48" s="6" t="s">
        <v>178</v>
      </c>
      <c r="C48" s="6" t="s">
        <v>53</v>
      </c>
      <c r="D48" s="6" t="s">
        <v>2</v>
      </c>
      <c r="E48" s="15" t="s">
        <v>34</v>
      </c>
      <c r="F48" s="6" t="s">
        <v>0</v>
      </c>
      <c r="G48" s="15">
        <v>53</v>
      </c>
      <c r="H48" s="15">
        <v>52</v>
      </c>
      <c r="I48" s="16">
        <v>1919680</v>
      </c>
      <c r="J48" s="16"/>
      <c r="K48" s="17">
        <v>38793946</v>
      </c>
      <c r="L48" s="25">
        <v>2560000</v>
      </c>
      <c r="M48" s="19">
        <f t="shared" si="5"/>
        <v>6.5989677873965175E-2</v>
      </c>
      <c r="N48" s="17">
        <v>22476666</v>
      </c>
      <c r="O48" s="5">
        <f t="shared" si="6"/>
        <v>0.57938591758621305</v>
      </c>
      <c r="P48" s="2">
        <f>Q48+T48+W48</f>
        <v>19137661</v>
      </c>
      <c r="Q48" s="2">
        <v>0</v>
      </c>
      <c r="R48" s="12"/>
      <c r="S48" s="4">
        <f t="shared" si="7"/>
        <v>0</v>
      </c>
      <c r="T48" s="2">
        <v>0</v>
      </c>
      <c r="U48" s="12"/>
      <c r="V48" s="20">
        <f t="shared" si="1"/>
        <v>0</v>
      </c>
      <c r="W48" s="2">
        <v>19137661</v>
      </c>
      <c r="X48" s="12" t="s">
        <v>882</v>
      </c>
      <c r="Y48" s="20">
        <f t="shared" si="9"/>
        <v>0.49331565806685401</v>
      </c>
      <c r="Z48" s="26">
        <v>779005</v>
      </c>
      <c r="AA48" s="29">
        <f t="shared" si="3"/>
        <v>2.0080581645393846E-2</v>
      </c>
      <c r="AB48" s="61">
        <v>0.85</v>
      </c>
      <c r="AC48" s="61">
        <v>0.7</v>
      </c>
      <c r="AD48" s="17">
        <v>16317280</v>
      </c>
      <c r="AE48" s="22">
        <f t="shared" si="4"/>
        <v>0.42061408241378695</v>
      </c>
    </row>
    <row r="49" spans="1:31" s="7" customFormat="1" ht="15" customHeight="1" x14ac:dyDescent="0.2">
      <c r="A49" s="6" t="s">
        <v>122</v>
      </c>
      <c r="B49" s="6" t="s">
        <v>179</v>
      </c>
      <c r="C49" s="6" t="s">
        <v>212</v>
      </c>
      <c r="D49" s="6" t="s">
        <v>10</v>
      </c>
      <c r="E49" s="15" t="s">
        <v>17</v>
      </c>
      <c r="F49" s="6" t="s">
        <v>0</v>
      </c>
      <c r="G49" s="15">
        <v>21</v>
      </c>
      <c r="H49" s="15">
        <v>20</v>
      </c>
      <c r="I49" s="16">
        <v>1330030</v>
      </c>
      <c r="J49" s="16"/>
      <c r="K49" s="17">
        <v>19064957</v>
      </c>
      <c r="L49" s="23">
        <v>1334703</v>
      </c>
      <c r="M49" s="19">
        <f t="shared" si="5"/>
        <v>7.000818307641607E-2</v>
      </c>
      <c r="N49" s="17">
        <v>7759703</v>
      </c>
      <c r="O49" s="5">
        <f t="shared" si="6"/>
        <v>0.40701392612634796</v>
      </c>
      <c r="P49" s="2">
        <f t="shared" si="8"/>
        <v>6425000</v>
      </c>
      <c r="Q49" s="2">
        <v>0</v>
      </c>
      <c r="R49" s="12"/>
      <c r="S49" s="4">
        <f t="shared" si="7"/>
        <v>0</v>
      </c>
      <c r="T49" s="2">
        <v>6425000</v>
      </c>
      <c r="U49" s="12" t="s">
        <v>744</v>
      </c>
      <c r="V49" s="20">
        <f t="shared" si="1"/>
        <v>0.33700574304993186</v>
      </c>
      <c r="W49" s="2">
        <v>0</v>
      </c>
      <c r="X49" s="12"/>
      <c r="Y49" s="20">
        <f t="shared" si="9"/>
        <v>0</v>
      </c>
      <c r="Z49" s="24">
        <v>0</v>
      </c>
      <c r="AA49" s="29">
        <f t="shared" si="3"/>
        <v>0</v>
      </c>
      <c r="AB49" s="61">
        <v>0.85</v>
      </c>
      <c r="AC49" s="61">
        <v>0</v>
      </c>
      <c r="AD49" s="17">
        <v>11305254</v>
      </c>
      <c r="AE49" s="22">
        <f t="shared" si="4"/>
        <v>0.5929860738736521</v>
      </c>
    </row>
    <row r="50" spans="1:31" s="7" customFormat="1" ht="15" customHeight="1" x14ac:dyDescent="0.2">
      <c r="A50" s="6" t="s">
        <v>123</v>
      </c>
      <c r="B50" s="46" t="s">
        <v>180</v>
      </c>
      <c r="C50" s="46" t="s">
        <v>6</v>
      </c>
      <c r="D50" s="46" t="s">
        <v>7</v>
      </c>
      <c r="E50" s="53" t="s">
        <v>34</v>
      </c>
      <c r="F50" s="46" t="s">
        <v>0</v>
      </c>
      <c r="G50" s="55">
        <v>50</v>
      </c>
      <c r="H50" s="55">
        <v>49</v>
      </c>
      <c r="I50" s="16">
        <v>2429035</v>
      </c>
      <c r="J50" s="16"/>
      <c r="K50" s="17">
        <v>30313987</v>
      </c>
      <c r="L50" s="25">
        <v>5016170</v>
      </c>
      <c r="M50" s="19">
        <f t="shared" si="5"/>
        <v>0.1654737794800796</v>
      </c>
      <c r="N50" s="17">
        <v>9302832</v>
      </c>
      <c r="O50" s="5">
        <f t="shared" si="6"/>
        <v>0.30688249618897046</v>
      </c>
      <c r="P50" s="2">
        <f t="shared" si="8"/>
        <v>3411400</v>
      </c>
      <c r="Q50" s="2">
        <v>0</v>
      </c>
      <c r="R50" s="12"/>
      <c r="S50" s="4">
        <f t="shared" si="7"/>
        <v>0</v>
      </c>
      <c r="T50" s="2">
        <v>2661400</v>
      </c>
      <c r="U50" s="12" t="s">
        <v>705</v>
      </c>
      <c r="V50" s="20">
        <f t="shared" si="1"/>
        <v>8.7794456070724058E-2</v>
      </c>
      <c r="W50" s="2">
        <v>750000</v>
      </c>
      <c r="X50" s="12" t="s">
        <v>745</v>
      </c>
      <c r="Y50" s="20">
        <f t="shared" si="9"/>
        <v>2.4741054352236808E-2</v>
      </c>
      <c r="Z50" s="26">
        <v>875262</v>
      </c>
      <c r="AA50" s="29">
        <f t="shared" si="3"/>
        <v>2.887320628592999E-2</v>
      </c>
      <c r="AB50" s="61">
        <v>0.86499999999999999</v>
      </c>
      <c r="AC50" s="61">
        <v>0</v>
      </c>
      <c r="AD50" s="17">
        <v>21011155</v>
      </c>
      <c r="AE50" s="22">
        <f t="shared" si="4"/>
        <v>0.69311750381102954</v>
      </c>
    </row>
    <row r="51" spans="1:31" s="7" customFormat="1" ht="15" customHeight="1" x14ac:dyDescent="0.2">
      <c r="A51" s="6" t="s">
        <v>124</v>
      </c>
      <c r="B51" s="46" t="s">
        <v>181</v>
      </c>
      <c r="C51" s="46" t="s">
        <v>213</v>
      </c>
      <c r="D51" s="46" t="s">
        <v>1</v>
      </c>
      <c r="E51" s="53" t="s">
        <v>34</v>
      </c>
      <c r="F51" s="46" t="s">
        <v>0</v>
      </c>
      <c r="G51" s="55">
        <v>50</v>
      </c>
      <c r="H51" s="55">
        <v>49</v>
      </c>
      <c r="I51" s="16">
        <v>2759634</v>
      </c>
      <c r="J51" s="16"/>
      <c r="K51" s="17">
        <v>37160058</v>
      </c>
      <c r="L51" s="23">
        <v>5241000</v>
      </c>
      <c r="M51" s="19">
        <f t="shared" si="5"/>
        <v>0.14103853121004278</v>
      </c>
      <c r="N51" s="17">
        <v>12007101</v>
      </c>
      <c r="O51" s="5">
        <f t="shared" si="6"/>
        <v>0.32311846768376951</v>
      </c>
      <c r="P51" s="2">
        <f t="shared" si="8"/>
        <v>6766101</v>
      </c>
      <c r="Q51" s="2">
        <v>0</v>
      </c>
      <c r="R51" s="12"/>
      <c r="S51" s="4">
        <f t="shared" si="7"/>
        <v>0</v>
      </c>
      <c r="T51" s="2">
        <v>0</v>
      </c>
      <c r="U51" s="12"/>
      <c r="V51" s="20">
        <f t="shared" si="1"/>
        <v>0</v>
      </c>
      <c r="W51" s="2">
        <v>6766101</v>
      </c>
      <c r="X51" s="12" t="s">
        <v>746</v>
      </c>
      <c r="Y51" s="20">
        <f t="shared" si="9"/>
        <v>0.18207993647372672</v>
      </c>
      <c r="Z51" s="24">
        <v>0</v>
      </c>
      <c r="AA51" s="29">
        <f t="shared" si="3"/>
        <v>0</v>
      </c>
      <c r="AB51" s="61">
        <v>0.91146000000000005</v>
      </c>
      <c r="AC51" s="61">
        <v>0.85</v>
      </c>
      <c r="AD51" s="17">
        <v>25152957</v>
      </c>
      <c r="AE51" s="22">
        <f t="shared" si="4"/>
        <v>0.67688153231623049</v>
      </c>
    </row>
    <row r="52" spans="1:31" s="7" customFormat="1" ht="15" customHeight="1" x14ac:dyDescent="0.2">
      <c r="A52" s="6" t="s">
        <v>125</v>
      </c>
      <c r="B52" s="6" t="s">
        <v>182</v>
      </c>
      <c r="C52" s="6" t="s">
        <v>214</v>
      </c>
      <c r="D52" s="6" t="s">
        <v>15</v>
      </c>
      <c r="E52" s="15" t="s">
        <v>34</v>
      </c>
      <c r="F52" s="6" t="s">
        <v>0</v>
      </c>
      <c r="G52" s="15">
        <v>40</v>
      </c>
      <c r="H52" s="15">
        <v>39</v>
      </c>
      <c r="I52" s="16">
        <v>2335323</v>
      </c>
      <c r="J52" s="16">
        <v>4339565</v>
      </c>
      <c r="K52" s="17">
        <v>39580154</v>
      </c>
      <c r="L52" s="25">
        <v>4127000</v>
      </c>
      <c r="M52" s="19">
        <f t="shared" si="5"/>
        <v>0.10426942755199993</v>
      </c>
      <c r="N52" s="17">
        <v>16770999</v>
      </c>
      <c r="O52" s="5">
        <f t="shared" si="6"/>
        <v>0.42372242917498504</v>
      </c>
      <c r="P52" s="2">
        <f t="shared" si="8"/>
        <v>0</v>
      </c>
      <c r="Q52" s="2">
        <v>0</v>
      </c>
      <c r="R52" s="12"/>
      <c r="S52" s="4">
        <f t="shared" si="7"/>
        <v>0</v>
      </c>
      <c r="T52" s="2">
        <v>0</v>
      </c>
      <c r="U52" s="12"/>
      <c r="V52" s="20">
        <f t="shared" si="1"/>
        <v>0</v>
      </c>
      <c r="W52" s="2">
        <v>0</v>
      </c>
      <c r="X52" s="12"/>
      <c r="Y52" s="20">
        <f t="shared" si="9"/>
        <v>0</v>
      </c>
      <c r="Z52" s="26">
        <v>12643999</v>
      </c>
      <c r="AA52" s="29">
        <f t="shared" si="3"/>
        <v>0.31945300162298512</v>
      </c>
      <c r="AB52" s="61">
        <v>0.82991999999999999</v>
      </c>
      <c r="AC52" s="61">
        <v>0.78991999999999996</v>
      </c>
      <c r="AD52" s="17">
        <v>22809155</v>
      </c>
      <c r="AE52" s="22">
        <f t="shared" si="4"/>
        <v>0.57627757082501496</v>
      </c>
    </row>
    <row r="53" spans="1:31" s="7" customFormat="1" ht="15" customHeight="1" x14ac:dyDescent="0.2">
      <c r="A53" s="6" t="s">
        <v>126</v>
      </c>
      <c r="B53" s="46" t="s">
        <v>183</v>
      </c>
      <c r="C53" s="46" t="s">
        <v>215</v>
      </c>
      <c r="D53" s="46" t="s">
        <v>37</v>
      </c>
      <c r="E53" s="53" t="s">
        <v>34</v>
      </c>
      <c r="F53" s="46" t="s">
        <v>0</v>
      </c>
      <c r="G53" s="55">
        <v>50</v>
      </c>
      <c r="H53" s="55">
        <v>49</v>
      </c>
      <c r="I53" s="16">
        <v>1954772</v>
      </c>
      <c r="J53" s="16"/>
      <c r="K53" s="17">
        <v>34542981</v>
      </c>
      <c r="L53" s="23">
        <v>2220000</v>
      </c>
      <c r="M53" s="19">
        <f t="shared" si="5"/>
        <v>6.4267759635452421E-2</v>
      </c>
      <c r="N53" s="17">
        <v>18320000</v>
      </c>
      <c r="O53" s="5">
        <f t="shared" si="6"/>
        <v>0.5303537641988687</v>
      </c>
      <c r="P53" s="2">
        <f t="shared" si="8"/>
        <v>16100000</v>
      </c>
      <c r="Q53" s="2">
        <v>0</v>
      </c>
      <c r="R53" s="12"/>
      <c r="S53" s="4">
        <f t="shared" si="7"/>
        <v>0</v>
      </c>
      <c r="T53" s="2">
        <v>0</v>
      </c>
      <c r="U53" s="12"/>
      <c r="V53" s="20">
        <f t="shared" si="1"/>
        <v>0</v>
      </c>
      <c r="W53" s="2">
        <v>16100000</v>
      </c>
      <c r="X53" s="12" t="s">
        <v>747</v>
      </c>
      <c r="Y53" s="20">
        <f t="shared" si="9"/>
        <v>0.4660860045634162</v>
      </c>
      <c r="Z53" s="24">
        <v>0</v>
      </c>
      <c r="AA53" s="29">
        <f t="shared" si="3"/>
        <v>0</v>
      </c>
      <c r="AB53" s="61">
        <v>0.82991999999999999</v>
      </c>
      <c r="AC53" s="61">
        <v>0</v>
      </c>
      <c r="AD53" s="17">
        <v>16222980.999999994</v>
      </c>
      <c r="AE53" s="22">
        <f t="shared" si="4"/>
        <v>0.46964623580113118</v>
      </c>
    </row>
    <row r="54" spans="1:31" s="7" customFormat="1" ht="15" customHeight="1" x14ac:dyDescent="0.2">
      <c r="A54" s="6" t="s">
        <v>127</v>
      </c>
      <c r="B54" s="6" t="s">
        <v>184</v>
      </c>
      <c r="C54" s="6" t="s">
        <v>216</v>
      </c>
      <c r="D54" s="6" t="s">
        <v>5</v>
      </c>
      <c r="E54" s="15" t="s">
        <v>17</v>
      </c>
      <c r="F54" s="6" t="s">
        <v>0</v>
      </c>
      <c r="G54" s="15">
        <v>81</v>
      </c>
      <c r="H54" s="15">
        <v>80</v>
      </c>
      <c r="I54" s="16">
        <v>3285729</v>
      </c>
      <c r="J54" s="16">
        <v>0</v>
      </c>
      <c r="K54" s="17">
        <v>64877483</v>
      </c>
      <c r="L54" s="25">
        <v>3354776</v>
      </c>
      <c r="M54" s="19">
        <f t="shared" si="5"/>
        <v>5.1709404324455685E-2</v>
      </c>
      <c r="N54" s="17">
        <v>25908875</v>
      </c>
      <c r="O54" s="5">
        <f t="shared" si="6"/>
        <v>0.39935080403782003</v>
      </c>
      <c r="P54" s="2">
        <f t="shared" si="8"/>
        <v>41553998</v>
      </c>
      <c r="Q54" s="2">
        <v>18999999</v>
      </c>
      <c r="R54" s="12"/>
      <c r="S54" s="4">
        <f t="shared" si="7"/>
        <v>0.29285968137820634</v>
      </c>
      <c r="T54" s="2">
        <v>3554000</v>
      </c>
      <c r="U54" s="12" t="s">
        <v>705</v>
      </c>
      <c r="V54" s="20">
        <f t="shared" si="1"/>
        <v>5.4780176968332754E-2</v>
      </c>
      <c r="W54" s="2">
        <v>18999999</v>
      </c>
      <c r="X54" s="12" t="s">
        <v>703</v>
      </c>
      <c r="Y54" s="20">
        <f t="shared" si="9"/>
        <v>0.29285968137820634</v>
      </c>
      <c r="Z54" s="26">
        <v>100</v>
      </c>
      <c r="AA54" s="29">
        <f t="shared" si="3"/>
        <v>1.5413668252203927E-6</v>
      </c>
      <c r="AB54" s="61">
        <v>0.87</v>
      </c>
      <c r="AC54" s="61">
        <v>0.85</v>
      </c>
      <c r="AD54" s="17">
        <v>28914417</v>
      </c>
      <c r="AE54" s="22">
        <f t="shared" si="4"/>
        <v>0.44567723134388554</v>
      </c>
    </row>
    <row r="55" spans="1:31" s="7" customFormat="1" ht="15" customHeight="1" x14ac:dyDescent="0.2">
      <c r="A55" s="6" t="s">
        <v>128</v>
      </c>
      <c r="B55" s="6" t="s">
        <v>185</v>
      </c>
      <c r="C55" s="6" t="s">
        <v>51</v>
      </c>
      <c r="D55" s="6" t="s">
        <v>51</v>
      </c>
      <c r="E55" s="15" t="s">
        <v>34</v>
      </c>
      <c r="F55" s="6" t="s">
        <v>39</v>
      </c>
      <c r="G55" s="15">
        <v>51</v>
      </c>
      <c r="H55" s="15">
        <v>50</v>
      </c>
      <c r="I55" s="16">
        <v>1875832</v>
      </c>
      <c r="J55" s="16"/>
      <c r="K55" s="17">
        <v>21836245</v>
      </c>
      <c r="L55" s="23">
        <v>3283000</v>
      </c>
      <c r="M55" s="19">
        <f t="shared" si="5"/>
        <v>0.15034636220650574</v>
      </c>
      <c r="N55" s="17">
        <v>6283100</v>
      </c>
      <c r="O55" s="5">
        <f t="shared" si="6"/>
        <v>0.28773720023749505</v>
      </c>
      <c r="P55" s="2">
        <f t="shared" si="8"/>
        <v>3000000</v>
      </c>
      <c r="Q55" s="2">
        <v>0</v>
      </c>
      <c r="R55" s="12"/>
      <c r="S55" s="4">
        <f t="shared" si="7"/>
        <v>0</v>
      </c>
      <c r="T55" s="2">
        <v>0</v>
      </c>
      <c r="U55" s="12"/>
      <c r="V55" s="20">
        <f t="shared" si="1"/>
        <v>0</v>
      </c>
      <c r="W55" s="2">
        <v>3000000</v>
      </c>
      <c r="X55" s="12" t="s">
        <v>748</v>
      </c>
      <c r="Y55" s="20">
        <f t="shared" si="9"/>
        <v>0.13738625848903968</v>
      </c>
      <c r="Z55" s="24">
        <v>100</v>
      </c>
      <c r="AA55" s="29">
        <f t="shared" si="3"/>
        <v>4.5795419496346559E-6</v>
      </c>
      <c r="AB55" s="61">
        <v>0.82913000000000003</v>
      </c>
      <c r="AC55" s="61">
        <v>0</v>
      </c>
      <c r="AD55" s="17">
        <v>15553145</v>
      </c>
      <c r="AE55" s="22">
        <f t="shared" si="4"/>
        <v>0.71226279976250495</v>
      </c>
    </row>
    <row r="56" spans="1:31" s="7" customFormat="1" ht="15" customHeight="1" x14ac:dyDescent="0.2">
      <c r="A56" s="6" t="s">
        <v>129</v>
      </c>
      <c r="B56" s="46" t="s">
        <v>186</v>
      </c>
      <c r="C56" s="46" t="s">
        <v>51</v>
      </c>
      <c r="D56" s="46" t="s">
        <v>51</v>
      </c>
      <c r="E56" s="53" t="s">
        <v>34</v>
      </c>
      <c r="F56" s="46" t="s">
        <v>0</v>
      </c>
      <c r="G56" s="55">
        <v>63</v>
      </c>
      <c r="H56" s="55">
        <v>62</v>
      </c>
      <c r="I56" s="16">
        <v>2828002</v>
      </c>
      <c r="J56" s="16">
        <v>2905041</v>
      </c>
      <c r="K56" s="17">
        <v>35392836</v>
      </c>
      <c r="L56" s="25">
        <v>0</v>
      </c>
      <c r="M56" s="19">
        <f t="shared" si="5"/>
        <v>0</v>
      </c>
      <c r="N56" s="17">
        <v>12117124</v>
      </c>
      <c r="O56" s="5">
        <f t="shared" si="6"/>
        <v>0.34236092298452714</v>
      </c>
      <c r="P56" s="2">
        <f t="shared" si="8"/>
        <v>12117124</v>
      </c>
      <c r="Q56" s="2">
        <v>0</v>
      </c>
      <c r="R56" s="12"/>
      <c r="S56" s="4">
        <f t="shared" si="7"/>
        <v>0</v>
      </c>
      <c r="T56" s="2">
        <v>3759124</v>
      </c>
      <c r="U56" s="12" t="s">
        <v>749</v>
      </c>
      <c r="V56" s="20">
        <f t="shared" si="1"/>
        <v>0.10621143781752895</v>
      </c>
      <c r="W56" s="2">
        <v>8358000</v>
      </c>
      <c r="X56" s="12" t="s">
        <v>750</v>
      </c>
      <c r="Y56" s="20">
        <f t="shared" si="9"/>
        <v>0.23614948516699821</v>
      </c>
      <c r="Z56" s="26">
        <v>0</v>
      </c>
      <c r="AA56" s="29">
        <f t="shared" si="3"/>
        <v>0</v>
      </c>
      <c r="AB56" s="61">
        <v>0.75087000000000004</v>
      </c>
      <c r="AC56" s="61">
        <v>0.70262999999999998</v>
      </c>
      <c r="AD56" s="17">
        <v>23275712</v>
      </c>
      <c r="AE56" s="22">
        <f t="shared" si="4"/>
        <v>0.65763907701547286</v>
      </c>
    </row>
    <row r="57" spans="1:31" ht="15" customHeight="1" x14ac:dyDescent="0.2">
      <c r="A57" s="6" t="s">
        <v>130</v>
      </c>
      <c r="B57" s="6" t="s">
        <v>187</v>
      </c>
      <c r="C57" s="6" t="s">
        <v>72</v>
      </c>
      <c r="D57" s="6" t="s">
        <v>72</v>
      </c>
      <c r="E57" s="15" t="s">
        <v>34</v>
      </c>
      <c r="F57" s="6" t="s">
        <v>0</v>
      </c>
      <c r="G57" s="15">
        <v>46</v>
      </c>
      <c r="H57" s="15">
        <v>45</v>
      </c>
      <c r="I57" s="16">
        <v>2500000</v>
      </c>
      <c r="K57" s="47">
        <v>43725000</v>
      </c>
      <c r="L57" s="48">
        <v>11003030</v>
      </c>
      <c r="M57" s="19">
        <f t="shared" si="5"/>
        <v>0.25164162378502003</v>
      </c>
      <c r="N57" s="49">
        <v>22725000</v>
      </c>
      <c r="O57" s="50">
        <f t="shared" ref="O57:O59" si="10">N57/K57</f>
        <v>0.51972555746140647</v>
      </c>
      <c r="P57" s="2">
        <f t="shared" ref="P57:P59" si="11">Q57+T57+W57</f>
        <v>11699710</v>
      </c>
      <c r="Q57" s="49">
        <v>0</v>
      </c>
      <c r="R57" s="72"/>
      <c r="S57" s="4">
        <f t="shared" si="7"/>
        <v>0</v>
      </c>
      <c r="T57" s="49">
        <v>0</v>
      </c>
      <c r="U57" s="72"/>
      <c r="V57" s="20">
        <f t="shared" si="1"/>
        <v>0</v>
      </c>
      <c r="W57" s="2">
        <v>11699710</v>
      </c>
      <c r="X57" s="12" t="s">
        <v>751</v>
      </c>
      <c r="Y57" s="51">
        <f t="shared" ref="Y57:Y59" si="12">W57/K57</f>
        <v>0.2675748427672956</v>
      </c>
      <c r="Z57" s="52">
        <v>22260</v>
      </c>
      <c r="AA57" s="29">
        <f t="shared" si="3"/>
        <v>5.0909090909090913E-4</v>
      </c>
      <c r="AB57" s="61">
        <v>0.84</v>
      </c>
      <c r="AC57" s="61">
        <v>0</v>
      </c>
      <c r="AD57" s="47">
        <v>21000000</v>
      </c>
      <c r="AE57" s="22">
        <f t="shared" si="4"/>
        <v>0.48027444253859347</v>
      </c>
    </row>
    <row r="58" spans="1:31" ht="15" customHeight="1" x14ac:dyDescent="0.2">
      <c r="A58" s="6" t="s">
        <v>131</v>
      </c>
      <c r="B58" s="6" t="s">
        <v>188</v>
      </c>
      <c r="C58" s="6" t="s">
        <v>217</v>
      </c>
      <c r="D58" s="6" t="s">
        <v>2</v>
      </c>
      <c r="E58" s="15" t="s">
        <v>34</v>
      </c>
      <c r="F58" s="6" t="s">
        <v>0</v>
      </c>
      <c r="G58" s="15">
        <v>36</v>
      </c>
      <c r="H58" s="15">
        <v>35</v>
      </c>
      <c r="I58" s="16">
        <v>1504463</v>
      </c>
      <c r="K58" s="47">
        <v>23161679</v>
      </c>
      <c r="L58" s="48">
        <v>3906392</v>
      </c>
      <c r="M58" s="19">
        <f t="shared" si="5"/>
        <v>0.16865754853091608</v>
      </c>
      <c r="N58" s="49">
        <v>10826324</v>
      </c>
      <c r="O58" s="50">
        <f t="shared" si="10"/>
        <v>0.46742397215676806</v>
      </c>
      <c r="P58" s="2">
        <f t="shared" si="11"/>
        <v>6763171</v>
      </c>
      <c r="Q58" s="49">
        <v>0</v>
      </c>
      <c r="R58" s="72"/>
      <c r="S58" s="4">
        <f t="shared" si="7"/>
        <v>0</v>
      </c>
      <c r="T58" s="49">
        <v>0</v>
      </c>
      <c r="U58" s="72"/>
      <c r="V58" s="20">
        <f t="shared" si="1"/>
        <v>0</v>
      </c>
      <c r="W58" s="2">
        <v>6763171</v>
      </c>
      <c r="X58" s="12" t="s">
        <v>752</v>
      </c>
      <c r="Y58" s="51">
        <f t="shared" si="12"/>
        <v>0.29199830461340909</v>
      </c>
      <c r="Z58" s="52">
        <v>156761</v>
      </c>
      <c r="AA58" s="29">
        <f t="shared" si="3"/>
        <v>6.7681190124429238E-3</v>
      </c>
      <c r="AB58" s="61">
        <v>0.81991999999999998</v>
      </c>
      <c r="AC58" s="61">
        <v>0</v>
      </c>
      <c r="AD58" s="47">
        <v>12335355</v>
      </c>
      <c r="AE58" s="22">
        <f t="shared" si="4"/>
        <v>0.53257602784323188</v>
      </c>
    </row>
    <row r="59" spans="1:31" ht="15" customHeight="1" x14ac:dyDescent="0.2">
      <c r="A59" s="6" t="s">
        <v>132</v>
      </c>
      <c r="B59" s="6" t="s">
        <v>189</v>
      </c>
      <c r="C59" s="6" t="s">
        <v>52</v>
      </c>
      <c r="D59" s="6" t="s">
        <v>7</v>
      </c>
      <c r="E59" s="15" t="s">
        <v>17</v>
      </c>
      <c r="F59" s="6" t="s">
        <v>0</v>
      </c>
      <c r="G59" s="15">
        <v>42</v>
      </c>
      <c r="H59" s="15">
        <v>41</v>
      </c>
      <c r="I59" s="16">
        <v>2250000</v>
      </c>
      <c r="K59" s="47">
        <v>37251304</v>
      </c>
      <c r="L59" s="48">
        <v>2665394</v>
      </c>
      <c r="M59" s="19">
        <f t="shared" si="5"/>
        <v>7.1551696552689809E-2</v>
      </c>
      <c r="N59" s="49">
        <v>17790750</v>
      </c>
      <c r="O59" s="50">
        <f t="shared" si="10"/>
        <v>0.47758730808457067</v>
      </c>
      <c r="P59" s="2">
        <f t="shared" si="11"/>
        <v>15125356</v>
      </c>
      <c r="Q59" s="49"/>
      <c r="R59" s="72"/>
      <c r="S59" s="4">
        <f t="shared" si="7"/>
        <v>0</v>
      </c>
      <c r="T59" s="49">
        <v>0</v>
      </c>
      <c r="U59" s="72"/>
      <c r="V59" s="20">
        <f t="shared" si="1"/>
        <v>0</v>
      </c>
      <c r="W59" s="2">
        <v>15125356</v>
      </c>
      <c r="X59" s="12" t="s">
        <v>753</v>
      </c>
      <c r="Y59" s="51">
        <f t="shared" si="12"/>
        <v>0.40603561153188089</v>
      </c>
      <c r="Z59" s="52">
        <v>0</v>
      </c>
      <c r="AA59" s="29">
        <f t="shared" si="3"/>
        <v>0</v>
      </c>
      <c r="AB59" s="61">
        <v>0.86490999999999996</v>
      </c>
      <c r="AC59" s="61">
        <v>0</v>
      </c>
      <c r="AD59" s="47">
        <v>19460554</v>
      </c>
      <c r="AE59" s="22">
        <f t="shared" si="4"/>
        <v>0.52241269191542927</v>
      </c>
    </row>
    <row r="67" spans="17:18" x14ac:dyDescent="0.2">
      <c r="Q67" s="58"/>
      <c r="R67" s="73"/>
    </row>
    <row r="68" spans="17:18" x14ac:dyDescent="0.2">
      <c r="Q68" s="58"/>
      <c r="R68" s="73"/>
    </row>
    <row r="69" spans="17:18" x14ac:dyDescent="0.2">
      <c r="Q69" s="58"/>
      <c r="R69" s="73"/>
    </row>
    <row r="70" spans="17:18" x14ac:dyDescent="0.2">
      <c r="Q70" s="58"/>
      <c r="R70" s="73"/>
    </row>
    <row r="71" spans="17:18" x14ac:dyDescent="0.2">
      <c r="Q71" s="58"/>
      <c r="R71" s="73"/>
    </row>
    <row r="72" spans="17:18" x14ac:dyDescent="0.2">
      <c r="Q72" s="58"/>
      <c r="R72" s="73"/>
    </row>
    <row r="75" spans="17:18" ht="15.75" x14ac:dyDescent="0.25">
      <c r="Q75" s="59"/>
      <c r="R75" s="74"/>
    </row>
    <row r="76" spans="17:18" ht="15.75" x14ac:dyDescent="0.25">
      <c r="Q76" s="59"/>
      <c r="R76" s="74"/>
    </row>
    <row r="77" spans="17:18" ht="15.75" x14ac:dyDescent="0.25">
      <c r="Q77" s="59"/>
      <c r="R77" s="74"/>
    </row>
  </sheetData>
  <pageMargins left="0.7" right="0.7" top="0.75" bottom="0.75" header="0.3" footer="0.3"/>
  <pageSetup paperSize="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4CCAC-1813-4871-9440-D61D00AC326C}">
  <dimension ref="A1:AF211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5" x14ac:dyDescent="0.2"/>
  <cols>
    <col min="1" max="1" width="15.140625" style="6" bestFit="1" customWidth="1"/>
    <col min="2" max="2" width="55" style="6" customWidth="1"/>
    <col min="3" max="3" width="19.5703125" style="6" customWidth="1"/>
    <col min="4" max="4" width="19.42578125" style="6" customWidth="1"/>
    <col min="5" max="5" width="20.28515625" style="6" bestFit="1" customWidth="1"/>
    <col min="6" max="6" width="27" style="6" bestFit="1" customWidth="1"/>
    <col min="7" max="8" width="15.85546875" style="15" customWidth="1"/>
    <col min="9" max="10" width="20.42578125" style="8" customWidth="1"/>
    <col min="11" max="11" width="29.42578125" style="2" customWidth="1"/>
    <col min="12" max="13" width="45.7109375" style="2" customWidth="1"/>
    <col min="14" max="14" width="45.85546875" style="4" customWidth="1"/>
    <col min="15" max="15" width="19.5703125" style="16" bestFit="1" customWidth="1"/>
    <col min="16" max="16" width="18.7109375" style="4" bestFit="1" customWidth="1"/>
    <col min="17" max="17" width="22.140625" style="5" customWidth="1"/>
    <col min="18" max="18" width="22.140625" style="16" customWidth="1"/>
    <col min="19" max="19" width="28.140625" style="7" bestFit="1" customWidth="1"/>
    <col min="20" max="20" width="21.28515625" style="16" customWidth="1"/>
    <col min="21" max="21" width="21.28515625" style="4" customWidth="1"/>
    <col min="22" max="22" width="40.85546875" style="7" bestFit="1" customWidth="1"/>
    <col min="23" max="23" width="39.7109375" style="5" customWidth="1"/>
    <col min="24" max="24" width="52.42578125" style="12" customWidth="1"/>
    <col min="25" max="25" width="127.5703125" style="7" bestFit="1" customWidth="1"/>
    <col min="26" max="26" width="29" style="1" customWidth="1"/>
    <col min="27" max="27" width="19.5703125" style="2" bestFit="1" customWidth="1"/>
    <col min="28" max="28" width="16.5703125" style="5" customWidth="1"/>
    <col min="29" max="29" width="15.85546875" style="65" customWidth="1"/>
    <col min="30" max="30" width="15.85546875" style="64" bestFit="1" customWidth="1"/>
    <col min="31" max="32" width="18.140625" style="8" bestFit="1" customWidth="1"/>
    <col min="33" max="16384" width="9.140625" style="6"/>
  </cols>
  <sheetData>
    <row r="1" spans="1:32" s="80" customFormat="1" ht="60" x14ac:dyDescent="0.2">
      <c r="A1" s="39" t="s">
        <v>57</v>
      </c>
      <c r="B1" s="40" t="s">
        <v>18</v>
      </c>
      <c r="C1" s="40" t="s">
        <v>19</v>
      </c>
      <c r="D1" s="40" t="s">
        <v>20</v>
      </c>
      <c r="E1" s="40" t="s">
        <v>21</v>
      </c>
      <c r="F1" s="40" t="s">
        <v>22</v>
      </c>
      <c r="G1" s="40" t="s">
        <v>30</v>
      </c>
      <c r="H1" s="40" t="s">
        <v>31</v>
      </c>
      <c r="I1" s="41" t="s">
        <v>32</v>
      </c>
      <c r="J1" s="41" t="s">
        <v>33</v>
      </c>
      <c r="K1" s="42" t="s">
        <v>23</v>
      </c>
      <c r="L1" s="42" t="s">
        <v>871</v>
      </c>
      <c r="M1" s="42" t="s">
        <v>870</v>
      </c>
      <c r="N1" s="75" t="s">
        <v>869</v>
      </c>
      <c r="O1" s="42" t="s">
        <v>58</v>
      </c>
      <c r="P1" s="75" t="s">
        <v>868</v>
      </c>
      <c r="Q1" s="75" t="s">
        <v>43</v>
      </c>
      <c r="R1" s="42" t="s">
        <v>44</v>
      </c>
      <c r="S1" s="76" t="s">
        <v>867</v>
      </c>
      <c r="T1" s="75" t="s">
        <v>42</v>
      </c>
      <c r="U1" s="43" t="s">
        <v>686</v>
      </c>
      <c r="V1" s="77" t="s">
        <v>866</v>
      </c>
      <c r="W1" s="78" t="s">
        <v>45</v>
      </c>
      <c r="X1" s="43" t="s">
        <v>687</v>
      </c>
      <c r="Y1" s="77" t="s">
        <v>865</v>
      </c>
      <c r="Z1" s="78" t="s">
        <v>46</v>
      </c>
      <c r="AA1" s="42" t="s">
        <v>864</v>
      </c>
      <c r="AB1" s="75" t="s">
        <v>26</v>
      </c>
      <c r="AC1" s="79" t="s">
        <v>27</v>
      </c>
      <c r="AD1" s="79" t="s">
        <v>28</v>
      </c>
      <c r="AE1" s="42" t="s">
        <v>35</v>
      </c>
      <c r="AF1" s="75" t="s">
        <v>29</v>
      </c>
    </row>
    <row r="2" spans="1:32" ht="15" customHeight="1" x14ac:dyDescent="0.2">
      <c r="A2" s="6" t="s">
        <v>219</v>
      </c>
      <c r="B2" s="6" t="s">
        <v>220</v>
      </c>
      <c r="C2" s="6" t="s">
        <v>221</v>
      </c>
      <c r="D2" s="6" t="s">
        <v>222</v>
      </c>
      <c r="E2" s="15" t="s">
        <v>683</v>
      </c>
      <c r="F2" s="6" t="s">
        <v>0</v>
      </c>
      <c r="G2" s="15">
        <v>105</v>
      </c>
      <c r="H2" s="15">
        <v>104</v>
      </c>
      <c r="I2" s="16">
        <v>3501966</v>
      </c>
      <c r="J2" s="16">
        <v>0</v>
      </c>
      <c r="K2" s="16">
        <v>83379211.792605251</v>
      </c>
      <c r="L2" s="3">
        <v>23027650.000431083</v>
      </c>
      <c r="M2" s="3">
        <v>0</v>
      </c>
      <c r="N2" s="9">
        <f t="shared" ref="N2:N33" si="0">L2/K2</f>
        <v>0.27617975158735386</v>
      </c>
      <c r="O2" s="3">
        <v>55306290</v>
      </c>
      <c r="P2" s="10">
        <f t="shared" ref="P2:P33" si="1">O2/K2</f>
        <v>0.66331030014492187</v>
      </c>
      <c r="Q2" s="11">
        <f t="shared" ref="Q2:Q33" si="2">R2+U2+X2</f>
        <v>2496750</v>
      </c>
      <c r="R2" s="3">
        <v>0</v>
      </c>
      <c r="S2" s="70"/>
      <c r="T2" s="10">
        <f t="shared" ref="T2:T33" si="3">R2/K2</f>
        <v>0</v>
      </c>
      <c r="U2" s="2">
        <v>0</v>
      </c>
      <c r="W2" s="5">
        <f t="shared" ref="W2:W33" si="4">U2/K2</f>
        <v>0</v>
      </c>
      <c r="X2" s="2">
        <v>2496750</v>
      </c>
      <c r="Y2" s="7" t="s">
        <v>863</v>
      </c>
      <c r="Z2" s="5">
        <f t="shared" ref="Z2:Z33" si="5">X2/K2</f>
        <v>2.9944514301842227E-2</v>
      </c>
      <c r="AA2" s="13">
        <v>52809540</v>
      </c>
      <c r="AB2" s="10">
        <f t="shared" ref="AB2:AB33" si="6">AA2/$K2</f>
        <v>0.63336578584307968</v>
      </c>
      <c r="AC2" s="61">
        <v>0.80163319097344876</v>
      </c>
      <c r="AD2" s="61">
        <v>0</v>
      </c>
      <c r="AE2" s="3">
        <v>28072921.792605244</v>
      </c>
      <c r="AF2" s="10">
        <f t="shared" ref="AF2:AF33" si="7">AE2/$K2</f>
        <v>0.33668969985507802</v>
      </c>
    </row>
    <row r="3" spans="1:32" ht="15" customHeight="1" x14ac:dyDescent="0.2">
      <c r="A3" s="6" t="s">
        <v>223</v>
      </c>
      <c r="B3" s="6" t="s">
        <v>224</v>
      </c>
      <c r="C3" s="6" t="s">
        <v>5</v>
      </c>
      <c r="D3" s="6" t="s">
        <v>5</v>
      </c>
      <c r="E3" s="15" t="s">
        <v>684</v>
      </c>
      <c r="F3" s="6" t="s">
        <v>0</v>
      </c>
      <c r="G3" s="15">
        <v>91</v>
      </c>
      <c r="H3" s="15">
        <v>90</v>
      </c>
      <c r="I3" s="16">
        <v>1126137</v>
      </c>
      <c r="J3" s="16">
        <v>0</v>
      </c>
      <c r="K3" s="16">
        <v>27040317</v>
      </c>
      <c r="L3" s="3">
        <v>16200000</v>
      </c>
      <c r="M3" s="3">
        <v>14289900</v>
      </c>
      <c r="N3" s="9">
        <f t="shared" si="0"/>
        <v>0.59910540249953426</v>
      </c>
      <c r="O3" s="3">
        <v>17694315</v>
      </c>
      <c r="P3" s="10">
        <f t="shared" si="1"/>
        <v>0.65436788333509555</v>
      </c>
      <c r="Q3" s="11">
        <f t="shared" si="2"/>
        <v>0</v>
      </c>
      <c r="R3" s="3">
        <v>0</v>
      </c>
      <c r="S3" s="70"/>
      <c r="T3" s="10">
        <f t="shared" si="3"/>
        <v>0</v>
      </c>
      <c r="U3" s="2">
        <v>0</v>
      </c>
      <c r="W3" s="5">
        <f t="shared" si="4"/>
        <v>0</v>
      </c>
      <c r="X3" s="3">
        <v>0</v>
      </c>
      <c r="Y3" s="70"/>
      <c r="Z3" s="5">
        <f t="shared" si="5"/>
        <v>0</v>
      </c>
      <c r="AA3" s="13">
        <v>3404415</v>
      </c>
      <c r="AB3" s="10">
        <f t="shared" si="6"/>
        <v>0.12590144560805261</v>
      </c>
      <c r="AC3" s="61">
        <v>0.82991700000000002</v>
      </c>
      <c r="AD3" s="61">
        <v>0</v>
      </c>
      <c r="AE3" s="3">
        <v>9346002</v>
      </c>
      <c r="AF3" s="10">
        <f t="shared" si="7"/>
        <v>0.34563211666490451</v>
      </c>
    </row>
    <row r="4" spans="1:32" ht="15" customHeight="1" x14ac:dyDescent="0.2">
      <c r="A4" s="6" t="s">
        <v>225</v>
      </c>
      <c r="B4" s="6" t="s">
        <v>226</v>
      </c>
      <c r="C4" s="6" t="s">
        <v>5</v>
      </c>
      <c r="D4" s="6" t="s">
        <v>5</v>
      </c>
      <c r="E4" s="15" t="s">
        <v>684</v>
      </c>
      <c r="F4" s="6" t="s">
        <v>0</v>
      </c>
      <c r="G4" s="15">
        <v>46</v>
      </c>
      <c r="H4" s="15">
        <v>45</v>
      </c>
      <c r="I4" s="16">
        <v>695391</v>
      </c>
      <c r="J4" s="16">
        <v>0</v>
      </c>
      <c r="K4" s="16">
        <v>16379635</v>
      </c>
      <c r="L4" s="3">
        <v>5650000</v>
      </c>
      <c r="M4" s="3">
        <v>5650000</v>
      </c>
      <c r="N4" s="9">
        <f t="shared" si="0"/>
        <v>0.34494053133662622</v>
      </c>
      <c r="O4" s="3">
        <v>10816507</v>
      </c>
      <c r="P4" s="10">
        <f t="shared" si="1"/>
        <v>0.66036312774979422</v>
      </c>
      <c r="Q4" s="11">
        <f t="shared" si="2"/>
        <v>0</v>
      </c>
      <c r="R4" s="3">
        <v>0</v>
      </c>
      <c r="S4" s="70"/>
      <c r="T4" s="10">
        <f t="shared" si="3"/>
        <v>0</v>
      </c>
      <c r="U4" s="2">
        <v>0</v>
      </c>
      <c r="W4" s="5">
        <f t="shared" si="4"/>
        <v>0</v>
      </c>
      <c r="X4" s="3">
        <v>0</v>
      </c>
      <c r="Y4" s="70"/>
      <c r="Z4" s="5">
        <f t="shared" si="5"/>
        <v>0</v>
      </c>
      <c r="AA4" s="13">
        <v>5166507</v>
      </c>
      <c r="AB4" s="10">
        <f t="shared" si="6"/>
        <v>0.31542259641316794</v>
      </c>
      <c r="AC4" s="61">
        <v>0.8</v>
      </c>
      <c r="AD4" s="61">
        <v>0</v>
      </c>
      <c r="AE4" s="3">
        <v>5563128</v>
      </c>
      <c r="AF4" s="10">
        <f t="shared" si="7"/>
        <v>0.33963687225020583</v>
      </c>
    </row>
    <row r="5" spans="1:32" ht="15" customHeight="1" x14ac:dyDescent="0.2">
      <c r="A5" s="6" t="s">
        <v>227</v>
      </c>
      <c r="B5" s="6" t="s">
        <v>228</v>
      </c>
      <c r="C5" s="6" t="s">
        <v>5</v>
      </c>
      <c r="D5" s="6" t="s">
        <v>5</v>
      </c>
      <c r="E5" s="15" t="s">
        <v>684</v>
      </c>
      <c r="F5" s="6" t="s">
        <v>0</v>
      </c>
      <c r="G5" s="15">
        <v>77</v>
      </c>
      <c r="H5" s="15">
        <v>76</v>
      </c>
      <c r="I5" s="16">
        <v>1175256</v>
      </c>
      <c r="J5" s="16">
        <v>0</v>
      </c>
      <c r="K5" s="16">
        <v>27302745</v>
      </c>
      <c r="L5" s="3">
        <v>9630000</v>
      </c>
      <c r="M5" s="3">
        <v>9630000</v>
      </c>
      <c r="N5" s="9">
        <f t="shared" si="0"/>
        <v>0.3527117877707901</v>
      </c>
      <c r="O5" s="3">
        <v>17900629</v>
      </c>
      <c r="P5" s="10">
        <f t="shared" si="1"/>
        <v>0.65563477225458466</v>
      </c>
      <c r="Q5" s="11">
        <f t="shared" si="2"/>
        <v>0</v>
      </c>
      <c r="R5" s="3">
        <v>0</v>
      </c>
      <c r="S5" s="70"/>
      <c r="T5" s="10">
        <f t="shared" si="3"/>
        <v>0</v>
      </c>
      <c r="U5" s="2">
        <v>0</v>
      </c>
      <c r="W5" s="5">
        <f t="shared" si="4"/>
        <v>0</v>
      </c>
      <c r="X5" s="3">
        <v>0</v>
      </c>
      <c r="Y5" s="70"/>
      <c r="Z5" s="5">
        <f t="shared" si="5"/>
        <v>0</v>
      </c>
      <c r="AA5" s="13">
        <v>8270629</v>
      </c>
      <c r="AB5" s="10">
        <f t="shared" si="6"/>
        <v>0.30292298448379457</v>
      </c>
      <c r="AC5" s="61">
        <v>0.80000579999999999</v>
      </c>
      <c r="AD5" s="61">
        <v>0</v>
      </c>
      <c r="AE5" s="3">
        <v>9402116</v>
      </c>
      <c r="AF5" s="10">
        <f t="shared" si="7"/>
        <v>0.34436522774541534</v>
      </c>
    </row>
    <row r="6" spans="1:32" ht="15" customHeight="1" x14ac:dyDescent="0.2">
      <c r="A6" s="6" t="s">
        <v>229</v>
      </c>
      <c r="B6" s="6" t="s">
        <v>230</v>
      </c>
      <c r="C6" s="6" t="s">
        <v>5</v>
      </c>
      <c r="D6" s="6" t="s">
        <v>5</v>
      </c>
      <c r="E6" s="15" t="s">
        <v>683</v>
      </c>
      <c r="F6" s="6" t="s">
        <v>0</v>
      </c>
      <c r="G6" s="15">
        <v>76</v>
      </c>
      <c r="H6" s="15">
        <v>75</v>
      </c>
      <c r="I6" s="16">
        <v>908819</v>
      </c>
      <c r="J6" s="16">
        <v>0</v>
      </c>
      <c r="K6" s="16">
        <v>21582816</v>
      </c>
      <c r="L6" s="3">
        <v>12770000</v>
      </c>
      <c r="M6" s="3">
        <v>11297000</v>
      </c>
      <c r="N6" s="9">
        <f t="shared" si="0"/>
        <v>0.59167441357049977</v>
      </c>
      <c r="O6" s="3">
        <v>14040373</v>
      </c>
      <c r="P6" s="10">
        <f t="shared" si="1"/>
        <v>0.65053480509679551</v>
      </c>
      <c r="Q6" s="11">
        <f t="shared" si="2"/>
        <v>0</v>
      </c>
      <c r="R6" s="3">
        <v>0</v>
      </c>
      <c r="S6" s="70"/>
      <c r="T6" s="10">
        <f t="shared" si="3"/>
        <v>0</v>
      </c>
      <c r="U6" s="2">
        <v>0</v>
      </c>
      <c r="W6" s="5">
        <f t="shared" si="4"/>
        <v>0</v>
      </c>
      <c r="X6" s="2">
        <v>0</v>
      </c>
      <c r="Z6" s="5">
        <f t="shared" si="5"/>
        <v>0</v>
      </c>
      <c r="AA6" s="13">
        <v>2743373</v>
      </c>
      <c r="AB6" s="10">
        <f t="shared" si="6"/>
        <v>0.12710913163509341</v>
      </c>
      <c r="AC6" s="61">
        <v>0.82991700000000002</v>
      </c>
      <c r="AD6" s="61">
        <v>0</v>
      </c>
      <c r="AE6" s="3">
        <v>7542443</v>
      </c>
      <c r="AF6" s="10">
        <f t="shared" si="7"/>
        <v>0.34946519490320449</v>
      </c>
    </row>
    <row r="7" spans="1:32" ht="15" customHeight="1" x14ac:dyDescent="0.2">
      <c r="A7" s="6" t="s">
        <v>231</v>
      </c>
      <c r="B7" s="6" t="s">
        <v>232</v>
      </c>
      <c r="C7" s="6" t="s">
        <v>5</v>
      </c>
      <c r="D7" s="6" t="s">
        <v>5</v>
      </c>
      <c r="E7" s="15" t="s">
        <v>683</v>
      </c>
      <c r="F7" s="6" t="s">
        <v>0</v>
      </c>
      <c r="G7" s="15">
        <v>65</v>
      </c>
      <c r="H7" s="15">
        <v>64</v>
      </c>
      <c r="I7" s="16">
        <v>787559</v>
      </c>
      <c r="J7" s="16">
        <v>0</v>
      </c>
      <c r="K7" s="16">
        <v>18426251</v>
      </c>
      <c r="L7" s="3">
        <v>10875000</v>
      </c>
      <c r="M7" s="3">
        <v>8352000</v>
      </c>
      <c r="N7" s="9">
        <f t="shared" si="0"/>
        <v>0.59019059275812535</v>
      </c>
      <c r="O7" s="3">
        <v>11890165</v>
      </c>
      <c r="P7" s="10">
        <f t="shared" si="1"/>
        <v>0.64528400269810715</v>
      </c>
      <c r="Q7" s="11">
        <f t="shared" si="2"/>
        <v>0</v>
      </c>
      <c r="R7" s="3">
        <v>0</v>
      </c>
      <c r="S7" s="70"/>
      <c r="T7" s="10">
        <f t="shared" si="3"/>
        <v>0</v>
      </c>
      <c r="U7" s="2">
        <v>0</v>
      </c>
      <c r="W7" s="5">
        <f t="shared" si="4"/>
        <v>0</v>
      </c>
      <c r="X7" s="2">
        <v>0</v>
      </c>
      <c r="Z7" s="5">
        <f t="shared" si="5"/>
        <v>0</v>
      </c>
      <c r="AA7" s="13">
        <v>3538165</v>
      </c>
      <c r="AB7" s="10">
        <f t="shared" si="6"/>
        <v>0.19201762745986689</v>
      </c>
      <c r="AC7" s="61">
        <v>0.82991700000000002</v>
      </c>
      <c r="AD7" s="61">
        <v>0</v>
      </c>
      <c r="AE7" s="3">
        <v>6536086</v>
      </c>
      <c r="AF7" s="10">
        <f t="shared" si="7"/>
        <v>0.35471599730189285</v>
      </c>
    </row>
    <row r="8" spans="1:32" ht="15" customHeight="1" x14ac:dyDescent="0.2">
      <c r="A8" s="6" t="s">
        <v>233</v>
      </c>
      <c r="B8" s="6" t="s">
        <v>234</v>
      </c>
      <c r="C8" s="6" t="s">
        <v>191</v>
      </c>
      <c r="D8" s="6" t="s">
        <v>69</v>
      </c>
      <c r="E8" s="15" t="s">
        <v>684</v>
      </c>
      <c r="F8" s="6" t="s">
        <v>0</v>
      </c>
      <c r="G8" s="15">
        <v>72</v>
      </c>
      <c r="H8" s="15">
        <v>71</v>
      </c>
      <c r="I8" s="16">
        <v>1847947</v>
      </c>
      <c r="J8" s="16">
        <v>0</v>
      </c>
      <c r="K8" s="16">
        <v>50427034</v>
      </c>
      <c r="L8" s="3">
        <v>14500000</v>
      </c>
      <c r="M8" s="3">
        <v>0</v>
      </c>
      <c r="N8" s="9">
        <f t="shared" si="0"/>
        <v>0.28754417719669967</v>
      </c>
      <c r="O8" s="3">
        <v>34821100</v>
      </c>
      <c r="P8" s="10">
        <f t="shared" si="1"/>
        <v>0.69052445162648268</v>
      </c>
      <c r="Q8" s="11">
        <f t="shared" si="2"/>
        <v>31797650</v>
      </c>
      <c r="R8" s="3">
        <v>0</v>
      </c>
      <c r="S8" s="70"/>
      <c r="T8" s="10">
        <f t="shared" si="3"/>
        <v>0</v>
      </c>
      <c r="U8" s="2">
        <v>0</v>
      </c>
      <c r="W8" s="5">
        <f t="shared" si="4"/>
        <v>0</v>
      </c>
      <c r="X8" s="2">
        <v>31797650</v>
      </c>
      <c r="Y8" s="7" t="s">
        <v>703</v>
      </c>
      <c r="Z8" s="5">
        <f t="shared" si="5"/>
        <v>0.6305675245543888</v>
      </c>
      <c r="AA8" s="13">
        <v>3023450</v>
      </c>
      <c r="AB8" s="10">
        <f t="shared" si="6"/>
        <v>5.9956927072093907E-2</v>
      </c>
      <c r="AC8" s="61">
        <v>0.84450116805297992</v>
      </c>
      <c r="AD8" s="61">
        <v>0</v>
      </c>
      <c r="AE8" s="3">
        <v>15605934</v>
      </c>
      <c r="AF8" s="10">
        <f t="shared" si="7"/>
        <v>0.30947554837351726</v>
      </c>
    </row>
    <row r="9" spans="1:32" ht="15" customHeight="1" x14ac:dyDescent="0.2">
      <c r="A9" s="6" t="s">
        <v>235</v>
      </c>
      <c r="B9" s="6" t="s">
        <v>236</v>
      </c>
      <c r="C9" s="6" t="s">
        <v>237</v>
      </c>
      <c r="D9" s="6" t="s">
        <v>4</v>
      </c>
      <c r="E9" s="15" t="s">
        <v>684</v>
      </c>
      <c r="F9" s="6" t="s">
        <v>0</v>
      </c>
      <c r="G9" s="15">
        <v>260</v>
      </c>
      <c r="H9" s="15">
        <v>257</v>
      </c>
      <c r="I9" s="16">
        <v>7126766</v>
      </c>
      <c r="J9" s="16">
        <v>0</v>
      </c>
      <c r="K9" s="16">
        <v>140091791</v>
      </c>
      <c r="L9" s="3">
        <v>70300000</v>
      </c>
      <c r="M9" s="3">
        <v>0</v>
      </c>
      <c r="N9" s="9">
        <f t="shared" si="0"/>
        <v>0.5018138428967619</v>
      </c>
      <c r="O9" s="3">
        <v>79514209</v>
      </c>
      <c r="P9" s="10">
        <f t="shared" si="1"/>
        <v>0.56758649762711655</v>
      </c>
      <c r="Q9" s="11">
        <f t="shared" si="2"/>
        <v>0</v>
      </c>
      <c r="R9" s="3">
        <v>0</v>
      </c>
      <c r="S9" s="70"/>
      <c r="T9" s="10">
        <f t="shared" si="3"/>
        <v>0</v>
      </c>
      <c r="U9" s="2">
        <v>0</v>
      </c>
      <c r="W9" s="5">
        <f t="shared" si="4"/>
        <v>0</v>
      </c>
      <c r="X9" s="2">
        <v>0</v>
      </c>
      <c r="Z9" s="5">
        <f t="shared" si="5"/>
        <v>0</v>
      </c>
      <c r="AA9" s="13">
        <v>79514209</v>
      </c>
      <c r="AB9" s="10">
        <f t="shared" si="6"/>
        <v>0.56758649762711655</v>
      </c>
      <c r="AC9" s="61">
        <v>0.85000100000000001</v>
      </c>
      <c r="AD9" s="61">
        <v>0</v>
      </c>
      <c r="AE9" s="3">
        <v>60577582</v>
      </c>
      <c r="AF9" s="10">
        <f t="shared" si="7"/>
        <v>0.43241350237288351</v>
      </c>
    </row>
    <row r="10" spans="1:32" ht="15" customHeight="1" x14ac:dyDescent="0.2">
      <c r="A10" s="6" t="s">
        <v>238</v>
      </c>
      <c r="B10" s="6" t="s">
        <v>239</v>
      </c>
      <c r="C10" s="6" t="s">
        <v>5</v>
      </c>
      <c r="D10" s="6" t="s">
        <v>5</v>
      </c>
      <c r="E10" s="15" t="s">
        <v>684</v>
      </c>
      <c r="F10" s="6" t="s">
        <v>0</v>
      </c>
      <c r="G10" s="15">
        <v>101</v>
      </c>
      <c r="H10" s="15">
        <v>100</v>
      </c>
      <c r="I10" s="16">
        <v>3771815</v>
      </c>
      <c r="J10" s="16">
        <v>0</v>
      </c>
      <c r="K10" s="16">
        <v>77057767</v>
      </c>
      <c r="L10" s="3">
        <v>40700000</v>
      </c>
      <c r="M10" s="3">
        <v>0</v>
      </c>
      <c r="N10" s="9">
        <f t="shared" si="0"/>
        <v>0.52817518057589186</v>
      </c>
      <c r="O10" s="3">
        <v>43869124</v>
      </c>
      <c r="P10" s="10">
        <f t="shared" si="1"/>
        <v>0.56930178109106122</v>
      </c>
      <c r="Q10" s="11">
        <f t="shared" si="2"/>
        <v>0</v>
      </c>
      <c r="R10" s="3">
        <v>0</v>
      </c>
      <c r="S10" s="70"/>
      <c r="T10" s="10">
        <f t="shared" si="3"/>
        <v>0</v>
      </c>
      <c r="U10" s="14">
        <v>0</v>
      </c>
      <c r="V10" s="66"/>
      <c r="W10" s="5">
        <f t="shared" si="4"/>
        <v>0</v>
      </c>
      <c r="X10" s="2">
        <v>0</v>
      </c>
      <c r="Z10" s="5">
        <f t="shared" si="5"/>
        <v>0</v>
      </c>
      <c r="AA10" s="13">
        <v>43869124</v>
      </c>
      <c r="AB10" s="10">
        <f t="shared" si="6"/>
        <v>0.56930178109106122</v>
      </c>
      <c r="AC10" s="61">
        <v>0.87991174010390227</v>
      </c>
      <c r="AD10" s="61">
        <v>0</v>
      </c>
      <c r="AE10" s="3">
        <v>33188643</v>
      </c>
      <c r="AF10" s="10">
        <f t="shared" si="7"/>
        <v>0.43069821890893878</v>
      </c>
    </row>
    <row r="11" spans="1:32" ht="15" customHeight="1" x14ac:dyDescent="0.2">
      <c r="A11" s="6" t="s">
        <v>240</v>
      </c>
      <c r="B11" s="6" t="s">
        <v>241</v>
      </c>
      <c r="C11" s="6" t="s">
        <v>242</v>
      </c>
      <c r="D11" s="6" t="s">
        <v>2</v>
      </c>
      <c r="E11" s="15" t="s">
        <v>683</v>
      </c>
      <c r="F11" s="6" t="s">
        <v>0</v>
      </c>
      <c r="G11" s="15">
        <v>115</v>
      </c>
      <c r="H11" s="15">
        <v>114</v>
      </c>
      <c r="I11" s="16">
        <v>3742221</v>
      </c>
      <c r="J11" s="16">
        <v>0</v>
      </c>
      <c r="K11" s="16">
        <v>78427745</v>
      </c>
      <c r="L11" s="3">
        <v>40000000</v>
      </c>
      <c r="M11" s="3">
        <v>10059470</v>
      </c>
      <c r="N11" s="9">
        <f t="shared" si="0"/>
        <v>0.5100235892285313</v>
      </c>
      <c r="O11" s="3">
        <v>44110555</v>
      </c>
      <c r="P11" s="10">
        <f t="shared" si="1"/>
        <v>0.56243558959906348</v>
      </c>
      <c r="Q11" s="11">
        <f t="shared" si="2"/>
        <v>27894875</v>
      </c>
      <c r="R11" s="3">
        <v>0</v>
      </c>
      <c r="S11" s="70"/>
      <c r="T11" s="10">
        <f t="shared" si="3"/>
        <v>0</v>
      </c>
      <c r="U11" s="2">
        <v>0</v>
      </c>
      <c r="W11" s="5">
        <f t="shared" si="4"/>
        <v>0</v>
      </c>
      <c r="X11" s="2">
        <v>27894875</v>
      </c>
      <c r="Y11" s="7" t="s">
        <v>862</v>
      </c>
      <c r="Z11" s="5">
        <f t="shared" si="5"/>
        <v>0.3556761067145307</v>
      </c>
      <c r="AA11" s="13">
        <v>6156210</v>
      </c>
      <c r="AB11" s="10">
        <f t="shared" si="6"/>
        <v>7.8495308006114414E-2</v>
      </c>
      <c r="AC11" s="61">
        <v>0.91702734819999998</v>
      </c>
      <c r="AD11" s="61">
        <v>0</v>
      </c>
      <c r="AE11" s="3">
        <v>34317190</v>
      </c>
      <c r="AF11" s="10">
        <f t="shared" si="7"/>
        <v>0.43756441040093658</v>
      </c>
    </row>
    <row r="12" spans="1:32" ht="15" customHeight="1" x14ac:dyDescent="0.2">
      <c r="A12" s="6" t="s">
        <v>243</v>
      </c>
      <c r="B12" s="6" t="s">
        <v>244</v>
      </c>
      <c r="C12" s="6" t="s">
        <v>37</v>
      </c>
      <c r="D12" s="6" t="s">
        <v>37</v>
      </c>
      <c r="E12" s="15" t="s">
        <v>683</v>
      </c>
      <c r="F12" s="46" t="s">
        <v>39</v>
      </c>
      <c r="G12" s="15">
        <v>184</v>
      </c>
      <c r="H12" s="15">
        <v>182</v>
      </c>
      <c r="I12" s="16">
        <v>2633141</v>
      </c>
      <c r="J12" s="16">
        <v>0</v>
      </c>
      <c r="K12" s="16">
        <v>65630760</v>
      </c>
      <c r="L12" s="3">
        <v>36000000</v>
      </c>
      <c r="M12" s="3">
        <v>34034000</v>
      </c>
      <c r="N12" s="9">
        <f t="shared" si="0"/>
        <v>0.54852328389919602</v>
      </c>
      <c r="O12" s="3">
        <v>41611862</v>
      </c>
      <c r="P12" s="10">
        <f t="shared" si="1"/>
        <v>0.63402986648333803</v>
      </c>
      <c r="Q12" s="11">
        <f t="shared" si="2"/>
        <v>0</v>
      </c>
      <c r="R12" s="3">
        <v>0</v>
      </c>
      <c r="S12" s="70"/>
      <c r="T12" s="10">
        <f t="shared" si="3"/>
        <v>0</v>
      </c>
      <c r="U12" s="2">
        <v>0</v>
      </c>
      <c r="W12" s="5">
        <f t="shared" si="4"/>
        <v>0</v>
      </c>
      <c r="X12" s="2">
        <v>0</v>
      </c>
      <c r="Z12" s="5">
        <f t="shared" si="5"/>
        <v>0</v>
      </c>
      <c r="AA12" s="13">
        <v>7577862</v>
      </c>
      <c r="AB12" s="10">
        <f t="shared" si="6"/>
        <v>0.11546204858819249</v>
      </c>
      <c r="AC12" s="61">
        <v>0.91217669047619043</v>
      </c>
      <c r="AD12" s="61">
        <v>0</v>
      </c>
      <c r="AE12" s="3">
        <v>24018898</v>
      </c>
      <c r="AF12" s="10">
        <f t="shared" si="7"/>
        <v>0.36597013351666202</v>
      </c>
    </row>
    <row r="13" spans="1:32" ht="15" customHeight="1" x14ac:dyDescent="0.2">
      <c r="A13" s="6" t="s">
        <v>245</v>
      </c>
      <c r="B13" s="6" t="s">
        <v>246</v>
      </c>
      <c r="C13" s="6" t="s">
        <v>1</v>
      </c>
      <c r="D13" s="6" t="s">
        <v>1</v>
      </c>
      <c r="E13" s="15" t="s">
        <v>683</v>
      </c>
      <c r="F13" s="6" t="s">
        <v>0</v>
      </c>
      <c r="G13" s="15">
        <v>190</v>
      </c>
      <c r="H13" s="15">
        <v>188</v>
      </c>
      <c r="I13" s="16">
        <v>4351326</v>
      </c>
      <c r="J13" s="16">
        <v>0</v>
      </c>
      <c r="K13" s="16">
        <v>87299868</v>
      </c>
      <c r="L13" s="3">
        <v>51389991</v>
      </c>
      <c r="M13" s="3">
        <v>43707500</v>
      </c>
      <c r="N13" s="9">
        <f t="shared" si="0"/>
        <v>0.58866058079263073</v>
      </c>
      <c r="O13" s="3">
        <v>50317298</v>
      </c>
      <c r="P13" s="10">
        <f t="shared" si="1"/>
        <v>0.57637312807849839</v>
      </c>
      <c r="Q13" s="11">
        <f t="shared" si="2"/>
        <v>0</v>
      </c>
      <c r="R13" s="3">
        <v>0</v>
      </c>
      <c r="S13" s="70"/>
      <c r="T13" s="10">
        <f t="shared" si="3"/>
        <v>0</v>
      </c>
      <c r="U13" s="2">
        <v>0</v>
      </c>
      <c r="W13" s="5">
        <f t="shared" si="4"/>
        <v>0</v>
      </c>
      <c r="X13" s="2">
        <v>0</v>
      </c>
      <c r="Z13" s="5">
        <f t="shared" si="5"/>
        <v>0</v>
      </c>
      <c r="AA13" s="13">
        <v>6609798</v>
      </c>
      <c r="AB13" s="10">
        <f t="shared" si="6"/>
        <v>7.5713722728652927E-2</v>
      </c>
      <c r="AC13" s="61">
        <v>0.84991494899999998</v>
      </c>
      <c r="AD13" s="61">
        <v>0</v>
      </c>
      <c r="AE13" s="3">
        <v>36982570</v>
      </c>
      <c r="AF13" s="10">
        <f t="shared" si="7"/>
        <v>0.42362687192150167</v>
      </c>
    </row>
    <row r="14" spans="1:32" ht="15" customHeight="1" x14ac:dyDescent="0.2">
      <c r="A14" s="6" t="s">
        <v>247</v>
      </c>
      <c r="B14" s="6" t="s">
        <v>248</v>
      </c>
      <c r="C14" s="6" t="s">
        <v>5</v>
      </c>
      <c r="D14" s="6" t="s">
        <v>5</v>
      </c>
      <c r="E14" s="15" t="s">
        <v>684</v>
      </c>
      <c r="F14" s="6" t="s">
        <v>0</v>
      </c>
      <c r="G14" s="15">
        <v>41</v>
      </c>
      <c r="H14" s="15">
        <v>40</v>
      </c>
      <c r="I14" s="16">
        <v>1747299</v>
      </c>
      <c r="J14" s="16">
        <v>0</v>
      </c>
      <c r="K14" s="16">
        <v>43614766</v>
      </c>
      <c r="L14" s="3">
        <v>20000000</v>
      </c>
      <c r="M14" s="3">
        <v>0</v>
      </c>
      <c r="N14" s="9">
        <f t="shared" si="0"/>
        <v>0.45856029584109198</v>
      </c>
      <c r="O14" s="3">
        <v>28589497</v>
      </c>
      <c r="P14" s="10">
        <f t="shared" si="1"/>
        <v>0.65550041011340054</v>
      </c>
      <c r="Q14" s="11">
        <f t="shared" si="2"/>
        <v>0</v>
      </c>
      <c r="R14" s="3">
        <v>0</v>
      </c>
      <c r="S14" s="70"/>
      <c r="T14" s="10">
        <f t="shared" si="3"/>
        <v>0</v>
      </c>
      <c r="U14" s="2">
        <v>0</v>
      </c>
      <c r="W14" s="5">
        <f t="shared" si="4"/>
        <v>0</v>
      </c>
      <c r="X14" s="2">
        <v>0</v>
      </c>
      <c r="Z14" s="5">
        <f t="shared" si="5"/>
        <v>0</v>
      </c>
      <c r="AA14" s="13">
        <v>28589497</v>
      </c>
      <c r="AB14" s="10">
        <f t="shared" si="6"/>
        <v>0.65550041011340054</v>
      </c>
      <c r="AC14" s="61">
        <v>0.85991401586105187</v>
      </c>
      <c r="AD14" s="61">
        <v>0</v>
      </c>
      <c r="AE14" s="3">
        <v>15025269</v>
      </c>
      <c r="AF14" s="10">
        <f t="shared" si="7"/>
        <v>0.3444995898865994</v>
      </c>
    </row>
    <row r="15" spans="1:32" ht="15" customHeight="1" x14ac:dyDescent="0.2">
      <c r="A15" s="6" t="s">
        <v>249</v>
      </c>
      <c r="B15" s="6" t="s">
        <v>250</v>
      </c>
      <c r="C15" s="6" t="s">
        <v>251</v>
      </c>
      <c r="D15" s="6" t="s">
        <v>15</v>
      </c>
      <c r="E15" s="15" t="s">
        <v>684</v>
      </c>
      <c r="F15" s="6" t="s">
        <v>0</v>
      </c>
      <c r="G15" s="15">
        <v>64</v>
      </c>
      <c r="H15" s="15">
        <v>63</v>
      </c>
      <c r="I15" s="16">
        <v>1329498</v>
      </c>
      <c r="J15" s="16">
        <v>0</v>
      </c>
      <c r="K15" s="16">
        <v>29587716</v>
      </c>
      <c r="L15" s="3">
        <v>15500000</v>
      </c>
      <c r="M15" s="3">
        <v>6909660</v>
      </c>
      <c r="N15" s="9">
        <f t="shared" si="0"/>
        <v>0.5238660530606688</v>
      </c>
      <c r="O15" s="3">
        <v>17597294</v>
      </c>
      <c r="P15" s="10">
        <f t="shared" si="1"/>
        <v>0.59474999692439934</v>
      </c>
      <c r="Q15" s="11">
        <f t="shared" si="2"/>
        <v>5200000</v>
      </c>
      <c r="R15" s="3">
        <v>0</v>
      </c>
      <c r="S15" s="70"/>
      <c r="T15" s="10">
        <f t="shared" si="3"/>
        <v>0</v>
      </c>
      <c r="U15" s="2">
        <v>0</v>
      </c>
      <c r="W15" s="5">
        <f t="shared" si="4"/>
        <v>0</v>
      </c>
      <c r="X15" s="2">
        <v>5200000</v>
      </c>
      <c r="Y15" s="7" t="s">
        <v>861</v>
      </c>
      <c r="Z15" s="5">
        <f t="shared" si="5"/>
        <v>0.17574861134938566</v>
      </c>
      <c r="AA15" s="13">
        <v>5487634</v>
      </c>
      <c r="AB15" s="10">
        <f t="shared" si="6"/>
        <v>0.18547001059493745</v>
      </c>
      <c r="AC15" s="61">
        <v>0.90187589999999995</v>
      </c>
      <c r="AD15" s="61">
        <v>0</v>
      </c>
      <c r="AE15" s="3">
        <v>11990422</v>
      </c>
      <c r="AF15" s="10">
        <f t="shared" si="7"/>
        <v>0.40525000307560072</v>
      </c>
    </row>
    <row r="16" spans="1:32" ht="15" customHeight="1" x14ac:dyDescent="0.2">
      <c r="A16" s="6" t="s">
        <v>252</v>
      </c>
      <c r="B16" s="6" t="s">
        <v>253</v>
      </c>
      <c r="C16" s="6" t="s">
        <v>70</v>
      </c>
      <c r="D16" s="6" t="s">
        <v>69</v>
      </c>
      <c r="E16" s="15" t="s">
        <v>684</v>
      </c>
      <c r="F16" s="6" t="s">
        <v>0</v>
      </c>
      <c r="G16" s="15">
        <v>64</v>
      </c>
      <c r="H16" s="15">
        <v>63</v>
      </c>
      <c r="I16" s="16">
        <v>1531497</v>
      </c>
      <c r="J16" s="16">
        <v>0</v>
      </c>
      <c r="K16" s="16">
        <v>42947189</v>
      </c>
      <c r="L16" s="3">
        <v>21436286</v>
      </c>
      <c r="M16" s="3">
        <v>0</v>
      </c>
      <c r="N16" s="9">
        <f t="shared" si="0"/>
        <v>0.49913129355218105</v>
      </c>
      <c r="O16" s="3">
        <v>30388915</v>
      </c>
      <c r="P16" s="10">
        <f t="shared" si="1"/>
        <v>0.70758798672481216</v>
      </c>
      <c r="Q16" s="11">
        <f t="shared" si="2"/>
        <v>26552934</v>
      </c>
      <c r="R16" s="3">
        <v>0</v>
      </c>
      <c r="S16" s="70"/>
      <c r="T16" s="10">
        <f t="shared" si="3"/>
        <v>0</v>
      </c>
      <c r="U16" s="2">
        <v>3449000</v>
      </c>
      <c r="V16" s="7" t="s">
        <v>700</v>
      </c>
      <c r="W16" s="5">
        <f t="shared" si="4"/>
        <v>8.0307933541354709E-2</v>
      </c>
      <c r="X16" s="2">
        <v>23103934</v>
      </c>
      <c r="Y16" s="7" t="s">
        <v>860</v>
      </c>
      <c r="Z16" s="5">
        <f t="shared" si="5"/>
        <v>0.53796149498864754</v>
      </c>
      <c r="AA16" s="13">
        <v>3835981</v>
      </c>
      <c r="AB16" s="10">
        <f t="shared" si="6"/>
        <v>8.9318558194809911E-2</v>
      </c>
      <c r="AC16" s="61">
        <v>0.819999934704018</v>
      </c>
      <c r="AD16" s="61">
        <v>0</v>
      </c>
      <c r="AE16" s="3">
        <v>12558274</v>
      </c>
      <c r="AF16" s="10">
        <f t="shared" si="7"/>
        <v>0.29241201327518779</v>
      </c>
    </row>
    <row r="17" spans="1:32" ht="15" customHeight="1" x14ac:dyDescent="0.2">
      <c r="A17" s="6" t="s">
        <v>254</v>
      </c>
      <c r="B17" s="6" t="s">
        <v>255</v>
      </c>
      <c r="C17" s="6" t="s">
        <v>72</v>
      </c>
      <c r="D17" s="6" t="s">
        <v>72</v>
      </c>
      <c r="E17" s="15" t="s">
        <v>684</v>
      </c>
      <c r="F17" s="6" t="s">
        <v>0</v>
      </c>
      <c r="G17" s="15">
        <v>236</v>
      </c>
      <c r="H17" s="15">
        <v>234</v>
      </c>
      <c r="I17" s="16">
        <v>6397415</v>
      </c>
      <c r="J17" s="16">
        <v>0</v>
      </c>
      <c r="K17" s="16">
        <v>125532912</v>
      </c>
      <c r="L17" s="3">
        <v>76000000</v>
      </c>
      <c r="M17" s="3">
        <v>63000000</v>
      </c>
      <c r="N17" s="9">
        <f t="shared" si="0"/>
        <v>0.60541891994029418</v>
      </c>
      <c r="O17" s="3">
        <v>71800000</v>
      </c>
      <c r="P17" s="10">
        <f t="shared" si="1"/>
        <v>0.57196155857517272</v>
      </c>
      <c r="Q17" s="11">
        <f t="shared" si="2"/>
        <v>0</v>
      </c>
      <c r="R17" s="3">
        <v>0</v>
      </c>
      <c r="S17" s="70"/>
      <c r="T17" s="10">
        <f t="shared" si="3"/>
        <v>0</v>
      </c>
      <c r="U17" s="2">
        <v>0</v>
      </c>
      <c r="W17" s="5">
        <f t="shared" si="4"/>
        <v>0</v>
      </c>
      <c r="X17" s="2">
        <v>0</v>
      </c>
      <c r="Z17" s="5">
        <f t="shared" si="5"/>
        <v>0</v>
      </c>
      <c r="AA17" s="13">
        <v>8800000</v>
      </c>
      <c r="AB17" s="10">
        <f t="shared" si="6"/>
        <v>7.0101138098349863E-2</v>
      </c>
      <c r="AC17" s="61">
        <v>0.839916</v>
      </c>
      <c r="AD17" s="61">
        <v>0</v>
      </c>
      <c r="AE17" s="3">
        <v>53732912</v>
      </c>
      <c r="AF17" s="10">
        <f t="shared" si="7"/>
        <v>0.42803844142482728</v>
      </c>
    </row>
    <row r="18" spans="1:32" ht="15" customHeight="1" x14ac:dyDescent="0.2">
      <c r="A18" s="6" t="s">
        <v>256</v>
      </c>
      <c r="B18" s="6" t="s">
        <v>257</v>
      </c>
      <c r="C18" s="6" t="s">
        <v>9</v>
      </c>
      <c r="D18" s="6" t="s">
        <v>9</v>
      </c>
      <c r="E18" s="15" t="s">
        <v>683</v>
      </c>
      <c r="F18" s="6" t="s">
        <v>0</v>
      </c>
      <c r="G18" s="15">
        <v>95</v>
      </c>
      <c r="H18" s="15">
        <v>94</v>
      </c>
      <c r="I18" s="16">
        <v>3899710</v>
      </c>
      <c r="J18" s="16">
        <v>0</v>
      </c>
      <c r="K18" s="16">
        <v>80244724</v>
      </c>
      <c r="L18" s="3">
        <v>21750000</v>
      </c>
      <c r="M18" s="3">
        <v>0</v>
      </c>
      <c r="N18" s="9">
        <f t="shared" si="0"/>
        <v>0.27104585717062218</v>
      </c>
      <c r="O18" s="3">
        <v>46318200</v>
      </c>
      <c r="P18" s="10">
        <f t="shared" si="1"/>
        <v>0.57721178030346265</v>
      </c>
      <c r="Q18" s="11">
        <f t="shared" si="2"/>
        <v>44618000</v>
      </c>
      <c r="R18" s="3">
        <v>0</v>
      </c>
      <c r="S18" s="70"/>
      <c r="T18" s="10">
        <f t="shared" si="3"/>
        <v>0</v>
      </c>
      <c r="U18" s="2">
        <v>0</v>
      </c>
      <c r="W18" s="5">
        <f t="shared" si="4"/>
        <v>0</v>
      </c>
      <c r="X18" s="2">
        <v>44618000</v>
      </c>
      <c r="Y18" s="7" t="s">
        <v>859</v>
      </c>
      <c r="Z18" s="5">
        <f t="shared" si="5"/>
        <v>0.55602409449373891</v>
      </c>
      <c r="AA18" s="13">
        <v>13876716</v>
      </c>
      <c r="AB18" s="10">
        <f t="shared" si="6"/>
        <v>0.17292994864061093</v>
      </c>
      <c r="AC18" s="61">
        <v>0.86997555000000004</v>
      </c>
      <c r="AD18" s="61">
        <v>0</v>
      </c>
      <c r="AE18" s="3">
        <v>33926524</v>
      </c>
      <c r="AF18" s="10">
        <f t="shared" si="7"/>
        <v>0.42278821969653729</v>
      </c>
    </row>
    <row r="19" spans="1:32" ht="15" customHeight="1" x14ac:dyDescent="0.2">
      <c r="A19" s="6" t="s">
        <v>258</v>
      </c>
      <c r="B19" s="6" t="s">
        <v>259</v>
      </c>
      <c r="C19" s="6" t="s">
        <v>260</v>
      </c>
      <c r="D19" s="6" t="s">
        <v>209</v>
      </c>
      <c r="E19" s="15" t="s">
        <v>683</v>
      </c>
      <c r="F19" s="6" t="s">
        <v>0</v>
      </c>
      <c r="G19" s="15">
        <v>80</v>
      </c>
      <c r="H19" s="15">
        <v>79</v>
      </c>
      <c r="I19" s="16">
        <v>1445633</v>
      </c>
      <c r="J19" s="16">
        <v>0</v>
      </c>
      <c r="K19" s="16">
        <v>37624288</v>
      </c>
      <c r="L19" s="3">
        <v>19904951</v>
      </c>
      <c r="M19" s="3">
        <v>0</v>
      </c>
      <c r="N19" s="9">
        <f t="shared" si="0"/>
        <v>0.52904525395935731</v>
      </c>
      <c r="O19" s="3">
        <v>24048150</v>
      </c>
      <c r="P19" s="10">
        <f t="shared" si="1"/>
        <v>0.6391655836782878</v>
      </c>
      <c r="Q19" s="11">
        <f t="shared" si="2"/>
        <v>18332956</v>
      </c>
      <c r="R19" s="3">
        <v>0</v>
      </c>
      <c r="S19" s="70"/>
      <c r="T19" s="10">
        <f t="shared" si="3"/>
        <v>0</v>
      </c>
      <c r="U19" s="2">
        <v>16963291</v>
      </c>
      <c r="V19" s="7" t="s">
        <v>858</v>
      </c>
      <c r="W19" s="5">
        <f t="shared" si="4"/>
        <v>0.4508601199310403</v>
      </c>
      <c r="X19" s="2">
        <v>1369665</v>
      </c>
      <c r="Y19" s="7" t="s">
        <v>857</v>
      </c>
      <c r="Z19" s="5">
        <f t="shared" si="5"/>
        <v>3.6403745367885765E-2</v>
      </c>
      <c r="AA19" s="13">
        <v>5715194</v>
      </c>
      <c r="AB19" s="10">
        <f t="shared" si="6"/>
        <v>0.15190171837936176</v>
      </c>
      <c r="AC19" s="61">
        <v>0.93911370000000005</v>
      </c>
      <c r="AD19" s="61">
        <v>0</v>
      </c>
      <c r="AE19" s="3">
        <v>13576138</v>
      </c>
      <c r="AF19" s="10">
        <f t="shared" si="7"/>
        <v>0.3608344163217122</v>
      </c>
    </row>
    <row r="20" spans="1:32" ht="15" customHeight="1" x14ac:dyDescent="0.2">
      <c r="A20" s="6" t="s">
        <v>261</v>
      </c>
      <c r="B20" s="6" t="s">
        <v>262</v>
      </c>
      <c r="C20" s="6" t="s">
        <v>206</v>
      </c>
      <c r="D20" s="6" t="s">
        <v>11</v>
      </c>
      <c r="E20" s="15" t="s">
        <v>683</v>
      </c>
      <c r="F20" s="46" t="s">
        <v>39</v>
      </c>
      <c r="G20" s="15">
        <v>65</v>
      </c>
      <c r="H20" s="15">
        <v>64</v>
      </c>
      <c r="I20" s="16">
        <v>2941660</v>
      </c>
      <c r="J20" s="16">
        <v>0</v>
      </c>
      <c r="K20" s="16">
        <v>66211621.100000001</v>
      </c>
      <c r="L20" s="3">
        <v>33765028</v>
      </c>
      <c r="M20" s="3">
        <v>4340000</v>
      </c>
      <c r="N20" s="9">
        <f t="shared" si="0"/>
        <v>0.50995621975490346</v>
      </c>
      <c r="O20" s="3">
        <v>40791738.100000001</v>
      </c>
      <c r="P20" s="10">
        <f t="shared" si="1"/>
        <v>0.61608124710301049</v>
      </c>
      <c r="Q20" s="11">
        <f t="shared" si="2"/>
        <v>19375377</v>
      </c>
      <c r="R20" s="3">
        <v>0</v>
      </c>
      <c r="S20" s="70"/>
      <c r="T20" s="10">
        <f t="shared" si="3"/>
        <v>0</v>
      </c>
      <c r="U20" s="2">
        <v>0</v>
      </c>
      <c r="W20" s="5">
        <f t="shared" si="4"/>
        <v>0</v>
      </c>
      <c r="X20" s="2">
        <v>19375377</v>
      </c>
      <c r="Y20" s="7" t="s">
        <v>856</v>
      </c>
      <c r="Z20" s="5">
        <f t="shared" si="5"/>
        <v>0.29262804139377885</v>
      </c>
      <c r="AA20" s="2">
        <v>17076361</v>
      </c>
      <c r="AB20" s="10">
        <f t="shared" si="6"/>
        <v>0.2579057983523681</v>
      </c>
      <c r="AC20" s="61">
        <v>0.86413396857556612</v>
      </c>
      <c r="AD20" s="61">
        <v>0</v>
      </c>
      <c r="AE20" s="3">
        <v>25419883</v>
      </c>
      <c r="AF20" s="10">
        <f t="shared" si="7"/>
        <v>0.38391875289698957</v>
      </c>
    </row>
    <row r="21" spans="1:32" ht="15" customHeight="1" x14ac:dyDescent="0.2">
      <c r="A21" s="6" t="s">
        <v>263</v>
      </c>
      <c r="B21" s="6" t="s">
        <v>264</v>
      </c>
      <c r="C21" s="6" t="s">
        <v>206</v>
      </c>
      <c r="D21" s="6" t="s">
        <v>11</v>
      </c>
      <c r="E21" s="15" t="s">
        <v>683</v>
      </c>
      <c r="F21" s="6" t="s">
        <v>0</v>
      </c>
      <c r="G21" s="15">
        <v>60</v>
      </c>
      <c r="H21" s="15">
        <v>59</v>
      </c>
      <c r="I21" s="16">
        <v>3273125</v>
      </c>
      <c r="J21" s="16">
        <v>0</v>
      </c>
      <c r="K21" s="16">
        <v>68590891</v>
      </c>
      <c r="L21" s="3">
        <v>19679000</v>
      </c>
      <c r="M21" s="3">
        <v>1305000</v>
      </c>
      <c r="N21" s="9">
        <f t="shared" si="0"/>
        <v>0.28690398554525265</v>
      </c>
      <c r="O21" s="3">
        <v>41010608</v>
      </c>
      <c r="P21" s="10">
        <f t="shared" si="1"/>
        <v>0.59790166598069128</v>
      </c>
      <c r="Q21" s="11">
        <f t="shared" si="2"/>
        <v>23811286</v>
      </c>
      <c r="R21" s="3">
        <v>0</v>
      </c>
      <c r="S21" s="70"/>
      <c r="T21" s="10">
        <f t="shared" si="3"/>
        <v>0</v>
      </c>
      <c r="U21" s="2">
        <v>16695716</v>
      </c>
      <c r="V21" s="68" t="s">
        <v>855</v>
      </c>
      <c r="W21" s="5">
        <f t="shared" si="4"/>
        <v>0.24341010528642937</v>
      </c>
      <c r="X21" s="2">
        <v>7115570</v>
      </c>
      <c r="Y21" s="7" t="s">
        <v>759</v>
      </c>
      <c r="Z21" s="5">
        <f t="shared" si="5"/>
        <v>0.10373928514793604</v>
      </c>
      <c r="AA21" s="13">
        <v>15894322</v>
      </c>
      <c r="AB21" s="10">
        <f t="shared" si="6"/>
        <v>0.23172642559782464</v>
      </c>
      <c r="AC21" s="61">
        <v>0.8426284666793965</v>
      </c>
      <c r="AD21" s="61">
        <v>0</v>
      </c>
      <c r="AE21" s="3">
        <v>27580283</v>
      </c>
      <c r="AF21" s="10">
        <f t="shared" si="7"/>
        <v>0.40209833401930878</v>
      </c>
    </row>
    <row r="22" spans="1:32" ht="15" customHeight="1" x14ac:dyDescent="0.2">
      <c r="A22" s="6" t="s">
        <v>265</v>
      </c>
      <c r="B22" s="6" t="s">
        <v>266</v>
      </c>
      <c r="C22" s="6" t="s">
        <v>5</v>
      </c>
      <c r="D22" s="6" t="s">
        <v>5</v>
      </c>
      <c r="E22" s="15" t="s">
        <v>684</v>
      </c>
      <c r="F22" s="6" t="s">
        <v>0</v>
      </c>
      <c r="G22" s="15">
        <v>117</v>
      </c>
      <c r="H22" s="15">
        <v>115</v>
      </c>
      <c r="I22" s="16">
        <v>3938533</v>
      </c>
      <c r="J22" s="16">
        <v>0</v>
      </c>
      <c r="K22" s="16">
        <v>79894524</v>
      </c>
      <c r="L22" s="3">
        <v>41767000</v>
      </c>
      <c r="M22" s="3">
        <v>0</v>
      </c>
      <c r="N22" s="9">
        <f t="shared" si="0"/>
        <v>0.52277675501264642</v>
      </c>
      <c r="O22" s="3">
        <v>45422934</v>
      </c>
      <c r="P22" s="10">
        <f t="shared" si="1"/>
        <v>0.5685362616341515</v>
      </c>
      <c r="Q22" s="11">
        <f t="shared" si="2"/>
        <v>18663327</v>
      </c>
      <c r="R22" s="3">
        <v>0</v>
      </c>
      <c r="S22" s="70"/>
      <c r="T22" s="10">
        <f t="shared" si="3"/>
        <v>0</v>
      </c>
      <c r="U22" s="2">
        <v>0</v>
      </c>
      <c r="W22" s="5">
        <f t="shared" si="4"/>
        <v>0</v>
      </c>
      <c r="X22" s="2">
        <v>18663327</v>
      </c>
      <c r="Y22" s="7" t="s">
        <v>854</v>
      </c>
      <c r="Z22" s="5">
        <f t="shared" si="5"/>
        <v>0.23359957686211386</v>
      </c>
      <c r="AA22" s="13">
        <v>26759607</v>
      </c>
      <c r="AB22" s="10">
        <f t="shared" si="6"/>
        <v>0.3349366847720377</v>
      </c>
      <c r="AC22" s="61">
        <v>0.87523933403630239</v>
      </c>
      <c r="AD22" s="61">
        <v>0</v>
      </c>
      <c r="AE22" s="3">
        <v>34471590</v>
      </c>
      <c r="AF22" s="10">
        <f t="shared" si="7"/>
        <v>0.43146373836584845</v>
      </c>
    </row>
    <row r="23" spans="1:32" ht="15" customHeight="1" x14ac:dyDescent="0.2">
      <c r="A23" s="6" t="s">
        <v>267</v>
      </c>
      <c r="B23" s="6" t="s">
        <v>268</v>
      </c>
      <c r="C23" s="6" t="s">
        <v>269</v>
      </c>
      <c r="D23" s="6" t="s">
        <v>5</v>
      </c>
      <c r="E23" s="15" t="s">
        <v>683</v>
      </c>
      <c r="F23" s="6" t="s">
        <v>0</v>
      </c>
      <c r="G23" s="15">
        <v>264</v>
      </c>
      <c r="H23" s="15">
        <v>260</v>
      </c>
      <c r="I23" s="16">
        <v>6159601</v>
      </c>
      <c r="J23" s="16">
        <v>0</v>
      </c>
      <c r="K23" s="16">
        <v>125841231</v>
      </c>
      <c r="L23" s="3">
        <v>82581312</v>
      </c>
      <c r="M23" s="3">
        <v>0</v>
      </c>
      <c r="N23" s="9">
        <f t="shared" si="0"/>
        <v>0.65623413998548696</v>
      </c>
      <c r="O23" s="3">
        <v>69805211</v>
      </c>
      <c r="P23" s="10">
        <f t="shared" si="1"/>
        <v>0.55470858354842378</v>
      </c>
      <c r="Q23" s="11">
        <f t="shared" si="2"/>
        <v>0</v>
      </c>
      <c r="R23" s="3">
        <v>0</v>
      </c>
      <c r="S23" s="70"/>
      <c r="T23" s="10">
        <f t="shared" si="3"/>
        <v>0</v>
      </c>
      <c r="U23" s="2">
        <v>0</v>
      </c>
      <c r="W23" s="5">
        <f t="shared" si="4"/>
        <v>0</v>
      </c>
      <c r="X23" s="2">
        <v>0</v>
      </c>
      <c r="Z23" s="5">
        <f t="shared" si="5"/>
        <v>0</v>
      </c>
      <c r="AA23" s="13">
        <v>69805211</v>
      </c>
      <c r="AB23" s="10">
        <f t="shared" si="6"/>
        <v>0.55470858354842378</v>
      </c>
      <c r="AC23" s="61">
        <v>0.90973457189999996</v>
      </c>
      <c r="AD23" s="61">
        <v>0</v>
      </c>
      <c r="AE23" s="3">
        <v>56036020</v>
      </c>
      <c r="AF23" s="10">
        <f t="shared" si="7"/>
        <v>0.44529141645157622</v>
      </c>
    </row>
    <row r="24" spans="1:32" ht="15" customHeight="1" x14ac:dyDescent="0.2">
      <c r="A24" s="6" t="s">
        <v>270</v>
      </c>
      <c r="B24" s="6" t="s">
        <v>271</v>
      </c>
      <c r="C24" s="6" t="s">
        <v>272</v>
      </c>
      <c r="D24" s="6" t="s">
        <v>15</v>
      </c>
      <c r="E24" s="15" t="s">
        <v>683</v>
      </c>
      <c r="F24" s="46" t="s">
        <v>39</v>
      </c>
      <c r="G24" s="15">
        <v>150</v>
      </c>
      <c r="H24" s="15">
        <v>148</v>
      </c>
      <c r="I24" s="16">
        <v>1914108</v>
      </c>
      <c r="J24" s="16">
        <v>0</v>
      </c>
      <c r="K24" s="16">
        <v>49612037</v>
      </c>
      <c r="L24" s="3">
        <v>28500000</v>
      </c>
      <c r="M24" s="3">
        <v>1700000</v>
      </c>
      <c r="N24" s="9">
        <f t="shared" si="0"/>
        <v>0.5744573640465519</v>
      </c>
      <c r="O24" s="3">
        <v>33342119</v>
      </c>
      <c r="P24" s="10">
        <f t="shared" si="1"/>
        <v>0.67205704534970012</v>
      </c>
      <c r="Q24" s="11">
        <f t="shared" si="2"/>
        <v>0</v>
      </c>
      <c r="R24" s="3">
        <v>0</v>
      </c>
      <c r="S24" s="70"/>
      <c r="T24" s="10">
        <f t="shared" si="3"/>
        <v>0</v>
      </c>
      <c r="U24" s="2">
        <v>0</v>
      </c>
      <c r="W24" s="5">
        <f t="shared" si="4"/>
        <v>0</v>
      </c>
      <c r="X24" s="2">
        <v>0</v>
      </c>
      <c r="Z24" s="5">
        <f t="shared" si="5"/>
        <v>0</v>
      </c>
      <c r="AA24" s="13">
        <v>10642119</v>
      </c>
      <c r="AB24" s="10">
        <f t="shared" si="6"/>
        <v>0.21450679398630618</v>
      </c>
      <c r="AC24" s="61">
        <v>0.85</v>
      </c>
      <c r="AD24" s="61">
        <v>0</v>
      </c>
      <c r="AE24" s="3">
        <v>16269918</v>
      </c>
      <c r="AF24" s="10">
        <f t="shared" si="7"/>
        <v>0.32794295465029988</v>
      </c>
    </row>
    <row r="25" spans="1:32" ht="15" customHeight="1" x14ac:dyDescent="0.2">
      <c r="A25" s="6" t="s">
        <v>273</v>
      </c>
      <c r="B25" s="6" t="s">
        <v>274</v>
      </c>
      <c r="C25" s="6" t="s">
        <v>275</v>
      </c>
      <c r="D25" s="6" t="s">
        <v>276</v>
      </c>
      <c r="E25" s="15" t="s">
        <v>683</v>
      </c>
      <c r="F25" s="6" t="s">
        <v>0</v>
      </c>
      <c r="G25" s="15">
        <v>61</v>
      </c>
      <c r="H25" s="15">
        <v>60</v>
      </c>
      <c r="I25" s="16">
        <v>2051260</v>
      </c>
      <c r="J25" s="16">
        <v>0</v>
      </c>
      <c r="K25" s="16">
        <v>42389815</v>
      </c>
      <c r="L25" s="3">
        <v>11970000</v>
      </c>
      <c r="M25" s="3">
        <v>0</v>
      </c>
      <c r="N25" s="9">
        <f t="shared" si="0"/>
        <v>0.28237915169009348</v>
      </c>
      <c r="O25" s="3">
        <v>25238596</v>
      </c>
      <c r="P25" s="10">
        <f t="shared" si="1"/>
        <v>0.59539292634327379</v>
      </c>
      <c r="Q25" s="11">
        <f t="shared" si="2"/>
        <v>18719455</v>
      </c>
      <c r="R25" s="3">
        <v>0</v>
      </c>
      <c r="S25" s="70"/>
      <c r="T25" s="10">
        <f t="shared" si="3"/>
        <v>0</v>
      </c>
      <c r="U25" s="2">
        <v>18719455</v>
      </c>
      <c r="V25" s="7" t="s">
        <v>880</v>
      </c>
      <c r="W25" s="5">
        <f t="shared" si="4"/>
        <v>0.44160265856314779</v>
      </c>
      <c r="X25" s="2">
        <v>0</v>
      </c>
      <c r="Z25" s="5">
        <f t="shared" si="5"/>
        <v>0</v>
      </c>
      <c r="AA25" s="13">
        <v>6519141</v>
      </c>
      <c r="AB25" s="10">
        <f t="shared" si="6"/>
        <v>0.15379026778012594</v>
      </c>
      <c r="AC25" s="61">
        <v>0.83613091465733258</v>
      </c>
      <c r="AD25" s="61">
        <v>0</v>
      </c>
      <c r="AE25" s="3">
        <v>17151219</v>
      </c>
      <c r="AF25" s="10">
        <f t="shared" si="7"/>
        <v>0.40460707365672627</v>
      </c>
    </row>
    <row r="26" spans="1:32" ht="15" customHeight="1" x14ac:dyDescent="0.2">
      <c r="A26" s="6" t="s">
        <v>277</v>
      </c>
      <c r="B26" s="6" t="s">
        <v>278</v>
      </c>
      <c r="C26" s="6" t="s">
        <v>279</v>
      </c>
      <c r="D26" s="6" t="s">
        <v>11</v>
      </c>
      <c r="E26" s="15" t="s">
        <v>683</v>
      </c>
      <c r="F26" s="6" t="s">
        <v>0</v>
      </c>
      <c r="G26" s="15">
        <v>81</v>
      </c>
      <c r="H26" s="15">
        <v>80</v>
      </c>
      <c r="I26" s="16">
        <v>4269976</v>
      </c>
      <c r="J26" s="16">
        <v>0</v>
      </c>
      <c r="K26" s="16">
        <v>100379447</v>
      </c>
      <c r="L26" s="3">
        <v>25638000</v>
      </c>
      <c r="M26" s="3">
        <v>0</v>
      </c>
      <c r="N26" s="9">
        <f t="shared" si="0"/>
        <v>0.25541085118749457</v>
      </c>
      <c r="O26" s="3">
        <v>59594279</v>
      </c>
      <c r="P26" s="10">
        <f t="shared" si="1"/>
        <v>0.59369005091251403</v>
      </c>
      <c r="Q26" s="11">
        <f t="shared" si="2"/>
        <v>35075944</v>
      </c>
      <c r="R26" s="3">
        <v>0</v>
      </c>
      <c r="S26" s="70"/>
      <c r="T26" s="10">
        <f t="shared" si="3"/>
        <v>0</v>
      </c>
      <c r="U26" s="2">
        <v>13500000</v>
      </c>
      <c r="V26" s="7" t="s">
        <v>729</v>
      </c>
      <c r="W26" s="5">
        <f t="shared" si="4"/>
        <v>0.13448968293280197</v>
      </c>
      <c r="X26" s="13">
        <v>21575944</v>
      </c>
      <c r="Y26" s="70" t="s">
        <v>853</v>
      </c>
      <c r="Z26" s="5">
        <f t="shared" si="5"/>
        <v>0.21494384203969563</v>
      </c>
      <c r="AA26" s="13">
        <v>24518335</v>
      </c>
      <c r="AB26" s="10">
        <f t="shared" si="6"/>
        <v>0.24425652594001637</v>
      </c>
      <c r="AC26" s="61">
        <v>0.9551615278399691</v>
      </c>
      <c r="AD26" s="61">
        <v>0</v>
      </c>
      <c r="AE26" s="3">
        <v>40785168</v>
      </c>
      <c r="AF26" s="10">
        <f t="shared" si="7"/>
        <v>0.40630994908748602</v>
      </c>
    </row>
    <row r="27" spans="1:32" ht="15" customHeight="1" x14ac:dyDescent="0.2">
      <c r="A27" s="6" t="s">
        <v>280</v>
      </c>
      <c r="B27" s="6" t="s">
        <v>281</v>
      </c>
      <c r="C27" s="6" t="s">
        <v>282</v>
      </c>
      <c r="D27" s="6" t="s">
        <v>5</v>
      </c>
      <c r="E27" s="15" t="s">
        <v>683</v>
      </c>
      <c r="F27" s="6" t="s">
        <v>0</v>
      </c>
      <c r="G27" s="15">
        <v>60</v>
      </c>
      <c r="H27" s="15">
        <v>59</v>
      </c>
      <c r="I27" s="16">
        <v>1522996</v>
      </c>
      <c r="J27" s="16">
        <v>0</v>
      </c>
      <c r="K27" s="16">
        <v>43925668</v>
      </c>
      <c r="L27" s="3">
        <v>12300000</v>
      </c>
      <c r="M27" s="3">
        <v>0</v>
      </c>
      <c r="N27" s="9">
        <f t="shared" si="0"/>
        <v>0.28001850762975306</v>
      </c>
      <c r="O27" s="3">
        <v>29424029</v>
      </c>
      <c r="P27" s="10">
        <f t="shared" si="1"/>
        <v>0.66985956821419312</v>
      </c>
      <c r="Q27" s="11">
        <f t="shared" si="2"/>
        <v>13500000</v>
      </c>
      <c r="R27" s="3">
        <v>0</v>
      </c>
      <c r="S27" s="70"/>
      <c r="T27" s="10">
        <f t="shared" si="3"/>
        <v>0</v>
      </c>
      <c r="U27" s="2">
        <v>0</v>
      </c>
      <c r="W27" s="5">
        <f t="shared" si="4"/>
        <v>0</v>
      </c>
      <c r="X27" s="2">
        <v>13500000</v>
      </c>
      <c r="Y27" s="7" t="s">
        <v>852</v>
      </c>
      <c r="Z27" s="5">
        <f t="shared" si="5"/>
        <v>0.30733738642289971</v>
      </c>
      <c r="AA27" s="13">
        <v>15924029</v>
      </c>
      <c r="AB27" s="10">
        <f t="shared" si="6"/>
        <v>0.36252218179129342</v>
      </c>
      <c r="AC27" s="61">
        <v>0.95497900000000002</v>
      </c>
      <c r="AD27" s="61">
        <v>0</v>
      </c>
      <c r="AE27" s="3">
        <v>14501639</v>
      </c>
      <c r="AF27" s="10">
        <f t="shared" si="7"/>
        <v>0.33014043178580688</v>
      </c>
    </row>
    <row r="28" spans="1:32" ht="15" customHeight="1" x14ac:dyDescent="0.2">
      <c r="A28" s="6" t="s">
        <v>283</v>
      </c>
      <c r="B28" s="6" t="s">
        <v>284</v>
      </c>
      <c r="C28" s="6" t="s">
        <v>285</v>
      </c>
      <c r="D28" s="6" t="s">
        <v>286</v>
      </c>
      <c r="E28" s="15" t="s">
        <v>683</v>
      </c>
      <c r="F28" s="6" t="s">
        <v>0</v>
      </c>
      <c r="G28" s="15">
        <v>133</v>
      </c>
      <c r="H28" s="15">
        <v>132</v>
      </c>
      <c r="I28" s="16">
        <v>2054800</v>
      </c>
      <c r="J28" s="16">
        <v>0</v>
      </c>
      <c r="K28" s="16">
        <v>57733700</v>
      </c>
      <c r="L28" s="3">
        <v>27919000</v>
      </c>
      <c r="M28" s="3">
        <v>4400000</v>
      </c>
      <c r="N28" s="9">
        <f t="shared" si="0"/>
        <v>0.48358237909574475</v>
      </c>
      <c r="O28" s="3">
        <v>41285025</v>
      </c>
      <c r="P28" s="10">
        <f t="shared" si="1"/>
        <v>0.71509404385999853</v>
      </c>
      <c r="Q28" s="11">
        <f t="shared" si="2"/>
        <v>32970933</v>
      </c>
      <c r="R28" s="3">
        <v>0</v>
      </c>
      <c r="S28" s="70"/>
      <c r="T28" s="10">
        <f t="shared" si="3"/>
        <v>0</v>
      </c>
      <c r="U28" s="69">
        <v>27925000</v>
      </c>
      <c r="V28" s="7" t="s">
        <v>851</v>
      </c>
      <c r="W28" s="5">
        <f t="shared" si="4"/>
        <v>0.48368630453270794</v>
      </c>
      <c r="X28" s="2">
        <v>5045933</v>
      </c>
      <c r="Y28" s="7" t="s">
        <v>872</v>
      </c>
      <c r="Z28" s="5">
        <f t="shared" si="5"/>
        <v>8.7400131985304941E-2</v>
      </c>
      <c r="AA28" s="13">
        <v>3914092</v>
      </c>
      <c r="AB28" s="10">
        <f t="shared" si="6"/>
        <v>6.779562023566825E-2</v>
      </c>
      <c r="AC28" s="61">
        <v>0.80050007000000001</v>
      </c>
      <c r="AD28" s="61">
        <v>0</v>
      </c>
      <c r="AE28" s="3">
        <v>16448675</v>
      </c>
      <c r="AF28" s="10">
        <f t="shared" si="7"/>
        <v>0.28490595614000142</v>
      </c>
    </row>
    <row r="29" spans="1:32" ht="15" customHeight="1" x14ac:dyDescent="0.2">
      <c r="A29" s="6" t="s">
        <v>287</v>
      </c>
      <c r="B29" s="6" t="s">
        <v>288</v>
      </c>
      <c r="C29" s="6" t="s">
        <v>68</v>
      </c>
      <c r="D29" s="6" t="s">
        <v>5</v>
      </c>
      <c r="E29" s="15" t="s">
        <v>683</v>
      </c>
      <c r="F29" s="6" t="s">
        <v>0</v>
      </c>
      <c r="G29" s="15">
        <v>100</v>
      </c>
      <c r="H29" s="15">
        <v>99</v>
      </c>
      <c r="I29" s="16">
        <v>3571698</v>
      </c>
      <c r="J29" s="16">
        <v>0</v>
      </c>
      <c r="K29" s="16">
        <v>78089528</v>
      </c>
      <c r="L29" s="3">
        <v>22769403</v>
      </c>
      <c r="M29" s="3">
        <v>0</v>
      </c>
      <c r="N29" s="9">
        <f t="shared" si="0"/>
        <v>0.29158074818943713</v>
      </c>
      <c r="O29" s="3">
        <v>45295626</v>
      </c>
      <c r="P29" s="10">
        <f t="shared" si="1"/>
        <v>0.5800473784397826</v>
      </c>
      <c r="Q29" s="11">
        <f t="shared" si="2"/>
        <v>25000000</v>
      </c>
      <c r="R29" s="3">
        <v>0</v>
      </c>
      <c r="S29" s="70"/>
      <c r="T29" s="10">
        <f t="shared" si="3"/>
        <v>0</v>
      </c>
      <c r="U29" s="2">
        <v>20000000</v>
      </c>
      <c r="V29" s="7" t="s">
        <v>820</v>
      </c>
      <c r="W29" s="5">
        <f t="shared" si="4"/>
        <v>0.25611628744893938</v>
      </c>
      <c r="X29" s="2">
        <v>5000000</v>
      </c>
      <c r="Y29" s="7" t="s">
        <v>701</v>
      </c>
      <c r="Z29" s="5">
        <f t="shared" si="5"/>
        <v>6.4029071862234846E-2</v>
      </c>
      <c r="AA29" s="13">
        <v>7295682</v>
      </c>
      <c r="AB29" s="10">
        <f t="shared" si="6"/>
        <v>9.3427149412402641E-2</v>
      </c>
      <c r="AC29" s="61">
        <v>0.91815999999999998</v>
      </c>
      <c r="AD29" s="61">
        <v>0</v>
      </c>
      <c r="AE29" s="3">
        <v>32793902</v>
      </c>
      <c r="AF29" s="10">
        <f t="shared" si="7"/>
        <v>0.4199526215602174</v>
      </c>
    </row>
    <row r="30" spans="1:32" ht="15" customHeight="1" x14ac:dyDescent="0.2">
      <c r="A30" s="6" t="s">
        <v>289</v>
      </c>
      <c r="B30" s="6" t="s">
        <v>290</v>
      </c>
      <c r="C30" s="6" t="s">
        <v>5</v>
      </c>
      <c r="D30" s="6" t="s">
        <v>5</v>
      </c>
      <c r="E30" s="15" t="s">
        <v>683</v>
      </c>
      <c r="F30" s="6" t="s">
        <v>0</v>
      </c>
      <c r="G30" s="15">
        <v>207</v>
      </c>
      <c r="H30" s="15">
        <v>205</v>
      </c>
      <c r="I30" s="16">
        <v>4330520</v>
      </c>
      <c r="J30" s="16">
        <v>0</v>
      </c>
      <c r="K30" s="16">
        <v>90094670</v>
      </c>
      <c r="L30" s="3">
        <v>50800000</v>
      </c>
      <c r="M30" s="3">
        <v>29433000</v>
      </c>
      <c r="N30" s="9">
        <f t="shared" si="0"/>
        <v>0.56385133548965771</v>
      </c>
      <c r="O30" s="3">
        <v>51986094</v>
      </c>
      <c r="P30" s="10">
        <f t="shared" si="1"/>
        <v>0.57701630962186778</v>
      </c>
      <c r="Q30" s="11">
        <f t="shared" si="2"/>
        <v>0</v>
      </c>
      <c r="R30" s="3">
        <v>0</v>
      </c>
      <c r="S30" s="70"/>
      <c r="T30" s="10">
        <f t="shared" si="3"/>
        <v>0</v>
      </c>
      <c r="U30" s="2">
        <v>0</v>
      </c>
      <c r="W30" s="5">
        <f t="shared" si="4"/>
        <v>0</v>
      </c>
      <c r="X30" s="2">
        <v>0</v>
      </c>
      <c r="Z30" s="5">
        <f t="shared" si="5"/>
        <v>0</v>
      </c>
      <c r="AA30" s="13">
        <v>22553094</v>
      </c>
      <c r="AB30" s="10">
        <f t="shared" si="6"/>
        <v>0.25032661754574381</v>
      </c>
      <c r="AC30" s="61">
        <v>0.88</v>
      </c>
      <c r="AD30" s="61">
        <v>0</v>
      </c>
      <c r="AE30" s="3">
        <v>38108576</v>
      </c>
      <c r="AF30" s="10">
        <f t="shared" si="7"/>
        <v>0.42298369037813227</v>
      </c>
    </row>
    <row r="31" spans="1:32" ht="15" customHeight="1" x14ac:dyDescent="0.2">
      <c r="A31" s="6" t="s">
        <v>291</v>
      </c>
      <c r="B31" s="6" t="s">
        <v>292</v>
      </c>
      <c r="C31" s="6" t="s">
        <v>293</v>
      </c>
      <c r="D31" s="6" t="s">
        <v>222</v>
      </c>
      <c r="E31" s="15" t="s">
        <v>683</v>
      </c>
      <c r="F31" s="46" t="s">
        <v>39</v>
      </c>
      <c r="G31" s="15">
        <v>84</v>
      </c>
      <c r="H31" s="15">
        <v>83</v>
      </c>
      <c r="I31" s="16">
        <v>2656749</v>
      </c>
      <c r="J31" s="16">
        <v>0</v>
      </c>
      <c r="K31" s="16">
        <v>61678815</v>
      </c>
      <c r="L31" s="3">
        <v>29238977</v>
      </c>
      <c r="M31" s="3">
        <v>0</v>
      </c>
      <c r="N31" s="9">
        <f t="shared" si="0"/>
        <v>0.47405218469258853</v>
      </c>
      <c r="O31" s="3">
        <v>39261449</v>
      </c>
      <c r="P31" s="10">
        <f t="shared" si="1"/>
        <v>0.6365467462369373</v>
      </c>
      <c r="Q31" s="11">
        <f t="shared" si="2"/>
        <v>26838110</v>
      </c>
      <c r="R31" s="3">
        <v>0</v>
      </c>
      <c r="S31" s="70"/>
      <c r="T31" s="10">
        <f t="shared" si="3"/>
        <v>0</v>
      </c>
      <c r="U31" s="2">
        <v>24212112</v>
      </c>
      <c r="V31" s="7" t="s">
        <v>850</v>
      </c>
      <c r="W31" s="5">
        <f t="shared" si="4"/>
        <v>0.39255151059565591</v>
      </c>
      <c r="X31" s="2">
        <v>2625998</v>
      </c>
      <c r="Y31" s="7" t="s">
        <v>849</v>
      </c>
      <c r="Z31" s="5">
        <f t="shared" si="5"/>
        <v>4.2575364004642437E-2</v>
      </c>
      <c r="AA31" s="13">
        <v>12423339</v>
      </c>
      <c r="AB31" s="10">
        <f t="shared" si="6"/>
        <v>0.20141987163663894</v>
      </c>
      <c r="AC31" s="61">
        <v>0.8437893831897556</v>
      </c>
      <c r="AD31" s="61">
        <v>0</v>
      </c>
      <c r="AE31" s="3">
        <v>22417366</v>
      </c>
      <c r="AF31" s="10">
        <f t="shared" si="7"/>
        <v>0.36345325376306276</v>
      </c>
    </row>
    <row r="32" spans="1:32" ht="15" customHeight="1" x14ac:dyDescent="0.2">
      <c r="A32" s="6" t="s">
        <v>294</v>
      </c>
      <c r="B32" s="6" t="s">
        <v>295</v>
      </c>
      <c r="C32" s="6" t="s">
        <v>296</v>
      </c>
      <c r="D32" s="6" t="s">
        <v>4</v>
      </c>
      <c r="E32" s="15" t="s">
        <v>683</v>
      </c>
      <c r="F32" s="6" t="s">
        <v>0</v>
      </c>
      <c r="G32" s="15">
        <v>66</v>
      </c>
      <c r="H32" s="15">
        <v>65</v>
      </c>
      <c r="I32" s="16">
        <v>3124138</v>
      </c>
      <c r="J32" s="16">
        <v>0</v>
      </c>
      <c r="K32" s="16">
        <v>65448259</v>
      </c>
      <c r="L32" s="3">
        <v>32378000</v>
      </c>
      <c r="M32" s="3">
        <v>9952000</v>
      </c>
      <c r="N32" s="9">
        <f t="shared" si="0"/>
        <v>0.49471140248360157</v>
      </c>
      <c r="O32" s="3">
        <v>36910061</v>
      </c>
      <c r="P32" s="10">
        <f t="shared" si="1"/>
        <v>0.56395787395964192</v>
      </c>
      <c r="Q32" s="11">
        <f t="shared" si="2"/>
        <v>23858061</v>
      </c>
      <c r="R32" s="3">
        <v>0</v>
      </c>
      <c r="S32" s="70"/>
      <c r="T32" s="10">
        <f t="shared" si="3"/>
        <v>0</v>
      </c>
      <c r="U32" s="2">
        <v>0</v>
      </c>
      <c r="W32" s="5">
        <f t="shared" si="4"/>
        <v>0</v>
      </c>
      <c r="X32" s="2">
        <v>23858061</v>
      </c>
      <c r="Y32" s="7" t="s">
        <v>848</v>
      </c>
      <c r="Z32" s="5">
        <f t="shared" si="5"/>
        <v>0.364533165045689</v>
      </c>
      <c r="AA32" s="13">
        <v>3100000</v>
      </c>
      <c r="AB32" s="10">
        <f t="shared" si="6"/>
        <v>4.7365660253850299E-2</v>
      </c>
      <c r="AC32" s="61">
        <v>0.91347430875332647</v>
      </c>
      <c r="AD32" s="61">
        <v>0</v>
      </c>
      <c r="AE32" s="3">
        <v>28538198</v>
      </c>
      <c r="AF32" s="10">
        <f t="shared" si="7"/>
        <v>0.43604212604035808</v>
      </c>
    </row>
    <row r="33" spans="1:32" ht="15" customHeight="1" x14ac:dyDescent="0.2">
      <c r="A33" s="6" t="s">
        <v>297</v>
      </c>
      <c r="B33" s="6" t="s">
        <v>298</v>
      </c>
      <c r="C33" s="6" t="s">
        <v>299</v>
      </c>
      <c r="D33" s="6" t="s">
        <v>13</v>
      </c>
      <c r="E33" s="15" t="s">
        <v>684</v>
      </c>
      <c r="F33" s="6" t="s">
        <v>0</v>
      </c>
      <c r="G33" s="15">
        <v>168</v>
      </c>
      <c r="H33" s="15">
        <v>166</v>
      </c>
      <c r="I33" s="16">
        <v>3073371</v>
      </c>
      <c r="J33" s="16">
        <v>0</v>
      </c>
      <c r="K33" s="16">
        <v>63674908</v>
      </c>
      <c r="L33" s="3">
        <v>32320000</v>
      </c>
      <c r="M33" s="3">
        <v>25320000</v>
      </c>
      <c r="N33" s="9">
        <f t="shared" si="0"/>
        <v>0.50757827557442248</v>
      </c>
      <c r="O33" s="3">
        <v>35092560</v>
      </c>
      <c r="P33" s="10">
        <f t="shared" si="1"/>
        <v>0.55112070205111252</v>
      </c>
      <c r="Q33" s="11">
        <f t="shared" si="2"/>
        <v>0</v>
      </c>
      <c r="R33" s="3">
        <v>0</v>
      </c>
      <c r="S33" s="70"/>
      <c r="T33" s="10">
        <f t="shared" si="3"/>
        <v>0</v>
      </c>
      <c r="U33" s="2">
        <v>0</v>
      </c>
      <c r="W33" s="5">
        <f t="shared" si="4"/>
        <v>0</v>
      </c>
      <c r="X33" s="2">
        <v>0</v>
      </c>
      <c r="Z33" s="5">
        <f t="shared" si="5"/>
        <v>0</v>
      </c>
      <c r="AA33" s="13">
        <v>9772560</v>
      </c>
      <c r="AB33" s="10">
        <f t="shared" si="6"/>
        <v>0.15347584012214041</v>
      </c>
      <c r="AC33" s="61">
        <v>0.92999993430301153</v>
      </c>
      <c r="AD33" s="61">
        <v>0</v>
      </c>
      <c r="AE33" s="3">
        <v>28582348</v>
      </c>
      <c r="AF33" s="10">
        <f t="shared" si="7"/>
        <v>0.44887929794888748</v>
      </c>
    </row>
    <row r="34" spans="1:32" ht="15" customHeight="1" x14ac:dyDescent="0.2">
      <c r="A34" s="6" t="s">
        <v>300</v>
      </c>
      <c r="B34" s="6" t="s">
        <v>301</v>
      </c>
      <c r="C34" s="6" t="s">
        <v>302</v>
      </c>
      <c r="D34" s="6" t="s">
        <v>222</v>
      </c>
      <c r="E34" s="15" t="s">
        <v>684</v>
      </c>
      <c r="F34" s="6" t="s">
        <v>0</v>
      </c>
      <c r="G34" s="15">
        <v>70</v>
      </c>
      <c r="H34" s="15">
        <v>69</v>
      </c>
      <c r="I34" s="16">
        <v>2591649</v>
      </c>
      <c r="J34" s="16">
        <v>0</v>
      </c>
      <c r="K34" s="16">
        <v>69612410</v>
      </c>
      <c r="L34" s="3">
        <v>35700000</v>
      </c>
      <c r="M34" s="3">
        <v>0</v>
      </c>
      <c r="N34" s="9">
        <f t="shared" ref="N34:N65" si="8">L34/K34</f>
        <v>0.51283959282547464</v>
      </c>
      <c r="O34" s="3">
        <v>44341241</v>
      </c>
      <c r="P34" s="10">
        <f t="shared" ref="P34:P65" si="9">O34/K34</f>
        <v>0.636973220723144</v>
      </c>
      <c r="Q34" s="11">
        <f t="shared" ref="Q34:Q65" si="10">R34+U34+X34</f>
        <v>37244993</v>
      </c>
      <c r="R34" s="3">
        <v>0</v>
      </c>
      <c r="S34" s="70"/>
      <c r="T34" s="10">
        <f t="shared" ref="T34:T65" si="11">R34/K34</f>
        <v>0</v>
      </c>
      <c r="U34" s="2">
        <v>30898570</v>
      </c>
      <c r="V34" s="7" t="s">
        <v>875</v>
      </c>
      <c r="W34" s="5">
        <f t="shared" ref="W34:W65" si="12">U34/K34</f>
        <v>0.44386582794648255</v>
      </c>
      <c r="X34" s="2">
        <v>6346423</v>
      </c>
      <c r="Y34" s="7" t="s">
        <v>847</v>
      </c>
      <c r="Z34" s="5">
        <f t="shared" ref="Z34:Z65" si="13">X34/K34</f>
        <v>9.1167982835244465E-2</v>
      </c>
      <c r="AA34" s="13">
        <v>7096248</v>
      </c>
      <c r="AB34" s="10">
        <f t="shared" ref="AB34:AB65" si="14">AA34/$K34</f>
        <v>0.10193940994141705</v>
      </c>
      <c r="AC34" s="61">
        <v>0.97509999999999997</v>
      </c>
      <c r="AD34" s="61">
        <v>0</v>
      </c>
      <c r="AE34" s="3">
        <v>25271169</v>
      </c>
      <c r="AF34" s="10">
        <f t="shared" ref="AF34:AF65" si="15">AE34/$K34</f>
        <v>0.36302677927685595</v>
      </c>
    </row>
    <row r="35" spans="1:32" ht="15" customHeight="1" x14ac:dyDescent="0.2">
      <c r="A35" s="6" t="s">
        <v>303</v>
      </c>
      <c r="B35" s="6" t="s">
        <v>304</v>
      </c>
      <c r="C35" s="6" t="s">
        <v>206</v>
      </c>
      <c r="D35" s="6" t="s">
        <v>11</v>
      </c>
      <c r="E35" s="15" t="s">
        <v>683</v>
      </c>
      <c r="F35" s="6" t="s">
        <v>0</v>
      </c>
      <c r="G35" s="15">
        <v>279</v>
      </c>
      <c r="H35" s="15">
        <v>275</v>
      </c>
      <c r="I35" s="16">
        <v>3887930</v>
      </c>
      <c r="J35" s="16">
        <v>0</v>
      </c>
      <c r="K35" s="16">
        <v>92881417.807686999</v>
      </c>
      <c r="L35" s="3">
        <v>47031772.219999999</v>
      </c>
      <c r="M35" s="3">
        <v>0</v>
      </c>
      <c r="N35" s="9">
        <f t="shared" si="8"/>
        <v>0.50636363365361525</v>
      </c>
      <c r="O35" s="3">
        <v>60611595.436092481</v>
      </c>
      <c r="P35" s="10">
        <f t="shared" si="9"/>
        <v>0.65256966212111567</v>
      </c>
      <c r="Q35" s="11">
        <f t="shared" si="10"/>
        <v>0</v>
      </c>
      <c r="R35" s="3">
        <v>0</v>
      </c>
      <c r="S35" s="70"/>
      <c r="T35" s="10">
        <f t="shared" si="11"/>
        <v>0</v>
      </c>
      <c r="U35" s="2">
        <v>0</v>
      </c>
      <c r="W35" s="5">
        <f t="shared" si="12"/>
        <v>0</v>
      </c>
      <c r="X35" s="2">
        <v>0</v>
      </c>
      <c r="Z35" s="5">
        <f t="shared" si="13"/>
        <v>0</v>
      </c>
      <c r="AA35" s="13">
        <v>60611595</v>
      </c>
      <c r="AB35" s="10">
        <f t="shared" si="14"/>
        <v>0.65256965742596251</v>
      </c>
      <c r="AC35" s="61">
        <v>0.83000010000000002</v>
      </c>
      <c r="AD35" s="61">
        <v>0</v>
      </c>
      <c r="AE35" s="3">
        <v>32269822.371594518</v>
      </c>
      <c r="AF35" s="10">
        <f t="shared" si="15"/>
        <v>0.34743033787888433</v>
      </c>
    </row>
    <row r="36" spans="1:32" ht="15" customHeight="1" x14ac:dyDescent="0.2">
      <c r="A36" s="6" t="s">
        <v>305</v>
      </c>
      <c r="B36" s="6" t="s">
        <v>306</v>
      </c>
      <c r="C36" s="6" t="s">
        <v>3</v>
      </c>
      <c r="D36" s="6" t="s">
        <v>4</v>
      </c>
      <c r="E36" s="15" t="s">
        <v>683</v>
      </c>
      <c r="F36" s="46" t="s">
        <v>39</v>
      </c>
      <c r="G36" s="15">
        <v>86</v>
      </c>
      <c r="H36" s="15">
        <v>84</v>
      </c>
      <c r="I36" s="16">
        <v>1289941</v>
      </c>
      <c r="J36" s="16">
        <v>0</v>
      </c>
      <c r="K36" s="16">
        <v>33516886</v>
      </c>
      <c r="L36" s="3">
        <v>18972894</v>
      </c>
      <c r="M36" s="3">
        <v>0</v>
      </c>
      <c r="N36" s="9">
        <f t="shared" si="8"/>
        <v>0.5660697118461423</v>
      </c>
      <c r="O36" s="3">
        <v>22036407</v>
      </c>
      <c r="P36" s="10">
        <f t="shared" si="9"/>
        <v>0.65747178899614955</v>
      </c>
      <c r="Q36" s="11">
        <f t="shared" si="10"/>
        <v>0</v>
      </c>
      <c r="R36" s="3">
        <v>0</v>
      </c>
      <c r="S36" s="70"/>
      <c r="T36" s="10">
        <f t="shared" si="11"/>
        <v>0</v>
      </c>
      <c r="U36" s="2">
        <v>0</v>
      </c>
      <c r="W36" s="5">
        <f t="shared" si="12"/>
        <v>0</v>
      </c>
      <c r="X36" s="2">
        <v>0</v>
      </c>
      <c r="Z36" s="5">
        <f t="shared" si="13"/>
        <v>0</v>
      </c>
      <c r="AA36" s="13">
        <v>22036407</v>
      </c>
      <c r="AB36" s="10">
        <f t="shared" si="14"/>
        <v>0.65747178899614955</v>
      </c>
      <c r="AC36" s="61">
        <v>0.89000029999999997</v>
      </c>
      <c r="AD36" s="61">
        <v>0</v>
      </c>
      <c r="AE36" s="3">
        <v>11480479</v>
      </c>
      <c r="AF36" s="10">
        <f t="shared" si="15"/>
        <v>0.34252821100385039</v>
      </c>
    </row>
    <row r="37" spans="1:32" ht="15" customHeight="1" x14ac:dyDescent="0.2">
      <c r="A37" s="6" t="s">
        <v>307</v>
      </c>
      <c r="B37" s="6" t="s">
        <v>308</v>
      </c>
      <c r="C37" s="6" t="s">
        <v>8</v>
      </c>
      <c r="D37" s="6" t="s">
        <v>8</v>
      </c>
      <c r="E37" s="15" t="s">
        <v>683</v>
      </c>
      <c r="F37" s="6" t="s">
        <v>0</v>
      </c>
      <c r="G37" s="15">
        <v>67</v>
      </c>
      <c r="H37" s="15">
        <v>66</v>
      </c>
      <c r="I37" s="16">
        <v>1876355</v>
      </c>
      <c r="J37" s="16">
        <v>0</v>
      </c>
      <c r="K37" s="16">
        <v>37815937</v>
      </c>
      <c r="L37" s="3">
        <v>19172085.959997967</v>
      </c>
      <c r="M37" s="3">
        <v>916000</v>
      </c>
      <c r="N37" s="9">
        <f t="shared" si="8"/>
        <v>0.50698428971885501</v>
      </c>
      <c r="O37" s="3">
        <v>20520337</v>
      </c>
      <c r="P37" s="10">
        <f t="shared" si="9"/>
        <v>0.54263727486112534</v>
      </c>
      <c r="Q37" s="11">
        <f t="shared" si="10"/>
        <v>13710000</v>
      </c>
      <c r="R37" s="3">
        <v>0</v>
      </c>
      <c r="S37" s="70"/>
      <c r="T37" s="10">
        <f t="shared" si="11"/>
        <v>0</v>
      </c>
      <c r="U37" s="2">
        <v>0</v>
      </c>
      <c r="W37" s="5">
        <f t="shared" si="12"/>
        <v>0</v>
      </c>
      <c r="X37" s="2">
        <v>13710000</v>
      </c>
      <c r="Y37" s="7" t="s">
        <v>883</v>
      </c>
      <c r="Z37" s="5">
        <f t="shared" si="13"/>
        <v>0.36254555850354836</v>
      </c>
      <c r="AA37" s="13">
        <v>5894337</v>
      </c>
      <c r="AB37" s="10">
        <f t="shared" si="14"/>
        <v>0.15586912470263528</v>
      </c>
      <c r="AC37" s="61">
        <v>0.92176587558435319</v>
      </c>
      <c r="AD37" s="61">
        <v>0</v>
      </c>
      <c r="AE37" s="3">
        <v>17295600</v>
      </c>
      <c r="AF37" s="10">
        <f t="shared" si="15"/>
        <v>0.45736272513887466</v>
      </c>
    </row>
    <row r="38" spans="1:32" ht="15" customHeight="1" x14ac:dyDescent="0.2">
      <c r="A38" s="6" t="s">
        <v>309</v>
      </c>
      <c r="B38" s="6" t="s">
        <v>310</v>
      </c>
      <c r="C38" s="6" t="s">
        <v>3</v>
      </c>
      <c r="D38" s="6" t="s">
        <v>4</v>
      </c>
      <c r="E38" s="15" t="s">
        <v>683</v>
      </c>
      <c r="F38" s="6" t="s">
        <v>0</v>
      </c>
      <c r="G38" s="15">
        <v>99</v>
      </c>
      <c r="H38" s="15">
        <v>98</v>
      </c>
      <c r="I38" s="16">
        <v>4698742</v>
      </c>
      <c r="J38" s="16">
        <v>0</v>
      </c>
      <c r="K38" s="16">
        <v>98581250</v>
      </c>
      <c r="L38" s="3">
        <v>53314000</v>
      </c>
      <c r="M38" s="3">
        <v>5498000</v>
      </c>
      <c r="N38" s="9">
        <f t="shared" si="8"/>
        <v>0.54081278133519306</v>
      </c>
      <c r="O38" s="3">
        <v>56839173</v>
      </c>
      <c r="P38" s="10">
        <f t="shared" si="9"/>
        <v>0.57657184302288722</v>
      </c>
      <c r="Q38" s="11">
        <f t="shared" si="10"/>
        <v>50691173</v>
      </c>
      <c r="R38" s="3">
        <v>0</v>
      </c>
      <c r="S38" s="70"/>
      <c r="T38" s="10">
        <f t="shared" si="11"/>
        <v>0</v>
      </c>
      <c r="U38" s="2">
        <v>25341173</v>
      </c>
      <c r="V38" s="7" t="s">
        <v>846</v>
      </c>
      <c r="W38" s="5">
        <f t="shared" si="12"/>
        <v>0.25705875103024156</v>
      </c>
      <c r="X38" s="2">
        <v>25350000</v>
      </c>
      <c r="Y38" s="7" t="s">
        <v>784</v>
      </c>
      <c r="Z38" s="5">
        <f t="shared" si="13"/>
        <v>0.25714829138401063</v>
      </c>
      <c r="AA38" s="13">
        <v>650000</v>
      </c>
      <c r="AB38" s="10">
        <f t="shared" si="14"/>
        <v>6.5935459329233498E-3</v>
      </c>
      <c r="AC38" s="61">
        <v>0.88836707999999998</v>
      </c>
      <c r="AD38" s="61">
        <v>0</v>
      </c>
      <c r="AE38" s="3">
        <v>41742077</v>
      </c>
      <c r="AF38" s="10">
        <f t="shared" si="15"/>
        <v>0.42342815697711278</v>
      </c>
    </row>
    <row r="39" spans="1:32" ht="15" customHeight="1" x14ac:dyDescent="0.2">
      <c r="A39" s="6" t="s">
        <v>311</v>
      </c>
      <c r="B39" s="6" t="s">
        <v>312</v>
      </c>
      <c r="C39" s="6" t="s">
        <v>313</v>
      </c>
      <c r="D39" s="6" t="s">
        <v>222</v>
      </c>
      <c r="E39" s="15" t="s">
        <v>683</v>
      </c>
      <c r="F39" s="46" t="s">
        <v>39</v>
      </c>
      <c r="G39" s="15">
        <v>173</v>
      </c>
      <c r="H39" s="15">
        <v>171</v>
      </c>
      <c r="I39" s="16">
        <v>5777439</v>
      </c>
      <c r="J39" s="16">
        <v>0</v>
      </c>
      <c r="K39" s="16">
        <v>149107409</v>
      </c>
      <c r="L39" s="3">
        <v>73920421</v>
      </c>
      <c r="M39" s="3">
        <v>62920421</v>
      </c>
      <c r="N39" s="9">
        <f t="shared" si="8"/>
        <v>0.49575283680236171</v>
      </c>
      <c r="O39" s="3">
        <v>98271028</v>
      </c>
      <c r="P39" s="10">
        <f t="shared" si="9"/>
        <v>0.65906200542992466</v>
      </c>
      <c r="Q39" s="11">
        <f t="shared" si="10"/>
        <v>0</v>
      </c>
      <c r="R39" s="3">
        <v>0</v>
      </c>
      <c r="S39" s="70"/>
      <c r="T39" s="10">
        <f t="shared" si="11"/>
        <v>0</v>
      </c>
      <c r="U39" s="2">
        <v>0</v>
      </c>
      <c r="W39" s="5">
        <f t="shared" si="12"/>
        <v>0</v>
      </c>
      <c r="X39" s="2">
        <v>0</v>
      </c>
      <c r="Z39" s="5">
        <f t="shared" si="13"/>
        <v>0</v>
      </c>
      <c r="AA39" s="13">
        <v>35350607</v>
      </c>
      <c r="AB39" s="10">
        <f t="shared" si="14"/>
        <v>0.23708149204041229</v>
      </c>
      <c r="AC39" s="61">
        <v>0.87991203368828297</v>
      </c>
      <c r="AD39" s="61">
        <v>0</v>
      </c>
      <c r="AE39" s="3">
        <v>50836381</v>
      </c>
      <c r="AF39" s="10">
        <f t="shared" si="15"/>
        <v>0.34093799457007534</v>
      </c>
    </row>
    <row r="40" spans="1:32" ht="15" customHeight="1" x14ac:dyDescent="0.2">
      <c r="A40" s="6" t="s">
        <v>314</v>
      </c>
      <c r="B40" s="6" t="s">
        <v>315</v>
      </c>
      <c r="C40" s="6" t="s">
        <v>269</v>
      </c>
      <c r="D40" s="6" t="s">
        <v>5</v>
      </c>
      <c r="E40" s="15" t="s">
        <v>683</v>
      </c>
      <c r="F40" s="46" t="s">
        <v>0</v>
      </c>
      <c r="G40" s="57">
        <v>272</v>
      </c>
      <c r="H40" s="15">
        <v>269</v>
      </c>
      <c r="I40" s="16">
        <v>6481469</v>
      </c>
      <c r="J40" s="16">
        <v>0</v>
      </c>
      <c r="K40" s="16">
        <v>134208269</v>
      </c>
      <c r="L40" s="3">
        <v>49930000</v>
      </c>
      <c r="M40" s="3">
        <v>49930000</v>
      </c>
      <c r="N40" s="9">
        <f t="shared" si="8"/>
        <v>0.37203370829557453</v>
      </c>
      <c r="O40" s="3">
        <v>77819410</v>
      </c>
      <c r="P40" s="10">
        <f t="shared" si="9"/>
        <v>0.57984065050418021</v>
      </c>
      <c r="Q40" s="11">
        <f t="shared" si="10"/>
        <v>0</v>
      </c>
      <c r="R40" s="3">
        <v>0</v>
      </c>
      <c r="S40" s="70"/>
      <c r="T40" s="10">
        <f t="shared" si="11"/>
        <v>0</v>
      </c>
      <c r="U40" s="2">
        <v>0</v>
      </c>
      <c r="W40" s="5">
        <f t="shared" si="12"/>
        <v>0</v>
      </c>
      <c r="X40" s="2">
        <v>0</v>
      </c>
      <c r="Z40" s="5">
        <f t="shared" si="13"/>
        <v>0</v>
      </c>
      <c r="AA40" s="13">
        <v>27889410</v>
      </c>
      <c r="AB40" s="10">
        <f t="shared" si="14"/>
        <v>0.20780694220860563</v>
      </c>
      <c r="AC40" s="61">
        <v>0.87000122000000002</v>
      </c>
      <c r="AD40" s="61">
        <v>0</v>
      </c>
      <c r="AE40" s="3">
        <v>56388859</v>
      </c>
      <c r="AF40" s="10">
        <f t="shared" si="15"/>
        <v>0.42015934949581979</v>
      </c>
    </row>
    <row r="41" spans="1:32" ht="15" customHeight="1" x14ac:dyDescent="0.2">
      <c r="A41" s="6" t="s">
        <v>316</v>
      </c>
      <c r="B41" s="6" t="s">
        <v>317</v>
      </c>
      <c r="C41" s="6" t="s">
        <v>10</v>
      </c>
      <c r="D41" s="6" t="s">
        <v>10</v>
      </c>
      <c r="E41" s="15" t="s">
        <v>684</v>
      </c>
      <c r="F41" s="46" t="s">
        <v>0</v>
      </c>
      <c r="G41" s="57">
        <v>90</v>
      </c>
      <c r="H41" s="15">
        <v>89</v>
      </c>
      <c r="I41" s="16">
        <v>4262717</v>
      </c>
      <c r="J41" s="16">
        <v>4750871</v>
      </c>
      <c r="K41" s="16">
        <v>95624279</v>
      </c>
      <c r="L41" s="3">
        <v>26820000</v>
      </c>
      <c r="M41" s="3">
        <v>0</v>
      </c>
      <c r="N41" s="9">
        <f t="shared" si="8"/>
        <v>0.28047270296281135</v>
      </c>
      <c r="O41" s="3">
        <v>55922132</v>
      </c>
      <c r="P41" s="10">
        <f t="shared" si="9"/>
        <v>0.58481101854896078</v>
      </c>
      <c r="Q41" s="11">
        <f t="shared" si="10"/>
        <v>26780431</v>
      </c>
      <c r="R41" s="3">
        <v>0</v>
      </c>
      <c r="S41" s="70"/>
      <c r="T41" s="10">
        <f t="shared" si="11"/>
        <v>0</v>
      </c>
      <c r="U41" s="2">
        <v>26780431</v>
      </c>
      <c r="V41" s="7" t="s">
        <v>845</v>
      </c>
      <c r="W41" s="5">
        <f t="shared" si="12"/>
        <v>0.28005890637878694</v>
      </c>
      <c r="X41" s="2">
        <v>0</v>
      </c>
      <c r="Z41" s="5">
        <f t="shared" si="13"/>
        <v>0</v>
      </c>
      <c r="AA41" s="13">
        <v>29141701</v>
      </c>
      <c r="AB41" s="10">
        <f t="shared" si="14"/>
        <v>0.30475211217017384</v>
      </c>
      <c r="AC41" s="61">
        <v>0.84</v>
      </c>
      <c r="AD41" s="61">
        <v>0.81991791366024447</v>
      </c>
      <c r="AE41" s="3">
        <v>39702147</v>
      </c>
      <c r="AF41" s="10">
        <f t="shared" si="15"/>
        <v>0.41518898145103922</v>
      </c>
    </row>
    <row r="42" spans="1:32" ht="15" customHeight="1" x14ac:dyDescent="0.2">
      <c r="A42" s="6" t="s">
        <v>318</v>
      </c>
      <c r="B42" s="6" t="s">
        <v>319</v>
      </c>
      <c r="C42" s="6" t="s">
        <v>3</v>
      </c>
      <c r="D42" s="6" t="s">
        <v>4</v>
      </c>
      <c r="E42" s="15" t="s">
        <v>683</v>
      </c>
      <c r="F42" s="46" t="s">
        <v>39</v>
      </c>
      <c r="G42" s="57">
        <v>101</v>
      </c>
      <c r="H42" s="15">
        <v>100</v>
      </c>
      <c r="I42" s="16">
        <v>1807190</v>
      </c>
      <c r="J42" s="16">
        <v>0</v>
      </c>
      <c r="K42" s="16">
        <v>50318154</v>
      </c>
      <c r="L42" s="3">
        <v>16518155</v>
      </c>
      <c r="M42" s="3">
        <v>0</v>
      </c>
      <c r="N42" s="9">
        <f t="shared" si="8"/>
        <v>0.32827426459245701</v>
      </c>
      <c r="O42" s="3">
        <v>33872730</v>
      </c>
      <c r="P42" s="10">
        <f t="shared" si="9"/>
        <v>0.6731711580675237</v>
      </c>
      <c r="Q42" s="11">
        <f t="shared" si="10"/>
        <v>22892440</v>
      </c>
      <c r="R42" s="3">
        <v>0</v>
      </c>
      <c r="S42" s="70"/>
      <c r="T42" s="10">
        <f t="shared" si="11"/>
        <v>0</v>
      </c>
      <c r="U42" s="2">
        <v>13067086</v>
      </c>
      <c r="V42" s="7" t="s">
        <v>797</v>
      </c>
      <c r="W42" s="5">
        <f t="shared" si="12"/>
        <v>0.25968929623292619</v>
      </c>
      <c r="X42" s="2">
        <v>9825354</v>
      </c>
      <c r="Y42" s="7" t="s">
        <v>712</v>
      </c>
      <c r="Z42" s="5">
        <f t="shared" si="13"/>
        <v>0.19526459575603669</v>
      </c>
      <c r="AA42" s="13">
        <v>10980290</v>
      </c>
      <c r="AB42" s="10">
        <f t="shared" si="14"/>
        <v>0.21821726607856082</v>
      </c>
      <c r="AC42" s="61">
        <v>0.90999971476986674</v>
      </c>
      <c r="AD42" s="61">
        <v>0</v>
      </c>
      <c r="AE42" s="3">
        <v>16445424</v>
      </c>
      <c r="AF42" s="10">
        <f t="shared" si="15"/>
        <v>0.3268288419324763</v>
      </c>
    </row>
    <row r="43" spans="1:32" ht="15" customHeight="1" x14ac:dyDescent="0.2">
      <c r="A43" s="6" t="s">
        <v>320</v>
      </c>
      <c r="B43" s="6" t="s">
        <v>321</v>
      </c>
      <c r="C43" s="6" t="s">
        <v>322</v>
      </c>
      <c r="D43" s="6" t="s">
        <v>10</v>
      </c>
      <c r="E43" s="15" t="s">
        <v>684</v>
      </c>
      <c r="F43" s="46" t="s">
        <v>0</v>
      </c>
      <c r="G43" s="57">
        <v>256</v>
      </c>
      <c r="H43" s="15">
        <v>253</v>
      </c>
      <c r="I43" s="16">
        <v>10860992</v>
      </c>
      <c r="J43" s="16">
        <v>8480000</v>
      </c>
      <c r="K43" s="16">
        <v>214564814</v>
      </c>
      <c r="L43" s="3">
        <v>74000000</v>
      </c>
      <c r="M43" s="3">
        <v>70300000</v>
      </c>
      <c r="N43" s="9">
        <f t="shared" si="8"/>
        <v>0.34488413370516563</v>
      </c>
      <c r="O43" s="3">
        <v>118221515</v>
      </c>
      <c r="P43" s="10">
        <f t="shared" si="9"/>
        <v>0.55098276737955743</v>
      </c>
      <c r="Q43" s="11">
        <f t="shared" si="10"/>
        <v>0</v>
      </c>
      <c r="R43" s="3">
        <v>0</v>
      </c>
      <c r="S43" s="70"/>
      <c r="T43" s="10">
        <f t="shared" si="11"/>
        <v>0</v>
      </c>
      <c r="U43" s="2">
        <v>0</v>
      </c>
      <c r="W43" s="5">
        <f t="shared" si="12"/>
        <v>0</v>
      </c>
      <c r="X43" s="2">
        <v>0</v>
      </c>
      <c r="Z43" s="5">
        <f t="shared" si="13"/>
        <v>0</v>
      </c>
      <c r="AA43" s="13">
        <v>47921515</v>
      </c>
      <c r="AB43" s="10">
        <f t="shared" si="14"/>
        <v>0.22334284035965002</v>
      </c>
      <c r="AC43" s="61">
        <v>0.81991799999999992</v>
      </c>
      <c r="AD43" s="61">
        <v>0.85991399999999996</v>
      </c>
      <c r="AE43" s="3">
        <v>96343299</v>
      </c>
      <c r="AF43" s="10">
        <f t="shared" si="15"/>
        <v>0.44901723262044263</v>
      </c>
    </row>
    <row r="44" spans="1:32" ht="15" customHeight="1" x14ac:dyDescent="0.2">
      <c r="A44" s="6" t="s">
        <v>323</v>
      </c>
      <c r="B44" s="6" t="s">
        <v>324</v>
      </c>
      <c r="C44" s="6" t="s">
        <v>325</v>
      </c>
      <c r="D44" s="6" t="s">
        <v>1</v>
      </c>
      <c r="E44" s="15" t="s">
        <v>683</v>
      </c>
      <c r="F44" s="46" t="s">
        <v>0</v>
      </c>
      <c r="G44" s="57">
        <v>61</v>
      </c>
      <c r="H44" s="15">
        <v>60</v>
      </c>
      <c r="I44" s="16">
        <v>1799885</v>
      </c>
      <c r="J44" s="16">
        <v>4184430</v>
      </c>
      <c r="K44" s="16">
        <v>39459960</v>
      </c>
      <c r="L44" s="3">
        <v>19720254</v>
      </c>
      <c r="M44" s="3">
        <v>10514054</v>
      </c>
      <c r="N44" s="9">
        <f t="shared" si="8"/>
        <v>0.49975352230463488</v>
      </c>
      <c r="O44" s="3">
        <v>20290506</v>
      </c>
      <c r="P44" s="10">
        <f t="shared" si="9"/>
        <v>0.51420493077033025</v>
      </c>
      <c r="Q44" s="11">
        <f t="shared" si="10"/>
        <v>7886312</v>
      </c>
      <c r="R44" s="3">
        <v>0</v>
      </c>
      <c r="S44" s="70"/>
      <c r="T44" s="10">
        <f t="shared" si="11"/>
        <v>0</v>
      </c>
      <c r="U44" s="2">
        <v>0</v>
      </c>
      <c r="W44" s="5">
        <f t="shared" si="12"/>
        <v>0</v>
      </c>
      <c r="X44" s="2">
        <v>7886312</v>
      </c>
      <c r="Y44" s="7" t="s">
        <v>844</v>
      </c>
      <c r="Z44" s="5">
        <f t="shared" si="13"/>
        <v>0.19985605662043246</v>
      </c>
      <c r="AA44" s="13">
        <v>1890140</v>
      </c>
      <c r="AB44" s="10">
        <f t="shared" si="14"/>
        <v>4.7900200608414198E-2</v>
      </c>
      <c r="AC44" s="61">
        <v>0.86277734410809581</v>
      </c>
      <c r="AD44" s="61">
        <v>0.87</v>
      </c>
      <c r="AE44" s="3">
        <v>19169454</v>
      </c>
      <c r="AF44" s="10">
        <f t="shared" si="15"/>
        <v>0.48579506922966975</v>
      </c>
    </row>
    <row r="45" spans="1:32" ht="15" customHeight="1" x14ac:dyDescent="0.2">
      <c r="A45" s="6" t="s">
        <v>326</v>
      </c>
      <c r="B45" s="6" t="s">
        <v>327</v>
      </c>
      <c r="C45" s="6" t="s">
        <v>3</v>
      </c>
      <c r="D45" s="6" t="s">
        <v>4</v>
      </c>
      <c r="E45" s="15" t="s">
        <v>683</v>
      </c>
      <c r="F45" s="46" t="s">
        <v>39</v>
      </c>
      <c r="G45" s="57">
        <v>109</v>
      </c>
      <c r="H45" s="15">
        <v>106</v>
      </c>
      <c r="I45" s="16">
        <v>1402129</v>
      </c>
      <c r="J45" s="16">
        <v>0</v>
      </c>
      <c r="K45" s="16">
        <v>37626746</v>
      </c>
      <c r="L45" s="3">
        <v>11159969</v>
      </c>
      <c r="M45" s="3">
        <v>0</v>
      </c>
      <c r="N45" s="9">
        <f t="shared" si="8"/>
        <v>0.29659670809694783</v>
      </c>
      <c r="O45" s="3">
        <v>26172506</v>
      </c>
      <c r="P45" s="10">
        <f t="shared" si="9"/>
        <v>0.69558249868325051</v>
      </c>
      <c r="Q45" s="11">
        <f t="shared" si="10"/>
        <v>0</v>
      </c>
      <c r="R45" s="3">
        <v>0</v>
      </c>
      <c r="S45" s="70"/>
      <c r="T45" s="10">
        <f t="shared" si="11"/>
        <v>0</v>
      </c>
      <c r="U45" s="2">
        <v>0</v>
      </c>
      <c r="W45" s="5">
        <f t="shared" si="12"/>
        <v>0</v>
      </c>
      <c r="X45" s="2">
        <v>0</v>
      </c>
      <c r="Z45" s="5">
        <f t="shared" si="13"/>
        <v>0</v>
      </c>
      <c r="AA45" s="13">
        <v>26172506</v>
      </c>
      <c r="AB45" s="10">
        <f t="shared" si="14"/>
        <v>0.69558249868325051</v>
      </c>
      <c r="AC45" s="61">
        <v>0.816917701580953</v>
      </c>
      <c r="AD45" s="61">
        <v>0</v>
      </c>
      <c r="AE45" s="3">
        <v>11454240</v>
      </c>
      <c r="AF45" s="10">
        <f t="shared" si="15"/>
        <v>0.30441750131674955</v>
      </c>
    </row>
    <row r="46" spans="1:32" ht="15" customHeight="1" x14ac:dyDescent="0.2">
      <c r="A46" s="6" t="s">
        <v>328</v>
      </c>
      <c r="B46" s="6" t="s">
        <v>329</v>
      </c>
      <c r="C46" s="6" t="s">
        <v>72</v>
      </c>
      <c r="D46" s="6" t="s">
        <v>72</v>
      </c>
      <c r="E46" s="15" t="s">
        <v>684</v>
      </c>
      <c r="F46" s="46" t="s">
        <v>0</v>
      </c>
      <c r="G46" s="57">
        <v>106</v>
      </c>
      <c r="H46" s="15">
        <v>105</v>
      </c>
      <c r="I46" s="16">
        <v>2813009</v>
      </c>
      <c r="J46" s="16">
        <v>0</v>
      </c>
      <c r="K46" s="16">
        <v>56993234</v>
      </c>
      <c r="L46" s="3">
        <v>21638534</v>
      </c>
      <c r="M46" s="3">
        <v>0</v>
      </c>
      <c r="N46" s="9">
        <f t="shared" si="8"/>
        <v>0.37966847082234356</v>
      </c>
      <c r="O46" s="3">
        <v>33928867</v>
      </c>
      <c r="P46" s="10">
        <f t="shared" si="9"/>
        <v>0.59531394551149708</v>
      </c>
      <c r="Q46" s="11">
        <f t="shared" si="10"/>
        <v>1100000</v>
      </c>
      <c r="R46" s="3">
        <v>0</v>
      </c>
      <c r="S46" s="70"/>
      <c r="T46" s="10">
        <f t="shared" si="11"/>
        <v>0</v>
      </c>
      <c r="U46" s="2">
        <v>0</v>
      </c>
      <c r="W46" s="5">
        <f t="shared" si="12"/>
        <v>0</v>
      </c>
      <c r="X46" s="2">
        <v>1100000</v>
      </c>
      <c r="Y46" s="7" t="s">
        <v>843</v>
      </c>
      <c r="Z46" s="5">
        <f t="shared" si="13"/>
        <v>1.9300536621592663E-2</v>
      </c>
      <c r="AA46" s="13">
        <v>32828867</v>
      </c>
      <c r="AB46" s="10">
        <f t="shared" si="14"/>
        <v>0.57601340888990438</v>
      </c>
      <c r="AC46" s="61">
        <v>0.81991799528547549</v>
      </c>
      <c r="AD46" s="61">
        <v>0</v>
      </c>
      <c r="AE46" s="3">
        <v>23064367</v>
      </c>
      <c r="AF46" s="10">
        <f t="shared" si="15"/>
        <v>0.40468605448850298</v>
      </c>
    </row>
    <row r="47" spans="1:32" ht="15" customHeight="1" x14ac:dyDescent="0.2">
      <c r="A47" s="6" t="s">
        <v>330</v>
      </c>
      <c r="B47" s="6" t="s">
        <v>331</v>
      </c>
      <c r="C47" s="6" t="s">
        <v>10</v>
      </c>
      <c r="D47" s="6" t="s">
        <v>10</v>
      </c>
      <c r="E47" s="15" t="s">
        <v>684</v>
      </c>
      <c r="F47" s="46" t="s">
        <v>0</v>
      </c>
      <c r="G47" s="57">
        <v>50</v>
      </c>
      <c r="H47" s="15">
        <v>49</v>
      </c>
      <c r="I47" s="16">
        <v>2147773</v>
      </c>
      <c r="J47" s="16">
        <v>9999047</v>
      </c>
      <c r="K47" s="16">
        <v>44869242</v>
      </c>
      <c r="L47" s="3">
        <v>22655819</v>
      </c>
      <c r="M47" s="3">
        <v>11500000</v>
      </c>
      <c r="N47" s="9">
        <f t="shared" si="8"/>
        <v>0.50492983589961249</v>
      </c>
      <c r="O47" s="3">
        <v>18093418</v>
      </c>
      <c r="P47" s="10">
        <f t="shared" si="9"/>
        <v>0.40324768579776765</v>
      </c>
      <c r="Q47" s="11">
        <f t="shared" si="10"/>
        <v>2500000</v>
      </c>
      <c r="R47" s="3">
        <v>0</v>
      </c>
      <c r="S47" s="70"/>
      <c r="T47" s="10">
        <f t="shared" si="11"/>
        <v>0</v>
      </c>
      <c r="U47" s="2">
        <v>0</v>
      </c>
      <c r="W47" s="5">
        <f t="shared" si="12"/>
        <v>0</v>
      </c>
      <c r="X47" s="2">
        <v>2500000</v>
      </c>
      <c r="Y47" s="7" t="s">
        <v>842</v>
      </c>
      <c r="Z47" s="5">
        <f t="shared" si="13"/>
        <v>5.5717455623609601E-2</v>
      </c>
      <c r="AA47" s="13">
        <v>4093418</v>
      </c>
      <c r="AB47" s="10">
        <f t="shared" si="14"/>
        <v>9.12299343055539E-2</v>
      </c>
      <c r="AC47" s="61">
        <v>0.86775000000000002</v>
      </c>
      <c r="AD47" s="61">
        <v>0.81393000000000004</v>
      </c>
      <c r="AE47" s="3">
        <v>26775824</v>
      </c>
      <c r="AF47" s="10">
        <f t="shared" si="15"/>
        <v>0.59675231420223229</v>
      </c>
    </row>
    <row r="48" spans="1:32" ht="15" customHeight="1" x14ac:dyDescent="0.2">
      <c r="A48" s="6" t="s">
        <v>332</v>
      </c>
      <c r="B48" s="6" t="s">
        <v>333</v>
      </c>
      <c r="C48" s="6" t="s">
        <v>1</v>
      </c>
      <c r="D48" s="6" t="s">
        <v>1</v>
      </c>
      <c r="E48" s="15" t="s">
        <v>684</v>
      </c>
      <c r="F48" s="46" t="s">
        <v>0</v>
      </c>
      <c r="G48" s="57">
        <v>126</v>
      </c>
      <c r="H48" s="15">
        <v>125</v>
      </c>
      <c r="I48" s="16">
        <v>3929628</v>
      </c>
      <c r="J48" s="16">
        <v>5543999</v>
      </c>
      <c r="K48" s="16">
        <v>89235429</v>
      </c>
      <c r="L48" s="3">
        <v>28200000</v>
      </c>
      <c r="M48" s="3">
        <v>20500000</v>
      </c>
      <c r="N48" s="9">
        <f t="shared" si="8"/>
        <v>0.31601797980934232</v>
      </c>
      <c r="O48" s="3">
        <v>49775984</v>
      </c>
      <c r="P48" s="10">
        <f t="shared" si="9"/>
        <v>0.55780517399652996</v>
      </c>
      <c r="Q48" s="11">
        <f t="shared" si="10"/>
        <v>16797400</v>
      </c>
      <c r="R48" s="3">
        <v>0</v>
      </c>
      <c r="S48" s="70"/>
      <c r="T48" s="10">
        <f t="shared" si="11"/>
        <v>0</v>
      </c>
      <c r="U48" s="2">
        <v>0</v>
      </c>
      <c r="W48" s="5">
        <f t="shared" si="12"/>
        <v>0</v>
      </c>
      <c r="X48" s="2">
        <v>16797400</v>
      </c>
      <c r="Y48" s="7" t="s">
        <v>841</v>
      </c>
      <c r="Z48" s="5">
        <f t="shared" si="13"/>
        <v>0.18823689411522859</v>
      </c>
      <c r="AA48" s="13">
        <v>12478584</v>
      </c>
      <c r="AB48" s="10">
        <f t="shared" si="14"/>
        <v>0.13983889739578659</v>
      </c>
      <c r="AC48" s="61">
        <v>0.88</v>
      </c>
      <c r="AD48" s="61">
        <v>0.88</v>
      </c>
      <c r="AE48" s="3">
        <v>39459445</v>
      </c>
      <c r="AF48" s="10">
        <f t="shared" si="15"/>
        <v>0.44219482600346999</v>
      </c>
    </row>
    <row r="49" spans="1:32" ht="15" customHeight="1" x14ac:dyDescent="0.2">
      <c r="A49" s="6" t="s">
        <v>334</v>
      </c>
      <c r="B49" s="6" t="s">
        <v>335</v>
      </c>
      <c r="C49" s="6" t="s">
        <v>336</v>
      </c>
      <c r="D49" s="6" t="s">
        <v>336</v>
      </c>
      <c r="E49" s="15" t="s">
        <v>683</v>
      </c>
      <c r="F49" s="46" t="s">
        <v>0</v>
      </c>
      <c r="G49" s="57">
        <v>104</v>
      </c>
      <c r="H49" s="15">
        <v>103</v>
      </c>
      <c r="I49" s="16">
        <v>2474228</v>
      </c>
      <c r="J49" s="16">
        <v>2724270</v>
      </c>
      <c r="K49" s="16">
        <v>51452764</v>
      </c>
      <c r="L49" s="3">
        <v>19252525</v>
      </c>
      <c r="M49" s="3">
        <v>0</v>
      </c>
      <c r="N49" s="9">
        <f t="shared" si="8"/>
        <v>0.37417863499033793</v>
      </c>
      <c r="O49" s="3">
        <v>28932445</v>
      </c>
      <c r="P49" s="10">
        <f t="shared" si="9"/>
        <v>0.56231080219519403</v>
      </c>
      <c r="Q49" s="11">
        <f t="shared" si="10"/>
        <v>23939495</v>
      </c>
      <c r="R49" s="3">
        <v>0</v>
      </c>
      <c r="S49" s="70"/>
      <c r="T49" s="10">
        <f t="shared" si="11"/>
        <v>0</v>
      </c>
      <c r="U49" s="2">
        <v>23176960</v>
      </c>
      <c r="V49" s="7" t="s">
        <v>827</v>
      </c>
      <c r="W49" s="5">
        <f t="shared" si="12"/>
        <v>0.45045121385510017</v>
      </c>
      <c r="X49" s="2">
        <v>762535</v>
      </c>
      <c r="Y49" s="7" t="s">
        <v>840</v>
      </c>
      <c r="Z49" s="5">
        <f t="shared" si="13"/>
        <v>1.4820097905721839E-2</v>
      </c>
      <c r="AA49" s="13">
        <v>4992950</v>
      </c>
      <c r="AB49" s="10">
        <f t="shared" si="14"/>
        <v>9.7039490434372003E-2</v>
      </c>
      <c r="AC49" s="61">
        <v>0.81991801078962812</v>
      </c>
      <c r="AD49" s="61">
        <v>0.81991799638068175</v>
      </c>
      <c r="AE49" s="3">
        <v>22520319</v>
      </c>
      <c r="AF49" s="10">
        <f t="shared" si="15"/>
        <v>0.43768919780480597</v>
      </c>
    </row>
    <row r="50" spans="1:32" ht="15" customHeight="1" x14ac:dyDescent="0.2">
      <c r="A50" s="6" t="s">
        <v>337</v>
      </c>
      <c r="B50" s="6" t="s">
        <v>338</v>
      </c>
      <c r="C50" s="6" t="s">
        <v>339</v>
      </c>
      <c r="D50" s="6" t="s">
        <v>336</v>
      </c>
      <c r="E50" s="15" t="s">
        <v>684</v>
      </c>
      <c r="F50" s="46" t="s">
        <v>0</v>
      </c>
      <c r="G50" s="57">
        <v>240</v>
      </c>
      <c r="H50" s="15">
        <v>238</v>
      </c>
      <c r="I50" s="16">
        <v>5598037</v>
      </c>
      <c r="J50" s="16">
        <v>0</v>
      </c>
      <c r="K50" s="16">
        <v>110998637</v>
      </c>
      <c r="L50" s="3">
        <v>47000000</v>
      </c>
      <c r="M50" s="3">
        <v>43000000</v>
      </c>
      <c r="N50" s="9">
        <f t="shared" si="8"/>
        <v>0.42342862282173788</v>
      </c>
      <c r="O50" s="3">
        <v>65099324</v>
      </c>
      <c r="P50" s="10">
        <f t="shared" si="9"/>
        <v>0.5864875980414066</v>
      </c>
      <c r="Q50" s="11">
        <f t="shared" si="10"/>
        <v>0</v>
      </c>
      <c r="R50" s="3">
        <v>0</v>
      </c>
      <c r="S50" s="70"/>
      <c r="T50" s="10">
        <f t="shared" si="11"/>
        <v>0</v>
      </c>
      <c r="U50" s="2">
        <v>0</v>
      </c>
      <c r="W50" s="5">
        <f t="shared" si="12"/>
        <v>0</v>
      </c>
      <c r="X50" s="2">
        <v>0</v>
      </c>
      <c r="Z50" s="5">
        <f t="shared" si="13"/>
        <v>0</v>
      </c>
      <c r="AA50" s="13">
        <v>22099324</v>
      </c>
      <c r="AB50" s="10">
        <f t="shared" si="14"/>
        <v>0.19909545375768894</v>
      </c>
      <c r="AC50" s="61">
        <v>0.81991799999999992</v>
      </c>
      <c r="AD50" s="61">
        <v>0</v>
      </c>
      <c r="AE50" s="3">
        <v>45899313</v>
      </c>
      <c r="AF50" s="10">
        <f t="shared" si="15"/>
        <v>0.4135124019585934</v>
      </c>
    </row>
    <row r="51" spans="1:32" ht="15" customHeight="1" x14ac:dyDescent="0.2">
      <c r="A51" s="6" t="s">
        <v>340</v>
      </c>
      <c r="B51" s="6" t="s">
        <v>341</v>
      </c>
      <c r="C51" s="6" t="s">
        <v>342</v>
      </c>
      <c r="D51" s="6" t="s">
        <v>13</v>
      </c>
      <c r="E51" s="15" t="s">
        <v>684</v>
      </c>
      <c r="F51" s="46" t="s">
        <v>0</v>
      </c>
      <c r="G51" s="57">
        <v>192</v>
      </c>
      <c r="H51" s="15">
        <v>190</v>
      </c>
      <c r="I51" s="16">
        <v>3455851</v>
      </c>
      <c r="J51" s="16">
        <v>0</v>
      </c>
      <c r="K51" s="16">
        <v>70878900</v>
      </c>
      <c r="L51" s="3">
        <v>32641003</v>
      </c>
      <c r="M51" s="3">
        <v>0</v>
      </c>
      <c r="N51" s="9">
        <f t="shared" si="8"/>
        <v>0.46051791153643751</v>
      </c>
      <c r="O51" s="3">
        <v>42281733</v>
      </c>
      <c r="P51" s="10">
        <f t="shared" si="9"/>
        <v>0.5965348361783267</v>
      </c>
      <c r="Q51" s="11">
        <f t="shared" si="10"/>
        <v>36512853</v>
      </c>
      <c r="R51" s="3">
        <v>0</v>
      </c>
      <c r="S51" s="70"/>
      <c r="T51" s="10">
        <f t="shared" si="11"/>
        <v>0</v>
      </c>
      <c r="U51" s="2">
        <v>35941003</v>
      </c>
      <c r="V51" s="7" t="s">
        <v>827</v>
      </c>
      <c r="W51" s="5">
        <f t="shared" si="12"/>
        <v>0.50707619615992916</v>
      </c>
      <c r="X51" s="2">
        <v>571850</v>
      </c>
      <c r="Y51" s="7" t="s">
        <v>839</v>
      </c>
      <c r="Z51" s="5">
        <f t="shared" si="13"/>
        <v>8.0679863824071763E-3</v>
      </c>
      <c r="AA51" s="13">
        <v>5768880</v>
      </c>
      <c r="AB51" s="10">
        <f t="shared" si="14"/>
        <v>8.1390653635990406E-2</v>
      </c>
      <c r="AC51" s="61">
        <v>0.82750000000000001</v>
      </c>
      <c r="AD51" s="61">
        <v>0</v>
      </c>
      <c r="AE51" s="3">
        <v>28597167</v>
      </c>
      <c r="AF51" s="10">
        <f t="shared" si="15"/>
        <v>0.4034651638216733</v>
      </c>
    </row>
    <row r="52" spans="1:32" ht="15" customHeight="1" x14ac:dyDescent="0.2">
      <c r="A52" s="6" t="s">
        <v>343</v>
      </c>
      <c r="B52" s="6" t="s">
        <v>344</v>
      </c>
      <c r="C52" s="6" t="s">
        <v>345</v>
      </c>
      <c r="D52" s="6" t="s">
        <v>8</v>
      </c>
      <c r="E52" s="15" t="s">
        <v>684</v>
      </c>
      <c r="F52" s="46" t="s">
        <v>0</v>
      </c>
      <c r="G52" s="57">
        <v>81</v>
      </c>
      <c r="H52" s="15">
        <v>80</v>
      </c>
      <c r="I52" s="16">
        <v>2216098</v>
      </c>
      <c r="J52" s="16">
        <v>5045179</v>
      </c>
      <c r="K52" s="16">
        <v>47754257</v>
      </c>
      <c r="L52" s="3">
        <v>28500000</v>
      </c>
      <c r="M52" s="3">
        <v>5000000</v>
      </c>
      <c r="N52" s="9">
        <f t="shared" si="8"/>
        <v>0.59680543244553041</v>
      </c>
      <c r="O52" s="3">
        <v>26173100</v>
      </c>
      <c r="P52" s="10">
        <f t="shared" si="9"/>
        <v>0.54807888645403902</v>
      </c>
      <c r="Q52" s="11">
        <f t="shared" si="10"/>
        <v>6650000</v>
      </c>
      <c r="R52" s="3">
        <v>0</v>
      </c>
      <c r="S52" s="70"/>
      <c r="T52" s="10">
        <f t="shared" si="11"/>
        <v>0</v>
      </c>
      <c r="U52" s="2">
        <v>0</v>
      </c>
      <c r="W52" s="5">
        <f t="shared" si="12"/>
        <v>0</v>
      </c>
      <c r="X52" s="2">
        <v>6650000</v>
      </c>
      <c r="Y52" s="7" t="s">
        <v>838</v>
      </c>
      <c r="Z52" s="5">
        <f t="shared" si="13"/>
        <v>0.13925460090395711</v>
      </c>
      <c r="AA52" s="13">
        <v>14523100</v>
      </c>
      <c r="AB52" s="10">
        <f t="shared" si="14"/>
        <v>0.30412157810349766</v>
      </c>
      <c r="AC52" s="61">
        <v>0.81447000000000003</v>
      </c>
      <c r="AD52" s="61">
        <v>0.7</v>
      </c>
      <c r="AE52" s="3">
        <v>21581157</v>
      </c>
      <c r="AF52" s="10">
        <f t="shared" si="15"/>
        <v>0.45192111354596093</v>
      </c>
    </row>
    <row r="53" spans="1:32" ht="15" customHeight="1" x14ac:dyDescent="0.2">
      <c r="A53" s="6" t="s">
        <v>346</v>
      </c>
      <c r="B53" s="6" t="s">
        <v>347</v>
      </c>
      <c r="C53" s="6" t="s">
        <v>5</v>
      </c>
      <c r="D53" s="6" t="s">
        <v>5</v>
      </c>
      <c r="E53" s="15" t="s">
        <v>684</v>
      </c>
      <c r="F53" s="46" t="s">
        <v>0</v>
      </c>
      <c r="G53" s="57">
        <v>70</v>
      </c>
      <c r="H53" s="15">
        <v>69</v>
      </c>
      <c r="I53" s="16">
        <v>1117480</v>
      </c>
      <c r="J53" s="16">
        <v>7750326</v>
      </c>
      <c r="K53" s="16">
        <v>31392634</v>
      </c>
      <c r="L53" s="3">
        <v>15887558</v>
      </c>
      <c r="M53" s="3">
        <v>0</v>
      </c>
      <c r="N53" s="9">
        <f t="shared" si="8"/>
        <v>0.50609190678297333</v>
      </c>
      <c r="O53" s="3">
        <v>15694743</v>
      </c>
      <c r="P53" s="10">
        <f t="shared" si="9"/>
        <v>0.49994986084952286</v>
      </c>
      <c r="Q53" s="11">
        <f t="shared" si="10"/>
        <v>0</v>
      </c>
      <c r="R53" s="3">
        <v>0</v>
      </c>
      <c r="S53" s="70"/>
      <c r="T53" s="10">
        <f t="shared" si="11"/>
        <v>0</v>
      </c>
      <c r="U53" s="2">
        <v>0</v>
      </c>
      <c r="W53" s="5">
        <f t="shared" si="12"/>
        <v>0</v>
      </c>
      <c r="X53" s="2">
        <v>0</v>
      </c>
      <c r="Z53" s="5">
        <f t="shared" si="13"/>
        <v>0</v>
      </c>
      <c r="AA53" s="13">
        <v>15694743</v>
      </c>
      <c r="AB53" s="10">
        <f t="shared" si="14"/>
        <v>0.49994986084952286</v>
      </c>
      <c r="AC53" s="61">
        <v>0.84991498729283743</v>
      </c>
      <c r="AD53" s="61">
        <v>0.80000002580536611</v>
      </c>
      <c r="AE53" s="3">
        <v>15697891</v>
      </c>
      <c r="AF53" s="10">
        <f t="shared" si="15"/>
        <v>0.50005013915047714</v>
      </c>
    </row>
    <row r="54" spans="1:32" ht="15" customHeight="1" x14ac:dyDescent="0.2">
      <c r="A54" s="6" t="s">
        <v>348</v>
      </c>
      <c r="B54" s="6" t="s">
        <v>349</v>
      </c>
      <c r="C54" s="6" t="s">
        <v>5</v>
      </c>
      <c r="D54" s="6" t="s">
        <v>5</v>
      </c>
      <c r="E54" s="15" t="s">
        <v>683</v>
      </c>
      <c r="F54" s="46" t="s">
        <v>0</v>
      </c>
      <c r="G54" s="57">
        <v>163</v>
      </c>
      <c r="H54" s="15">
        <v>161</v>
      </c>
      <c r="I54" s="16">
        <v>2430543</v>
      </c>
      <c r="J54" s="16">
        <v>0</v>
      </c>
      <c r="K54" s="16">
        <v>52898214</v>
      </c>
      <c r="L54" s="3">
        <v>25821716</v>
      </c>
      <c r="M54" s="3">
        <v>0</v>
      </c>
      <c r="N54" s="9">
        <f t="shared" si="8"/>
        <v>0.48813965628404771</v>
      </c>
      <c r="O54" s="3">
        <v>31752490</v>
      </c>
      <c r="P54" s="10">
        <f t="shared" si="9"/>
        <v>0.60025637160453094</v>
      </c>
      <c r="Q54" s="11">
        <f t="shared" si="10"/>
        <v>20310000</v>
      </c>
      <c r="R54" s="3">
        <v>0</v>
      </c>
      <c r="S54" s="70"/>
      <c r="T54" s="10">
        <f t="shared" si="11"/>
        <v>0</v>
      </c>
      <c r="U54" s="2">
        <v>20310000</v>
      </c>
      <c r="V54" s="7" t="s">
        <v>827</v>
      </c>
      <c r="W54" s="5">
        <f t="shared" si="12"/>
        <v>0.38394490974685835</v>
      </c>
      <c r="X54" s="2">
        <v>0</v>
      </c>
      <c r="Z54" s="5">
        <f t="shared" si="13"/>
        <v>0</v>
      </c>
      <c r="AA54" s="13">
        <v>11442490</v>
      </c>
      <c r="AB54" s="10">
        <f t="shared" si="14"/>
        <v>0.21631146185767255</v>
      </c>
      <c r="AC54" s="61">
        <v>0.87</v>
      </c>
      <c r="AD54" s="61">
        <v>0</v>
      </c>
      <c r="AE54" s="3">
        <v>21145724</v>
      </c>
      <c r="AF54" s="10">
        <f t="shared" si="15"/>
        <v>0.39974362839546906</v>
      </c>
    </row>
    <row r="55" spans="1:32" ht="15" customHeight="1" x14ac:dyDescent="0.2">
      <c r="A55" s="6" t="s">
        <v>350</v>
      </c>
      <c r="B55" s="6" t="s">
        <v>351</v>
      </c>
      <c r="C55" s="6" t="s">
        <v>352</v>
      </c>
      <c r="D55" s="6" t="s">
        <v>353</v>
      </c>
      <c r="E55" s="15" t="s">
        <v>683</v>
      </c>
      <c r="F55" s="46" t="s">
        <v>39</v>
      </c>
      <c r="G55" s="57">
        <v>88</v>
      </c>
      <c r="H55" s="15">
        <v>87</v>
      </c>
      <c r="I55" s="16">
        <v>3985091</v>
      </c>
      <c r="J55" s="16">
        <v>0</v>
      </c>
      <c r="K55" s="16">
        <v>84816955</v>
      </c>
      <c r="L55" s="3">
        <v>31808260</v>
      </c>
      <c r="M55" s="3">
        <v>33013000</v>
      </c>
      <c r="N55" s="9">
        <f t="shared" si="8"/>
        <v>0.37502242328789098</v>
      </c>
      <c r="O55" s="3">
        <v>50701100</v>
      </c>
      <c r="P55" s="10">
        <f t="shared" si="9"/>
        <v>0.59777081127234521</v>
      </c>
      <c r="Q55" s="11">
        <f t="shared" si="10"/>
        <v>10272142</v>
      </c>
      <c r="R55" s="3">
        <v>0</v>
      </c>
      <c r="S55" s="70"/>
      <c r="T55" s="10">
        <f t="shared" si="11"/>
        <v>0</v>
      </c>
      <c r="U55" s="2">
        <v>0</v>
      </c>
      <c r="W55" s="5">
        <f t="shared" si="12"/>
        <v>0</v>
      </c>
      <c r="X55" s="2">
        <v>10272142</v>
      </c>
      <c r="Y55" s="7" t="s">
        <v>837</v>
      </c>
      <c r="Z55" s="5">
        <f t="shared" si="13"/>
        <v>0.12110953523384564</v>
      </c>
      <c r="AA55" s="13">
        <v>7415958</v>
      </c>
      <c r="AB55" s="10">
        <f t="shared" si="14"/>
        <v>8.7434853090399195E-2</v>
      </c>
      <c r="AC55" s="61">
        <v>0.85608722611353161</v>
      </c>
      <c r="AD55" s="61">
        <v>0</v>
      </c>
      <c r="AE55" s="3">
        <v>34115855</v>
      </c>
      <c r="AF55" s="10">
        <f t="shared" si="15"/>
        <v>0.40222918872765473</v>
      </c>
    </row>
    <row r="56" spans="1:32" ht="15" customHeight="1" x14ac:dyDescent="0.2">
      <c r="A56" s="6" t="s">
        <v>354</v>
      </c>
      <c r="B56" s="6" t="s">
        <v>355</v>
      </c>
      <c r="C56" s="6" t="s">
        <v>356</v>
      </c>
      <c r="D56" s="6" t="s">
        <v>5</v>
      </c>
      <c r="E56" s="15" t="s">
        <v>684</v>
      </c>
      <c r="F56" s="46" t="s">
        <v>0</v>
      </c>
      <c r="G56" s="57">
        <v>128</v>
      </c>
      <c r="H56" s="15">
        <v>127</v>
      </c>
      <c r="I56" s="16">
        <v>4598455</v>
      </c>
      <c r="J56" s="16">
        <v>25600000</v>
      </c>
      <c r="K56" s="16">
        <v>90448609</v>
      </c>
      <c r="L56" s="3">
        <v>34500000</v>
      </c>
      <c r="M56" s="3">
        <v>0</v>
      </c>
      <c r="N56" s="9">
        <f t="shared" si="8"/>
        <v>0.38143206823667131</v>
      </c>
      <c r="O56" s="3">
        <v>27406053</v>
      </c>
      <c r="P56" s="10">
        <f t="shared" si="9"/>
        <v>0.30300137617373418</v>
      </c>
      <c r="Q56" s="11">
        <f t="shared" si="10"/>
        <v>0</v>
      </c>
      <c r="R56" s="3">
        <v>0</v>
      </c>
      <c r="S56" s="70"/>
      <c r="T56" s="10">
        <f t="shared" si="11"/>
        <v>0</v>
      </c>
      <c r="U56" s="2">
        <v>0</v>
      </c>
      <c r="W56" s="5">
        <f t="shared" si="12"/>
        <v>0</v>
      </c>
      <c r="X56" s="2">
        <v>0</v>
      </c>
      <c r="Z56" s="5">
        <f t="shared" si="13"/>
        <v>0</v>
      </c>
      <c r="AA56" s="13">
        <v>27406053</v>
      </c>
      <c r="AB56" s="10">
        <f t="shared" si="14"/>
        <v>0.30300137617373418</v>
      </c>
      <c r="AC56" s="61">
        <v>0.86990999999999996</v>
      </c>
      <c r="AD56" s="61">
        <v>0.9</v>
      </c>
      <c r="AE56" s="3">
        <v>63042556</v>
      </c>
      <c r="AF56" s="10">
        <f t="shared" si="15"/>
        <v>0.69699862382626576</v>
      </c>
    </row>
    <row r="57" spans="1:32" ht="15" customHeight="1" x14ac:dyDescent="0.2">
      <c r="A57" s="6" t="s">
        <v>357</v>
      </c>
      <c r="B57" s="6" t="s">
        <v>358</v>
      </c>
      <c r="C57" s="6" t="s">
        <v>5</v>
      </c>
      <c r="D57" s="6" t="s">
        <v>5</v>
      </c>
      <c r="E57" s="15" t="s">
        <v>683</v>
      </c>
      <c r="F57" s="46" t="s">
        <v>0</v>
      </c>
      <c r="G57" s="57">
        <v>241</v>
      </c>
      <c r="H57" s="15">
        <v>239</v>
      </c>
      <c r="I57" s="16">
        <v>3828920</v>
      </c>
      <c r="J57" s="16">
        <v>0</v>
      </c>
      <c r="K57" s="16">
        <v>88553061</v>
      </c>
      <c r="L57" s="3">
        <v>35844859</v>
      </c>
      <c r="M57" s="3">
        <v>0</v>
      </c>
      <c r="N57" s="9">
        <f t="shared" si="8"/>
        <v>0.40478396336858419</v>
      </c>
      <c r="O57" s="3">
        <v>55244788</v>
      </c>
      <c r="P57" s="10">
        <f t="shared" si="9"/>
        <v>0.62386085106645839</v>
      </c>
      <c r="Q57" s="11">
        <f t="shared" si="10"/>
        <v>41111339</v>
      </c>
      <c r="R57" s="3">
        <v>0</v>
      </c>
      <c r="S57" s="70"/>
      <c r="T57" s="10">
        <f t="shared" si="11"/>
        <v>0</v>
      </c>
      <c r="U57" s="2">
        <v>41111339</v>
      </c>
      <c r="V57" s="7" t="s">
        <v>827</v>
      </c>
      <c r="W57" s="5">
        <f t="shared" si="12"/>
        <v>0.46425655460967069</v>
      </c>
      <c r="X57" s="2">
        <v>0</v>
      </c>
      <c r="Z57" s="5">
        <f t="shared" si="13"/>
        <v>0</v>
      </c>
      <c r="AA57" s="13">
        <v>14133449</v>
      </c>
      <c r="AB57" s="10">
        <f t="shared" si="14"/>
        <v>0.15960429645678764</v>
      </c>
      <c r="AC57" s="61">
        <v>0.86990999999999996</v>
      </c>
      <c r="AD57" s="61">
        <v>0</v>
      </c>
      <c r="AE57" s="3">
        <v>33308273</v>
      </c>
      <c r="AF57" s="10">
        <f t="shared" si="15"/>
        <v>0.37613914893354167</v>
      </c>
    </row>
    <row r="58" spans="1:32" ht="15" customHeight="1" x14ac:dyDescent="0.2">
      <c r="A58" s="6" t="s">
        <v>359</v>
      </c>
      <c r="B58" s="6" t="s">
        <v>360</v>
      </c>
      <c r="C58" s="6" t="s">
        <v>5</v>
      </c>
      <c r="D58" s="6" t="s">
        <v>5</v>
      </c>
      <c r="E58" s="15" t="s">
        <v>684</v>
      </c>
      <c r="F58" s="46" t="s">
        <v>0</v>
      </c>
      <c r="G58" s="57">
        <v>98</v>
      </c>
      <c r="H58" s="15">
        <v>96</v>
      </c>
      <c r="I58" s="16">
        <v>2766714</v>
      </c>
      <c r="J58" s="16">
        <v>14071207</v>
      </c>
      <c r="K58" s="16">
        <v>63646120</v>
      </c>
      <c r="L58" s="3">
        <v>29739488</v>
      </c>
      <c r="M58" s="3">
        <v>13886345</v>
      </c>
      <c r="N58" s="9">
        <f t="shared" si="8"/>
        <v>0.46726317330891498</v>
      </c>
      <c r="O58" s="3">
        <v>25375706</v>
      </c>
      <c r="P58" s="10">
        <f t="shared" si="9"/>
        <v>0.39869996788492368</v>
      </c>
      <c r="Q58" s="11">
        <f t="shared" si="10"/>
        <v>7341441</v>
      </c>
      <c r="R58" s="3">
        <v>0</v>
      </c>
      <c r="S58" s="70"/>
      <c r="T58" s="10">
        <f t="shared" si="11"/>
        <v>0</v>
      </c>
      <c r="U58" s="2">
        <v>0</v>
      </c>
      <c r="W58" s="5">
        <f t="shared" si="12"/>
        <v>0</v>
      </c>
      <c r="X58" s="2">
        <v>7341441</v>
      </c>
      <c r="Y58" s="7" t="s">
        <v>836</v>
      </c>
      <c r="Z58" s="5">
        <f t="shared" si="13"/>
        <v>0.11534781696040544</v>
      </c>
      <c r="AA58" s="13">
        <v>4147920</v>
      </c>
      <c r="AB58" s="10">
        <f t="shared" si="14"/>
        <v>6.517160826143055E-2</v>
      </c>
      <c r="AC58" s="61">
        <v>0.93059999999999998</v>
      </c>
      <c r="AD58" s="61">
        <v>0.89</v>
      </c>
      <c r="AE58" s="3">
        <v>38270414</v>
      </c>
      <c r="AF58" s="10">
        <f t="shared" si="15"/>
        <v>0.60130003211507632</v>
      </c>
    </row>
    <row r="59" spans="1:32" ht="15" customHeight="1" x14ac:dyDescent="0.2">
      <c r="A59" s="6" t="s">
        <v>361</v>
      </c>
      <c r="B59" s="6" t="s">
        <v>362</v>
      </c>
      <c r="C59" s="6" t="s">
        <v>3</v>
      </c>
      <c r="D59" s="6" t="s">
        <v>4</v>
      </c>
      <c r="E59" s="15" t="s">
        <v>683</v>
      </c>
      <c r="F59" s="46" t="s">
        <v>0</v>
      </c>
      <c r="G59" s="57">
        <v>220</v>
      </c>
      <c r="H59" s="15">
        <v>218</v>
      </c>
      <c r="I59" s="16">
        <v>9581553</v>
      </c>
      <c r="J59" s="16">
        <v>12695387</v>
      </c>
      <c r="K59" s="16">
        <v>198526918</v>
      </c>
      <c r="L59" s="3">
        <v>55278188</v>
      </c>
      <c r="M59" s="3">
        <v>42545000</v>
      </c>
      <c r="N59" s="9">
        <f t="shared" si="8"/>
        <v>0.27844177785503121</v>
      </c>
      <c r="O59" s="3">
        <v>104328889</v>
      </c>
      <c r="P59" s="10">
        <f t="shared" si="9"/>
        <v>0.52551507901815109</v>
      </c>
      <c r="Q59" s="11">
        <f t="shared" si="10"/>
        <v>94593177</v>
      </c>
      <c r="R59" s="3">
        <v>0</v>
      </c>
      <c r="S59" s="70"/>
      <c r="T59" s="10">
        <f t="shared" si="11"/>
        <v>0</v>
      </c>
      <c r="U59" s="2">
        <v>46545000</v>
      </c>
      <c r="V59" s="7" t="s">
        <v>827</v>
      </c>
      <c r="W59" s="5">
        <f t="shared" si="12"/>
        <v>0.23445183388179128</v>
      </c>
      <c r="X59" s="2">
        <v>48048177</v>
      </c>
      <c r="Y59" s="7" t="s">
        <v>835</v>
      </c>
      <c r="Z59" s="5">
        <f t="shared" si="13"/>
        <v>0.24202348721295316</v>
      </c>
      <c r="AA59" s="13">
        <v>9735712</v>
      </c>
      <c r="AB59" s="10">
        <f t="shared" si="14"/>
        <v>4.9039757923406639E-2</v>
      </c>
      <c r="AC59" s="61">
        <v>0.87049510409155162</v>
      </c>
      <c r="AD59" s="61">
        <v>0.85</v>
      </c>
      <c r="AE59" s="3">
        <v>94198029</v>
      </c>
      <c r="AF59" s="10">
        <f t="shared" si="15"/>
        <v>0.47448492098184891</v>
      </c>
    </row>
    <row r="60" spans="1:32" ht="15" customHeight="1" x14ac:dyDescent="0.2">
      <c r="A60" s="6" t="s">
        <v>363</v>
      </c>
      <c r="B60" s="6" t="s">
        <v>364</v>
      </c>
      <c r="C60" s="6" t="s">
        <v>54</v>
      </c>
      <c r="D60" s="6" t="s">
        <v>10</v>
      </c>
      <c r="E60" s="15" t="s">
        <v>684</v>
      </c>
      <c r="F60" s="46" t="s">
        <v>0</v>
      </c>
      <c r="G60" s="57">
        <v>40</v>
      </c>
      <c r="H60" s="15">
        <v>39</v>
      </c>
      <c r="I60" s="16">
        <v>2033621</v>
      </c>
      <c r="J60" s="16">
        <v>7999991</v>
      </c>
      <c r="K60" s="16">
        <v>45249175</v>
      </c>
      <c r="L60" s="3">
        <v>17500000</v>
      </c>
      <c r="M60" s="3">
        <v>0</v>
      </c>
      <c r="N60" s="9">
        <f t="shared" si="8"/>
        <v>0.38674738268708764</v>
      </c>
      <c r="O60" s="3">
        <v>20155106</v>
      </c>
      <c r="P60" s="10">
        <f t="shared" si="9"/>
        <v>0.44542482818747525</v>
      </c>
      <c r="Q60" s="11">
        <f t="shared" si="10"/>
        <v>0</v>
      </c>
      <c r="R60" s="3">
        <v>0</v>
      </c>
      <c r="S60" s="70"/>
      <c r="T60" s="10">
        <f t="shared" si="11"/>
        <v>0</v>
      </c>
      <c r="U60" s="2">
        <v>0</v>
      </c>
      <c r="W60" s="5">
        <f t="shared" si="12"/>
        <v>0</v>
      </c>
      <c r="X60" s="2">
        <v>0</v>
      </c>
      <c r="Z60" s="5">
        <f t="shared" si="13"/>
        <v>0</v>
      </c>
      <c r="AA60" s="13">
        <v>20155106</v>
      </c>
      <c r="AB60" s="10">
        <f t="shared" si="14"/>
        <v>0.44542482818747525</v>
      </c>
      <c r="AC60" s="61">
        <v>0.87990999999999997</v>
      </c>
      <c r="AD60" s="61">
        <v>0.9</v>
      </c>
      <c r="AE60" s="3">
        <v>25094069</v>
      </c>
      <c r="AF60" s="10">
        <f t="shared" si="15"/>
        <v>0.5545751718125248</v>
      </c>
    </row>
    <row r="61" spans="1:32" ht="15" customHeight="1" x14ac:dyDescent="0.2">
      <c r="A61" s="6" t="s">
        <v>365</v>
      </c>
      <c r="B61" s="6" t="s">
        <v>366</v>
      </c>
      <c r="C61" s="6" t="s">
        <v>1</v>
      </c>
      <c r="D61" s="6" t="s">
        <v>1</v>
      </c>
      <c r="E61" s="15" t="s">
        <v>683</v>
      </c>
      <c r="F61" s="46" t="s">
        <v>0</v>
      </c>
      <c r="G61" s="57">
        <v>318</v>
      </c>
      <c r="H61" s="15">
        <v>315</v>
      </c>
      <c r="I61" s="16">
        <v>8177674</v>
      </c>
      <c r="J61" s="16">
        <v>8102199</v>
      </c>
      <c r="K61" s="16">
        <v>163680326</v>
      </c>
      <c r="L61" s="3">
        <v>79278102</v>
      </c>
      <c r="M61" s="3">
        <v>67558417</v>
      </c>
      <c r="N61" s="9">
        <f t="shared" si="8"/>
        <v>0.484347165828592</v>
      </c>
      <c r="O61" s="3">
        <v>86966088</v>
      </c>
      <c r="P61" s="10">
        <f t="shared" si="9"/>
        <v>0.53131668371677121</v>
      </c>
      <c r="Q61" s="11">
        <f t="shared" si="10"/>
        <v>71558417</v>
      </c>
      <c r="R61" s="3">
        <v>0</v>
      </c>
      <c r="S61" s="70"/>
      <c r="T61" s="10">
        <f t="shared" si="11"/>
        <v>0</v>
      </c>
      <c r="U61" s="2">
        <v>71558417</v>
      </c>
      <c r="V61" s="7" t="s">
        <v>827</v>
      </c>
      <c r="W61" s="5">
        <f t="shared" si="12"/>
        <v>0.43718398385887869</v>
      </c>
      <c r="X61" s="2">
        <v>0</v>
      </c>
      <c r="Z61" s="5">
        <f t="shared" si="13"/>
        <v>0</v>
      </c>
      <c r="AA61" s="13">
        <v>15407671</v>
      </c>
      <c r="AB61" s="10">
        <f t="shared" si="14"/>
        <v>9.4132699857892507E-2</v>
      </c>
      <c r="AC61" s="61">
        <v>0.84992000000000001</v>
      </c>
      <c r="AD61" s="61">
        <v>0.89</v>
      </c>
      <c r="AE61" s="3">
        <v>76714238</v>
      </c>
      <c r="AF61" s="10">
        <f t="shared" si="15"/>
        <v>0.46868331628322879</v>
      </c>
    </row>
    <row r="62" spans="1:32" ht="15" customHeight="1" x14ac:dyDescent="0.2">
      <c r="A62" s="6" t="s">
        <v>367</v>
      </c>
      <c r="B62" s="6" t="s">
        <v>368</v>
      </c>
      <c r="C62" s="6" t="s">
        <v>369</v>
      </c>
      <c r="D62" s="6" t="s">
        <v>4</v>
      </c>
      <c r="E62" s="15" t="s">
        <v>684</v>
      </c>
      <c r="F62" s="46" t="s">
        <v>0</v>
      </c>
      <c r="G62" s="57">
        <v>130</v>
      </c>
      <c r="H62" s="15">
        <v>128</v>
      </c>
      <c r="I62" s="16">
        <v>5248603</v>
      </c>
      <c r="J62" s="16">
        <v>26000000</v>
      </c>
      <c r="K62" s="16">
        <v>112039501</v>
      </c>
      <c r="L62" s="3">
        <v>53248129</v>
      </c>
      <c r="M62" s="3">
        <v>25508000</v>
      </c>
      <c r="N62" s="9">
        <f t="shared" si="8"/>
        <v>0.47526210421090681</v>
      </c>
      <c r="O62" s="3">
        <v>44173392</v>
      </c>
      <c r="P62" s="10">
        <f t="shared" si="9"/>
        <v>0.39426623294225488</v>
      </c>
      <c r="Q62" s="11">
        <f t="shared" si="10"/>
        <v>7500000</v>
      </c>
      <c r="R62" s="3">
        <v>0</v>
      </c>
      <c r="S62" s="70"/>
      <c r="T62" s="10">
        <f t="shared" si="11"/>
        <v>0</v>
      </c>
      <c r="U62" s="2">
        <v>0</v>
      </c>
      <c r="W62" s="5">
        <f t="shared" si="12"/>
        <v>0</v>
      </c>
      <c r="X62" s="2">
        <v>7500000</v>
      </c>
      <c r="Y62" s="7" t="s">
        <v>834</v>
      </c>
      <c r="Z62" s="5">
        <f t="shared" si="13"/>
        <v>6.694067657441638E-2</v>
      </c>
      <c r="AA62" s="13">
        <v>11165392</v>
      </c>
      <c r="AB62" s="10">
        <f t="shared" si="14"/>
        <v>9.9655852626476804E-2</v>
      </c>
      <c r="AC62" s="61">
        <v>0.87696300000000005</v>
      </c>
      <c r="AD62" s="61">
        <v>0.83991550000000004</v>
      </c>
      <c r="AE62" s="3">
        <v>67866109</v>
      </c>
      <c r="AF62" s="10">
        <f t="shared" si="15"/>
        <v>0.60573376705774507</v>
      </c>
    </row>
    <row r="63" spans="1:32" ht="15" customHeight="1" x14ac:dyDescent="0.2">
      <c r="A63" s="6" t="s">
        <v>370</v>
      </c>
      <c r="B63" s="6" t="s">
        <v>371</v>
      </c>
      <c r="C63" s="6" t="s">
        <v>372</v>
      </c>
      <c r="D63" s="6" t="s">
        <v>4</v>
      </c>
      <c r="E63" s="15" t="s">
        <v>684</v>
      </c>
      <c r="F63" s="46" t="s">
        <v>0</v>
      </c>
      <c r="G63" s="57">
        <v>120</v>
      </c>
      <c r="H63" s="15">
        <v>119</v>
      </c>
      <c r="I63" s="16">
        <v>6316483</v>
      </c>
      <c r="J63" s="16">
        <v>0</v>
      </c>
      <c r="K63" s="16">
        <v>131100765</v>
      </c>
      <c r="L63" s="3">
        <v>36500000</v>
      </c>
      <c r="M63" s="3">
        <v>19772578</v>
      </c>
      <c r="N63" s="9">
        <f t="shared" si="8"/>
        <v>0.27841180026676426</v>
      </c>
      <c r="O63" s="3">
        <v>74556499</v>
      </c>
      <c r="P63" s="10">
        <f t="shared" si="9"/>
        <v>0.56869613995006052</v>
      </c>
      <c r="Q63" s="11">
        <f t="shared" si="10"/>
        <v>46247921</v>
      </c>
      <c r="R63" s="3">
        <v>0</v>
      </c>
      <c r="S63" s="70"/>
      <c r="T63" s="10">
        <f t="shared" si="11"/>
        <v>0</v>
      </c>
      <c r="U63" s="2">
        <v>0</v>
      </c>
      <c r="W63" s="5">
        <f t="shared" si="12"/>
        <v>0</v>
      </c>
      <c r="X63" s="2">
        <v>46247921</v>
      </c>
      <c r="Y63" s="7" t="s">
        <v>833</v>
      </c>
      <c r="Z63" s="5">
        <f t="shared" si="13"/>
        <v>0.35276621764945459</v>
      </c>
      <c r="AA63" s="13">
        <v>8536000</v>
      </c>
      <c r="AB63" s="10">
        <f t="shared" si="14"/>
        <v>6.5110222659646569E-2</v>
      </c>
      <c r="AC63" s="61">
        <v>0.89518591500000011</v>
      </c>
      <c r="AD63" s="61">
        <v>0</v>
      </c>
      <c r="AE63" s="3">
        <v>56544266</v>
      </c>
      <c r="AF63" s="10">
        <f t="shared" si="15"/>
        <v>0.43130386004993942</v>
      </c>
    </row>
    <row r="64" spans="1:32" ht="15" customHeight="1" x14ac:dyDescent="0.2">
      <c r="A64" s="6" t="s">
        <v>373</v>
      </c>
      <c r="B64" s="6" t="s">
        <v>374</v>
      </c>
      <c r="C64" s="6" t="s">
        <v>1</v>
      </c>
      <c r="D64" s="6" t="s">
        <v>1</v>
      </c>
      <c r="E64" s="15" t="s">
        <v>684</v>
      </c>
      <c r="F64" s="46" t="s">
        <v>0</v>
      </c>
      <c r="G64" s="57">
        <v>90</v>
      </c>
      <c r="H64" s="15">
        <v>89</v>
      </c>
      <c r="I64" s="16">
        <v>2424689</v>
      </c>
      <c r="J64" s="16">
        <v>0</v>
      </c>
      <c r="K64" s="16">
        <v>49346750</v>
      </c>
      <c r="L64" s="3">
        <v>23200000</v>
      </c>
      <c r="M64" s="3">
        <v>16950000</v>
      </c>
      <c r="N64" s="9">
        <f t="shared" si="8"/>
        <v>0.47014241059441603</v>
      </c>
      <c r="O64" s="3">
        <v>28251956</v>
      </c>
      <c r="P64" s="10">
        <f t="shared" si="9"/>
        <v>0.57251908180376621</v>
      </c>
      <c r="Q64" s="11">
        <f t="shared" si="10"/>
        <v>0</v>
      </c>
      <c r="R64" s="3">
        <v>0</v>
      </c>
      <c r="S64" s="70"/>
      <c r="T64" s="10">
        <f t="shared" si="11"/>
        <v>0</v>
      </c>
      <c r="U64" s="2">
        <v>0</v>
      </c>
      <c r="W64" s="5">
        <f t="shared" si="12"/>
        <v>0</v>
      </c>
      <c r="X64" s="2">
        <v>0</v>
      </c>
      <c r="Z64" s="5">
        <f t="shared" si="13"/>
        <v>0</v>
      </c>
      <c r="AA64" s="13">
        <v>11301956</v>
      </c>
      <c r="AB64" s="10">
        <f t="shared" si="14"/>
        <v>0.22903141544275965</v>
      </c>
      <c r="AC64" s="61">
        <v>0.87</v>
      </c>
      <c r="AD64" s="61">
        <v>0</v>
      </c>
      <c r="AE64" s="3">
        <v>21094794</v>
      </c>
      <c r="AF64" s="10">
        <f t="shared" si="15"/>
        <v>0.42748091819623379</v>
      </c>
    </row>
    <row r="65" spans="1:32" ht="15" customHeight="1" x14ac:dyDescent="0.2">
      <c r="A65" s="6" t="s">
        <v>375</v>
      </c>
      <c r="B65" s="6" t="s">
        <v>376</v>
      </c>
      <c r="C65" s="6" t="s">
        <v>1</v>
      </c>
      <c r="D65" s="6" t="s">
        <v>1</v>
      </c>
      <c r="E65" s="15" t="s">
        <v>684</v>
      </c>
      <c r="F65" s="46" t="s">
        <v>0</v>
      </c>
      <c r="G65" s="57">
        <v>98</v>
      </c>
      <c r="H65" s="15">
        <v>97</v>
      </c>
      <c r="I65" s="16">
        <v>3153390</v>
      </c>
      <c r="J65" s="16">
        <v>12000000</v>
      </c>
      <c r="K65" s="16">
        <v>62825669</v>
      </c>
      <c r="L65" s="3">
        <v>18200000</v>
      </c>
      <c r="M65" s="3">
        <v>0</v>
      </c>
      <c r="N65" s="9">
        <f t="shared" si="8"/>
        <v>0.28969050850855244</v>
      </c>
      <c r="O65" s="3">
        <v>26845765</v>
      </c>
      <c r="P65" s="10">
        <f t="shared" si="9"/>
        <v>0.42730567660170876</v>
      </c>
      <c r="Q65" s="11">
        <f t="shared" si="10"/>
        <v>8175000</v>
      </c>
      <c r="R65" s="3">
        <v>0</v>
      </c>
      <c r="S65" s="70"/>
      <c r="T65" s="10">
        <f t="shared" si="11"/>
        <v>0</v>
      </c>
      <c r="U65" s="2">
        <v>0</v>
      </c>
      <c r="W65" s="5">
        <f t="shared" si="12"/>
        <v>0</v>
      </c>
      <c r="X65" s="2">
        <v>8175000</v>
      </c>
      <c r="Y65" s="7" t="s">
        <v>832</v>
      </c>
      <c r="Z65" s="5">
        <f t="shared" si="13"/>
        <v>0.13012197291524266</v>
      </c>
      <c r="AA65" s="13">
        <v>18670765</v>
      </c>
      <c r="AB65" s="10">
        <f t="shared" si="14"/>
        <v>0.29718370368646613</v>
      </c>
      <c r="AC65" s="61">
        <v>0.80991899000000001</v>
      </c>
      <c r="AD65" s="61">
        <v>0.87</v>
      </c>
      <c r="AE65" s="3">
        <v>35979904</v>
      </c>
      <c r="AF65" s="10">
        <f t="shared" si="15"/>
        <v>0.57269432339829118</v>
      </c>
    </row>
    <row r="66" spans="1:32" ht="15" customHeight="1" x14ac:dyDescent="0.2">
      <c r="A66" s="6" t="s">
        <v>377</v>
      </c>
      <c r="B66" s="6" t="s">
        <v>378</v>
      </c>
      <c r="C66" s="6" t="s">
        <v>9</v>
      </c>
      <c r="D66" s="6" t="s">
        <v>9</v>
      </c>
      <c r="E66" s="15" t="s">
        <v>684</v>
      </c>
      <c r="F66" s="46" t="s">
        <v>0</v>
      </c>
      <c r="G66" s="57">
        <v>159</v>
      </c>
      <c r="H66" s="15">
        <v>158</v>
      </c>
      <c r="I66" s="16">
        <v>6861548</v>
      </c>
      <c r="J66" s="16">
        <v>0</v>
      </c>
      <c r="K66" s="16">
        <v>187866097</v>
      </c>
      <c r="L66" s="3">
        <v>52711100</v>
      </c>
      <c r="M66" s="3">
        <v>0</v>
      </c>
      <c r="N66" s="9">
        <f t="shared" ref="N66:N97" si="16">L66/K66</f>
        <v>0.28057803319350377</v>
      </c>
      <c r="O66" s="3">
        <v>124249982</v>
      </c>
      <c r="P66" s="10">
        <f t="shared" ref="P66:P97" si="17">O66/K66</f>
        <v>0.66137522407781746</v>
      </c>
      <c r="Q66" s="11">
        <f t="shared" ref="Q66:Q97" si="18">R66+U66+X66</f>
        <v>86255251</v>
      </c>
      <c r="R66" s="3">
        <v>0</v>
      </c>
      <c r="S66" s="70"/>
      <c r="T66" s="10">
        <f t="shared" ref="T66:T99" si="19">R66/K66</f>
        <v>0</v>
      </c>
      <c r="U66" s="2">
        <v>33000000</v>
      </c>
      <c r="V66" s="7" t="s">
        <v>831</v>
      </c>
      <c r="W66" s="5">
        <f t="shared" ref="W66:W97" si="20">U66/K66</f>
        <v>0.17565702661082058</v>
      </c>
      <c r="X66" s="2">
        <v>53255251</v>
      </c>
      <c r="Y66" s="7" t="s">
        <v>830</v>
      </c>
      <c r="Z66" s="5">
        <f t="shared" ref="Z66:Z97" si="21">X66/K66</f>
        <v>0.28347451642645238</v>
      </c>
      <c r="AA66" s="13">
        <v>37994731</v>
      </c>
      <c r="AB66" s="10">
        <f t="shared" ref="AB66:AB97" si="22">AA66/$K66</f>
        <v>0.20224368104054452</v>
      </c>
      <c r="AC66" s="61">
        <v>0.92713940061338929</v>
      </c>
      <c r="AD66" s="61">
        <v>0</v>
      </c>
      <c r="AE66" s="3">
        <v>63616115</v>
      </c>
      <c r="AF66" s="10">
        <f t="shared" ref="AF66:AF97" si="23">AE66/$K66</f>
        <v>0.33862477592218249</v>
      </c>
    </row>
    <row r="67" spans="1:32" ht="15" customHeight="1" x14ac:dyDescent="0.2">
      <c r="A67" s="6" t="s">
        <v>379</v>
      </c>
      <c r="B67" s="6" t="s">
        <v>380</v>
      </c>
      <c r="C67" s="6" t="s">
        <v>51</v>
      </c>
      <c r="D67" s="6" t="s">
        <v>51</v>
      </c>
      <c r="E67" s="15" t="s">
        <v>683</v>
      </c>
      <c r="F67" s="46" t="s">
        <v>0</v>
      </c>
      <c r="G67" s="57">
        <v>54</v>
      </c>
      <c r="H67" s="15">
        <v>53</v>
      </c>
      <c r="I67" s="16">
        <v>1960254</v>
      </c>
      <c r="J67" s="16">
        <v>12063107</v>
      </c>
      <c r="K67" s="16">
        <v>39604644</v>
      </c>
      <c r="L67" s="3">
        <v>11309160</v>
      </c>
      <c r="M67" s="3">
        <v>1711500</v>
      </c>
      <c r="N67" s="9">
        <f t="shared" si="16"/>
        <v>0.28555136109795609</v>
      </c>
      <c r="O67" s="3">
        <v>13111053</v>
      </c>
      <c r="P67" s="10">
        <f t="shared" si="17"/>
        <v>0.33104837402401599</v>
      </c>
      <c r="Q67" s="11">
        <f t="shared" si="18"/>
        <v>10000000</v>
      </c>
      <c r="R67" s="3">
        <v>5000000</v>
      </c>
      <c r="S67" s="70" t="s">
        <v>829</v>
      </c>
      <c r="T67" s="10">
        <f t="shared" si="19"/>
        <v>0.12624782083636454</v>
      </c>
      <c r="U67" s="2">
        <v>0</v>
      </c>
      <c r="W67" s="5">
        <f t="shared" si="20"/>
        <v>0</v>
      </c>
      <c r="X67" s="2">
        <v>5000000</v>
      </c>
      <c r="Y67" s="7" t="s">
        <v>828</v>
      </c>
      <c r="Z67" s="5">
        <f t="shared" si="21"/>
        <v>0.12624782083636454</v>
      </c>
      <c r="AA67" s="13">
        <v>1399553</v>
      </c>
      <c r="AB67" s="10">
        <f t="shared" si="22"/>
        <v>3.5338103278999299E-2</v>
      </c>
      <c r="AC67" s="61">
        <v>0.81</v>
      </c>
      <c r="AD67" s="61">
        <v>0.88</v>
      </c>
      <c r="AE67" s="3">
        <v>26493591</v>
      </c>
      <c r="AF67" s="10">
        <f t="shared" si="23"/>
        <v>0.66895162597598401</v>
      </c>
    </row>
    <row r="68" spans="1:32" ht="15" customHeight="1" x14ac:dyDescent="0.2">
      <c r="A68" s="6" t="s">
        <v>381</v>
      </c>
      <c r="B68" s="6" t="s">
        <v>382</v>
      </c>
      <c r="C68" s="6" t="s">
        <v>383</v>
      </c>
      <c r="D68" s="6" t="s">
        <v>12</v>
      </c>
      <c r="E68" s="15" t="s">
        <v>684</v>
      </c>
      <c r="F68" s="46" t="s">
        <v>0</v>
      </c>
      <c r="G68" s="57">
        <v>88</v>
      </c>
      <c r="H68" s="15">
        <v>87</v>
      </c>
      <c r="I68" s="16">
        <v>2522229</v>
      </c>
      <c r="J68" s="16">
        <v>3850318</v>
      </c>
      <c r="K68" s="16">
        <v>56198918</v>
      </c>
      <c r="L68" s="3">
        <v>16250000</v>
      </c>
      <c r="M68" s="3">
        <v>13529312</v>
      </c>
      <c r="N68" s="9">
        <f t="shared" si="16"/>
        <v>0.28915147441094863</v>
      </c>
      <c r="O68" s="3">
        <v>31294683</v>
      </c>
      <c r="P68" s="10">
        <f t="shared" si="17"/>
        <v>0.55685561419527685</v>
      </c>
      <c r="Q68" s="11">
        <f t="shared" si="18"/>
        <v>27529312</v>
      </c>
      <c r="R68" s="3">
        <v>0</v>
      </c>
      <c r="S68" s="71"/>
      <c r="T68" s="10">
        <f t="shared" si="19"/>
        <v>0</v>
      </c>
      <c r="U68" s="2">
        <v>17529312</v>
      </c>
      <c r="V68" s="7" t="s">
        <v>827</v>
      </c>
      <c r="W68" s="5">
        <f t="shared" si="20"/>
        <v>0.3119154713975098</v>
      </c>
      <c r="X68" s="2">
        <v>10000000</v>
      </c>
      <c r="Y68" s="7" t="s">
        <v>826</v>
      </c>
      <c r="Z68" s="5">
        <f t="shared" si="21"/>
        <v>0.17793936886827608</v>
      </c>
      <c r="AA68" s="13">
        <v>3765371</v>
      </c>
      <c r="AB68" s="10">
        <f t="shared" si="22"/>
        <v>6.7000773929490956E-2</v>
      </c>
      <c r="AC68" s="61">
        <v>0.84999977032261587</v>
      </c>
      <c r="AD68" s="61">
        <v>0.90000212475735797</v>
      </c>
      <c r="AE68" s="3">
        <v>24904235</v>
      </c>
      <c r="AF68" s="10">
        <f t="shared" si="23"/>
        <v>0.44314438580472315</v>
      </c>
    </row>
    <row r="69" spans="1:32" ht="15" customHeight="1" x14ac:dyDescent="0.2">
      <c r="A69" s="6" t="s">
        <v>384</v>
      </c>
      <c r="B69" s="6" t="s">
        <v>385</v>
      </c>
      <c r="C69" s="6" t="s">
        <v>5</v>
      </c>
      <c r="D69" s="6" t="s">
        <v>5</v>
      </c>
      <c r="E69" s="15" t="s">
        <v>683</v>
      </c>
      <c r="F69" s="46" t="s">
        <v>39</v>
      </c>
      <c r="G69" s="57">
        <v>43</v>
      </c>
      <c r="H69" s="15">
        <v>42</v>
      </c>
      <c r="I69" s="16">
        <v>458914</v>
      </c>
      <c r="J69" s="16">
        <v>0</v>
      </c>
      <c r="K69" s="16">
        <v>11758740</v>
      </c>
      <c r="L69" s="3">
        <v>3250000</v>
      </c>
      <c r="M69" s="3">
        <v>6601476</v>
      </c>
      <c r="N69" s="9">
        <f t="shared" si="16"/>
        <v>0.27639015744884232</v>
      </c>
      <c r="O69" s="3">
        <v>7169597</v>
      </c>
      <c r="P69" s="10">
        <f t="shared" si="17"/>
        <v>0.6097249365153069</v>
      </c>
      <c r="Q69" s="11">
        <f t="shared" si="18"/>
        <v>0</v>
      </c>
      <c r="R69" s="3">
        <v>0</v>
      </c>
      <c r="S69" s="70"/>
      <c r="T69" s="10">
        <f t="shared" si="19"/>
        <v>0</v>
      </c>
      <c r="U69" s="2">
        <v>0</v>
      </c>
      <c r="W69" s="5">
        <f t="shared" si="20"/>
        <v>0</v>
      </c>
      <c r="X69" s="2">
        <v>0</v>
      </c>
      <c r="Z69" s="5">
        <f t="shared" si="21"/>
        <v>0</v>
      </c>
      <c r="AA69" s="13">
        <v>568121</v>
      </c>
      <c r="AB69" s="10">
        <f t="shared" si="22"/>
        <v>4.8314785427690382E-2</v>
      </c>
      <c r="AC69" s="61">
        <v>1.0000005999999999</v>
      </c>
      <c r="AD69" s="61">
        <v>0</v>
      </c>
      <c r="AE69" s="3">
        <v>4589143</v>
      </c>
      <c r="AF69" s="10">
        <f t="shared" si="23"/>
        <v>0.3902750634846931</v>
      </c>
    </row>
    <row r="70" spans="1:32" ht="15" customHeight="1" x14ac:dyDescent="0.2">
      <c r="A70" s="6" t="s">
        <v>386</v>
      </c>
      <c r="B70" s="6" t="s">
        <v>387</v>
      </c>
      <c r="C70" s="6" t="s">
        <v>5</v>
      </c>
      <c r="D70" s="6" t="s">
        <v>5</v>
      </c>
      <c r="E70" s="15" t="s">
        <v>683</v>
      </c>
      <c r="F70" s="46" t="s">
        <v>39</v>
      </c>
      <c r="G70" s="57">
        <v>41</v>
      </c>
      <c r="H70" s="15">
        <v>40</v>
      </c>
      <c r="I70" s="16">
        <v>383620</v>
      </c>
      <c r="J70" s="16">
        <v>0</v>
      </c>
      <c r="K70" s="16">
        <v>10370355</v>
      </c>
      <c r="L70" s="3">
        <v>3288000</v>
      </c>
      <c r="M70" s="3">
        <v>0</v>
      </c>
      <c r="N70" s="9">
        <f t="shared" si="16"/>
        <v>0.31705761278181893</v>
      </c>
      <c r="O70" s="3">
        <v>6534148</v>
      </c>
      <c r="P70" s="10">
        <f t="shared" si="17"/>
        <v>0.63007949101067418</v>
      </c>
      <c r="Q70" s="11">
        <f t="shared" si="18"/>
        <v>0</v>
      </c>
      <c r="R70" s="3">
        <v>0</v>
      </c>
      <c r="S70" s="70"/>
      <c r="T70" s="10">
        <f t="shared" si="19"/>
        <v>0</v>
      </c>
      <c r="U70" s="2">
        <v>0</v>
      </c>
      <c r="W70" s="5">
        <f t="shared" si="20"/>
        <v>0</v>
      </c>
      <c r="X70" s="2">
        <v>0</v>
      </c>
      <c r="Z70" s="5">
        <f t="shared" si="21"/>
        <v>0</v>
      </c>
      <c r="AA70" s="13">
        <v>6534148</v>
      </c>
      <c r="AB70" s="10">
        <f t="shared" si="22"/>
        <v>0.63007949101067418</v>
      </c>
      <c r="AC70" s="61">
        <v>1.0000019</v>
      </c>
      <c r="AD70" s="61">
        <v>0</v>
      </c>
      <c r="AE70" s="3">
        <v>3836207</v>
      </c>
      <c r="AF70" s="10">
        <f t="shared" si="23"/>
        <v>0.36992050898932582</v>
      </c>
    </row>
    <row r="71" spans="1:32" ht="15" customHeight="1" x14ac:dyDescent="0.2">
      <c r="A71" s="6" t="s">
        <v>388</v>
      </c>
      <c r="B71" s="6" t="s">
        <v>389</v>
      </c>
      <c r="C71" s="6" t="s">
        <v>10</v>
      </c>
      <c r="D71" s="6" t="s">
        <v>10</v>
      </c>
      <c r="E71" s="15" t="s">
        <v>684</v>
      </c>
      <c r="F71" s="46" t="s">
        <v>0</v>
      </c>
      <c r="G71" s="57">
        <v>83</v>
      </c>
      <c r="H71" s="15">
        <v>82</v>
      </c>
      <c r="I71" s="16">
        <v>3468555</v>
      </c>
      <c r="J71" s="16">
        <v>13000000</v>
      </c>
      <c r="K71" s="16">
        <v>68329507</v>
      </c>
      <c r="L71" s="3">
        <v>21300000</v>
      </c>
      <c r="M71" s="3">
        <v>0</v>
      </c>
      <c r="N71" s="9">
        <f t="shared" si="16"/>
        <v>0.31172477213980193</v>
      </c>
      <c r="O71" s="3">
        <v>28580201</v>
      </c>
      <c r="P71" s="10">
        <f t="shared" si="17"/>
        <v>0.41827026499693609</v>
      </c>
      <c r="Q71" s="11">
        <f t="shared" si="18"/>
        <v>0</v>
      </c>
      <c r="R71" s="3">
        <v>0</v>
      </c>
      <c r="S71" s="70"/>
      <c r="T71" s="10">
        <f t="shared" si="19"/>
        <v>0</v>
      </c>
      <c r="U71" s="2">
        <v>0</v>
      </c>
      <c r="W71" s="5">
        <f t="shared" si="20"/>
        <v>0</v>
      </c>
      <c r="X71" s="2">
        <v>0</v>
      </c>
      <c r="Z71" s="5">
        <f t="shared" si="21"/>
        <v>0</v>
      </c>
      <c r="AA71" s="13">
        <v>28580201</v>
      </c>
      <c r="AB71" s="10">
        <f t="shared" si="22"/>
        <v>0.41827026499693609</v>
      </c>
      <c r="AC71" s="61">
        <v>0.81991798999999999</v>
      </c>
      <c r="AD71" s="61">
        <v>0.87</v>
      </c>
      <c r="AE71" s="3">
        <v>39749306</v>
      </c>
      <c r="AF71" s="10">
        <f t="shared" si="23"/>
        <v>0.58172973500306391</v>
      </c>
    </row>
    <row r="72" spans="1:32" ht="15" customHeight="1" x14ac:dyDescent="0.2">
      <c r="A72" s="6" t="s">
        <v>390</v>
      </c>
      <c r="B72" s="6" t="s">
        <v>391</v>
      </c>
      <c r="C72" s="6" t="s">
        <v>1</v>
      </c>
      <c r="D72" s="6" t="s">
        <v>1</v>
      </c>
      <c r="E72" s="15" t="s">
        <v>683</v>
      </c>
      <c r="F72" s="46" t="s">
        <v>0</v>
      </c>
      <c r="G72" s="57">
        <v>272</v>
      </c>
      <c r="H72" s="15">
        <v>269</v>
      </c>
      <c r="I72" s="16">
        <v>4393099</v>
      </c>
      <c r="J72" s="16">
        <v>0</v>
      </c>
      <c r="K72" s="16">
        <v>90329125</v>
      </c>
      <c r="L72" s="3">
        <v>52231271</v>
      </c>
      <c r="M72" s="3">
        <v>43682565</v>
      </c>
      <c r="N72" s="9">
        <f t="shared" si="16"/>
        <v>0.57823289000087186</v>
      </c>
      <c r="O72" s="3">
        <v>51285586</v>
      </c>
      <c r="P72" s="10">
        <f t="shared" si="17"/>
        <v>0.56776356463100908</v>
      </c>
      <c r="Q72" s="11">
        <f t="shared" si="18"/>
        <v>0</v>
      </c>
      <c r="R72" s="3">
        <v>0</v>
      </c>
      <c r="S72" s="70"/>
      <c r="T72" s="10">
        <f t="shared" si="19"/>
        <v>0</v>
      </c>
      <c r="U72" s="2">
        <v>0</v>
      </c>
      <c r="W72" s="5">
        <f t="shared" si="20"/>
        <v>0</v>
      </c>
      <c r="X72" s="2">
        <v>0</v>
      </c>
      <c r="Z72" s="5">
        <f t="shared" si="21"/>
        <v>0</v>
      </c>
      <c r="AA72" s="13">
        <v>7603021</v>
      </c>
      <c r="AB72" s="10">
        <f t="shared" si="22"/>
        <v>8.4170205346282279E-2</v>
      </c>
      <c r="AC72" s="61">
        <v>0.88874706999999997</v>
      </c>
      <c r="AD72" s="61">
        <v>0</v>
      </c>
      <c r="AE72" s="3">
        <v>39043539</v>
      </c>
      <c r="AF72" s="10">
        <f t="shared" si="23"/>
        <v>0.43223643536899092</v>
      </c>
    </row>
    <row r="73" spans="1:32" ht="15" customHeight="1" x14ac:dyDescent="0.2">
      <c r="A73" s="6" t="s">
        <v>392</v>
      </c>
      <c r="B73" s="6" t="s">
        <v>393</v>
      </c>
      <c r="C73" s="6" t="s">
        <v>48</v>
      </c>
      <c r="D73" s="6" t="s">
        <v>5</v>
      </c>
      <c r="E73" s="15" t="s">
        <v>684</v>
      </c>
      <c r="F73" s="46" t="s">
        <v>39</v>
      </c>
      <c r="G73" s="57">
        <v>163</v>
      </c>
      <c r="H73" s="15">
        <v>161</v>
      </c>
      <c r="I73" s="16">
        <v>6541813</v>
      </c>
      <c r="J73" s="16">
        <v>0</v>
      </c>
      <c r="K73" s="16">
        <v>160300000</v>
      </c>
      <c r="L73" s="3">
        <v>87920000</v>
      </c>
      <c r="M73" s="3">
        <v>25370000</v>
      </c>
      <c r="N73" s="9">
        <f t="shared" si="16"/>
        <v>0.54847161572052405</v>
      </c>
      <c r="O73" s="3">
        <v>102740000</v>
      </c>
      <c r="P73" s="10">
        <f t="shared" si="17"/>
        <v>0.64092326887086715</v>
      </c>
      <c r="Q73" s="11">
        <f t="shared" si="18"/>
        <v>0</v>
      </c>
      <c r="R73" s="3">
        <v>0</v>
      </c>
      <c r="S73" s="70"/>
      <c r="T73" s="10">
        <f t="shared" si="19"/>
        <v>0</v>
      </c>
      <c r="U73" s="2">
        <v>0</v>
      </c>
      <c r="W73" s="5">
        <f t="shared" si="20"/>
        <v>0</v>
      </c>
      <c r="X73" s="2">
        <v>0</v>
      </c>
      <c r="Z73" s="5">
        <f t="shared" si="21"/>
        <v>0</v>
      </c>
      <c r="AA73" s="13">
        <v>77370000</v>
      </c>
      <c r="AB73" s="10">
        <f t="shared" si="22"/>
        <v>0.48265751715533373</v>
      </c>
      <c r="AC73" s="61">
        <v>0.87987840679640339</v>
      </c>
      <c r="AD73" s="61">
        <v>0</v>
      </c>
      <c r="AE73" s="3">
        <v>57560000</v>
      </c>
      <c r="AF73" s="10">
        <f t="shared" si="23"/>
        <v>0.35907673112913285</v>
      </c>
    </row>
    <row r="74" spans="1:32" ht="15" customHeight="1" x14ac:dyDescent="0.2">
      <c r="A74" s="6" t="s">
        <v>394</v>
      </c>
      <c r="B74" s="6" t="s">
        <v>395</v>
      </c>
      <c r="C74" s="6" t="s">
        <v>5</v>
      </c>
      <c r="D74" s="6" t="s">
        <v>5</v>
      </c>
      <c r="E74" s="15" t="s">
        <v>683</v>
      </c>
      <c r="F74" s="46" t="s">
        <v>0</v>
      </c>
      <c r="G74" s="57">
        <v>190</v>
      </c>
      <c r="H74" s="15">
        <v>188</v>
      </c>
      <c r="I74" s="16">
        <v>3412384</v>
      </c>
      <c r="J74" s="16">
        <v>17164551</v>
      </c>
      <c r="K74" s="16">
        <v>76111975</v>
      </c>
      <c r="L74" s="3">
        <v>26367653.25</v>
      </c>
      <c r="M74" s="3">
        <v>21916584</v>
      </c>
      <c r="N74" s="9">
        <f t="shared" si="16"/>
        <v>0.34643238793895442</v>
      </c>
      <c r="O74" s="3">
        <v>33116286.140000001</v>
      </c>
      <c r="P74" s="10">
        <f t="shared" si="17"/>
        <v>0.43509955089195884</v>
      </c>
      <c r="Q74" s="11">
        <f t="shared" si="18"/>
        <v>25916584</v>
      </c>
      <c r="R74" s="3">
        <v>0</v>
      </c>
      <c r="S74" s="70"/>
      <c r="T74" s="10">
        <f t="shared" si="19"/>
        <v>0</v>
      </c>
      <c r="U74" s="2">
        <v>25916584</v>
      </c>
      <c r="V74" s="7" t="s">
        <v>877</v>
      </c>
      <c r="W74" s="5">
        <f t="shared" si="20"/>
        <v>0.34050599790637415</v>
      </c>
      <c r="X74" s="2">
        <v>0</v>
      </c>
      <c r="Z74" s="5">
        <f t="shared" si="21"/>
        <v>0</v>
      </c>
      <c r="AA74" s="13">
        <v>7199702</v>
      </c>
      <c r="AB74" s="10">
        <f t="shared" si="22"/>
        <v>9.4593551146189545E-2</v>
      </c>
      <c r="AC74" s="61">
        <v>0.84</v>
      </c>
      <c r="AD74" s="61">
        <v>0.83495706999999997</v>
      </c>
      <c r="AE74" s="3">
        <v>42995688.859999999</v>
      </c>
      <c r="AF74" s="10">
        <f t="shared" si="23"/>
        <v>0.56490044910804116</v>
      </c>
    </row>
    <row r="75" spans="1:32" ht="15" customHeight="1" x14ac:dyDescent="0.2">
      <c r="A75" s="6" t="s">
        <v>396</v>
      </c>
      <c r="B75" s="6" t="s">
        <v>397</v>
      </c>
      <c r="C75" s="6" t="s">
        <v>398</v>
      </c>
      <c r="D75" s="6" t="s">
        <v>2</v>
      </c>
      <c r="E75" s="15" t="s">
        <v>684</v>
      </c>
      <c r="F75" s="46" t="s">
        <v>0</v>
      </c>
      <c r="G75" s="57">
        <v>298</v>
      </c>
      <c r="H75" s="15">
        <v>295</v>
      </c>
      <c r="I75" s="16">
        <v>7709819</v>
      </c>
      <c r="J75" s="16">
        <v>26130746</v>
      </c>
      <c r="K75" s="16">
        <v>156053007</v>
      </c>
      <c r="L75" s="3">
        <v>58168752</v>
      </c>
      <c r="M75" s="3">
        <v>0</v>
      </c>
      <c r="N75" s="9">
        <f t="shared" si="16"/>
        <v>0.3727499592494235</v>
      </c>
      <c r="O75" s="3">
        <v>62314305</v>
      </c>
      <c r="P75" s="10">
        <f t="shared" si="17"/>
        <v>0.39931499045064861</v>
      </c>
      <c r="Q75" s="11">
        <f t="shared" si="18"/>
        <v>0</v>
      </c>
      <c r="R75" s="3">
        <v>0</v>
      </c>
      <c r="S75" s="70"/>
      <c r="T75" s="10">
        <f t="shared" si="19"/>
        <v>0</v>
      </c>
      <c r="U75" s="2">
        <v>0</v>
      </c>
      <c r="W75" s="5">
        <f t="shared" si="20"/>
        <v>0</v>
      </c>
      <c r="X75" s="2">
        <v>0</v>
      </c>
      <c r="Z75" s="5">
        <f t="shared" si="21"/>
        <v>0</v>
      </c>
      <c r="AA75" s="13">
        <v>62314305</v>
      </c>
      <c r="AB75" s="10">
        <f t="shared" si="22"/>
        <v>0.39931499045064861</v>
      </c>
      <c r="AC75" s="61">
        <v>0.91080000000000005</v>
      </c>
      <c r="AD75" s="61">
        <v>0.9</v>
      </c>
      <c r="AE75" s="3">
        <v>93738702</v>
      </c>
      <c r="AF75" s="10">
        <f t="shared" si="23"/>
        <v>0.60068500954935145</v>
      </c>
    </row>
    <row r="76" spans="1:32" ht="15" customHeight="1" x14ac:dyDescent="0.2">
      <c r="A76" s="6" t="s">
        <v>399</v>
      </c>
      <c r="B76" s="6" t="s">
        <v>400</v>
      </c>
      <c r="C76" s="6" t="s">
        <v>206</v>
      </c>
      <c r="D76" s="6" t="s">
        <v>11</v>
      </c>
      <c r="E76" s="15" t="s">
        <v>683</v>
      </c>
      <c r="F76" s="46" t="s">
        <v>0</v>
      </c>
      <c r="G76" s="57">
        <v>97</v>
      </c>
      <c r="H76" s="15">
        <v>96</v>
      </c>
      <c r="I76" s="16">
        <v>3834274</v>
      </c>
      <c r="J76" s="16">
        <v>0</v>
      </c>
      <c r="K76" s="16">
        <v>79702348</v>
      </c>
      <c r="L76" s="3">
        <v>40153350.5</v>
      </c>
      <c r="M76" s="3">
        <v>0</v>
      </c>
      <c r="N76" s="9">
        <f t="shared" si="16"/>
        <v>0.50379131239646791</v>
      </c>
      <c r="O76" s="3">
        <v>46500000</v>
      </c>
      <c r="P76" s="10">
        <f t="shared" si="17"/>
        <v>0.58342070424324266</v>
      </c>
      <c r="Q76" s="11">
        <f t="shared" si="18"/>
        <v>34800000</v>
      </c>
      <c r="R76" s="3">
        <v>11800000</v>
      </c>
      <c r="S76" s="70" t="s">
        <v>825</v>
      </c>
      <c r="T76" s="10">
        <f t="shared" si="19"/>
        <v>0.14805084537785512</v>
      </c>
      <c r="U76" s="2">
        <v>0</v>
      </c>
      <c r="W76" s="5">
        <f t="shared" si="20"/>
        <v>0</v>
      </c>
      <c r="X76" s="2">
        <v>23000000</v>
      </c>
      <c r="Y76" s="7" t="s">
        <v>824</v>
      </c>
      <c r="Z76" s="5">
        <f t="shared" si="21"/>
        <v>0.28857368166870068</v>
      </c>
      <c r="AA76" s="13">
        <v>11700000</v>
      </c>
      <c r="AB76" s="10">
        <f t="shared" si="22"/>
        <v>0.14679617719668686</v>
      </c>
      <c r="AC76" s="61">
        <v>0.86593571560091953</v>
      </c>
      <c r="AD76" s="61">
        <v>0</v>
      </c>
      <c r="AE76" s="3">
        <v>33202348</v>
      </c>
      <c r="AF76" s="10">
        <f t="shared" si="23"/>
        <v>0.4165792957567574</v>
      </c>
    </row>
    <row r="77" spans="1:32" ht="15" customHeight="1" x14ac:dyDescent="0.2">
      <c r="A77" s="6" t="s">
        <v>401</v>
      </c>
      <c r="B77" s="6" t="s">
        <v>402</v>
      </c>
      <c r="C77" s="6" t="s">
        <v>403</v>
      </c>
      <c r="D77" s="6" t="s">
        <v>2</v>
      </c>
      <c r="E77" s="15" t="s">
        <v>684</v>
      </c>
      <c r="F77" s="46" t="s">
        <v>0</v>
      </c>
      <c r="G77" s="57">
        <v>82</v>
      </c>
      <c r="H77" s="15">
        <v>81</v>
      </c>
      <c r="I77" s="16">
        <v>1919950</v>
      </c>
      <c r="J77" s="16">
        <v>8625951</v>
      </c>
      <c r="K77" s="16">
        <v>40369376</v>
      </c>
      <c r="L77" s="3">
        <v>13267005</v>
      </c>
      <c r="M77" s="3">
        <v>11807200</v>
      </c>
      <c r="N77" s="9">
        <f t="shared" si="16"/>
        <v>0.32864032874820753</v>
      </c>
      <c r="O77" s="3">
        <v>16374332</v>
      </c>
      <c r="P77" s="10">
        <f t="shared" si="17"/>
        <v>0.40561270999086041</v>
      </c>
      <c r="Q77" s="11">
        <f t="shared" si="18"/>
        <v>0</v>
      </c>
      <c r="R77" s="3">
        <v>0</v>
      </c>
      <c r="S77" s="70"/>
      <c r="T77" s="10">
        <f t="shared" si="19"/>
        <v>0</v>
      </c>
      <c r="U77" s="2">
        <v>0</v>
      </c>
      <c r="W77" s="5">
        <f t="shared" si="20"/>
        <v>0</v>
      </c>
      <c r="X77" s="2">
        <v>0</v>
      </c>
      <c r="Z77" s="5">
        <f t="shared" si="21"/>
        <v>0</v>
      </c>
      <c r="AA77" s="13">
        <v>4567132</v>
      </c>
      <c r="AB77" s="10">
        <f t="shared" si="22"/>
        <v>0.11313357927553797</v>
      </c>
      <c r="AC77" s="61">
        <v>0.84991525499999998</v>
      </c>
      <c r="AD77" s="61">
        <v>0.89</v>
      </c>
      <c r="AE77" s="3">
        <v>23995044</v>
      </c>
      <c r="AF77" s="10">
        <f t="shared" si="23"/>
        <v>0.59438729000913959</v>
      </c>
    </row>
    <row r="78" spans="1:32" ht="15" customHeight="1" x14ac:dyDescent="0.2">
      <c r="A78" s="6" t="s">
        <v>404</v>
      </c>
      <c r="B78" s="6" t="s">
        <v>405</v>
      </c>
      <c r="C78" s="6" t="s">
        <v>5</v>
      </c>
      <c r="D78" s="6" t="s">
        <v>5</v>
      </c>
      <c r="E78" s="15" t="s">
        <v>683</v>
      </c>
      <c r="F78" s="46" t="s">
        <v>0</v>
      </c>
      <c r="G78" s="57">
        <v>395</v>
      </c>
      <c r="H78" s="15">
        <v>391</v>
      </c>
      <c r="I78" s="16">
        <v>5922079</v>
      </c>
      <c r="J78" s="16">
        <v>0</v>
      </c>
      <c r="K78" s="16">
        <v>124739671</v>
      </c>
      <c r="L78" s="3">
        <v>68500000</v>
      </c>
      <c r="M78" s="3">
        <v>63944289</v>
      </c>
      <c r="N78" s="9">
        <f t="shared" si="16"/>
        <v>0.54914366416759264</v>
      </c>
      <c r="O78" s="3">
        <v>73222736</v>
      </c>
      <c r="P78" s="10">
        <f t="shared" si="17"/>
        <v>0.58700440215206273</v>
      </c>
      <c r="Q78" s="11">
        <f t="shared" si="18"/>
        <v>0</v>
      </c>
      <c r="R78" s="3">
        <v>0</v>
      </c>
      <c r="S78" s="70"/>
      <c r="T78" s="10">
        <f t="shared" si="19"/>
        <v>0</v>
      </c>
      <c r="U78" s="2">
        <v>0</v>
      </c>
      <c r="W78" s="5">
        <f t="shared" si="20"/>
        <v>0</v>
      </c>
      <c r="X78" s="2">
        <v>0</v>
      </c>
      <c r="Z78" s="5">
        <f t="shared" si="21"/>
        <v>0</v>
      </c>
      <c r="AA78" s="13">
        <v>9278447</v>
      </c>
      <c r="AB78" s="10">
        <f t="shared" si="22"/>
        <v>7.4382487348391355E-2</v>
      </c>
      <c r="AC78" s="61">
        <v>0.86991300000000005</v>
      </c>
      <c r="AD78" s="61">
        <v>0</v>
      </c>
      <c r="AE78" s="3">
        <v>51516935</v>
      </c>
      <c r="AF78" s="10">
        <f t="shared" si="23"/>
        <v>0.41299559784793727</v>
      </c>
    </row>
    <row r="79" spans="1:32" ht="15" customHeight="1" x14ac:dyDescent="0.2">
      <c r="A79" s="6" t="s">
        <v>406</v>
      </c>
      <c r="B79" s="6" t="s">
        <v>407</v>
      </c>
      <c r="C79" s="6" t="s">
        <v>408</v>
      </c>
      <c r="D79" s="6" t="s">
        <v>409</v>
      </c>
      <c r="E79" s="15" t="s">
        <v>683</v>
      </c>
      <c r="F79" s="46" t="s">
        <v>39</v>
      </c>
      <c r="G79" s="57">
        <v>64</v>
      </c>
      <c r="H79" s="15">
        <v>63</v>
      </c>
      <c r="I79" s="16">
        <v>572566</v>
      </c>
      <c r="J79" s="16">
        <v>0</v>
      </c>
      <c r="K79" s="16">
        <v>16933722</v>
      </c>
      <c r="L79" s="3">
        <v>7750000</v>
      </c>
      <c r="M79" s="3">
        <v>7750000</v>
      </c>
      <c r="N79" s="9">
        <f t="shared" si="16"/>
        <v>0.4576666606431829</v>
      </c>
      <c r="O79" s="3">
        <v>12066905</v>
      </c>
      <c r="P79" s="10">
        <f t="shared" si="17"/>
        <v>0.71259614395464865</v>
      </c>
      <c r="Q79" s="11">
        <f t="shared" si="18"/>
        <v>2342068</v>
      </c>
      <c r="R79" s="3">
        <v>2342068</v>
      </c>
      <c r="S79" s="70" t="s">
        <v>823</v>
      </c>
      <c r="T79" s="10">
        <f t="shared" si="19"/>
        <v>0.13830792781409781</v>
      </c>
      <c r="U79" s="2">
        <v>0</v>
      </c>
      <c r="W79" s="5">
        <f t="shared" si="20"/>
        <v>0</v>
      </c>
      <c r="X79" s="2">
        <v>0</v>
      </c>
      <c r="Z79" s="5">
        <f t="shared" si="21"/>
        <v>0</v>
      </c>
      <c r="AA79" s="13">
        <v>1974837</v>
      </c>
      <c r="AB79" s="10">
        <f t="shared" si="22"/>
        <v>0.11662155549736791</v>
      </c>
      <c r="AC79" s="61">
        <v>0.85</v>
      </c>
      <c r="AD79" s="61">
        <v>0.7</v>
      </c>
      <c r="AE79" s="3">
        <v>4866817</v>
      </c>
      <c r="AF79" s="10">
        <f t="shared" si="23"/>
        <v>0.2874038560453514</v>
      </c>
    </row>
    <row r="80" spans="1:32" ht="15" customHeight="1" x14ac:dyDescent="0.2">
      <c r="A80" s="6" t="s">
        <v>410</v>
      </c>
      <c r="B80" s="6" t="s">
        <v>411</v>
      </c>
      <c r="C80" s="6" t="s">
        <v>5</v>
      </c>
      <c r="D80" s="6" t="s">
        <v>5</v>
      </c>
      <c r="E80" s="15" t="s">
        <v>683</v>
      </c>
      <c r="F80" s="46" t="s">
        <v>0</v>
      </c>
      <c r="G80" s="57">
        <v>232</v>
      </c>
      <c r="H80" s="15">
        <v>230</v>
      </c>
      <c r="I80" s="16">
        <v>3723487</v>
      </c>
      <c r="J80" s="16">
        <v>0</v>
      </c>
      <c r="K80" s="16">
        <v>85605349</v>
      </c>
      <c r="L80" s="3">
        <v>25139968</v>
      </c>
      <c r="M80" s="3">
        <v>35841688</v>
      </c>
      <c r="N80" s="9">
        <f t="shared" si="16"/>
        <v>0.29367286383003943</v>
      </c>
      <c r="O80" s="3">
        <v>53583360</v>
      </c>
      <c r="P80" s="10">
        <f t="shared" si="17"/>
        <v>0.62593471816813695</v>
      </c>
      <c r="Q80" s="11">
        <f t="shared" si="18"/>
        <v>39841688</v>
      </c>
      <c r="R80" s="3">
        <v>0</v>
      </c>
      <c r="S80" s="70"/>
      <c r="T80" s="10">
        <f t="shared" si="19"/>
        <v>0</v>
      </c>
      <c r="U80" s="2">
        <v>39841688</v>
      </c>
      <c r="V80" s="7" t="s">
        <v>878</v>
      </c>
      <c r="W80" s="5">
        <f t="shared" si="20"/>
        <v>0.46541119761102778</v>
      </c>
      <c r="X80" s="2">
        <v>0</v>
      </c>
      <c r="Z80" s="5">
        <f t="shared" si="21"/>
        <v>0</v>
      </c>
      <c r="AA80" s="13">
        <v>13741672</v>
      </c>
      <c r="AB80" s="10">
        <f t="shared" si="22"/>
        <v>0.16052352055710911</v>
      </c>
      <c r="AC80" s="61">
        <v>0.86</v>
      </c>
      <c r="AD80" s="61">
        <v>0</v>
      </c>
      <c r="AE80" s="3">
        <v>32021989</v>
      </c>
      <c r="AF80" s="10">
        <f t="shared" si="23"/>
        <v>0.37406528183186311</v>
      </c>
    </row>
    <row r="81" spans="1:32" ht="15" customHeight="1" x14ac:dyDescent="0.2">
      <c r="A81" s="6" t="s">
        <v>412</v>
      </c>
      <c r="B81" s="6" t="s">
        <v>413</v>
      </c>
      <c r="C81" s="6" t="s">
        <v>5</v>
      </c>
      <c r="D81" s="6" t="s">
        <v>5</v>
      </c>
      <c r="E81" s="15" t="s">
        <v>683</v>
      </c>
      <c r="F81" s="46" t="s">
        <v>0</v>
      </c>
      <c r="G81" s="57">
        <v>244</v>
      </c>
      <c r="H81" s="15">
        <v>242</v>
      </c>
      <c r="I81" s="16">
        <v>3642532</v>
      </c>
      <c r="J81" s="16">
        <v>21000000</v>
      </c>
      <c r="K81" s="16">
        <v>83613912</v>
      </c>
      <c r="L81" s="3">
        <v>51750000</v>
      </c>
      <c r="M81" s="3">
        <v>23069000</v>
      </c>
      <c r="N81" s="9">
        <f t="shared" si="16"/>
        <v>0.61891614400244788</v>
      </c>
      <c r="O81" s="3">
        <v>32925375</v>
      </c>
      <c r="P81" s="10">
        <f t="shared" si="17"/>
        <v>0.39377866927216609</v>
      </c>
      <c r="Q81" s="11">
        <f t="shared" si="18"/>
        <v>27069000</v>
      </c>
      <c r="R81" s="3">
        <v>0</v>
      </c>
      <c r="S81" s="70"/>
      <c r="T81" s="10">
        <f t="shared" si="19"/>
        <v>0</v>
      </c>
      <c r="U81" s="2">
        <v>27069000</v>
      </c>
      <c r="V81" s="7" t="s">
        <v>827</v>
      </c>
      <c r="W81" s="5">
        <f t="shared" si="20"/>
        <v>0.3237379923092224</v>
      </c>
      <c r="X81" s="2">
        <v>0</v>
      </c>
      <c r="Z81" s="5">
        <f t="shared" si="21"/>
        <v>0</v>
      </c>
      <c r="AA81" s="13">
        <v>5856375</v>
      </c>
      <c r="AB81" s="10">
        <f t="shared" si="22"/>
        <v>7.0040676962943679E-2</v>
      </c>
      <c r="AC81" s="61">
        <v>0.89</v>
      </c>
      <c r="AD81" s="61">
        <v>0.87</v>
      </c>
      <c r="AE81" s="3">
        <v>50688537</v>
      </c>
      <c r="AF81" s="10">
        <f t="shared" si="23"/>
        <v>0.60622133072783391</v>
      </c>
    </row>
    <row r="82" spans="1:32" ht="15" customHeight="1" x14ac:dyDescent="0.2">
      <c r="A82" s="6" t="s">
        <v>414</v>
      </c>
      <c r="B82" s="6" t="s">
        <v>415</v>
      </c>
      <c r="C82" s="6" t="s">
        <v>5</v>
      </c>
      <c r="D82" s="6" t="s">
        <v>5</v>
      </c>
      <c r="E82" s="15" t="s">
        <v>683</v>
      </c>
      <c r="F82" s="46" t="s">
        <v>39</v>
      </c>
      <c r="G82" s="57">
        <v>107</v>
      </c>
      <c r="H82" s="15">
        <v>106</v>
      </c>
      <c r="I82" s="16">
        <v>3168385</v>
      </c>
      <c r="J82" s="16">
        <v>9450378</v>
      </c>
      <c r="K82" s="16">
        <v>83121947</v>
      </c>
      <c r="L82" s="3">
        <v>18451000</v>
      </c>
      <c r="M82" s="3">
        <v>4013000</v>
      </c>
      <c r="N82" s="9">
        <f t="shared" si="16"/>
        <v>0.22197506995354668</v>
      </c>
      <c r="O82" s="3">
        <v>47678283</v>
      </c>
      <c r="P82" s="10">
        <f t="shared" si="17"/>
        <v>0.57359439619478592</v>
      </c>
      <c r="Q82" s="11">
        <f t="shared" si="18"/>
        <v>42658729</v>
      </c>
      <c r="R82" s="3">
        <v>0</v>
      </c>
      <c r="S82" s="70"/>
      <c r="T82" s="10">
        <f t="shared" si="19"/>
        <v>0</v>
      </c>
      <c r="U82" s="2">
        <v>32436502</v>
      </c>
      <c r="V82" s="7" t="s">
        <v>876</v>
      </c>
      <c r="W82" s="5">
        <f t="shared" si="20"/>
        <v>0.39022789011426789</v>
      </c>
      <c r="X82" s="2">
        <v>10222227</v>
      </c>
      <c r="Y82" s="7" t="s">
        <v>822</v>
      </c>
      <c r="Z82" s="5">
        <f t="shared" si="21"/>
        <v>0.12297867613712177</v>
      </c>
      <c r="AA82" s="13">
        <v>1006554</v>
      </c>
      <c r="AB82" s="10">
        <f t="shared" si="22"/>
        <v>1.2109365051326336E-2</v>
      </c>
      <c r="AC82" s="61">
        <v>0.86811880500633598</v>
      </c>
      <c r="AD82" s="61">
        <v>0.84000006000000005</v>
      </c>
      <c r="AE82" s="3">
        <v>35443664</v>
      </c>
      <c r="AF82" s="10">
        <f t="shared" si="23"/>
        <v>0.42640560380521403</v>
      </c>
    </row>
    <row r="83" spans="1:32" ht="15" customHeight="1" x14ac:dyDescent="0.2">
      <c r="A83" s="6" t="s">
        <v>416</v>
      </c>
      <c r="B83" s="6" t="s">
        <v>417</v>
      </c>
      <c r="C83" s="6" t="s">
        <v>5</v>
      </c>
      <c r="D83" s="6" t="s">
        <v>5</v>
      </c>
      <c r="E83" s="15" t="s">
        <v>684</v>
      </c>
      <c r="F83" s="46" t="s">
        <v>0</v>
      </c>
      <c r="G83" s="57">
        <v>128</v>
      </c>
      <c r="H83" s="15">
        <v>127</v>
      </c>
      <c r="I83" s="16">
        <v>2846823</v>
      </c>
      <c r="J83" s="16">
        <v>7000000</v>
      </c>
      <c r="K83" s="16">
        <v>58945214</v>
      </c>
      <c r="L83" s="3">
        <v>32200000</v>
      </c>
      <c r="M83" s="3">
        <v>23061978</v>
      </c>
      <c r="N83" s="9">
        <f t="shared" si="16"/>
        <v>0.54626996519174564</v>
      </c>
      <c r="O83" s="3">
        <v>27166369</v>
      </c>
      <c r="P83" s="10">
        <f t="shared" si="17"/>
        <v>0.46087488968994156</v>
      </c>
      <c r="Q83" s="11">
        <f t="shared" si="18"/>
        <v>0</v>
      </c>
      <c r="R83" s="3">
        <v>0</v>
      </c>
      <c r="S83" s="70"/>
      <c r="T83" s="10">
        <f t="shared" si="19"/>
        <v>0</v>
      </c>
      <c r="U83" s="2">
        <v>0</v>
      </c>
      <c r="W83" s="5">
        <f t="shared" si="20"/>
        <v>0</v>
      </c>
      <c r="X83" s="2">
        <v>0</v>
      </c>
      <c r="Z83" s="5">
        <f t="shared" si="21"/>
        <v>0</v>
      </c>
      <c r="AA83" s="13">
        <v>4104391</v>
      </c>
      <c r="AB83" s="10">
        <f t="shared" si="22"/>
        <v>6.963060648146939E-2</v>
      </c>
      <c r="AC83" s="61">
        <v>0.89990999999999999</v>
      </c>
      <c r="AD83" s="61">
        <v>0.88</v>
      </c>
      <c r="AE83" s="3">
        <v>31778845</v>
      </c>
      <c r="AF83" s="10">
        <f t="shared" si="23"/>
        <v>0.53912511031005839</v>
      </c>
    </row>
    <row r="84" spans="1:32" ht="15" customHeight="1" x14ac:dyDescent="0.2">
      <c r="A84" s="6" t="s">
        <v>418</v>
      </c>
      <c r="B84" s="6" t="s">
        <v>419</v>
      </c>
      <c r="C84" s="6" t="s">
        <v>9</v>
      </c>
      <c r="D84" s="6" t="s">
        <v>9</v>
      </c>
      <c r="E84" s="15" t="s">
        <v>683</v>
      </c>
      <c r="F84" s="46" t="s">
        <v>0</v>
      </c>
      <c r="G84" s="57">
        <v>136</v>
      </c>
      <c r="H84" s="15">
        <v>136</v>
      </c>
      <c r="I84" s="16">
        <v>5401919</v>
      </c>
      <c r="J84" s="16">
        <v>0</v>
      </c>
      <c r="K84" s="16">
        <v>111434023</v>
      </c>
      <c r="L84" s="3">
        <v>54544222</v>
      </c>
      <c r="M84" s="3">
        <v>6719000</v>
      </c>
      <c r="N84" s="9">
        <f t="shared" si="16"/>
        <v>0.48947548093098997</v>
      </c>
      <c r="O84" s="3">
        <v>62902864</v>
      </c>
      <c r="P84" s="10">
        <f t="shared" si="17"/>
        <v>0.56448526497154283</v>
      </c>
      <c r="Q84" s="11">
        <f t="shared" si="18"/>
        <v>56183864</v>
      </c>
      <c r="R84" s="3">
        <v>0</v>
      </c>
      <c r="S84" s="70"/>
      <c r="T84" s="10">
        <f t="shared" si="19"/>
        <v>0</v>
      </c>
      <c r="U84" s="2">
        <v>0</v>
      </c>
      <c r="W84" s="5">
        <f t="shared" si="20"/>
        <v>0</v>
      </c>
      <c r="X84" s="2">
        <v>56183864</v>
      </c>
      <c r="Y84" s="7" t="s">
        <v>821</v>
      </c>
      <c r="Z84" s="5">
        <f t="shared" si="21"/>
        <v>0.50418949695462401</v>
      </c>
      <c r="AA84" s="13">
        <v>0</v>
      </c>
      <c r="AB84" s="10">
        <f t="shared" si="22"/>
        <v>0</v>
      </c>
      <c r="AC84" s="61">
        <v>0.89840589982930152</v>
      </c>
      <c r="AD84" s="61">
        <v>0</v>
      </c>
      <c r="AE84" s="3">
        <v>48531159</v>
      </c>
      <c r="AF84" s="10">
        <f t="shared" si="23"/>
        <v>0.43551473502845717</v>
      </c>
    </row>
    <row r="85" spans="1:32" ht="15" customHeight="1" x14ac:dyDescent="0.2">
      <c r="A85" s="6" t="s">
        <v>420</v>
      </c>
      <c r="B85" s="6" t="s">
        <v>421</v>
      </c>
      <c r="C85" s="6" t="s">
        <v>3</v>
      </c>
      <c r="D85" s="6" t="s">
        <v>4</v>
      </c>
      <c r="E85" s="15" t="s">
        <v>683</v>
      </c>
      <c r="F85" s="46" t="s">
        <v>0</v>
      </c>
      <c r="G85" s="57">
        <v>195</v>
      </c>
      <c r="H85" s="15">
        <v>193</v>
      </c>
      <c r="I85" s="16">
        <v>5698379</v>
      </c>
      <c r="J85" s="16">
        <v>0</v>
      </c>
      <c r="K85" s="16">
        <v>162592874</v>
      </c>
      <c r="L85" s="3">
        <v>82584672</v>
      </c>
      <c r="M85" s="3">
        <v>0</v>
      </c>
      <c r="N85" s="9">
        <f t="shared" si="16"/>
        <v>0.50792307170854245</v>
      </c>
      <c r="O85" s="3">
        <v>111820203</v>
      </c>
      <c r="P85" s="10">
        <f t="shared" si="17"/>
        <v>0.68773126551659325</v>
      </c>
      <c r="Q85" s="11">
        <f t="shared" si="18"/>
        <v>65513761</v>
      </c>
      <c r="R85" s="3">
        <v>0</v>
      </c>
      <c r="S85" s="70"/>
      <c r="T85" s="10">
        <f t="shared" si="19"/>
        <v>0</v>
      </c>
      <c r="U85" s="2">
        <v>29000000</v>
      </c>
      <c r="V85" s="7" t="s">
        <v>820</v>
      </c>
      <c r="W85" s="5">
        <f t="shared" si="20"/>
        <v>0.17835960018764413</v>
      </c>
      <c r="X85" s="2">
        <v>36513761</v>
      </c>
      <c r="Y85" s="7" t="s">
        <v>819</v>
      </c>
      <c r="Z85" s="5">
        <f t="shared" si="21"/>
        <v>0.22457171770024803</v>
      </c>
      <c r="AA85" s="13">
        <v>46306442</v>
      </c>
      <c r="AB85" s="10">
        <f t="shared" si="22"/>
        <v>0.28479994762870114</v>
      </c>
      <c r="AC85" s="61">
        <v>0.89100199999999996</v>
      </c>
      <c r="AD85" s="61">
        <v>0</v>
      </c>
      <c r="AE85" s="3">
        <v>50772671</v>
      </c>
      <c r="AF85" s="10">
        <f t="shared" si="23"/>
        <v>0.3122687344834067</v>
      </c>
    </row>
    <row r="86" spans="1:32" ht="15" customHeight="1" x14ac:dyDescent="0.2">
      <c r="A86" s="6" t="s">
        <v>422</v>
      </c>
      <c r="B86" s="6" t="s">
        <v>423</v>
      </c>
      <c r="C86" s="6" t="s">
        <v>5</v>
      </c>
      <c r="D86" s="6" t="s">
        <v>5</v>
      </c>
      <c r="E86" s="15" t="s">
        <v>683</v>
      </c>
      <c r="F86" s="46" t="s">
        <v>39</v>
      </c>
      <c r="G86" s="57">
        <v>120</v>
      </c>
      <c r="H86" s="15">
        <v>118</v>
      </c>
      <c r="I86" s="16">
        <v>2398016</v>
      </c>
      <c r="J86" s="16">
        <v>0</v>
      </c>
      <c r="K86" s="16">
        <v>56495258</v>
      </c>
      <c r="L86" s="3">
        <v>19000000</v>
      </c>
      <c r="M86" s="3">
        <v>17875000</v>
      </c>
      <c r="N86" s="9">
        <f t="shared" si="16"/>
        <v>0.33631141218967442</v>
      </c>
      <c r="O86" s="3">
        <v>35841680</v>
      </c>
      <c r="P86" s="10">
        <f t="shared" si="17"/>
        <v>0.63441926400265314</v>
      </c>
      <c r="Q86" s="11">
        <f t="shared" si="18"/>
        <v>13465773</v>
      </c>
      <c r="R86" s="3">
        <v>0</v>
      </c>
      <c r="S86" s="70"/>
      <c r="T86" s="10">
        <f t="shared" si="19"/>
        <v>0</v>
      </c>
      <c r="U86" s="2">
        <v>0</v>
      </c>
      <c r="W86" s="5">
        <f t="shared" si="20"/>
        <v>0</v>
      </c>
      <c r="X86" s="2">
        <v>13465773</v>
      </c>
      <c r="Y86" s="7" t="s">
        <v>818</v>
      </c>
      <c r="Z86" s="5">
        <f t="shared" si="21"/>
        <v>0.23835227020292571</v>
      </c>
      <c r="AA86" s="13">
        <v>4500907</v>
      </c>
      <c r="AB86" s="10">
        <f t="shared" si="22"/>
        <v>7.9668757331810044E-2</v>
      </c>
      <c r="AC86" s="61">
        <v>0.86127773959806775</v>
      </c>
      <c r="AD86" s="61">
        <v>0</v>
      </c>
      <c r="AE86" s="3">
        <v>20653578</v>
      </c>
      <c r="AF86" s="10">
        <f t="shared" si="23"/>
        <v>0.36558073599734692</v>
      </c>
    </row>
    <row r="87" spans="1:32" ht="15" customHeight="1" x14ac:dyDescent="0.2">
      <c r="A87" s="6" t="s">
        <v>424</v>
      </c>
      <c r="B87" s="6" t="s">
        <v>425</v>
      </c>
      <c r="C87" s="6" t="s">
        <v>9</v>
      </c>
      <c r="D87" s="6" t="s">
        <v>9</v>
      </c>
      <c r="E87" s="15" t="s">
        <v>683</v>
      </c>
      <c r="F87" s="46" t="s">
        <v>0</v>
      </c>
      <c r="G87" s="57">
        <v>202</v>
      </c>
      <c r="H87" s="15">
        <v>200</v>
      </c>
      <c r="I87" s="16">
        <v>3395991</v>
      </c>
      <c r="J87" s="16">
        <v>25393178</v>
      </c>
      <c r="K87" s="16">
        <v>103140865</v>
      </c>
      <c r="L87" s="3">
        <v>50677695</v>
      </c>
      <c r="M87" s="3">
        <v>0</v>
      </c>
      <c r="N87" s="9">
        <f t="shared" si="16"/>
        <v>0.49134448310085432</v>
      </c>
      <c r="O87" s="3">
        <v>53640455</v>
      </c>
      <c r="P87" s="10">
        <f t="shared" si="17"/>
        <v>0.52006985785895821</v>
      </c>
      <c r="Q87" s="11">
        <f t="shared" si="18"/>
        <v>39630000</v>
      </c>
      <c r="R87" s="3">
        <v>0</v>
      </c>
      <c r="S87" s="70"/>
      <c r="T87" s="10">
        <f t="shared" si="19"/>
        <v>0</v>
      </c>
      <c r="U87" s="2">
        <v>39630000</v>
      </c>
      <c r="V87" s="7" t="s">
        <v>827</v>
      </c>
      <c r="W87" s="5">
        <f t="shared" si="20"/>
        <v>0.38423179793964302</v>
      </c>
      <c r="X87" s="2">
        <v>0</v>
      </c>
      <c r="Z87" s="5">
        <f t="shared" si="21"/>
        <v>0</v>
      </c>
      <c r="AA87" s="13">
        <v>14010455</v>
      </c>
      <c r="AB87" s="10">
        <f t="shared" si="22"/>
        <v>0.13583805991931519</v>
      </c>
      <c r="AC87" s="61">
        <v>0.83698903999999996</v>
      </c>
      <c r="AD87" s="61">
        <v>0.83</v>
      </c>
      <c r="AE87" s="3">
        <v>49500410</v>
      </c>
      <c r="AF87" s="10">
        <f t="shared" si="23"/>
        <v>0.47993014214104179</v>
      </c>
    </row>
    <row r="88" spans="1:32" ht="15" customHeight="1" x14ac:dyDescent="0.2">
      <c r="A88" s="6" t="s">
        <v>426</v>
      </c>
      <c r="B88" s="6" t="s">
        <v>427</v>
      </c>
      <c r="C88" s="6" t="s">
        <v>342</v>
      </c>
      <c r="D88" s="6" t="s">
        <v>13</v>
      </c>
      <c r="E88" s="15" t="s">
        <v>684</v>
      </c>
      <c r="F88" s="46" t="s">
        <v>0</v>
      </c>
      <c r="G88" s="57">
        <v>200</v>
      </c>
      <c r="H88" s="15">
        <v>199</v>
      </c>
      <c r="I88" s="16">
        <v>3624901</v>
      </c>
      <c r="J88" s="16">
        <v>0</v>
      </c>
      <c r="K88" s="16">
        <v>73733942</v>
      </c>
      <c r="L88" s="3">
        <v>67670000</v>
      </c>
      <c r="M88" s="3">
        <v>32620000</v>
      </c>
      <c r="N88" s="9">
        <f t="shared" si="16"/>
        <v>0.91775915086704574</v>
      </c>
      <c r="O88" s="3">
        <v>39659873</v>
      </c>
      <c r="P88" s="10">
        <f t="shared" si="17"/>
        <v>0.5378781050387893</v>
      </c>
      <c r="Q88" s="11">
        <f t="shared" si="18"/>
        <v>0</v>
      </c>
      <c r="R88" s="3">
        <v>0</v>
      </c>
      <c r="S88" s="70"/>
      <c r="T88" s="10">
        <f t="shared" si="19"/>
        <v>0</v>
      </c>
      <c r="U88" s="2">
        <v>0</v>
      </c>
      <c r="W88" s="5">
        <f t="shared" si="20"/>
        <v>0</v>
      </c>
      <c r="X88" s="2">
        <v>0</v>
      </c>
      <c r="Z88" s="5">
        <f t="shared" si="21"/>
        <v>0</v>
      </c>
      <c r="AA88" s="13">
        <v>7039873</v>
      </c>
      <c r="AB88" s="10">
        <f t="shared" si="22"/>
        <v>9.5476693759300166E-2</v>
      </c>
      <c r="AC88" s="61">
        <v>0.94</v>
      </c>
      <c r="AD88" s="61">
        <v>0</v>
      </c>
      <c r="AE88" s="3">
        <v>34074069</v>
      </c>
      <c r="AF88" s="10">
        <f t="shared" si="23"/>
        <v>0.4621218949612107</v>
      </c>
    </row>
    <row r="89" spans="1:32" ht="15" customHeight="1" x14ac:dyDescent="0.2">
      <c r="A89" s="6" t="s">
        <v>428</v>
      </c>
      <c r="B89" s="6" t="s">
        <v>429</v>
      </c>
      <c r="C89" s="6" t="s">
        <v>50</v>
      </c>
      <c r="D89" s="6" t="s">
        <v>13</v>
      </c>
      <c r="E89" s="15" t="s">
        <v>684</v>
      </c>
      <c r="F89" s="56" t="s">
        <v>0</v>
      </c>
      <c r="G89" s="15">
        <v>180</v>
      </c>
      <c r="H89" s="15">
        <v>178</v>
      </c>
      <c r="I89" s="16">
        <v>3723185</v>
      </c>
      <c r="J89" s="16">
        <v>0</v>
      </c>
      <c r="K89" s="16">
        <v>76973403</v>
      </c>
      <c r="L89" s="3">
        <v>24400000</v>
      </c>
      <c r="M89" s="3">
        <v>17680000</v>
      </c>
      <c r="N89" s="9">
        <f t="shared" si="16"/>
        <v>0.31699261107112542</v>
      </c>
      <c r="O89" s="3">
        <v>44954012</v>
      </c>
      <c r="P89" s="10">
        <f t="shared" si="17"/>
        <v>0.58402006729519285</v>
      </c>
      <c r="Q89" s="11">
        <f t="shared" si="18"/>
        <v>2230000</v>
      </c>
      <c r="R89" s="3">
        <v>0</v>
      </c>
      <c r="S89" s="70"/>
      <c r="T89" s="10">
        <f t="shared" si="19"/>
        <v>0</v>
      </c>
      <c r="U89" s="2">
        <v>0</v>
      </c>
      <c r="W89" s="5">
        <f t="shared" si="20"/>
        <v>0</v>
      </c>
      <c r="X89" s="2">
        <v>2230000</v>
      </c>
      <c r="Y89" s="7" t="s">
        <v>693</v>
      </c>
      <c r="Z89" s="5">
        <f t="shared" si="21"/>
        <v>2.8971046011828268E-2</v>
      </c>
      <c r="AA89" s="13">
        <v>25044012</v>
      </c>
      <c r="AB89" s="10">
        <f t="shared" si="22"/>
        <v>0.325359293261336</v>
      </c>
      <c r="AC89" s="61">
        <v>0.86</v>
      </c>
      <c r="AD89" s="61">
        <v>0</v>
      </c>
      <c r="AE89" s="3">
        <v>32019391</v>
      </c>
      <c r="AF89" s="10">
        <f t="shared" si="23"/>
        <v>0.41597993270480715</v>
      </c>
    </row>
    <row r="90" spans="1:32" ht="15" customHeight="1" x14ac:dyDescent="0.2">
      <c r="A90" s="6" t="s">
        <v>430</v>
      </c>
      <c r="B90" s="6" t="s">
        <v>431</v>
      </c>
      <c r="C90" s="6" t="s">
        <v>432</v>
      </c>
      <c r="D90" s="6" t="s">
        <v>11</v>
      </c>
      <c r="E90" s="15" t="s">
        <v>684</v>
      </c>
      <c r="F90" s="56" t="s">
        <v>0</v>
      </c>
      <c r="G90" s="15">
        <v>140</v>
      </c>
      <c r="H90" s="15">
        <v>139</v>
      </c>
      <c r="I90" s="16">
        <v>3337086</v>
      </c>
      <c r="J90" s="16">
        <v>0</v>
      </c>
      <c r="K90" s="16">
        <v>83977332</v>
      </c>
      <c r="L90" s="3">
        <v>21000000</v>
      </c>
      <c r="M90" s="3">
        <v>21000000</v>
      </c>
      <c r="N90" s="9">
        <f t="shared" si="16"/>
        <v>0.25006748249634797</v>
      </c>
      <c r="O90" s="3">
        <v>52275015</v>
      </c>
      <c r="P90" s="10">
        <f t="shared" si="17"/>
        <v>0.62248959040518215</v>
      </c>
      <c r="Q90" s="11">
        <f t="shared" si="18"/>
        <v>12850000</v>
      </c>
      <c r="R90" s="3">
        <v>0</v>
      </c>
      <c r="S90" s="70"/>
      <c r="T90" s="10">
        <f t="shared" si="19"/>
        <v>0</v>
      </c>
      <c r="U90" s="2">
        <v>0</v>
      </c>
      <c r="W90" s="5">
        <f t="shared" si="20"/>
        <v>0</v>
      </c>
      <c r="X90" s="2">
        <v>12850000</v>
      </c>
      <c r="Y90" s="7" t="s">
        <v>801</v>
      </c>
      <c r="Z90" s="5">
        <f t="shared" si="21"/>
        <v>0.15301748333705101</v>
      </c>
      <c r="AA90" s="13">
        <v>18425015</v>
      </c>
      <c r="AB90" s="10">
        <f t="shared" si="22"/>
        <v>0.21940462457178325</v>
      </c>
      <c r="AC90" s="61">
        <v>0.95</v>
      </c>
      <c r="AD90" s="61">
        <v>0</v>
      </c>
      <c r="AE90" s="3">
        <v>31702317</v>
      </c>
      <c r="AF90" s="10">
        <f t="shared" si="23"/>
        <v>0.3775104095948178</v>
      </c>
    </row>
    <row r="91" spans="1:32" ht="15" customHeight="1" x14ac:dyDescent="0.2">
      <c r="A91" s="6" t="s">
        <v>433</v>
      </c>
      <c r="B91" s="6" t="s">
        <v>434</v>
      </c>
      <c r="C91" s="6" t="s">
        <v>50</v>
      </c>
      <c r="D91" s="6" t="s">
        <v>13</v>
      </c>
      <c r="E91" s="15" t="s">
        <v>684</v>
      </c>
      <c r="F91" s="56" t="s">
        <v>0</v>
      </c>
      <c r="G91" s="15">
        <v>324</v>
      </c>
      <c r="H91" s="15">
        <v>321</v>
      </c>
      <c r="I91" s="16">
        <v>7429654</v>
      </c>
      <c r="J91" s="16">
        <v>0</v>
      </c>
      <c r="K91" s="16">
        <v>153912164</v>
      </c>
      <c r="L91" s="3">
        <v>41490000</v>
      </c>
      <c r="M91" s="3">
        <v>41490000</v>
      </c>
      <c r="N91" s="9">
        <f t="shared" si="16"/>
        <v>0.26956933696286667</v>
      </c>
      <c r="O91" s="3">
        <v>88531209</v>
      </c>
      <c r="P91" s="10">
        <f t="shared" si="17"/>
        <v>0.57520605713788808</v>
      </c>
      <c r="Q91" s="11">
        <f t="shared" si="18"/>
        <v>1700000</v>
      </c>
      <c r="R91" s="3">
        <v>0</v>
      </c>
      <c r="S91" s="70"/>
      <c r="T91" s="10">
        <f t="shared" si="19"/>
        <v>0</v>
      </c>
      <c r="U91" s="2">
        <v>0</v>
      </c>
      <c r="W91" s="5">
        <f t="shared" si="20"/>
        <v>0</v>
      </c>
      <c r="X91" s="2">
        <v>1700000</v>
      </c>
      <c r="Y91" s="7" t="s">
        <v>693</v>
      </c>
      <c r="Z91" s="5">
        <f t="shared" si="21"/>
        <v>1.1045260854106372E-2</v>
      </c>
      <c r="AA91" s="13">
        <v>45341209</v>
      </c>
      <c r="AB91" s="10">
        <f t="shared" si="22"/>
        <v>0.29459145932091502</v>
      </c>
      <c r="AC91" s="61">
        <v>0.88</v>
      </c>
      <c r="AD91" s="61">
        <v>0</v>
      </c>
      <c r="AE91" s="3">
        <v>65380955</v>
      </c>
      <c r="AF91" s="10">
        <f t="shared" si="23"/>
        <v>0.42479394286211192</v>
      </c>
    </row>
    <row r="92" spans="1:32" ht="15" customHeight="1" x14ac:dyDescent="0.2">
      <c r="A92" s="6" t="s">
        <v>435</v>
      </c>
      <c r="B92" s="6" t="s">
        <v>436</v>
      </c>
      <c r="C92" s="6" t="s">
        <v>437</v>
      </c>
      <c r="D92" s="6" t="s">
        <v>66</v>
      </c>
      <c r="E92" s="15" t="s">
        <v>683</v>
      </c>
      <c r="F92" s="46" t="s">
        <v>39</v>
      </c>
      <c r="G92" s="15">
        <v>100</v>
      </c>
      <c r="H92" s="15">
        <v>99</v>
      </c>
      <c r="I92" s="16">
        <v>2093691</v>
      </c>
      <c r="J92" s="16">
        <v>0</v>
      </c>
      <c r="K92" s="16">
        <v>56279623</v>
      </c>
      <c r="L92" s="3">
        <v>15850000</v>
      </c>
      <c r="M92" s="3">
        <v>15850000</v>
      </c>
      <c r="N92" s="9">
        <f t="shared" si="16"/>
        <v>0.28162946294078767</v>
      </c>
      <c r="O92" s="3">
        <v>38692619</v>
      </c>
      <c r="P92" s="10">
        <f t="shared" si="17"/>
        <v>0.68750671979448053</v>
      </c>
      <c r="Q92" s="11">
        <f t="shared" si="18"/>
        <v>0</v>
      </c>
      <c r="R92" s="3">
        <v>0</v>
      </c>
      <c r="S92" s="70"/>
      <c r="T92" s="10">
        <f t="shared" si="19"/>
        <v>0</v>
      </c>
      <c r="U92" s="2">
        <v>0</v>
      </c>
      <c r="W92" s="5">
        <f t="shared" si="20"/>
        <v>0</v>
      </c>
      <c r="X92" s="2">
        <v>0</v>
      </c>
      <c r="Z92" s="5">
        <f t="shared" si="21"/>
        <v>0</v>
      </c>
      <c r="AA92" s="13">
        <v>22842619</v>
      </c>
      <c r="AB92" s="10">
        <f t="shared" si="22"/>
        <v>0.40587725685369286</v>
      </c>
      <c r="AC92" s="61">
        <v>0.84</v>
      </c>
      <c r="AD92" s="61">
        <v>0</v>
      </c>
      <c r="AE92" s="3">
        <v>17587004</v>
      </c>
      <c r="AF92" s="10">
        <f t="shared" si="23"/>
        <v>0.31249328020551947</v>
      </c>
    </row>
    <row r="93" spans="1:32" ht="15" customHeight="1" x14ac:dyDescent="0.2">
      <c r="A93" s="6" t="s">
        <v>438</v>
      </c>
      <c r="B93" s="6" t="s">
        <v>439</v>
      </c>
      <c r="C93" s="6" t="s">
        <v>5</v>
      </c>
      <c r="D93" s="6" t="s">
        <v>5</v>
      </c>
      <c r="E93" s="15" t="s">
        <v>684</v>
      </c>
      <c r="F93" s="56" t="s">
        <v>0</v>
      </c>
      <c r="G93" s="15">
        <v>70</v>
      </c>
      <c r="H93" s="15">
        <v>69</v>
      </c>
      <c r="I93" s="16">
        <v>1254639</v>
      </c>
      <c r="J93" s="16">
        <v>6767469</v>
      </c>
      <c r="K93" s="16">
        <v>37608627</v>
      </c>
      <c r="L93" s="3">
        <v>12198615</v>
      </c>
      <c r="M93" s="3">
        <v>0</v>
      </c>
      <c r="N93" s="9">
        <f t="shared" si="16"/>
        <v>0.32435682908604985</v>
      </c>
      <c r="O93" s="3">
        <v>21781148</v>
      </c>
      <c r="P93" s="10">
        <f t="shared" si="17"/>
        <v>0.5791529693439752</v>
      </c>
      <c r="Q93" s="11">
        <f t="shared" si="18"/>
        <v>0</v>
      </c>
      <c r="R93" s="3">
        <v>0</v>
      </c>
      <c r="S93" s="70"/>
      <c r="T93" s="10">
        <f t="shared" si="19"/>
        <v>0</v>
      </c>
      <c r="U93" s="2">
        <v>0</v>
      </c>
      <c r="V93" s="7">
        <v>0</v>
      </c>
      <c r="W93" s="5">
        <f t="shared" si="20"/>
        <v>0</v>
      </c>
      <c r="X93" s="2">
        <v>0</v>
      </c>
      <c r="Z93" s="5">
        <f t="shared" si="21"/>
        <v>0</v>
      </c>
      <c r="AA93" s="13">
        <v>3727660</v>
      </c>
      <c r="AB93" s="10">
        <f t="shared" si="22"/>
        <v>9.9117152030038208E-2</v>
      </c>
      <c r="AC93" s="61">
        <v>0.83</v>
      </c>
      <c r="AD93" s="61">
        <v>0.8</v>
      </c>
      <c r="AE93" s="3">
        <v>15827479</v>
      </c>
      <c r="AF93" s="10">
        <f t="shared" si="23"/>
        <v>0.42084703065602475</v>
      </c>
    </row>
    <row r="94" spans="1:32" ht="15" customHeight="1" x14ac:dyDescent="0.2">
      <c r="A94" s="6" t="s">
        <v>440</v>
      </c>
      <c r="B94" s="6" t="s">
        <v>441</v>
      </c>
      <c r="C94" s="6" t="s">
        <v>5</v>
      </c>
      <c r="D94" s="6" t="s">
        <v>5</v>
      </c>
      <c r="E94" s="15" t="s">
        <v>684</v>
      </c>
      <c r="F94" s="56" t="s">
        <v>0</v>
      </c>
      <c r="G94" s="15">
        <v>105</v>
      </c>
      <c r="H94" s="15">
        <v>104</v>
      </c>
      <c r="I94" s="16">
        <v>1912899</v>
      </c>
      <c r="J94" s="16">
        <v>10436940</v>
      </c>
      <c r="K94" s="16">
        <v>54337992</v>
      </c>
      <c r="L94" s="3">
        <v>17742278</v>
      </c>
      <c r="M94" s="3">
        <v>0</v>
      </c>
      <c r="N94" s="9">
        <f t="shared" si="16"/>
        <v>0.32651699753645663</v>
      </c>
      <c r="O94" s="3">
        <v>30111378</v>
      </c>
      <c r="P94" s="10">
        <f t="shared" si="17"/>
        <v>0.55414962702339088</v>
      </c>
      <c r="Q94" s="11">
        <f t="shared" si="18"/>
        <v>0</v>
      </c>
      <c r="R94" s="3">
        <v>0</v>
      </c>
      <c r="S94" s="70"/>
      <c r="T94" s="10">
        <f t="shared" si="19"/>
        <v>0</v>
      </c>
      <c r="U94" s="2">
        <v>0</v>
      </c>
      <c r="W94" s="5">
        <f t="shared" si="20"/>
        <v>0</v>
      </c>
      <c r="X94" s="2">
        <v>0</v>
      </c>
      <c r="Z94" s="5">
        <f t="shared" si="21"/>
        <v>0</v>
      </c>
      <c r="AA94" s="13">
        <v>30111378</v>
      </c>
      <c r="AB94" s="10">
        <f t="shared" si="22"/>
        <v>0.55414962702339088</v>
      </c>
      <c r="AC94" s="61">
        <v>0.83</v>
      </c>
      <c r="AD94" s="61">
        <v>0.8</v>
      </c>
      <c r="AE94" s="3">
        <v>24226614</v>
      </c>
      <c r="AF94" s="10">
        <f t="shared" si="23"/>
        <v>0.44585037297660907</v>
      </c>
    </row>
    <row r="95" spans="1:32" ht="15" customHeight="1" x14ac:dyDescent="0.2">
      <c r="A95" s="6" t="s">
        <v>442</v>
      </c>
      <c r="B95" s="6" t="s">
        <v>443</v>
      </c>
      <c r="C95" s="6" t="s">
        <v>432</v>
      </c>
      <c r="D95" s="6" t="s">
        <v>11</v>
      </c>
      <c r="E95" s="15" t="s">
        <v>684</v>
      </c>
      <c r="F95" s="56" t="s">
        <v>0</v>
      </c>
      <c r="G95" s="15">
        <v>241</v>
      </c>
      <c r="H95" s="15">
        <v>239</v>
      </c>
      <c r="I95" s="16">
        <v>8124190</v>
      </c>
      <c r="J95" s="16">
        <v>0</v>
      </c>
      <c r="K95" s="16">
        <v>160503196</v>
      </c>
      <c r="L95" s="3">
        <v>63500000</v>
      </c>
      <c r="M95" s="3">
        <v>52500000</v>
      </c>
      <c r="N95" s="9">
        <f t="shared" si="16"/>
        <v>0.39563075117831298</v>
      </c>
      <c r="O95" s="3">
        <v>93891500</v>
      </c>
      <c r="P95" s="10">
        <f t="shared" si="17"/>
        <v>0.58498212085446577</v>
      </c>
      <c r="Q95" s="11">
        <f t="shared" si="18"/>
        <v>12000000</v>
      </c>
      <c r="R95" s="3">
        <v>0</v>
      </c>
      <c r="S95" s="70"/>
      <c r="T95" s="10">
        <f t="shared" si="19"/>
        <v>0</v>
      </c>
      <c r="U95" s="2">
        <v>0</v>
      </c>
      <c r="W95" s="5">
        <f t="shared" si="20"/>
        <v>0</v>
      </c>
      <c r="X95" s="2">
        <v>12000000</v>
      </c>
      <c r="Y95" s="7" t="s">
        <v>801</v>
      </c>
      <c r="Z95" s="5">
        <f t="shared" si="21"/>
        <v>7.4764866364405602E-2</v>
      </c>
      <c r="AA95" s="13">
        <v>29391500</v>
      </c>
      <c r="AB95" s="10">
        <f t="shared" si="22"/>
        <v>0.1831209641457856</v>
      </c>
      <c r="AC95" s="61">
        <v>0.81991799999999992</v>
      </c>
      <c r="AD95" s="61">
        <v>0</v>
      </c>
      <c r="AE95" s="3">
        <v>66611696</v>
      </c>
      <c r="AF95" s="10">
        <f t="shared" si="23"/>
        <v>0.41501787914553429</v>
      </c>
    </row>
    <row r="96" spans="1:32" ht="15" customHeight="1" x14ac:dyDescent="0.2">
      <c r="A96" s="6" t="s">
        <v>444</v>
      </c>
      <c r="B96" s="6" t="s">
        <v>445</v>
      </c>
      <c r="C96" s="6" t="s">
        <v>408</v>
      </c>
      <c r="D96" s="6" t="s">
        <v>409</v>
      </c>
      <c r="E96" s="15" t="s">
        <v>683</v>
      </c>
      <c r="F96" s="56" t="s">
        <v>0</v>
      </c>
      <c r="G96" s="15">
        <v>53</v>
      </c>
      <c r="H96" s="15">
        <v>52</v>
      </c>
      <c r="I96" s="16">
        <v>2191474</v>
      </c>
      <c r="J96" s="16">
        <v>0</v>
      </c>
      <c r="K96" s="16">
        <v>45471749</v>
      </c>
      <c r="L96" s="3">
        <v>14000000</v>
      </c>
      <c r="M96" s="3">
        <v>0</v>
      </c>
      <c r="N96" s="9">
        <f t="shared" si="16"/>
        <v>0.30788347287895174</v>
      </c>
      <c r="O96" s="3">
        <v>27941712</v>
      </c>
      <c r="P96" s="10">
        <f t="shared" si="17"/>
        <v>0.61448509491024861</v>
      </c>
      <c r="Q96" s="11">
        <f t="shared" si="18"/>
        <v>14000000</v>
      </c>
      <c r="R96" s="3">
        <v>0</v>
      </c>
      <c r="S96" s="70"/>
      <c r="T96" s="10">
        <f t="shared" si="19"/>
        <v>0</v>
      </c>
      <c r="U96" s="2">
        <v>3000000</v>
      </c>
      <c r="V96" s="7" t="s">
        <v>705</v>
      </c>
      <c r="W96" s="5">
        <f t="shared" si="20"/>
        <v>6.5975029902632515E-2</v>
      </c>
      <c r="X96" s="2">
        <v>11000000</v>
      </c>
      <c r="Y96" s="7" t="s">
        <v>739</v>
      </c>
      <c r="Z96" s="5">
        <f t="shared" si="21"/>
        <v>0.24190844297631922</v>
      </c>
      <c r="AA96" s="13">
        <v>13941712</v>
      </c>
      <c r="AB96" s="10">
        <f t="shared" si="22"/>
        <v>0.30660162203129682</v>
      </c>
      <c r="AC96" s="61">
        <v>0.79991992240475185</v>
      </c>
      <c r="AD96" s="61">
        <v>0</v>
      </c>
      <c r="AE96" s="3">
        <v>17530037</v>
      </c>
      <c r="AF96" s="10">
        <f t="shared" si="23"/>
        <v>0.38551490508975145</v>
      </c>
    </row>
    <row r="97" spans="1:32" ht="15" customHeight="1" x14ac:dyDescent="0.2">
      <c r="A97" s="6" t="s">
        <v>446</v>
      </c>
      <c r="B97" s="6" t="s">
        <v>447</v>
      </c>
      <c r="C97" s="6" t="s">
        <v>448</v>
      </c>
      <c r="D97" s="6" t="s">
        <v>1</v>
      </c>
      <c r="E97" s="15" t="s">
        <v>684</v>
      </c>
      <c r="F97" s="46" t="s">
        <v>39</v>
      </c>
      <c r="G97" s="15">
        <v>92</v>
      </c>
      <c r="H97" s="15">
        <v>91</v>
      </c>
      <c r="I97" s="16">
        <v>2146563</v>
      </c>
      <c r="J97" s="16">
        <v>0</v>
      </c>
      <c r="K97" s="16">
        <v>50762672</v>
      </c>
      <c r="L97" s="3">
        <v>17677362</v>
      </c>
      <c r="M97" s="3">
        <v>7361000</v>
      </c>
      <c r="N97" s="9">
        <f t="shared" si="16"/>
        <v>0.34823545143565332</v>
      </c>
      <c r="O97" s="3">
        <v>32054804</v>
      </c>
      <c r="P97" s="10">
        <f t="shared" si="17"/>
        <v>0.63146408053539815</v>
      </c>
      <c r="Q97" s="11">
        <f t="shared" si="18"/>
        <v>8119375</v>
      </c>
      <c r="R97" s="3">
        <v>0</v>
      </c>
      <c r="S97" s="70"/>
      <c r="T97" s="10">
        <f t="shared" si="19"/>
        <v>0</v>
      </c>
      <c r="U97" s="2">
        <v>0</v>
      </c>
      <c r="W97" s="5">
        <f t="shared" si="20"/>
        <v>0</v>
      </c>
      <c r="X97" s="2">
        <v>8119375</v>
      </c>
      <c r="Y97" s="7" t="s">
        <v>817</v>
      </c>
      <c r="Z97" s="5">
        <f t="shared" si="21"/>
        <v>0.15994774664343911</v>
      </c>
      <c r="AA97" s="13">
        <v>16574429</v>
      </c>
      <c r="AB97" s="10">
        <f t="shared" si="22"/>
        <v>0.32650820666020103</v>
      </c>
      <c r="AC97" s="61">
        <v>0.87152660000000004</v>
      </c>
      <c r="AD97" s="61">
        <v>0</v>
      </c>
      <c r="AE97" s="3">
        <v>18707868</v>
      </c>
      <c r="AF97" s="10">
        <f t="shared" si="23"/>
        <v>0.36853591946460185</v>
      </c>
    </row>
    <row r="98" spans="1:32" ht="15" customHeight="1" x14ac:dyDescent="0.2">
      <c r="A98" s="6" t="s">
        <v>449</v>
      </c>
      <c r="B98" s="6" t="s">
        <v>450</v>
      </c>
      <c r="C98" s="6" t="s">
        <v>451</v>
      </c>
      <c r="D98" s="6" t="s">
        <v>12</v>
      </c>
      <c r="E98" s="15" t="s">
        <v>684</v>
      </c>
      <c r="F98" s="56" t="s">
        <v>0</v>
      </c>
      <c r="G98" s="15">
        <v>65</v>
      </c>
      <c r="H98" s="15">
        <v>64</v>
      </c>
      <c r="I98" s="16">
        <v>2597613</v>
      </c>
      <c r="J98" s="16">
        <v>6000000</v>
      </c>
      <c r="K98" s="16">
        <v>57237817</v>
      </c>
      <c r="L98" s="3">
        <v>16000000</v>
      </c>
      <c r="M98" s="3">
        <v>0</v>
      </c>
      <c r="N98" s="9">
        <f t="shared" ref="N98:N129" si="24">L98/K98</f>
        <v>0.27953546865702444</v>
      </c>
      <c r="O98" s="3">
        <v>31058994</v>
      </c>
      <c r="P98" s="10">
        <f t="shared" ref="P98:P129" si="25">O98/K98</f>
        <v>0.54263065273785682</v>
      </c>
      <c r="Q98" s="11">
        <f t="shared" ref="Q98:Q129" si="26">R98+U98+X98</f>
        <v>23403263</v>
      </c>
      <c r="R98" s="3">
        <v>0</v>
      </c>
      <c r="S98" s="70"/>
      <c r="T98" s="10">
        <f t="shared" si="19"/>
        <v>0</v>
      </c>
      <c r="U98" s="2">
        <v>0</v>
      </c>
      <c r="W98" s="5">
        <f t="shared" ref="W98:W129" si="27">U98/K98</f>
        <v>0</v>
      </c>
      <c r="X98" s="2">
        <v>23403263</v>
      </c>
      <c r="Y98" s="7" t="s">
        <v>816</v>
      </c>
      <c r="Z98" s="5">
        <f t="shared" ref="Z98:Z129" si="28">X98/K98</f>
        <v>0.40887763067553745</v>
      </c>
      <c r="AA98" s="13">
        <v>7655731</v>
      </c>
      <c r="AB98" s="10">
        <f t="shared" ref="AB98:AB129" si="29">AA98/$K98</f>
        <v>0.1337530220623194</v>
      </c>
      <c r="AC98" s="61">
        <v>0.79991999999999996</v>
      </c>
      <c r="AD98" s="61">
        <v>0.9</v>
      </c>
      <c r="AE98" s="3">
        <v>26178823</v>
      </c>
      <c r="AF98" s="10">
        <f t="shared" ref="AF98:AF129" si="30">AE98/$K98</f>
        <v>0.45736934726214312</v>
      </c>
    </row>
    <row r="99" spans="1:32" ht="15" customHeight="1" x14ac:dyDescent="0.2">
      <c r="A99" s="6" t="s">
        <v>452</v>
      </c>
      <c r="B99" s="6" t="s">
        <v>453</v>
      </c>
      <c r="C99" s="6" t="s">
        <v>432</v>
      </c>
      <c r="D99" s="6" t="s">
        <v>11</v>
      </c>
      <c r="E99" s="15" t="s">
        <v>684</v>
      </c>
      <c r="F99" s="56" t="s">
        <v>0</v>
      </c>
      <c r="G99" s="15">
        <v>67</v>
      </c>
      <c r="H99" s="15">
        <v>66</v>
      </c>
      <c r="I99" s="16">
        <v>2888909</v>
      </c>
      <c r="J99" s="16">
        <v>13400000</v>
      </c>
      <c r="K99" s="16">
        <v>60492330</v>
      </c>
      <c r="L99" s="3">
        <v>17446782</v>
      </c>
      <c r="M99" s="3">
        <v>0</v>
      </c>
      <c r="N99" s="9">
        <f t="shared" si="24"/>
        <v>0.28841312609383701</v>
      </c>
      <c r="O99" s="3">
        <v>24569922</v>
      </c>
      <c r="P99" s="10">
        <f t="shared" si="25"/>
        <v>0.40616590566109784</v>
      </c>
      <c r="Q99" s="11">
        <f t="shared" si="26"/>
        <v>19350000</v>
      </c>
      <c r="R99" s="3">
        <v>0</v>
      </c>
      <c r="S99" s="70"/>
      <c r="T99" s="10">
        <f t="shared" si="19"/>
        <v>0</v>
      </c>
      <c r="U99" s="2">
        <v>19350000</v>
      </c>
      <c r="V99" s="7" t="s">
        <v>815</v>
      </c>
      <c r="W99" s="5">
        <f t="shared" si="27"/>
        <v>0.31987526352514445</v>
      </c>
      <c r="X99" s="2">
        <v>0</v>
      </c>
      <c r="Z99" s="5">
        <f t="shared" si="28"/>
        <v>0</v>
      </c>
      <c r="AA99" s="13">
        <v>5219922</v>
      </c>
      <c r="AB99" s="10">
        <f t="shared" si="29"/>
        <v>8.629064213595343E-2</v>
      </c>
      <c r="AC99" s="61">
        <v>0.83992</v>
      </c>
      <c r="AD99" s="61">
        <v>0.87</v>
      </c>
      <c r="AE99" s="3">
        <v>35922408</v>
      </c>
      <c r="AF99" s="10">
        <f t="shared" si="30"/>
        <v>0.59383409433890211</v>
      </c>
    </row>
    <row r="100" spans="1:32" ht="15" customHeight="1" x14ac:dyDescent="0.2">
      <c r="A100" s="6" t="s">
        <v>454</v>
      </c>
      <c r="B100" s="6" t="s">
        <v>455</v>
      </c>
      <c r="C100" s="6" t="s">
        <v>456</v>
      </c>
      <c r="D100" s="6" t="s">
        <v>457</v>
      </c>
      <c r="E100" s="15" t="s">
        <v>684</v>
      </c>
      <c r="F100" s="56" t="s">
        <v>0</v>
      </c>
      <c r="G100" s="15">
        <v>32</v>
      </c>
      <c r="H100" s="15">
        <v>31</v>
      </c>
      <c r="I100" s="16">
        <v>755100</v>
      </c>
      <c r="J100" s="16">
        <v>0</v>
      </c>
      <c r="K100" s="16">
        <v>20309128</v>
      </c>
      <c r="L100" s="3">
        <v>5000000</v>
      </c>
      <c r="M100" s="3">
        <v>1700000</v>
      </c>
      <c r="N100" s="9">
        <f t="shared" si="24"/>
        <v>0.24619471599174519</v>
      </c>
      <c r="O100" s="3">
        <v>14570942</v>
      </c>
      <c r="P100" s="10">
        <v>0.71745778548443828</v>
      </c>
      <c r="Q100" s="11">
        <f t="shared" si="26"/>
        <v>12870942</v>
      </c>
      <c r="R100" s="3">
        <v>0</v>
      </c>
      <c r="S100" s="70"/>
      <c r="T100" s="10">
        <v>0</v>
      </c>
      <c r="U100" s="2">
        <v>7150612</v>
      </c>
      <c r="V100" s="68" t="s">
        <v>797</v>
      </c>
      <c r="W100" s="5">
        <f t="shared" si="27"/>
        <v>0.35208857810143301</v>
      </c>
      <c r="X100" s="2">
        <v>5720330</v>
      </c>
      <c r="Y100" s="7" t="s">
        <v>814</v>
      </c>
      <c r="Z100" s="5">
        <f t="shared" si="28"/>
        <v>0.28166300394581195</v>
      </c>
      <c r="AA100" s="13">
        <v>0</v>
      </c>
      <c r="AB100" s="10">
        <f t="shared" si="29"/>
        <v>0</v>
      </c>
      <c r="AC100" s="61">
        <v>0.75992400000000004</v>
      </c>
      <c r="AD100" s="61">
        <v>0</v>
      </c>
      <c r="AE100" s="3">
        <v>5738186</v>
      </c>
      <c r="AF100" s="10">
        <f t="shared" si="30"/>
        <v>0.28254221451556166</v>
      </c>
    </row>
    <row r="101" spans="1:32" ht="15" customHeight="1" x14ac:dyDescent="0.2">
      <c r="A101" s="6" t="s">
        <v>458</v>
      </c>
      <c r="B101" s="6" t="s">
        <v>459</v>
      </c>
      <c r="C101" s="6" t="s">
        <v>460</v>
      </c>
      <c r="D101" s="6" t="s">
        <v>8</v>
      </c>
      <c r="E101" s="15" t="s">
        <v>684</v>
      </c>
      <c r="F101" s="56" t="s">
        <v>0</v>
      </c>
      <c r="G101" s="15">
        <v>236</v>
      </c>
      <c r="H101" s="15">
        <v>234</v>
      </c>
      <c r="I101" s="16">
        <v>5699846</v>
      </c>
      <c r="J101" s="16">
        <v>0</v>
      </c>
      <c r="K101" s="16">
        <v>125740075</v>
      </c>
      <c r="L101" s="3">
        <v>40000000</v>
      </c>
      <c r="M101" s="3">
        <v>40000000</v>
      </c>
      <c r="N101" s="9">
        <f t="shared" si="24"/>
        <v>0.31811655910019143</v>
      </c>
      <c r="O101" s="3">
        <v>76721394</v>
      </c>
      <c r="P101" s="10">
        <f t="shared" ref="P101:P132" si="31">O101/K101</f>
        <v>0.61015864671625175</v>
      </c>
      <c r="Q101" s="11">
        <f t="shared" si="26"/>
        <v>0</v>
      </c>
      <c r="R101" s="3">
        <v>0</v>
      </c>
      <c r="S101" s="70"/>
      <c r="T101" s="10">
        <f t="shared" ref="T101:T132" si="32">R101/K101</f>
        <v>0</v>
      </c>
      <c r="U101" s="2">
        <v>0</v>
      </c>
      <c r="W101" s="5">
        <f t="shared" si="27"/>
        <v>0</v>
      </c>
      <c r="X101" s="2">
        <v>0</v>
      </c>
      <c r="Z101" s="5">
        <f t="shared" si="28"/>
        <v>0</v>
      </c>
      <c r="AA101" s="13">
        <v>26231394</v>
      </c>
      <c r="AB101" s="10">
        <f t="shared" si="29"/>
        <v>0.20861601999203516</v>
      </c>
      <c r="AC101" s="61">
        <v>0.86000010000000005</v>
      </c>
      <c r="AD101" s="61">
        <v>0</v>
      </c>
      <c r="AE101" s="3">
        <v>49018681</v>
      </c>
      <c r="AF101" s="10">
        <f t="shared" si="30"/>
        <v>0.38984135328374825</v>
      </c>
    </row>
    <row r="102" spans="1:32" ht="15" customHeight="1" x14ac:dyDescent="0.2">
      <c r="A102" s="6" t="s">
        <v>461</v>
      </c>
      <c r="B102" s="6" t="s">
        <v>462</v>
      </c>
      <c r="C102" s="6" t="s">
        <v>463</v>
      </c>
      <c r="D102" s="6" t="s">
        <v>72</v>
      </c>
      <c r="E102" s="15" t="s">
        <v>684</v>
      </c>
      <c r="F102" s="56" t="s">
        <v>0</v>
      </c>
      <c r="G102" s="15">
        <v>99</v>
      </c>
      <c r="H102" s="15">
        <v>98</v>
      </c>
      <c r="I102" s="16">
        <v>2600157</v>
      </c>
      <c r="J102" s="16">
        <v>0</v>
      </c>
      <c r="K102" s="16">
        <v>53250577</v>
      </c>
      <c r="L102" s="3">
        <v>23000000</v>
      </c>
      <c r="M102" s="3">
        <v>28250000</v>
      </c>
      <c r="N102" s="9">
        <f t="shared" si="24"/>
        <v>0.43192020247968393</v>
      </c>
      <c r="O102" s="3">
        <v>31931422</v>
      </c>
      <c r="P102" s="10">
        <f t="shared" si="31"/>
        <v>0.59964461981322759</v>
      </c>
      <c r="Q102" s="11">
        <f t="shared" si="26"/>
        <v>0</v>
      </c>
      <c r="R102" s="3">
        <v>0</v>
      </c>
      <c r="S102" s="70"/>
      <c r="T102" s="10">
        <f t="shared" si="32"/>
        <v>0</v>
      </c>
      <c r="U102" s="2">
        <v>0</v>
      </c>
      <c r="W102" s="5">
        <f t="shared" si="27"/>
        <v>0</v>
      </c>
      <c r="X102" s="2">
        <v>0</v>
      </c>
      <c r="Z102" s="5">
        <f t="shared" si="28"/>
        <v>0</v>
      </c>
      <c r="AA102" s="13">
        <v>3681422</v>
      </c>
      <c r="AB102" s="10">
        <f t="shared" si="29"/>
        <v>6.9133936332746213E-2</v>
      </c>
      <c r="AC102" s="61">
        <v>0.81991799999999992</v>
      </c>
      <c r="AD102" s="61">
        <v>0</v>
      </c>
      <c r="AE102" s="3">
        <v>21319155</v>
      </c>
      <c r="AF102" s="10">
        <f t="shared" si="30"/>
        <v>0.40035538018677241</v>
      </c>
    </row>
    <row r="103" spans="1:32" ht="15" customHeight="1" x14ac:dyDescent="0.2">
      <c r="A103" s="6" t="s">
        <v>464</v>
      </c>
      <c r="B103" s="6" t="s">
        <v>465</v>
      </c>
      <c r="C103" s="6" t="s">
        <v>5</v>
      </c>
      <c r="D103" s="6" t="s">
        <v>5</v>
      </c>
      <c r="E103" s="15" t="s">
        <v>683</v>
      </c>
      <c r="F103" s="56" t="s">
        <v>0</v>
      </c>
      <c r="G103" s="15">
        <v>271</v>
      </c>
      <c r="H103" s="15">
        <v>268</v>
      </c>
      <c r="I103" s="16">
        <v>4534936</v>
      </c>
      <c r="J103" s="16">
        <v>0</v>
      </c>
      <c r="K103" s="16">
        <v>103796270</v>
      </c>
      <c r="L103" s="3">
        <v>34853880</v>
      </c>
      <c r="M103" s="3">
        <v>0</v>
      </c>
      <c r="N103" s="9">
        <f t="shared" si="24"/>
        <v>0.33579125723881986</v>
      </c>
      <c r="O103" s="3">
        <v>64346272</v>
      </c>
      <c r="P103" s="10">
        <f t="shared" si="31"/>
        <v>0.61992855812641434</v>
      </c>
      <c r="Q103" s="11">
        <f t="shared" si="26"/>
        <v>0</v>
      </c>
      <c r="R103" s="3">
        <v>0</v>
      </c>
      <c r="S103" s="70"/>
      <c r="T103" s="10">
        <f t="shared" si="32"/>
        <v>0</v>
      </c>
      <c r="U103" s="2">
        <v>0</v>
      </c>
      <c r="W103" s="5">
        <f t="shared" si="27"/>
        <v>0</v>
      </c>
      <c r="X103" s="2">
        <v>0</v>
      </c>
      <c r="Z103" s="5">
        <f t="shared" si="28"/>
        <v>0</v>
      </c>
      <c r="AA103" s="13">
        <v>64346272</v>
      </c>
      <c r="AB103" s="10">
        <f t="shared" si="29"/>
        <v>0.61992855812641434</v>
      </c>
      <c r="AC103" s="61">
        <v>0.86991300428495577</v>
      </c>
      <c r="AD103" s="61">
        <v>0</v>
      </c>
      <c r="AE103" s="3">
        <v>39449998</v>
      </c>
      <c r="AF103" s="10">
        <f t="shared" si="30"/>
        <v>0.38007144187358566</v>
      </c>
    </row>
    <row r="104" spans="1:32" ht="15" customHeight="1" x14ac:dyDescent="0.2">
      <c r="A104" s="6" t="s">
        <v>466</v>
      </c>
      <c r="B104" s="6" t="s">
        <v>467</v>
      </c>
      <c r="C104" s="6" t="s">
        <v>448</v>
      </c>
      <c r="D104" s="6" t="s">
        <v>1</v>
      </c>
      <c r="E104" s="15" t="s">
        <v>684</v>
      </c>
      <c r="F104" s="46" t="s">
        <v>39</v>
      </c>
      <c r="G104" s="15">
        <v>136</v>
      </c>
      <c r="H104" s="15">
        <v>134</v>
      </c>
      <c r="I104" s="16">
        <v>2860741</v>
      </c>
      <c r="J104" s="16">
        <v>0</v>
      </c>
      <c r="K104" s="16">
        <v>66080976</v>
      </c>
      <c r="L104" s="3">
        <v>24333989</v>
      </c>
      <c r="M104" s="3">
        <v>7297500</v>
      </c>
      <c r="N104" s="9">
        <f t="shared" si="24"/>
        <v>0.3682449998922534</v>
      </c>
      <c r="O104" s="3">
        <v>41102688</v>
      </c>
      <c r="P104" s="10">
        <f t="shared" si="31"/>
        <v>0.622004856586864</v>
      </c>
      <c r="Q104" s="11">
        <f t="shared" si="26"/>
        <v>6197789</v>
      </c>
      <c r="R104" s="3">
        <v>0</v>
      </c>
      <c r="S104" s="70"/>
      <c r="T104" s="10">
        <f t="shared" si="32"/>
        <v>0</v>
      </c>
      <c r="U104" s="2">
        <v>0</v>
      </c>
      <c r="W104" s="5">
        <f t="shared" si="27"/>
        <v>0</v>
      </c>
      <c r="X104" s="2">
        <v>6197789</v>
      </c>
      <c r="Y104" s="7" t="s">
        <v>813</v>
      </c>
      <c r="Z104" s="5">
        <f t="shared" si="28"/>
        <v>9.3790821128307791E-2</v>
      </c>
      <c r="AA104" s="13">
        <v>27607399</v>
      </c>
      <c r="AB104" s="10">
        <f t="shared" si="29"/>
        <v>0.41778134451282922</v>
      </c>
      <c r="AC104" s="61">
        <v>0.87314048499999997</v>
      </c>
      <c r="AD104" s="61">
        <v>0</v>
      </c>
      <c r="AE104" s="3">
        <v>24978288</v>
      </c>
      <c r="AF104" s="10">
        <f t="shared" si="30"/>
        <v>0.377995143413136</v>
      </c>
    </row>
    <row r="105" spans="1:32" ht="15" customHeight="1" x14ac:dyDescent="0.2">
      <c r="A105" s="6" t="s">
        <v>468</v>
      </c>
      <c r="B105" s="6" t="s">
        <v>469</v>
      </c>
      <c r="C105" s="6" t="s">
        <v>1</v>
      </c>
      <c r="D105" s="6" t="s">
        <v>1</v>
      </c>
      <c r="E105" s="15" t="s">
        <v>683</v>
      </c>
      <c r="F105" s="56" t="s">
        <v>0</v>
      </c>
      <c r="G105" s="15">
        <v>330</v>
      </c>
      <c r="H105" s="15">
        <v>326</v>
      </c>
      <c r="I105" s="16">
        <v>7465336</v>
      </c>
      <c r="J105" s="16">
        <v>0</v>
      </c>
      <c r="K105" s="16">
        <v>153709634</v>
      </c>
      <c r="L105" s="3">
        <v>59500000</v>
      </c>
      <c r="M105" s="3">
        <v>19500000</v>
      </c>
      <c r="N105" s="9">
        <f t="shared" si="24"/>
        <v>0.3870934986417312</v>
      </c>
      <c r="O105" s="3">
        <v>92500000</v>
      </c>
      <c r="P105" s="10">
        <f t="shared" si="31"/>
        <v>0.60178401049344765</v>
      </c>
      <c r="Q105" s="11">
        <f t="shared" si="26"/>
        <v>0</v>
      </c>
      <c r="R105" s="3">
        <v>0</v>
      </c>
      <c r="S105" s="70"/>
      <c r="T105" s="10">
        <f t="shared" si="32"/>
        <v>0</v>
      </c>
      <c r="U105" s="2">
        <v>0</v>
      </c>
      <c r="W105" s="5">
        <f t="shared" si="27"/>
        <v>0</v>
      </c>
      <c r="X105" s="2">
        <v>0</v>
      </c>
      <c r="Z105" s="5">
        <f t="shared" si="28"/>
        <v>0</v>
      </c>
      <c r="AA105" s="13">
        <v>73000000</v>
      </c>
      <c r="AB105" s="10">
        <f t="shared" si="29"/>
        <v>0.47492143530834247</v>
      </c>
      <c r="AC105" s="61">
        <v>0.81991799999999992</v>
      </c>
      <c r="AD105" s="61">
        <v>0</v>
      </c>
      <c r="AE105" s="3">
        <v>61209634</v>
      </c>
      <c r="AF105" s="10">
        <f t="shared" si="30"/>
        <v>0.39821598950655235</v>
      </c>
    </row>
    <row r="106" spans="1:32" ht="15" customHeight="1" x14ac:dyDescent="0.2">
      <c r="A106" s="6" t="s">
        <v>470</v>
      </c>
      <c r="B106" s="6" t="s">
        <v>471</v>
      </c>
      <c r="C106" s="6" t="s">
        <v>432</v>
      </c>
      <c r="D106" s="6" t="s">
        <v>11</v>
      </c>
      <c r="E106" s="15" t="s">
        <v>684</v>
      </c>
      <c r="F106" s="56" t="s">
        <v>0</v>
      </c>
      <c r="G106" s="15">
        <v>116</v>
      </c>
      <c r="H106" s="15">
        <v>115</v>
      </c>
      <c r="I106" s="16">
        <v>4578407</v>
      </c>
      <c r="J106" s="16">
        <v>0</v>
      </c>
      <c r="K106" s="16">
        <v>100563697.40000001</v>
      </c>
      <c r="L106" s="3">
        <v>27145799.001567483</v>
      </c>
      <c r="M106" s="3">
        <v>4616000</v>
      </c>
      <c r="N106" s="9">
        <f t="shared" si="24"/>
        <v>0.26993636574034202</v>
      </c>
      <c r="O106" s="3">
        <v>59789064</v>
      </c>
      <c r="P106" s="10">
        <f t="shared" si="31"/>
        <v>0.5945392377746842</v>
      </c>
      <c r="Q106" s="11">
        <f t="shared" si="26"/>
        <v>52373064</v>
      </c>
      <c r="R106" s="3">
        <v>0</v>
      </c>
      <c r="S106" s="70"/>
      <c r="T106" s="10">
        <f t="shared" si="32"/>
        <v>0</v>
      </c>
      <c r="U106" s="2">
        <v>34003395</v>
      </c>
      <c r="V106" s="7" t="s">
        <v>812</v>
      </c>
      <c r="W106" s="5">
        <f t="shared" si="27"/>
        <v>0.33812793164066773</v>
      </c>
      <c r="X106" s="2">
        <v>18369669</v>
      </c>
      <c r="Y106" s="7" t="s">
        <v>811</v>
      </c>
      <c r="Z106" s="5">
        <f t="shared" si="28"/>
        <v>0.18266700086546339</v>
      </c>
      <c r="AA106" s="13">
        <v>2800000</v>
      </c>
      <c r="AB106" s="10">
        <f t="shared" si="29"/>
        <v>2.784304945414626E-2</v>
      </c>
      <c r="AC106" s="61">
        <v>0.8905855831749927</v>
      </c>
      <c r="AD106" s="61">
        <v>0</v>
      </c>
      <c r="AE106" s="3">
        <v>40774633.399999999</v>
      </c>
      <c r="AF106" s="10">
        <f t="shared" si="30"/>
        <v>0.40546076222531569</v>
      </c>
    </row>
    <row r="107" spans="1:32" ht="15" customHeight="1" x14ac:dyDescent="0.2">
      <c r="A107" s="6" t="s">
        <v>472</v>
      </c>
      <c r="B107" s="6" t="s">
        <v>473</v>
      </c>
      <c r="C107" s="6" t="s">
        <v>474</v>
      </c>
      <c r="D107" s="6" t="s">
        <v>15</v>
      </c>
      <c r="E107" s="15" t="s">
        <v>683</v>
      </c>
      <c r="F107" s="56" t="s">
        <v>0</v>
      </c>
      <c r="G107" s="15">
        <v>180</v>
      </c>
      <c r="H107" s="15">
        <v>178</v>
      </c>
      <c r="I107" s="16">
        <v>8878757</v>
      </c>
      <c r="J107" s="16">
        <v>0</v>
      </c>
      <c r="K107" s="16">
        <v>184717943</v>
      </c>
      <c r="L107" s="3">
        <v>59135000</v>
      </c>
      <c r="M107" s="3">
        <v>59135000</v>
      </c>
      <c r="N107" s="9">
        <f t="shared" si="24"/>
        <v>0.32013673950451038</v>
      </c>
      <c r="O107" s="3">
        <v>104809130</v>
      </c>
      <c r="P107" s="10">
        <f t="shared" si="31"/>
        <v>0.56740091567606943</v>
      </c>
      <c r="Q107" s="11">
        <f t="shared" si="26"/>
        <v>0</v>
      </c>
      <c r="R107" s="3">
        <v>0</v>
      </c>
      <c r="S107" s="70"/>
      <c r="T107" s="10">
        <f t="shared" si="32"/>
        <v>0</v>
      </c>
      <c r="U107" s="2">
        <v>0</v>
      </c>
      <c r="W107" s="5">
        <f t="shared" si="27"/>
        <v>0</v>
      </c>
      <c r="X107" s="2">
        <v>0</v>
      </c>
      <c r="Z107" s="5">
        <f t="shared" si="28"/>
        <v>0</v>
      </c>
      <c r="AA107" s="13">
        <v>45674130</v>
      </c>
      <c r="AB107" s="10">
        <f t="shared" si="29"/>
        <v>0.24726417617155905</v>
      </c>
      <c r="AC107" s="61">
        <v>0.9</v>
      </c>
      <c r="AD107" s="61">
        <v>0</v>
      </c>
      <c r="AE107" s="3">
        <v>79908813</v>
      </c>
      <c r="AF107" s="10">
        <f t="shared" si="30"/>
        <v>0.43259908432393057</v>
      </c>
    </row>
    <row r="108" spans="1:32" ht="15" customHeight="1" x14ac:dyDescent="0.2">
      <c r="A108" s="6" t="s">
        <v>475</v>
      </c>
      <c r="B108" s="6" t="s">
        <v>476</v>
      </c>
      <c r="C108" s="6" t="s">
        <v>474</v>
      </c>
      <c r="D108" s="6" t="s">
        <v>15</v>
      </c>
      <c r="E108" s="15" t="s">
        <v>683</v>
      </c>
      <c r="F108" s="56" t="s">
        <v>0</v>
      </c>
      <c r="G108" s="15">
        <v>158</v>
      </c>
      <c r="H108" s="15">
        <v>156</v>
      </c>
      <c r="I108" s="16">
        <v>4205626</v>
      </c>
      <c r="J108" s="16">
        <v>0</v>
      </c>
      <c r="K108" s="16">
        <v>86460315</v>
      </c>
      <c r="L108" s="3">
        <v>27970000</v>
      </c>
      <c r="M108" s="3">
        <v>27970000</v>
      </c>
      <c r="N108" s="9">
        <f t="shared" si="24"/>
        <v>0.32350101893568167</v>
      </c>
      <c r="O108" s="3">
        <v>48609681</v>
      </c>
      <c r="P108" s="10">
        <f t="shared" si="31"/>
        <v>0.56221956859629763</v>
      </c>
      <c r="Q108" s="11">
        <f t="shared" si="26"/>
        <v>0</v>
      </c>
      <c r="R108" s="3">
        <v>0</v>
      </c>
      <c r="S108" s="70"/>
      <c r="T108" s="10">
        <f t="shared" si="32"/>
        <v>0</v>
      </c>
      <c r="U108" s="2">
        <v>0</v>
      </c>
      <c r="W108" s="5">
        <f t="shared" si="27"/>
        <v>0</v>
      </c>
      <c r="X108" s="2">
        <v>0</v>
      </c>
      <c r="Z108" s="5">
        <f t="shared" si="28"/>
        <v>0</v>
      </c>
      <c r="AA108" s="13">
        <v>20639681</v>
      </c>
      <c r="AB108" s="10">
        <f t="shared" si="29"/>
        <v>0.23871854966061598</v>
      </c>
      <c r="AC108" s="61">
        <v>0.9</v>
      </c>
      <c r="AD108" s="61">
        <v>0</v>
      </c>
      <c r="AE108" s="3">
        <v>37850634</v>
      </c>
      <c r="AF108" s="10">
        <f t="shared" si="30"/>
        <v>0.43778043140370237</v>
      </c>
    </row>
    <row r="109" spans="1:32" ht="15" customHeight="1" x14ac:dyDescent="0.2">
      <c r="A109" s="6" t="s">
        <v>477</v>
      </c>
      <c r="B109" s="6" t="s">
        <v>478</v>
      </c>
      <c r="C109" s="6" t="s">
        <v>479</v>
      </c>
      <c r="D109" s="6" t="s">
        <v>5</v>
      </c>
      <c r="E109" s="15" t="s">
        <v>684</v>
      </c>
      <c r="F109" s="56" t="s">
        <v>0</v>
      </c>
      <c r="G109" s="15">
        <v>59</v>
      </c>
      <c r="H109" s="15">
        <v>58</v>
      </c>
      <c r="I109" s="16">
        <v>1940603</v>
      </c>
      <c r="J109" s="16">
        <v>9630356</v>
      </c>
      <c r="K109" s="16">
        <v>40152082</v>
      </c>
      <c r="L109" s="3">
        <v>10732623</v>
      </c>
      <c r="M109" s="3">
        <v>5425719</v>
      </c>
      <c r="N109" s="9">
        <f t="shared" si="24"/>
        <v>0.2672992897354613</v>
      </c>
      <c r="O109" s="3">
        <v>15083033</v>
      </c>
      <c r="P109" s="10">
        <f t="shared" si="31"/>
        <v>0.37564759406498521</v>
      </c>
      <c r="Q109" s="11">
        <f t="shared" si="26"/>
        <v>5040000</v>
      </c>
      <c r="R109" s="3">
        <v>0</v>
      </c>
      <c r="S109" s="70"/>
      <c r="T109" s="10">
        <f t="shared" si="32"/>
        <v>0</v>
      </c>
      <c r="U109" s="2">
        <v>0</v>
      </c>
      <c r="W109" s="5">
        <f t="shared" si="27"/>
        <v>0</v>
      </c>
      <c r="X109" s="2">
        <v>5040000</v>
      </c>
      <c r="Y109" s="7" t="s">
        <v>810</v>
      </c>
      <c r="Z109" s="5">
        <f t="shared" si="28"/>
        <v>0.12552275620477166</v>
      </c>
      <c r="AA109" s="13">
        <v>4617314</v>
      </c>
      <c r="AB109" s="10">
        <f t="shared" si="29"/>
        <v>0.11499563086168234</v>
      </c>
      <c r="AC109" s="61">
        <v>0.87</v>
      </c>
      <c r="AD109" s="61">
        <v>0.85</v>
      </c>
      <c r="AE109" s="3">
        <v>25069049</v>
      </c>
      <c r="AF109" s="10">
        <f t="shared" si="30"/>
        <v>0.62435240593501473</v>
      </c>
    </row>
    <row r="110" spans="1:32" ht="15" customHeight="1" x14ac:dyDescent="0.2">
      <c r="A110" s="6" t="s">
        <v>480</v>
      </c>
      <c r="B110" s="6" t="s">
        <v>481</v>
      </c>
      <c r="C110" s="6" t="s">
        <v>5</v>
      </c>
      <c r="D110" s="6" t="s">
        <v>5</v>
      </c>
      <c r="E110" s="15" t="s">
        <v>683</v>
      </c>
      <c r="F110" s="56" t="s">
        <v>0</v>
      </c>
      <c r="G110" s="15">
        <v>359</v>
      </c>
      <c r="H110" s="15">
        <v>355</v>
      </c>
      <c r="I110" s="16">
        <v>5141207</v>
      </c>
      <c r="J110" s="16">
        <v>0</v>
      </c>
      <c r="K110" s="16">
        <v>141176727</v>
      </c>
      <c r="L110" s="3">
        <v>50126291</v>
      </c>
      <c r="M110" s="3">
        <v>0</v>
      </c>
      <c r="N110" s="9">
        <f t="shared" si="24"/>
        <v>0.35506058303788274</v>
      </c>
      <c r="O110" s="3">
        <v>96452708</v>
      </c>
      <c r="P110" s="10">
        <f t="shared" si="31"/>
        <v>0.68320544079478485</v>
      </c>
      <c r="Q110" s="11">
        <f t="shared" si="26"/>
        <v>0</v>
      </c>
      <c r="R110" s="3">
        <v>0</v>
      </c>
      <c r="S110" s="70"/>
      <c r="T110" s="10">
        <f t="shared" si="32"/>
        <v>0</v>
      </c>
      <c r="U110" s="2">
        <v>0</v>
      </c>
      <c r="W110" s="5">
        <f t="shared" si="27"/>
        <v>0</v>
      </c>
      <c r="X110" s="2">
        <v>0</v>
      </c>
      <c r="Z110" s="5">
        <f t="shared" si="28"/>
        <v>0</v>
      </c>
      <c r="AA110" s="13">
        <v>96452708</v>
      </c>
      <c r="AB110" s="10">
        <f t="shared" si="29"/>
        <v>0.68320544079478485</v>
      </c>
      <c r="AC110" s="61">
        <v>0.86991282397304759</v>
      </c>
      <c r="AD110" s="61">
        <v>0</v>
      </c>
      <c r="AE110" s="3">
        <v>44724019</v>
      </c>
      <c r="AF110" s="10">
        <f t="shared" si="30"/>
        <v>0.31679455920521515</v>
      </c>
    </row>
    <row r="111" spans="1:32" ht="15" customHeight="1" x14ac:dyDescent="0.2">
      <c r="A111" s="6" t="s">
        <v>482</v>
      </c>
      <c r="B111" s="6" t="s">
        <v>483</v>
      </c>
      <c r="C111" s="6" t="s">
        <v>206</v>
      </c>
      <c r="D111" s="6" t="s">
        <v>11</v>
      </c>
      <c r="E111" s="15" t="s">
        <v>683</v>
      </c>
      <c r="F111" s="46" t="s">
        <v>39</v>
      </c>
      <c r="G111" s="15">
        <v>80</v>
      </c>
      <c r="H111" s="15">
        <v>79</v>
      </c>
      <c r="I111" s="16">
        <v>1449573</v>
      </c>
      <c r="J111" s="16">
        <v>0</v>
      </c>
      <c r="K111" s="16">
        <v>38395547</v>
      </c>
      <c r="L111" s="3">
        <v>10995836.257916441</v>
      </c>
      <c r="M111" s="3">
        <v>2966700</v>
      </c>
      <c r="N111" s="9">
        <f t="shared" si="24"/>
        <v>0.28638311254991211</v>
      </c>
      <c r="O111" s="3">
        <v>26220466</v>
      </c>
      <c r="P111" s="10">
        <f t="shared" si="31"/>
        <v>0.6829038273631054</v>
      </c>
      <c r="Q111" s="11">
        <f t="shared" si="26"/>
        <v>15629877</v>
      </c>
      <c r="R111" s="3">
        <v>0</v>
      </c>
      <c r="S111" s="70"/>
      <c r="T111" s="10">
        <f t="shared" si="32"/>
        <v>0</v>
      </c>
      <c r="U111" s="2">
        <v>7768307</v>
      </c>
      <c r="V111" s="7" t="s">
        <v>785</v>
      </c>
      <c r="W111" s="5">
        <f t="shared" si="27"/>
        <v>0.2023231235643029</v>
      </c>
      <c r="X111" s="2">
        <v>7861570</v>
      </c>
      <c r="Y111" s="7" t="s">
        <v>809</v>
      </c>
      <c r="Z111" s="5">
        <f t="shared" si="28"/>
        <v>0.20475212919873234</v>
      </c>
      <c r="AA111" s="13">
        <v>7623889</v>
      </c>
      <c r="AB111" s="10">
        <f t="shared" si="29"/>
        <v>0.198561801971463</v>
      </c>
      <c r="AC111" s="61">
        <v>0.83990809707410385</v>
      </c>
      <c r="AD111" s="61">
        <v>0</v>
      </c>
      <c r="AE111" s="3">
        <v>12175081</v>
      </c>
      <c r="AF111" s="10">
        <f t="shared" si="30"/>
        <v>0.3170961726368946</v>
      </c>
    </row>
    <row r="112" spans="1:32" ht="15" customHeight="1" x14ac:dyDescent="0.2">
      <c r="A112" s="6" t="s">
        <v>484</v>
      </c>
      <c r="B112" s="6" t="s">
        <v>485</v>
      </c>
      <c r="C112" s="6" t="s">
        <v>372</v>
      </c>
      <c r="D112" s="6" t="s">
        <v>4</v>
      </c>
      <c r="E112" s="15" t="s">
        <v>684</v>
      </c>
      <c r="F112" s="56" t="s">
        <v>0</v>
      </c>
      <c r="G112" s="15">
        <v>108</v>
      </c>
      <c r="H112" s="15">
        <v>106</v>
      </c>
      <c r="I112" s="16">
        <v>4603926</v>
      </c>
      <c r="J112" s="16">
        <v>20396112</v>
      </c>
      <c r="K112" s="16">
        <v>95953733</v>
      </c>
      <c r="L112" s="3">
        <v>23794000</v>
      </c>
      <c r="M112" s="3">
        <v>13431000</v>
      </c>
      <c r="N112" s="9">
        <f t="shared" si="24"/>
        <v>0.2479736770637157</v>
      </c>
      <c r="O112" s="3">
        <v>41866080</v>
      </c>
      <c r="P112" s="10">
        <f t="shared" si="31"/>
        <v>0.43631528124080382</v>
      </c>
      <c r="Q112" s="11">
        <f t="shared" si="26"/>
        <v>18650000</v>
      </c>
      <c r="R112" s="3">
        <v>0</v>
      </c>
      <c r="S112" s="70"/>
      <c r="T112" s="10">
        <f t="shared" si="32"/>
        <v>0</v>
      </c>
      <c r="U112" s="2">
        <v>0</v>
      </c>
      <c r="W112" s="5">
        <f t="shared" si="27"/>
        <v>0</v>
      </c>
      <c r="X112" s="2">
        <v>18650000</v>
      </c>
      <c r="Y112" s="7" t="s">
        <v>808</v>
      </c>
      <c r="Z112" s="5">
        <f t="shared" si="28"/>
        <v>0.19436450690250895</v>
      </c>
      <c r="AA112" s="13">
        <v>9785080</v>
      </c>
      <c r="AB112" s="10">
        <f t="shared" si="29"/>
        <v>0.10197706430035401</v>
      </c>
      <c r="AC112" s="61">
        <v>0.81600838067336445</v>
      </c>
      <c r="AD112" s="61">
        <v>0.80992059999999999</v>
      </c>
      <c r="AE112" s="3">
        <v>54087653</v>
      </c>
      <c r="AF112" s="10">
        <f t="shared" si="30"/>
        <v>0.56368471875919612</v>
      </c>
    </row>
    <row r="113" spans="1:32" ht="15" customHeight="1" x14ac:dyDescent="0.2">
      <c r="A113" s="6" t="s">
        <v>486</v>
      </c>
      <c r="B113" s="6" t="s">
        <v>487</v>
      </c>
      <c r="C113" s="6" t="s">
        <v>488</v>
      </c>
      <c r="D113" s="6" t="s">
        <v>222</v>
      </c>
      <c r="E113" s="15" t="s">
        <v>683</v>
      </c>
      <c r="F113" s="46" t="s">
        <v>39</v>
      </c>
      <c r="G113" s="15">
        <v>75</v>
      </c>
      <c r="H113" s="15">
        <v>74</v>
      </c>
      <c r="I113" s="16">
        <v>1379197</v>
      </c>
      <c r="J113" s="16">
        <v>0</v>
      </c>
      <c r="K113" s="16">
        <v>39243459</v>
      </c>
      <c r="L113" s="3">
        <v>13100000</v>
      </c>
      <c r="M113" s="3">
        <v>13100000</v>
      </c>
      <c r="N113" s="9">
        <f t="shared" si="24"/>
        <v>0.33381359171218827</v>
      </c>
      <c r="O113" s="3">
        <v>27520285</v>
      </c>
      <c r="P113" s="10">
        <f t="shared" si="31"/>
        <v>0.7012706244880198</v>
      </c>
      <c r="Q113" s="11">
        <f t="shared" si="26"/>
        <v>0</v>
      </c>
      <c r="R113" s="3">
        <v>0</v>
      </c>
      <c r="S113" s="70"/>
      <c r="T113" s="10">
        <f t="shared" si="32"/>
        <v>0</v>
      </c>
      <c r="U113" s="2">
        <v>0</v>
      </c>
      <c r="W113" s="5">
        <f t="shared" si="27"/>
        <v>0</v>
      </c>
      <c r="X113" s="2">
        <v>0</v>
      </c>
      <c r="Z113" s="5">
        <f t="shared" si="28"/>
        <v>0</v>
      </c>
      <c r="AA113" s="13">
        <v>14420285</v>
      </c>
      <c r="AB113" s="10">
        <f t="shared" si="29"/>
        <v>0.36745703277583153</v>
      </c>
      <c r="AC113" s="61">
        <v>0.84999998999999993</v>
      </c>
      <c r="AD113" s="61">
        <v>0</v>
      </c>
      <c r="AE113" s="3">
        <v>11723174</v>
      </c>
      <c r="AF113" s="10">
        <f t="shared" si="30"/>
        <v>0.2987293755119802</v>
      </c>
    </row>
    <row r="114" spans="1:32" ht="15" customHeight="1" x14ac:dyDescent="0.2">
      <c r="A114" s="6" t="s">
        <v>489</v>
      </c>
      <c r="B114" s="6" t="s">
        <v>490</v>
      </c>
      <c r="C114" s="6" t="s">
        <v>491</v>
      </c>
      <c r="D114" s="6" t="s">
        <v>492</v>
      </c>
      <c r="E114" s="15" t="s">
        <v>683</v>
      </c>
      <c r="F114" s="56" t="s">
        <v>0</v>
      </c>
      <c r="G114" s="15">
        <v>31</v>
      </c>
      <c r="H114" s="15">
        <v>31</v>
      </c>
      <c r="I114" s="16">
        <v>543123</v>
      </c>
      <c r="J114" s="16">
        <v>0</v>
      </c>
      <c r="K114" s="16">
        <v>19375078</v>
      </c>
      <c r="L114" s="3">
        <v>5000000</v>
      </c>
      <c r="M114" s="3">
        <v>1900000</v>
      </c>
      <c r="N114" s="9">
        <f t="shared" si="24"/>
        <v>0.25806347721542078</v>
      </c>
      <c r="O114" s="3">
        <v>15247756</v>
      </c>
      <c r="P114" s="10">
        <f t="shared" si="31"/>
        <v>0.78697778661845907</v>
      </c>
      <c r="Q114" s="11">
        <f t="shared" si="26"/>
        <v>13347756</v>
      </c>
      <c r="R114" s="3">
        <v>0</v>
      </c>
      <c r="S114" s="70"/>
      <c r="T114" s="10">
        <f t="shared" si="32"/>
        <v>0</v>
      </c>
      <c r="U114" s="2">
        <v>0</v>
      </c>
      <c r="W114" s="5">
        <f t="shared" si="27"/>
        <v>0</v>
      </c>
      <c r="X114" s="2">
        <v>13347756</v>
      </c>
      <c r="Y114" s="7" t="s">
        <v>807</v>
      </c>
      <c r="Z114" s="5">
        <f t="shared" si="28"/>
        <v>0.68891366527659914</v>
      </c>
      <c r="AA114" s="13">
        <v>0</v>
      </c>
      <c r="AB114" s="10">
        <f t="shared" si="29"/>
        <v>0</v>
      </c>
      <c r="AC114" s="61">
        <v>0.75992400000000004</v>
      </c>
      <c r="AD114" s="61">
        <v>0</v>
      </c>
      <c r="AE114" s="3">
        <v>4127322</v>
      </c>
      <c r="AF114" s="10">
        <f t="shared" si="30"/>
        <v>0.21302221338154095</v>
      </c>
    </row>
    <row r="115" spans="1:32" ht="15" customHeight="1" x14ac:dyDescent="0.2">
      <c r="A115" s="6" t="s">
        <v>493</v>
      </c>
      <c r="B115" s="6" t="s">
        <v>494</v>
      </c>
      <c r="C115" s="6" t="s">
        <v>206</v>
      </c>
      <c r="D115" s="6" t="s">
        <v>11</v>
      </c>
      <c r="E115" s="15" t="s">
        <v>683</v>
      </c>
      <c r="F115" s="56" t="s">
        <v>0</v>
      </c>
      <c r="G115" s="15">
        <v>240</v>
      </c>
      <c r="H115" s="15">
        <v>238</v>
      </c>
      <c r="I115" s="16">
        <v>6935744</v>
      </c>
      <c r="J115" s="16">
        <v>0</v>
      </c>
      <c r="K115" s="16">
        <v>178470528</v>
      </c>
      <c r="L115" s="3">
        <v>47000000</v>
      </c>
      <c r="M115" s="3">
        <v>24500000</v>
      </c>
      <c r="N115" s="9">
        <f t="shared" si="24"/>
        <v>0.2633488034506179</v>
      </c>
      <c r="O115" s="3">
        <v>121603115</v>
      </c>
      <c r="P115" s="10">
        <f t="shared" si="31"/>
        <v>0.68136244321527417</v>
      </c>
      <c r="Q115" s="11">
        <f t="shared" si="26"/>
        <v>89803115</v>
      </c>
      <c r="R115" s="3">
        <v>0</v>
      </c>
      <c r="S115" s="70"/>
      <c r="T115" s="10">
        <f t="shared" si="32"/>
        <v>0</v>
      </c>
      <c r="U115" s="2">
        <v>38100000</v>
      </c>
      <c r="V115" s="7" t="s">
        <v>879</v>
      </c>
      <c r="W115" s="5">
        <f t="shared" si="27"/>
        <v>0.21348062577592644</v>
      </c>
      <c r="X115" s="2">
        <v>51703115</v>
      </c>
      <c r="Y115" s="7" t="s">
        <v>806</v>
      </c>
      <c r="Z115" s="5">
        <f t="shared" si="28"/>
        <v>0.28970113765786581</v>
      </c>
      <c r="AA115" s="13">
        <v>7300000</v>
      </c>
      <c r="AB115" s="10">
        <f t="shared" si="29"/>
        <v>4.090311202530874E-2</v>
      </c>
      <c r="AC115" s="61">
        <v>0.81991799244574104</v>
      </c>
      <c r="AD115" s="61">
        <v>0</v>
      </c>
      <c r="AE115" s="3">
        <v>56867413</v>
      </c>
      <c r="AF115" s="10">
        <f t="shared" si="30"/>
        <v>0.31863755678472583</v>
      </c>
    </row>
    <row r="116" spans="1:32" ht="15" customHeight="1" x14ac:dyDescent="0.2">
      <c r="A116" s="6" t="s">
        <v>495</v>
      </c>
      <c r="B116" s="6" t="s">
        <v>496</v>
      </c>
      <c r="C116" s="6" t="s">
        <v>497</v>
      </c>
      <c r="D116" s="6" t="s">
        <v>222</v>
      </c>
      <c r="E116" s="15" t="s">
        <v>683</v>
      </c>
      <c r="F116" s="56" t="s">
        <v>0</v>
      </c>
      <c r="G116" s="15">
        <v>50</v>
      </c>
      <c r="H116" s="15">
        <v>49</v>
      </c>
      <c r="I116" s="16">
        <v>1171251</v>
      </c>
      <c r="J116" s="16">
        <v>0</v>
      </c>
      <c r="K116" s="16">
        <v>26972253</v>
      </c>
      <c r="L116" s="3">
        <v>7672330</v>
      </c>
      <c r="M116" s="3">
        <v>0</v>
      </c>
      <c r="N116" s="9">
        <f t="shared" si="24"/>
        <v>0.28445269292112896</v>
      </c>
      <c r="O116" s="3">
        <v>17016619</v>
      </c>
      <c r="P116" s="10">
        <f t="shared" si="31"/>
        <v>0.63089349636457881</v>
      </c>
      <c r="Q116" s="11">
        <f t="shared" si="26"/>
        <v>5932262</v>
      </c>
      <c r="R116" s="3">
        <v>0</v>
      </c>
      <c r="S116" s="70"/>
      <c r="T116" s="10">
        <f t="shared" si="32"/>
        <v>0</v>
      </c>
      <c r="U116" s="2">
        <v>0</v>
      </c>
      <c r="W116" s="5">
        <f t="shared" si="27"/>
        <v>0</v>
      </c>
      <c r="X116" s="2">
        <v>5932262</v>
      </c>
      <c r="Y116" s="7" t="s">
        <v>805</v>
      </c>
      <c r="Z116" s="5">
        <f t="shared" si="28"/>
        <v>0.21993943183018488</v>
      </c>
      <c r="AA116" s="13">
        <v>11084357</v>
      </c>
      <c r="AB116" s="10">
        <f t="shared" si="29"/>
        <v>0.41095406453439393</v>
      </c>
      <c r="AC116" s="61">
        <v>0.85</v>
      </c>
      <c r="AD116" s="61">
        <v>0</v>
      </c>
      <c r="AE116" s="3">
        <v>9955634</v>
      </c>
      <c r="AF116" s="10">
        <f t="shared" si="30"/>
        <v>0.36910650363542119</v>
      </c>
    </row>
    <row r="117" spans="1:32" ht="15" customHeight="1" x14ac:dyDescent="0.2">
      <c r="A117" s="6" t="s">
        <v>498</v>
      </c>
      <c r="B117" s="6" t="s">
        <v>499</v>
      </c>
      <c r="C117" s="6" t="s">
        <v>10</v>
      </c>
      <c r="D117" s="6" t="s">
        <v>10</v>
      </c>
      <c r="E117" s="15" t="s">
        <v>684</v>
      </c>
      <c r="F117" s="56" t="s">
        <v>0</v>
      </c>
      <c r="G117" s="15">
        <v>233</v>
      </c>
      <c r="H117" s="15">
        <v>230</v>
      </c>
      <c r="I117" s="16">
        <v>4780844</v>
      </c>
      <c r="J117" s="16">
        <v>0</v>
      </c>
      <c r="K117" s="16">
        <v>101829863</v>
      </c>
      <c r="L117" s="3">
        <v>34400000</v>
      </c>
      <c r="M117" s="3">
        <v>0</v>
      </c>
      <c r="N117" s="9">
        <f t="shared" si="24"/>
        <v>0.3378183863411463</v>
      </c>
      <c r="O117" s="3">
        <v>63105003</v>
      </c>
      <c r="P117" s="10">
        <f t="shared" si="31"/>
        <v>0.61971018266026734</v>
      </c>
      <c r="Q117" s="11">
        <f t="shared" si="26"/>
        <v>0</v>
      </c>
      <c r="R117" s="3">
        <v>0</v>
      </c>
      <c r="S117" s="70"/>
      <c r="T117" s="10">
        <f t="shared" si="32"/>
        <v>0</v>
      </c>
      <c r="U117" s="2">
        <v>0</v>
      </c>
      <c r="W117" s="5">
        <f t="shared" si="27"/>
        <v>0</v>
      </c>
      <c r="X117" s="2">
        <v>0</v>
      </c>
      <c r="Z117" s="5">
        <f t="shared" si="28"/>
        <v>0</v>
      </c>
      <c r="AA117" s="13">
        <v>63105003</v>
      </c>
      <c r="AB117" s="10">
        <f t="shared" si="29"/>
        <v>0.61971018266026734</v>
      </c>
      <c r="AC117" s="61">
        <v>0.81000050000000001</v>
      </c>
      <c r="AD117" s="61">
        <v>0</v>
      </c>
      <c r="AE117" s="3">
        <v>38724860</v>
      </c>
      <c r="AF117" s="10">
        <f t="shared" si="30"/>
        <v>0.38028981733973266</v>
      </c>
    </row>
    <row r="118" spans="1:32" ht="15" customHeight="1" x14ac:dyDescent="0.2">
      <c r="A118" s="6" t="s">
        <v>500</v>
      </c>
      <c r="B118" s="6" t="s">
        <v>501</v>
      </c>
      <c r="C118" s="6" t="s">
        <v>3</v>
      </c>
      <c r="D118" s="6" t="s">
        <v>4</v>
      </c>
      <c r="E118" s="15" t="s">
        <v>683</v>
      </c>
      <c r="F118" s="56" t="s">
        <v>0</v>
      </c>
      <c r="G118" s="15">
        <v>272</v>
      </c>
      <c r="H118" s="15">
        <v>269</v>
      </c>
      <c r="I118" s="16">
        <v>5714173</v>
      </c>
      <c r="J118" s="16">
        <v>0</v>
      </c>
      <c r="K118" s="16">
        <v>149840221</v>
      </c>
      <c r="L118" s="3">
        <v>51000000</v>
      </c>
      <c r="M118" s="3">
        <v>0</v>
      </c>
      <c r="N118" s="9">
        <f t="shared" si="24"/>
        <v>0.34036255192122283</v>
      </c>
      <c r="O118" s="3">
        <v>103555423</v>
      </c>
      <c r="P118" s="10">
        <f t="shared" si="31"/>
        <v>0.69110564779532724</v>
      </c>
      <c r="Q118" s="11">
        <f t="shared" si="26"/>
        <v>0</v>
      </c>
      <c r="R118" s="3">
        <v>0</v>
      </c>
      <c r="S118" s="70"/>
      <c r="T118" s="10">
        <f t="shared" si="32"/>
        <v>0</v>
      </c>
      <c r="U118" s="2">
        <v>0</v>
      </c>
      <c r="W118" s="5">
        <f t="shared" si="27"/>
        <v>0</v>
      </c>
      <c r="X118" s="2">
        <v>0</v>
      </c>
      <c r="Z118" s="5">
        <f t="shared" si="28"/>
        <v>0</v>
      </c>
      <c r="AA118" s="13">
        <v>103555423</v>
      </c>
      <c r="AB118" s="10">
        <f t="shared" si="29"/>
        <v>0.69110564779532724</v>
      </c>
      <c r="AC118" s="61">
        <v>0.81</v>
      </c>
      <c r="AD118" s="61">
        <v>0</v>
      </c>
      <c r="AE118" s="3">
        <v>46284798</v>
      </c>
      <c r="AF118" s="10">
        <f t="shared" si="30"/>
        <v>0.30889435220467276</v>
      </c>
    </row>
    <row r="119" spans="1:32" ht="15" customHeight="1" x14ac:dyDescent="0.2">
      <c r="A119" s="6" t="s">
        <v>502</v>
      </c>
      <c r="B119" s="6" t="s">
        <v>503</v>
      </c>
      <c r="C119" s="6" t="s">
        <v>207</v>
      </c>
      <c r="D119" s="6" t="s">
        <v>5</v>
      </c>
      <c r="E119" s="15" t="s">
        <v>683</v>
      </c>
      <c r="F119" s="46" t="s">
        <v>39</v>
      </c>
      <c r="G119" s="15">
        <v>75</v>
      </c>
      <c r="H119" s="15">
        <v>74</v>
      </c>
      <c r="I119" s="16">
        <v>1413525</v>
      </c>
      <c r="J119" s="16">
        <v>0</v>
      </c>
      <c r="K119" s="16">
        <v>36423404</v>
      </c>
      <c r="L119" s="3">
        <v>12200000</v>
      </c>
      <c r="M119" s="3">
        <v>12200000</v>
      </c>
      <c r="N119" s="9">
        <f t="shared" si="24"/>
        <v>0.33494947369553929</v>
      </c>
      <c r="O119" s="3">
        <v>24409503</v>
      </c>
      <c r="P119" s="10">
        <f t="shared" si="31"/>
        <v>0.67015985106718745</v>
      </c>
      <c r="Q119" s="11">
        <f t="shared" si="26"/>
        <v>0</v>
      </c>
      <c r="R119" s="3">
        <v>0</v>
      </c>
      <c r="S119" s="70"/>
      <c r="T119" s="10">
        <f t="shared" si="32"/>
        <v>0</v>
      </c>
      <c r="U119" s="2">
        <v>0</v>
      </c>
      <c r="W119" s="5">
        <f t="shared" si="27"/>
        <v>0</v>
      </c>
      <c r="X119" s="2">
        <v>0</v>
      </c>
      <c r="Z119" s="5">
        <f t="shared" si="28"/>
        <v>0</v>
      </c>
      <c r="AA119" s="13">
        <v>12209503</v>
      </c>
      <c r="AB119" s="10">
        <f t="shared" si="29"/>
        <v>0.33521037737164816</v>
      </c>
      <c r="AC119" s="61">
        <v>0.84992489999999998</v>
      </c>
      <c r="AD119" s="61">
        <v>0</v>
      </c>
      <c r="AE119" s="3">
        <v>12013901</v>
      </c>
      <c r="AF119" s="10">
        <f t="shared" si="30"/>
        <v>0.32984014893281255</v>
      </c>
    </row>
    <row r="120" spans="1:32" ht="15" customHeight="1" x14ac:dyDescent="0.2">
      <c r="A120" s="6" t="s">
        <v>504</v>
      </c>
      <c r="B120" s="6" t="s">
        <v>505</v>
      </c>
      <c r="C120" s="6" t="s">
        <v>38</v>
      </c>
      <c r="D120" s="6" t="s">
        <v>11</v>
      </c>
      <c r="E120" s="15" t="s">
        <v>684</v>
      </c>
      <c r="F120" s="56" t="s">
        <v>0</v>
      </c>
      <c r="G120" s="15">
        <v>80</v>
      </c>
      <c r="H120" s="15">
        <v>79</v>
      </c>
      <c r="I120" s="16">
        <v>2414508</v>
      </c>
      <c r="J120" s="16">
        <v>4766775</v>
      </c>
      <c r="K120" s="16">
        <v>72275932</v>
      </c>
      <c r="L120" s="3">
        <v>20436012</v>
      </c>
      <c r="M120" s="3">
        <v>6613000</v>
      </c>
      <c r="N120" s="9">
        <f t="shared" si="24"/>
        <v>0.28274989245382542</v>
      </c>
      <c r="O120" s="3">
        <v>47805632</v>
      </c>
      <c r="P120" s="10">
        <f t="shared" si="31"/>
        <v>0.66143224552261737</v>
      </c>
      <c r="Q120" s="11">
        <f t="shared" si="26"/>
        <v>36806645</v>
      </c>
      <c r="R120" s="3">
        <v>0</v>
      </c>
      <c r="S120" s="70"/>
      <c r="T120" s="10">
        <f t="shared" si="32"/>
        <v>0</v>
      </c>
      <c r="U120" s="2">
        <v>18718944</v>
      </c>
      <c r="V120" s="7" t="s">
        <v>785</v>
      </c>
      <c r="W120" s="5">
        <f t="shared" si="27"/>
        <v>0.25899277231042833</v>
      </c>
      <c r="X120" s="2">
        <v>18087701</v>
      </c>
      <c r="Y120" s="7" t="s">
        <v>804</v>
      </c>
      <c r="Z120" s="5">
        <f t="shared" si="28"/>
        <v>0.25025897971125438</v>
      </c>
      <c r="AA120" s="13">
        <v>4385987</v>
      </c>
      <c r="AB120" s="10">
        <f t="shared" si="29"/>
        <v>6.068392172376276E-2</v>
      </c>
      <c r="AC120" s="61">
        <v>0.83184098789484229</v>
      </c>
      <c r="AD120" s="61">
        <v>0.92</v>
      </c>
      <c r="AE120" s="3">
        <v>24470300</v>
      </c>
      <c r="AF120" s="10">
        <f t="shared" si="30"/>
        <v>0.33856775447738258</v>
      </c>
    </row>
    <row r="121" spans="1:32" ht="15" customHeight="1" x14ac:dyDescent="0.2">
      <c r="A121" s="6" t="s">
        <v>506</v>
      </c>
      <c r="B121" s="6" t="s">
        <v>507</v>
      </c>
      <c r="C121" s="6" t="s">
        <v>206</v>
      </c>
      <c r="D121" s="6" t="s">
        <v>11</v>
      </c>
      <c r="E121" s="15" t="s">
        <v>683</v>
      </c>
      <c r="F121" s="56" t="s">
        <v>0</v>
      </c>
      <c r="G121" s="15">
        <v>88</v>
      </c>
      <c r="H121" s="15">
        <v>87</v>
      </c>
      <c r="I121" s="16">
        <v>2697714</v>
      </c>
      <c r="J121" s="16">
        <v>0</v>
      </c>
      <c r="K121" s="16">
        <v>56891879</v>
      </c>
      <c r="L121" s="3">
        <v>18938700</v>
      </c>
      <c r="M121" s="3">
        <v>9590000</v>
      </c>
      <c r="N121" s="9">
        <f t="shared" si="24"/>
        <v>0.33288933909178847</v>
      </c>
      <c r="O121" s="3">
        <v>32612453</v>
      </c>
      <c r="P121" s="10">
        <f t="shared" si="31"/>
        <v>0.57323564581159292</v>
      </c>
      <c r="Q121" s="11">
        <f t="shared" si="26"/>
        <v>0</v>
      </c>
      <c r="R121" s="3">
        <v>0</v>
      </c>
      <c r="S121" s="70"/>
      <c r="T121" s="10">
        <f t="shared" si="32"/>
        <v>0</v>
      </c>
      <c r="U121" s="2">
        <v>0</v>
      </c>
      <c r="W121" s="5">
        <f t="shared" si="27"/>
        <v>0</v>
      </c>
      <c r="X121" s="2">
        <v>0</v>
      </c>
      <c r="Z121" s="5">
        <f t="shared" si="28"/>
        <v>0</v>
      </c>
      <c r="AA121" s="13">
        <v>23022453</v>
      </c>
      <c r="AB121" s="10">
        <f t="shared" si="29"/>
        <v>0.40467028694903889</v>
      </c>
      <c r="AC121" s="61">
        <v>0.9</v>
      </c>
      <c r="AD121" s="61">
        <v>0.9</v>
      </c>
      <c r="AE121" s="3">
        <v>24279426</v>
      </c>
      <c r="AF121" s="10">
        <f t="shared" si="30"/>
        <v>0.42676435418840708</v>
      </c>
    </row>
    <row r="122" spans="1:32" ht="15" customHeight="1" x14ac:dyDescent="0.2">
      <c r="A122" s="6" t="s">
        <v>508</v>
      </c>
      <c r="B122" s="6" t="s">
        <v>509</v>
      </c>
      <c r="C122" s="6" t="s">
        <v>5</v>
      </c>
      <c r="D122" s="6" t="s">
        <v>5</v>
      </c>
      <c r="E122" s="15" t="s">
        <v>683</v>
      </c>
      <c r="F122" s="56" t="s">
        <v>0</v>
      </c>
      <c r="G122" s="15">
        <v>145</v>
      </c>
      <c r="H122" s="15">
        <v>144</v>
      </c>
      <c r="I122" s="16">
        <v>2073640</v>
      </c>
      <c r="J122" s="16">
        <v>0</v>
      </c>
      <c r="K122" s="16">
        <v>44873445</v>
      </c>
      <c r="L122" s="3">
        <v>15343211</v>
      </c>
      <c r="M122" s="3">
        <v>0</v>
      </c>
      <c r="N122" s="9">
        <f t="shared" si="24"/>
        <v>0.34192184263989539</v>
      </c>
      <c r="O122" s="3">
        <v>28284512</v>
      </c>
      <c r="P122" s="10">
        <f t="shared" si="31"/>
        <v>0.63031737367166707</v>
      </c>
      <c r="Q122" s="11">
        <f t="shared" si="26"/>
        <v>0</v>
      </c>
      <c r="R122" s="3">
        <v>0</v>
      </c>
      <c r="S122" s="70"/>
      <c r="T122" s="10">
        <f t="shared" si="32"/>
        <v>0</v>
      </c>
      <c r="U122" s="2">
        <v>0</v>
      </c>
      <c r="W122" s="5">
        <f t="shared" si="27"/>
        <v>0</v>
      </c>
      <c r="X122" s="2">
        <v>0</v>
      </c>
      <c r="Z122" s="5">
        <f t="shared" si="28"/>
        <v>0</v>
      </c>
      <c r="AA122" s="13">
        <v>28284512</v>
      </c>
      <c r="AB122" s="10">
        <f t="shared" si="29"/>
        <v>0.63031737367166707</v>
      </c>
      <c r="AC122" s="61">
        <v>0.79999100000000001</v>
      </c>
      <c r="AD122" s="61">
        <v>0</v>
      </c>
      <c r="AE122" s="3">
        <v>16588933</v>
      </c>
      <c r="AF122" s="10">
        <f t="shared" si="30"/>
        <v>0.36968262632833293</v>
      </c>
    </row>
    <row r="123" spans="1:32" ht="15" customHeight="1" x14ac:dyDescent="0.2">
      <c r="A123" s="6" t="s">
        <v>510</v>
      </c>
      <c r="B123" s="6" t="s">
        <v>511</v>
      </c>
      <c r="C123" s="6" t="s">
        <v>512</v>
      </c>
      <c r="D123" s="6" t="s">
        <v>513</v>
      </c>
      <c r="E123" s="15" t="s">
        <v>683</v>
      </c>
      <c r="F123" s="56" t="s">
        <v>0</v>
      </c>
      <c r="G123" s="15">
        <v>31</v>
      </c>
      <c r="H123" s="15">
        <v>30</v>
      </c>
      <c r="I123" s="16">
        <v>1197070</v>
      </c>
      <c r="J123" s="16">
        <v>0</v>
      </c>
      <c r="K123" s="16">
        <v>29845941</v>
      </c>
      <c r="L123" s="3">
        <v>6560027</v>
      </c>
      <c r="M123" s="3">
        <v>0</v>
      </c>
      <c r="N123" s="9">
        <f t="shared" si="24"/>
        <v>0.21979628653691971</v>
      </c>
      <c r="O123" s="3">
        <v>20270339</v>
      </c>
      <c r="P123" s="10">
        <f t="shared" si="31"/>
        <v>0.67916568621508699</v>
      </c>
      <c r="Q123" s="11">
        <f t="shared" si="26"/>
        <v>17800000</v>
      </c>
      <c r="R123" s="3">
        <v>0</v>
      </c>
      <c r="S123" s="70"/>
      <c r="T123" s="10">
        <f t="shared" si="32"/>
        <v>0</v>
      </c>
      <c r="U123" s="2"/>
      <c r="V123" s="67"/>
      <c r="W123" s="5">
        <f t="shared" si="27"/>
        <v>0</v>
      </c>
      <c r="X123" s="2">
        <v>17800000</v>
      </c>
      <c r="Y123" s="7" t="s">
        <v>803</v>
      </c>
      <c r="Z123" s="5">
        <f t="shared" si="28"/>
        <v>0.59639600574161822</v>
      </c>
      <c r="AA123" s="13">
        <v>2470339</v>
      </c>
      <c r="AB123" s="10">
        <f t="shared" si="29"/>
        <v>8.2769680473468735E-2</v>
      </c>
      <c r="AC123" s="61">
        <v>0.79991997126316761</v>
      </c>
      <c r="AD123" s="61">
        <v>0</v>
      </c>
      <c r="AE123" s="3">
        <v>9575602</v>
      </c>
      <c r="AF123" s="10">
        <f t="shared" si="30"/>
        <v>0.32083431378491301</v>
      </c>
    </row>
    <row r="124" spans="1:32" ht="15" customHeight="1" x14ac:dyDescent="0.2">
      <c r="A124" s="6" t="s">
        <v>514</v>
      </c>
      <c r="B124" s="6" t="s">
        <v>515</v>
      </c>
      <c r="C124" s="6" t="s">
        <v>516</v>
      </c>
      <c r="D124" s="6" t="s">
        <v>12</v>
      </c>
      <c r="E124" s="15" t="s">
        <v>684</v>
      </c>
      <c r="F124" s="46" t="s">
        <v>39</v>
      </c>
      <c r="G124" s="15">
        <v>42</v>
      </c>
      <c r="H124" s="15">
        <v>41</v>
      </c>
      <c r="I124" s="16">
        <v>1097250</v>
      </c>
      <c r="J124" s="16">
        <v>0</v>
      </c>
      <c r="K124" s="16">
        <v>25776945</v>
      </c>
      <c r="L124" s="3">
        <v>7158111</v>
      </c>
      <c r="M124" s="3">
        <v>3677000</v>
      </c>
      <c r="N124" s="9">
        <f t="shared" si="24"/>
        <v>0.27769431171925146</v>
      </c>
      <c r="O124" s="3">
        <v>16077945</v>
      </c>
      <c r="P124" s="10">
        <f t="shared" si="31"/>
        <v>0.62373353397774645</v>
      </c>
      <c r="Q124" s="11">
        <f t="shared" si="26"/>
        <v>1771340</v>
      </c>
      <c r="R124" s="3">
        <v>0</v>
      </c>
      <c r="S124" s="70"/>
      <c r="T124" s="10">
        <f t="shared" si="32"/>
        <v>0</v>
      </c>
      <c r="U124" s="2">
        <v>0</v>
      </c>
      <c r="W124" s="5">
        <f t="shared" si="27"/>
        <v>0</v>
      </c>
      <c r="X124" s="2">
        <v>1771340</v>
      </c>
      <c r="Y124" s="7" t="s">
        <v>802</v>
      </c>
      <c r="Z124" s="5">
        <f t="shared" si="28"/>
        <v>6.8717995868013068E-2</v>
      </c>
      <c r="AA124" s="13">
        <v>10629605</v>
      </c>
      <c r="AB124" s="10">
        <f t="shared" si="29"/>
        <v>0.41236868837637664</v>
      </c>
      <c r="AC124" s="61">
        <v>0.88393711551606291</v>
      </c>
      <c r="AD124" s="61">
        <v>0</v>
      </c>
      <c r="AE124" s="3">
        <v>9699000</v>
      </c>
      <c r="AF124" s="10">
        <f t="shared" si="30"/>
        <v>0.37626646602225361</v>
      </c>
    </row>
    <row r="125" spans="1:32" ht="15" customHeight="1" x14ac:dyDescent="0.2">
      <c r="A125" s="6" t="s">
        <v>517</v>
      </c>
      <c r="B125" s="6" t="s">
        <v>518</v>
      </c>
      <c r="C125" s="6" t="s">
        <v>432</v>
      </c>
      <c r="D125" s="6" t="s">
        <v>11</v>
      </c>
      <c r="E125" s="15" t="s">
        <v>684</v>
      </c>
      <c r="F125" s="56" t="s">
        <v>0</v>
      </c>
      <c r="G125" s="15">
        <v>92</v>
      </c>
      <c r="H125" s="15">
        <v>91</v>
      </c>
      <c r="I125" s="16">
        <v>2442809</v>
      </c>
      <c r="J125" s="16">
        <v>0</v>
      </c>
      <c r="K125" s="16">
        <v>49982029</v>
      </c>
      <c r="L125" s="3">
        <v>14400000</v>
      </c>
      <c r="M125" s="3">
        <v>10400000</v>
      </c>
      <c r="N125" s="9">
        <f t="shared" si="24"/>
        <v>0.28810355017800499</v>
      </c>
      <c r="O125" s="3">
        <v>29340293</v>
      </c>
      <c r="P125" s="10">
        <f t="shared" si="31"/>
        <v>0.58701684559464362</v>
      </c>
      <c r="Q125" s="11">
        <f t="shared" si="26"/>
        <v>10000000</v>
      </c>
      <c r="R125" s="3">
        <v>0</v>
      </c>
      <c r="S125" s="70"/>
      <c r="T125" s="10">
        <f t="shared" si="32"/>
        <v>0</v>
      </c>
      <c r="U125" s="2">
        <v>0</v>
      </c>
      <c r="W125" s="5">
        <f t="shared" si="27"/>
        <v>0</v>
      </c>
      <c r="X125" s="2">
        <v>10000000</v>
      </c>
      <c r="Y125" s="7" t="s">
        <v>801</v>
      </c>
      <c r="Z125" s="5">
        <f t="shared" si="28"/>
        <v>0.20007190984583678</v>
      </c>
      <c r="AA125" s="13">
        <v>8940293</v>
      </c>
      <c r="AB125" s="10">
        <f t="shared" si="29"/>
        <v>0.17887014950913657</v>
      </c>
      <c r="AC125" s="61">
        <v>0.84499999999999997</v>
      </c>
      <c r="AD125" s="61">
        <v>0</v>
      </c>
      <c r="AE125" s="3">
        <v>20641736</v>
      </c>
      <c r="AF125" s="10">
        <f t="shared" si="30"/>
        <v>0.41298315440535638</v>
      </c>
    </row>
    <row r="126" spans="1:32" ht="15" customHeight="1" x14ac:dyDescent="0.2">
      <c r="A126" s="6" t="s">
        <v>519</v>
      </c>
      <c r="B126" s="6" t="s">
        <v>520</v>
      </c>
      <c r="C126" s="6" t="s">
        <v>5</v>
      </c>
      <c r="D126" s="6" t="s">
        <v>5</v>
      </c>
      <c r="E126" s="15" t="s">
        <v>683</v>
      </c>
      <c r="F126" s="46" t="s">
        <v>39</v>
      </c>
      <c r="G126" s="15">
        <v>97</v>
      </c>
      <c r="H126" s="15">
        <v>95</v>
      </c>
      <c r="I126" s="16">
        <v>1056573</v>
      </c>
      <c r="J126" s="16">
        <v>0</v>
      </c>
      <c r="K126" s="16">
        <v>27415693</v>
      </c>
      <c r="L126" s="3">
        <v>7200000</v>
      </c>
      <c r="M126" s="3">
        <v>14164132</v>
      </c>
      <c r="N126" s="9">
        <f t="shared" si="24"/>
        <v>0.26262330848248117</v>
      </c>
      <c r="O126" s="3">
        <v>16849836</v>
      </c>
      <c r="P126" s="10">
        <f t="shared" si="31"/>
        <v>0.61460551079266901</v>
      </c>
      <c r="Q126" s="11">
        <f t="shared" si="26"/>
        <v>0</v>
      </c>
      <c r="R126" s="3">
        <v>0</v>
      </c>
      <c r="S126" s="70"/>
      <c r="T126" s="10">
        <f t="shared" si="32"/>
        <v>0</v>
      </c>
      <c r="U126" s="2">
        <v>0</v>
      </c>
      <c r="W126" s="5">
        <f t="shared" si="27"/>
        <v>0</v>
      </c>
      <c r="X126" s="2">
        <v>0</v>
      </c>
      <c r="Z126" s="5">
        <f t="shared" si="28"/>
        <v>0</v>
      </c>
      <c r="AA126" s="13">
        <v>2685704</v>
      </c>
      <c r="AB126" s="10">
        <f t="shared" si="29"/>
        <v>9.7962287511754675E-2</v>
      </c>
      <c r="AC126" s="61">
        <v>1.0000119999999999</v>
      </c>
      <c r="AD126" s="61">
        <v>0</v>
      </c>
      <c r="AE126" s="3">
        <v>10565857</v>
      </c>
      <c r="AF126" s="10">
        <f t="shared" si="30"/>
        <v>0.38539448920733099</v>
      </c>
    </row>
    <row r="127" spans="1:32" ht="15" customHeight="1" x14ac:dyDescent="0.2">
      <c r="A127" s="6" t="s">
        <v>521</v>
      </c>
      <c r="B127" s="6" t="s">
        <v>522</v>
      </c>
      <c r="C127" s="6" t="s">
        <v>5</v>
      </c>
      <c r="D127" s="6" t="s">
        <v>5</v>
      </c>
      <c r="E127" s="15" t="s">
        <v>683</v>
      </c>
      <c r="F127" s="46" t="s">
        <v>39</v>
      </c>
      <c r="G127" s="15">
        <v>68</v>
      </c>
      <c r="H127" s="15">
        <v>66</v>
      </c>
      <c r="I127" s="16">
        <v>669142</v>
      </c>
      <c r="J127" s="16">
        <v>0</v>
      </c>
      <c r="K127" s="16">
        <v>16240302</v>
      </c>
      <c r="L127" s="3">
        <v>4500000</v>
      </c>
      <c r="M127" s="3">
        <v>5385367</v>
      </c>
      <c r="N127" s="9">
        <f t="shared" si="24"/>
        <v>0.27708844330604199</v>
      </c>
      <c r="O127" s="3">
        <v>9548879</v>
      </c>
      <c r="P127" s="10">
        <f t="shared" si="31"/>
        <v>0.58797422609505656</v>
      </c>
      <c r="Q127" s="11">
        <f t="shared" si="26"/>
        <v>0</v>
      </c>
      <c r="R127" s="3">
        <v>0</v>
      </c>
      <c r="S127" s="70"/>
      <c r="T127" s="10">
        <f t="shared" si="32"/>
        <v>0</v>
      </c>
      <c r="U127" s="2">
        <v>0</v>
      </c>
      <c r="W127" s="5">
        <f t="shared" si="27"/>
        <v>0</v>
      </c>
      <c r="X127" s="2">
        <v>0</v>
      </c>
      <c r="Z127" s="5">
        <f t="shared" si="28"/>
        <v>0</v>
      </c>
      <c r="AA127" s="13">
        <v>4163512</v>
      </c>
      <c r="AB127" s="10">
        <f t="shared" si="29"/>
        <v>0.25636912417022789</v>
      </c>
      <c r="AC127" s="61">
        <v>1.0000004</v>
      </c>
      <c r="AD127" s="61">
        <v>0</v>
      </c>
      <c r="AE127" s="3">
        <v>6691423</v>
      </c>
      <c r="AF127" s="10">
        <f t="shared" si="30"/>
        <v>0.41202577390494338</v>
      </c>
    </row>
    <row r="128" spans="1:32" ht="15" customHeight="1" x14ac:dyDescent="0.2">
      <c r="A128" s="6" t="s">
        <v>523</v>
      </c>
      <c r="B128" s="6" t="s">
        <v>524</v>
      </c>
      <c r="C128" s="6" t="s">
        <v>525</v>
      </c>
      <c r="D128" s="6" t="s">
        <v>15</v>
      </c>
      <c r="E128" s="15" t="s">
        <v>683</v>
      </c>
      <c r="F128" s="46" t="s">
        <v>39</v>
      </c>
      <c r="G128" s="15">
        <v>112</v>
      </c>
      <c r="H128" s="15">
        <v>112</v>
      </c>
      <c r="I128" s="16">
        <v>1306690</v>
      </c>
      <c r="J128" s="16">
        <v>0</v>
      </c>
      <c r="K128" s="16">
        <v>46160998</v>
      </c>
      <c r="L128" s="3">
        <v>15693063.035811801</v>
      </c>
      <c r="M128" s="3">
        <v>0</v>
      </c>
      <c r="N128" s="9">
        <f t="shared" si="24"/>
        <v>0.33996368613633093</v>
      </c>
      <c r="O128" s="3">
        <v>35316550</v>
      </c>
      <c r="P128" s="10">
        <f t="shared" si="31"/>
        <v>0.76507336344851118</v>
      </c>
      <c r="Q128" s="11">
        <f t="shared" si="26"/>
        <v>21625118</v>
      </c>
      <c r="R128" s="3">
        <v>0</v>
      </c>
      <c r="S128" s="70"/>
      <c r="T128" s="10">
        <f t="shared" si="32"/>
        <v>0</v>
      </c>
      <c r="U128" s="2">
        <v>0</v>
      </c>
      <c r="W128" s="5">
        <f t="shared" si="27"/>
        <v>0</v>
      </c>
      <c r="X128" s="2">
        <v>21625118</v>
      </c>
      <c r="Y128" s="7" t="s">
        <v>800</v>
      </c>
      <c r="Z128" s="5">
        <f t="shared" si="28"/>
        <v>0.46847163053103835</v>
      </c>
      <c r="AA128" s="13">
        <v>13691432</v>
      </c>
      <c r="AB128" s="10">
        <f t="shared" si="29"/>
        <v>0.29660173291747288</v>
      </c>
      <c r="AC128" s="61">
        <v>0.82991744755546415</v>
      </c>
      <c r="AD128" s="61">
        <v>0</v>
      </c>
      <c r="AE128" s="3">
        <v>10844448</v>
      </c>
      <c r="AF128" s="10">
        <f t="shared" si="30"/>
        <v>0.23492663655148877</v>
      </c>
    </row>
    <row r="129" spans="1:32" ht="15" customHeight="1" x14ac:dyDescent="0.2">
      <c r="A129" s="6" t="s">
        <v>526</v>
      </c>
      <c r="B129" s="6" t="s">
        <v>527</v>
      </c>
      <c r="C129" s="6" t="s">
        <v>198</v>
      </c>
      <c r="D129" s="6" t="s">
        <v>16</v>
      </c>
      <c r="E129" s="15" t="s">
        <v>683</v>
      </c>
      <c r="F129" s="46" t="s">
        <v>39</v>
      </c>
      <c r="G129" s="15">
        <v>125</v>
      </c>
      <c r="H129" s="15">
        <v>124</v>
      </c>
      <c r="I129" s="16">
        <v>1936292</v>
      </c>
      <c r="J129" s="16">
        <v>0</v>
      </c>
      <c r="K129" s="16">
        <v>45256047</v>
      </c>
      <c r="L129" s="3">
        <v>11932904</v>
      </c>
      <c r="M129" s="3">
        <v>0</v>
      </c>
      <c r="N129" s="9">
        <f t="shared" si="24"/>
        <v>0.26367534928536734</v>
      </c>
      <c r="O129" s="3">
        <v>29155071</v>
      </c>
      <c r="P129" s="10">
        <f t="shared" si="31"/>
        <v>0.64422487010409901</v>
      </c>
      <c r="Q129" s="11">
        <f t="shared" si="26"/>
        <v>5284261</v>
      </c>
      <c r="R129" s="3">
        <v>0</v>
      </c>
      <c r="S129" s="70"/>
      <c r="T129" s="10">
        <f t="shared" si="32"/>
        <v>0</v>
      </c>
      <c r="U129" s="2">
        <v>0</v>
      </c>
      <c r="W129" s="5">
        <f t="shared" si="27"/>
        <v>0</v>
      </c>
      <c r="X129" s="2">
        <v>5284261</v>
      </c>
      <c r="Y129" s="7" t="s">
        <v>799</v>
      </c>
      <c r="Z129" s="5">
        <f t="shared" si="28"/>
        <v>0.11676364486717102</v>
      </c>
      <c r="AA129" s="13">
        <v>23870810</v>
      </c>
      <c r="AB129" s="10">
        <f t="shared" si="29"/>
        <v>0.52746122523692796</v>
      </c>
      <c r="AC129" s="61">
        <v>0.83153656576590718</v>
      </c>
      <c r="AD129" s="61">
        <v>0</v>
      </c>
      <c r="AE129" s="3">
        <v>16100976</v>
      </c>
      <c r="AF129" s="10">
        <f t="shared" si="30"/>
        <v>0.35577512989590099</v>
      </c>
    </row>
    <row r="130" spans="1:32" ht="15" customHeight="1" x14ac:dyDescent="0.2">
      <c r="A130" s="6" t="s">
        <v>528</v>
      </c>
      <c r="B130" s="6" t="s">
        <v>529</v>
      </c>
      <c r="C130" s="6" t="s">
        <v>5</v>
      </c>
      <c r="D130" s="6" t="s">
        <v>5</v>
      </c>
      <c r="E130" s="15" t="s">
        <v>684</v>
      </c>
      <c r="F130" s="56" t="s">
        <v>0</v>
      </c>
      <c r="G130" s="15">
        <v>80</v>
      </c>
      <c r="H130" s="15">
        <v>79</v>
      </c>
      <c r="I130" s="16">
        <v>1176623</v>
      </c>
      <c r="J130" s="16">
        <v>0</v>
      </c>
      <c r="K130" s="16">
        <v>25682889</v>
      </c>
      <c r="L130" s="3">
        <v>8882000</v>
      </c>
      <c r="M130" s="3">
        <v>8882000</v>
      </c>
      <c r="N130" s="9">
        <f t="shared" ref="N130:N161" si="33">L130/K130</f>
        <v>0.3458333678894146</v>
      </c>
      <c r="O130" s="3">
        <v>16506147</v>
      </c>
      <c r="P130" s="10">
        <f t="shared" si="31"/>
        <v>0.64269043097137557</v>
      </c>
      <c r="Q130" s="11">
        <f t="shared" ref="Q130:Q161" si="34">R130+U130+X130</f>
        <v>0</v>
      </c>
      <c r="R130" s="3">
        <v>0</v>
      </c>
      <c r="S130" s="70"/>
      <c r="T130" s="10">
        <f t="shared" si="32"/>
        <v>0</v>
      </c>
      <c r="U130" s="2">
        <v>0</v>
      </c>
      <c r="W130" s="5">
        <f t="shared" ref="W130:W161" si="35">U130/K130</f>
        <v>0</v>
      </c>
      <c r="X130" s="2">
        <v>0</v>
      </c>
      <c r="Z130" s="5">
        <f t="shared" ref="Z130:Z161" si="36">X130/K130</f>
        <v>0</v>
      </c>
      <c r="AA130" s="13">
        <v>7624147</v>
      </c>
      <c r="AB130" s="10">
        <f t="shared" ref="AB130:AB161" si="37">AA130/$K130</f>
        <v>0.29685706308196091</v>
      </c>
      <c r="AC130" s="61">
        <v>0.779922</v>
      </c>
      <c r="AD130" s="61">
        <v>0</v>
      </c>
      <c r="AE130" s="3">
        <v>9176742</v>
      </c>
      <c r="AF130" s="10">
        <f t="shared" ref="AF130:AF161" si="38">AE130/$K130</f>
        <v>0.35730956902862449</v>
      </c>
    </row>
    <row r="131" spans="1:32" ht="15" customHeight="1" x14ac:dyDescent="0.2">
      <c r="A131" s="6" t="s">
        <v>530</v>
      </c>
      <c r="B131" s="6" t="s">
        <v>531</v>
      </c>
      <c r="C131" s="6" t="s">
        <v>5</v>
      </c>
      <c r="D131" s="6" t="s">
        <v>5</v>
      </c>
      <c r="E131" s="15" t="s">
        <v>684</v>
      </c>
      <c r="F131" s="56" t="s">
        <v>0</v>
      </c>
      <c r="G131" s="15">
        <v>78</v>
      </c>
      <c r="H131" s="15">
        <v>77</v>
      </c>
      <c r="I131" s="16">
        <v>1172954</v>
      </c>
      <c r="J131" s="16">
        <v>0</v>
      </c>
      <c r="K131" s="16">
        <v>25803401</v>
      </c>
      <c r="L131" s="3">
        <v>9020000</v>
      </c>
      <c r="M131" s="3">
        <v>8032000</v>
      </c>
      <c r="N131" s="9">
        <f t="shared" si="33"/>
        <v>0.34956632267196097</v>
      </c>
      <c r="O131" s="3">
        <v>16655275</v>
      </c>
      <c r="P131" s="10">
        <f t="shared" si="31"/>
        <v>0.64546820785368564</v>
      </c>
      <c r="Q131" s="11">
        <f t="shared" si="34"/>
        <v>0</v>
      </c>
      <c r="R131" s="3">
        <v>0</v>
      </c>
      <c r="S131" s="70"/>
      <c r="T131" s="10">
        <f t="shared" si="32"/>
        <v>0</v>
      </c>
      <c r="U131" s="2">
        <v>0</v>
      </c>
      <c r="W131" s="5">
        <f t="shared" si="35"/>
        <v>0</v>
      </c>
      <c r="X131" s="2">
        <v>0</v>
      </c>
      <c r="Z131" s="5">
        <f t="shared" si="36"/>
        <v>0</v>
      </c>
      <c r="AA131" s="13">
        <v>8623275</v>
      </c>
      <c r="AB131" s="10">
        <f t="shared" si="37"/>
        <v>0.33419141143448494</v>
      </c>
      <c r="AC131" s="61">
        <v>0.779922</v>
      </c>
      <c r="AD131" s="61">
        <v>0</v>
      </c>
      <c r="AE131" s="3">
        <v>9148126</v>
      </c>
      <c r="AF131" s="10">
        <f t="shared" si="38"/>
        <v>0.35453179214631436</v>
      </c>
    </row>
    <row r="132" spans="1:32" ht="15" customHeight="1" x14ac:dyDescent="0.2">
      <c r="A132" s="6" t="s">
        <v>532</v>
      </c>
      <c r="B132" s="6" t="s">
        <v>533</v>
      </c>
      <c r="C132" s="6" t="s">
        <v>5</v>
      </c>
      <c r="D132" s="6" t="s">
        <v>5</v>
      </c>
      <c r="E132" s="15" t="s">
        <v>684</v>
      </c>
      <c r="F132" s="56" t="s">
        <v>0</v>
      </c>
      <c r="G132" s="15">
        <v>49</v>
      </c>
      <c r="H132" s="15">
        <v>48</v>
      </c>
      <c r="I132" s="16">
        <v>758159</v>
      </c>
      <c r="J132" s="16">
        <v>0</v>
      </c>
      <c r="K132" s="16">
        <v>16971117</v>
      </c>
      <c r="L132" s="3">
        <v>5840000</v>
      </c>
      <c r="M132" s="3">
        <v>5648000</v>
      </c>
      <c r="N132" s="9">
        <f t="shared" si="33"/>
        <v>0.34411406155528834</v>
      </c>
      <c r="O132" s="3">
        <v>11058068</v>
      </c>
      <c r="P132" s="10">
        <f t="shared" si="31"/>
        <v>0.65158162541687736</v>
      </c>
      <c r="Q132" s="11">
        <f t="shared" si="34"/>
        <v>0</v>
      </c>
      <c r="R132" s="3">
        <v>0</v>
      </c>
      <c r="S132" s="70"/>
      <c r="T132" s="10">
        <f t="shared" si="32"/>
        <v>0</v>
      </c>
      <c r="U132" s="2">
        <v>0</v>
      </c>
      <c r="W132" s="5">
        <f t="shared" si="35"/>
        <v>0</v>
      </c>
      <c r="X132" s="2">
        <v>0</v>
      </c>
      <c r="Z132" s="5">
        <f t="shared" si="36"/>
        <v>0</v>
      </c>
      <c r="AA132" s="13">
        <v>5410068</v>
      </c>
      <c r="AB132" s="10">
        <f t="shared" si="37"/>
        <v>0.31878090287162597</v>
      </c>
      <c r="AC132" s="61">
        <v>0.779922</v>
      </c>
      <c r="AD132" s="61">
        <v>0</v>
      </c>
      <c r="AE132" s="3">
        <v>5913049</v>
      </c>
      <c r="AF132" s="10">
        <f t="shared" si="38"/>
        <v>0.34841837458312258</v>
      </c>
    </row>
    <row r="133" spans="1:32" ht="15" customHeight="1" x14ac:dyDescent="0.2">
      <c r="A133" s="6" t="s">
        <v>534</v>
      </c>
      <c r="B133" s="6" t="s">
        <v>535</v>
      </c>
      <c r="C133" s="6" t="s">
        <v>5</v>
      </c>
      <c r="D133" s="6" t="s">
        <v>5</v>
      </c>
      <c r="E133" s="15" t="s">
        <v>684</v>
      </c>
      <c r="F133" s="56" t="s">
        <v>0</v>
      </c>
      <c r="G133" s="15">
        <v>41</v>
      </c>
      <c r="H133" s="15">
        <v>40</v>
      </c>
      <c r="I133" s="16">
        <v>643815</v>
      </c>
      <c r="J133" s="16">
        <v>0</v>
      </c>
      <c r="K133" s="16">
        <v>14719028</v>
      </c>
      <c r="L133" s="3">
        <v>5081000</v>
      </c>
      <c r="M133" s="3">
        <v>4564000</v>
      </c>
      <c r="N133" s="9">
        <f t="shared" si="33"/>
        <v>0.34519942485332589</v>
      </c>
      <c r="O133" s="3">
        <v>9697773</v>
      </c>
      <c r="P133" s="10">
        <f t="shared" ref="P133:P164" si="39">O133/K133</f>
        <v>0.658859606762077</v>
      </c>
      <c r="Q133" s="11">
        <f t="shared" si="34"/>
        <v>0</v>
      </c>
      <c r="R133" s="3">
        <v>0</v>
      </c>
      <c r="S133" s="70"/>
      <c r="T133" s="10">
        <f t="shared" ref="T133:T164" si="40">R133/K133</f>
        <v>0</v>
      </c>
      <c r="U133" s="2">
        <v>0</v>
      </c>
      <c r="W133" s="5">
        <f t="shared" si="35"/>
        <v>0</v>
      </c>
      <c r="X133" s="2">
        <v>0</v>
      </c>
      <c r="Z133" s="5">
        <f t="shared" si="36"/>
        <v>0</v>
      </c>
      <c r="AA133" s="13">
        <v>5133773</v>
      </c>
      <c r="AB133" s="10">
        <f t="shared" si="37"/>
        <v>0.34878478388654466</v>
      </c>
      <c r="AC133" s="61">
        <v>0.779922</v>
      </c>
      <c r="AD133" s="61">
        <v>0</v>
      </c>
      <c r="AE133" s="3">
        <v>5021255</v>
      </c>
      <c r="AF133" s="10">
        <f t="shared" si="38"/>
        <v>0.34114039323792306</v>
      </c>
    </row>
    <row r="134" spans="1:32" ht="15" customHeight="1" x14ac:dyDescent="0.2">
      <c r="A134" s="6" t="s">
        <v>536</v>
      </c>
      <c r="B134" s="6" t="s">
        <v>537</v>
      </c>
      <c r="C134" s="6" t="s">
        <v>5</v>
      </c>
      <c r="D134" s="6" t="s">
        <v>5</v>
      </c>
      <c r="E134" s="15" t="s">
        <v>683</v>
      </c>
      <c r="F134" s="56" t="s">
        <v>0</v>
      </c>
      <c r="G134" s="15">
        <v>67</v>
      </c>
      <c r="H134" s="15">
        <v>66</v>
      </c>
      <c r="I134" s="16">
        <v>1131562</v>
      </c>
      <c r="J134" s="16">
        <v>0</v>
      </c>
      <c r="K134" s="16">
        <v>24087928</v>
      </c>
      <c r="L134" s="3">
        <v>8351000</v>
      </c>
      <c r="M134" s="3">
        <v>5565000</v>
      </c>
      <c r="N134" s="9">
        <f t="shared" si="33"/>
        <v>0.34668818339211244</v>
      </c>
      <c r="O134" s="3">
        <v>15262627</v>
      </c>
      <c r="P134" s="10">
        <f t="shared" si="39"/>
        <v>0.63362141401286154</v>
      </c>
      <c r="Q134" s="11">
        <f t="shared" si="34"/>
        <v>0</v>
      </c>
      <c r="R134" s="3">
        <v>0</v>
      </c>
      <c r="S134" s="70"/>
      <c r="T134" s="10">
        <f t="shared" si="40"/>
        <v>0</v>
      </c>
      <c r="U134" s="2">
        <v>0</v>
      </c>
      <c r="W134" s="5">
        <f t="shared" si="35"/>
        <v>0</v>
      </c>
      <c r="X134" s="2">
        <v>0</v>
      </c>
      <c r="Z134" s="5">
        <f t="shared" si="36"/>
        <v>0</v>
      </c>
      <c r="AA134" s="13">
        <v>9697627</v>
      </c>
      <c r="AB134" s="10">
        <f t="shared" si="37"/>
        <v>0.40259282575072458</v>
      </c>
      <c r="AC134" s="61">
        <v>0.779922</v>
      </c>
      <c r="AD134" s="61">
        <v>0</v>
      </c>
      <c r="AE134" s="3">
        <v>8825301</v>
      </c>
      <c r="AF134" s="10">
        <f t="shared" si="38"/>
        <v>0.36637858598713846</v>
      </c>
    </row>
    <row r="135" spans="1:32" ht="15" customHeight="1" x14ac:dyDescent="0.2">
      <c r="A135" s="6" t="s">
        <v>538</v>
      </c>
      <c r="B135" s="6" t="s">
        <v>539</v>
      </c>
      <c r="C135" s="6" t="s">
        <v>5</v>
      </c>
      <c r="D135" s="6" t="s">
        <v>5</v>
      </c>
      <c r="E135" s="15" t="s">
        <v>684</v>
      </c>
      <c r="F135" s="56" t="s">
        <v>0</v>
      </c>
      <c r="G135" s="15">
        <v>131</v>
      </c>
      <c r="H135" s="15">
        <v>130</v>
      </c>
      <c r="I135" s="16">
        <v>2020894</v>
      </c>
      <c r="J135" s="16">
        <v>0</v>
      </c>
      <c r="K135" s="16">
        <v>44495529</v>
      </c>
      <c r="L135" s="3">
        <v>15466000</v>
      </c>
      <c r="M135" s="3">
        <v>11466000</v>
      </c>
      <c r="N135" s="9">
        <f t="shared" si="33"/>
        <v>0.34758548437529535</v>
      </c>
      <c r="O135" s="3">
        <v>28734132</v>
      </c>
      <c r="P135" s="10">
        <f t="shared" si="39"/>
        <v>0.64577571378014187</v>
      </c>
      <c r="Q135" s="11">
        <f t="shared" si="34"/>
        <v>0</v>
      </c>
      <c r="R135" s="3">
        <v>0</v>
      </c>
      <c r="S135" s="70"/>
      <c r="T135" s="10">
        <f t="shared" si="40"/>
        <v>0</v>
      </c>
      <c r="U135" s="2">
        <v>0</v>
      </c>
      <c r="W135" s="5">
        <f t="shared" si="35"/>
        <v>0</v>
      </c>
      <c r="X135" s="2">
        <v>0</v>
      </c>
      <c r="Z135" s="5">
        <f t="shared" si="36"/>
        <v>0</v>
      </c>
      <c r="AA135" s="13">
        <v>17268132</v>
      </c>
      <c r="AB135" s="10">
        <f t="shared" si="37"/>
        <v>0.38808690194468753</v>
      </c>
      <c r="AC135" s="61">
        <v>0.779922</v>
      </c>
      <c r="AD135" s="61">
        <v>0</v>
      </c>
      <c r="AE135" s="3">
        <v>15761397</v>
      </c>
      <c r="AF135" s="10">
        <f t="shared" si="38"/>
        <v>0.35422428621985819</v>
      </c>
    </row>
    <row r="136" spans="1:32" ht="15" customHeight="1" x14ac:dyDescent="0.2">
      <c r="A136" s="6" t="s">
        <v>540</v>
      </c>
      <c r="B136" s="6" t="s">
        <v>541</v>
      </c>
      <c r="C136" s="6" t="s">
        <v>5</v>
      </c>
      <c r="D136" s="6" t="s">
        <v>5</v>
      </c>
      <c r="E136" s="15" t="s">
        <v>684</v>
      </c>
      <c r="F136" s="56" t="s">
        <v>0</v>
      </c>
      <c r="G136" s="15">
        <v>73</v>
      </c>
      <c r="H136" s="15">
        <v>72</v>
      </c>
      <c r="I136" s="16">
        <v>1177154</v>
      </c>
      <c r="J136" s="16">
        <v>0</v>
      </c>
      <c r="K136" s="16">
        <v>25614295</v>
      </c>
      <c r="L136" s="3">
        <v>8858000</v>
      </c>
      <c r="M136" s="3">
        <v>8858000</v>
      </c>
      <c r="N136" s="9">
        <f t="shared" si="33"/>
        <v>0.34582251824615901</v>
      </c>
      <c r="O136" s="3">
        <v>16433412</v>
      </c>
      <c r="P136" s="10">
        <f t="shared" si="39"/>
        <v>0.64157190350154081</v>
      </c>
      <c r="Q136" s="11">
        <f t="shared" si="34"/>
        <v>0</v>
      </c>
      <c r="R136" s="3">
        <v>0</v>
      </c>
      <c r="S136" s="70"/>
      <c r="T136" s="10">
        <f t="shared" si="40"/>
        <v>0</v>
      </c>
      <c r="U136" s="2">
        <v>0</v>
      </c>
      <c r="W136" s="5">
        <f t="shared" si="35"/>
        <v>0</v>
      </c>
      <c r="X136" s="2">
        <v>0</v>
      </c>
      <c r="Z136" s="5">
        <f t="shared" si="36"/>
        <v>0</v>
      </c>
      <c r="AA136" s="13">
        <v>7575412</v>
      </c>
      <c r="AB136" s="10">
        <f t="shared" si="37"/>
        <v>0.2957493852553818</v>
      </c>
      <c r="AC136" s="61">
        <v>0.779922</v>
      </c>
      <c r="AD136" s="61">
        <v>0</v>
      </c>
      <c r="AE136" s="3">
        <v>9180883</v>
      </c>
      <c r="AF136" s="10">
        <f t="shared" si="38"/>
        <v>0.35842809649845914</v>
      </c>
    </row>
    <row r="137" spans="1:32" ht="15" customHeight="1" x14ac:dyDescent="0.2">
      <c r="A137" s="6" t="s">
        <v>542</v>
      </c>
      <c r="B137" s="6" t="s">
        <v>543</v>
      </c>
      <c r="C137" s="6" t="s">
        <v>544</v>
      </c>
      <c r="D137" s="6" t="s">
        <v>222</v>
      </c>
      <c r="E137" s="15" t="s">
        <v>683</v>
      </c>
      <c r="F137" s="56" t="s">
        <v>0</v>
      </c>
      <c r="G137" s="15">
        <v>169</v>
      </c>
      <c r="H137" s="15">
        <v>167</v>
      </c>
      <c r="I137" s="16">
        <v>5247115</v>
      </c>
      <c r="J137" s="16">
        <v>0</v>
      </c>
      <c r="K137" s="16">
        <v>137900536</v>
      </c>
      <c r="L137" s="3">
        <v>75000000</v>
      </c>
      <c r="M137" s="3">
        <v>72750000</v>
      </c>
      <c r="N137" s="9">
        <f t="shared" si="33"/>
        <v>0.54387025732807881</v>
      </c>
      <c r="O137" s="3">
        <v>94878496</v>
      </c>
      <c r="P137" s="10">
        <f t="shared" si="39"/>
        <v>0.68802122712561464</v>
      </c>
      <c r="Q137" s="11">
        <f t="shared" si="34"/>
        <v>10018337</v>
      </c>
      <c r="R137" s="3">
        <v>0</v>
      </c>
      <c r="S137" s="70"/>
      <c r="T137" s="10">
        <f t="shared" si="40"/>
        <v>0</v>
      </c>
      <c r="U137" s="2">
        <v>0</v>
      </c>
      <c r="W137" s="5">
        <f t="shared" si="35"/>
        <v>0</v>
      </c>
      <c r="X137" s="2">
        <v>10018337</v>
      </c>
      <c r="Y137" s="7" t="s">
        <v>798</v>
      </c>
      <c r="Z137" s="5">
        <f t="shared" si="36"/>
        <v>7.2649006962525506E-2</v>
      </c>
      <c r="AA137" s="13">
        <v>12110159</v>
      </c>
      <c r="AB137" s="10">
        <f t="shared" si="37"/>
        <v>8.7818070554852662E-2</v>
      </c>
      <c r="AC137" s="61">
        <v>0.81991799999999992</v>
      </c>
      <c r="AD137" s="61">
        <v>0</v>
      </c>
      <c r="AE137" s="3">
        <v>43022040</v>
      </c>
      <c r="AF137" s="10">
        <f t="shared" si="38"/>
        <v>0.31197877287438536</v>
      </c>
    </row>
    <row r="138" spans="1:32" ht="15" customHeight="1" x14ac:dyDescent="0.2">
      <c r="A138" s="6" t="s">
        <v>545</v>
      </c>
      <c r="B138" s="6" t="s">
        <v>546</v>
      </c>
      <c r="C138" s="6" t="s">
        <v>547</v>
      </c>
      <c r="D138" s="6" t="s">
        <v>548</v>
      </c>
      <c r="E138" s="15" t="s">
        <v>684</v>
      </c>
      <c r="F138" s="56" t="s">
        <v>0</v>
      </c>
      <c r="G138" s="15">
        <v>72</v>
      </c>
      <c r="H138" s="15">
        <v>72</v>
      </c>
      <c r="I138" s="16">
        <v>2868087</v>
      </c>
      <c r="J138" s="16">
        <v>14400000</v>
      </c>
      <c r="K138" s="16">
        <v>56420274</v>
      </c>
      <c r="L138" s="3">
        <v>21000000</v>
      </c>
      <c r="M138" s="3">
        <v>11400000</v>
      </c>
      <c r="N138" s="9">
        <f t="shared" si="33"/>
        <v>0.37220662912767849</v>
      </c>
      <c r="O138" s="3">
        <v>20521551</v>
      </c>
      <c r="P138" s="10">
        <f t="shared" si="39"/>
        <v>0.36372653915151137</v>
      </c>
      <c r="Q138" s="11">
        <f t="shared" si="34"/>
        <v>4410551</v>
      </c>
      <c r="R138" s="3">
        <v>0</v>
      </c>
      <c r="S138" s="70"/>
      <c r="T138" s="10">
        <f t="shared" si="40"/>
        <v>0</v>
      </c>
      <c r="U138" s="2">
        <v>3600000</v>
      </c>
      <c r="V138" s="7" t="s">
        <v>797</v>
      </c>
      <c r="W138" s="5">
        <f t="shared" si="35"/>
        <v>6.3806850707602017E-2</v>
      </c>
      <c r="X138" s="2">
        <v>810551</v>
      </c>
      <c r="Y138" s="7" t="s">
        <v>796</v>
      </c>
      <c r="Z138" s="5">
        <f t="shared" si="36"/>
        <v>1.4366307402193758E-2</v>
      </c>
      <c r="AA138" s="13">
        <v>4711000</v>
      </c>
      <c r="AB138" s="10">
        <f t="shared" si="37"/>
        <v>8.3498353800975866E-2</v>
      </c>
      <c r="AC138" s="61">
        <v>0.81991999999999998</v>
      </c>
      <c r="AD138" s="61">
        <v>0.85990999999999995</v>
      </c>
      <c r="AE138" s="3">
        <v>35898723</v>
      </c>
      <c r="AF138" s="10">
        <f t="shared" si="38"/>
        <v>0.63627346084848857</v>
      </c>
    </row>
    <row r="139" spans="1:32" ht="15" customHeight="1" x14ac:dyDescent="0.2">
      <c r="A139" s="6" t="s">
        <v>549</v>
      </c>
      <c r="B139" s="6" t="s">
        <v>550</v>
      </c>
      <c r="C139" s="6" t="s">
        <v>5</v>
      </c>
      <c r="D139" s="6" t="s">
        <v>5</v>
      </c>
      <c r="E139" s="15" t="s">
        <v>684</v>
      </c>
      <c r="F139" s="56" t="s">
        <v>0</v>
      </c>
      <c r="G139" s="15">
        <v>70</v>
      </c>
      <c r="H139" s="15">
        <v>69</v>
      </c>
      <c r="I139" s="16">
        <v>1193313</v>
      </c>
      <c r="J139" s="16">
        <v>7324463</v>
      </c>
      <c r="K139" s="16">
        <v>32699549</v>
      </c>
      <c r="L139" s="3">
        <v>9905699</v>
      </c>
      <c r="M139" s="3">
        <v>0</v>
      </c>
      <c r="N139" s="9">
        <f t="shared" si="33"/>
        <v>0.30293075295931454</v>
      </c>
      <c r="O139" s="3">
        <v>16480124</v>
      </c>
      <c r="P139" s="10">
        <f t="shared" si="39"/>
        <v>0.50398627822053443</v>
      </c>
      <c r="Q139" s="11">
        <f t="shared" si="34"/>
        <v>0</v>
      </c>
      <c r="R139" s="3">
        <v>0</v>
      </c>
      <c r="S139" s="70"/>
      <c r="T139" s="10">
        <f t="shared" si="40"/>
        <v>0</v>
      </c>
      <c r="U139" s="2">
        <v>0</v>
      </c>
      <c r="W139" s="5">
        <f t="shared" si="35"/>
        <v>0</v>
      </c>
      <c r="X139" s="2">
        <v>0</v>
      </c>
      <c r="Z139" s="5">
        <f t="shared" si="36"/>
        <v>0</v>
      </c>
      <c r="AA139" s="13">
        <v>16480124</v>
      </c>
      <c r="AB139" s="10">
        <f t="shared" si="37"/>
        <v>0.50398627822053443</v>
      </c>
      <c r="AC139" s="61">
        <v>0.86816000000000004</v>
      </c>
      <c r="AD139" s="61">
        <v>0.8</v>
      </c>
      <c r="AE139" s="3">
        <v>16219425</v>
      </c>
      <c r="AF139" s="10">
        <f t="shared" si="38"/>
        <v>0.49601372177946551</v>
      </c>
    </row>
    <row r="140" spans="1:32" ht="15" customHeight="1" x14ac:dyDescent="0.2">
      <c r="A140" s="6" t="s">
        <v>551</v>
      </c>
      <c r="B140" s="6" t="s">
        <v>552</v>
      </c>
      <c r="C140" s="6" t="s">
        <v>3</v>
      </c>
      <c r="D140" s="6" t="s">
        <v>4</v>
      </c>
      <c r="E140" s="15" t="s">
        <v>683</v>
      </c>
      <c r="F140" s="46" t="s">
        <v>39</v>
      </c>
      <c r="G140" s="15">
        <v>83</v>
      </c>
      <c r="H140" s="15">
        <v>82</v>
      </c>
      <c r="I140" s="16">
        <v>1414309</v>
      </c>
      <c r="J140" s="16">
        <v>0</v>
      </c>
      <c r="K140" s="16">
        <v>39842173</v>
      </c>
      <c r="L140" s="3">
        <v>14282216</v>
      </c>
      <c r="M140" s="3">
        <v>5385000</v>
      </c>
      <c r="N140" s="9">
        <f t="shared" si="33"/>
        <v>0.35846980534922129</v>
      </c>
      <c r="O140" s="3">
        <v>28447092</v>
      </c>
      <c r="P140" s="10">
        <f t="shared" si="39"/>
        <v>0.71399449021015993</v>
      </c>
      <c r="Q140" s="11">
        <f t="shared" si="34"/>
        <v>1901578</v>
      </c>
      <c r="R140" s="3">
        <v>0</v>
      </c>
      <c r="S140" s="70"/>
      <c r="T140" s="10">
        <f t="shared" si="40"/>
        <v>0</v>
      </c>
      <c r="U140" s="14">
        <v>0</v>
      </c>
      <c r="V140" s="66"/>
      <c r="W140" s="5">
        <f t="shared" si="35"/>
        <v>0</v>
      </c>
      <c r="X140" s="2">
        <v>1901578</v>
      </c>
      <c r="Y140" s="7" t="s">
        <v>795</v>
      </c>
      <c r="Z140" s="5">
        <f t="shared" si="36"/>
        <v>4.7727768262037312E-2</v>
      </c>
      <c r="AA140" s="13">
        <v>21160514</v>
      </c>
      <c r="AB140" s="10">
        <f t="shared" si="37"/>
        <v>0.53110843125950991</v>
      </c>
      <c r="AC140" s="61">
        <v>0.80569953242183989</v>
      </c>
      <c r="AD140" s="61">
        <v>0</v>
      </c>
      <c r="AE140" s="3">
        <v>11395081</v>
      </c>
      <c r="AF140" s="10">
        <f t="shared" si="38"/>
        <v>0.28600550978984002</v>
      </c>
    </row>
    <row r="141" spans="1:32" ht="15" customHeight="1" x14ac:dyDescent="0.2">
      <c r="A141" s="6" t="s">
        <v>553</v>
      </c>
      <c r="B141" s="6" t="s">
        <v>554</v>
      </c>
      <c r="C141" s="6" t="s">
        <v>3</v>
      </c>
      <c r="D141" s="6" t="s">
        <v>4</v>
      </c>
      <c r="E141" s="15" t="s">
        <v>684</v>
      </c>
      <c r="F141" s="56" t="s">
        <v>0</v>
      </c>
      <c r="G141" s="15">
        <v>136</v>
      </c>
      <c r="H141" s="15">
        <v>135</v>
      </c>
      <c r="I141" s="16">
        <v>5472589</v>
      </c>
      <c r="J141" s="16">
        <v>0</v>
      </c>
      <c r="K141" s="16">
        <v>115855564</v>
      </c>
      <c r="L141" s="3">
        <v>48500000</v>
      </c>
      <c r="M141" s="3">
        <v>53900000</v>
      </c>
      <c r="N141" s="9">
        <f t="shared" si="33"/>
        <v>0.41862469376093148</v>
      </c>
      <c r="O141" s="3">
        <v>70984822</v>
      </c>
      <c r="P141" s="10">
        <f t="shared" si="39"/>
        <v>0.61270101796750998</v>
      </c>
      <c r="Q141" s="11">
        <f t="shared" si="34"/>
        <v>0</v>
      </c>
      <c r="R141" s="3">
        <v>0</v>
      </c>
      <c r="S141" s="70"/>
      <c r="T141" s="10">
        <f t="shared" si="40"/>
        <v>0</v>
      </c>
      <c r="U141" s="14">
        <v>0</v>
      </c>
      <c r="V141" s="66"/>
      <c r="W141" s="5">
        <f t="shared" si="35"/>
        <v>0</v>
      </c>
      <c r="X141" s="2">
        <v>0</v>
      </c>
      <c r="Z141" s="5">
        <f t="shared" si="36"/>
        <v>0</v>
      </c>
      <c r="AA141" s="13">
        <v>17084822</v>
      </c>
      <c r="AB141" s="10">
        <f t="shared" si="37"/>
        <v>0.1474665644888665</v>
      </c>
      <c r="AC141" s="61">
        <v>0.81991799999999992</v>
      </c>
      <c r="AD141" s="61">
        <v>0</v>
      </c>
      <c r="AE141" s="3">
        <v>44870742</v>
      </c>
      <c r="AF141" s="10">
        <f t="shared" si="38"/>
        <v>0.38729898203249002</v>
      </c>
    </row>
    <row r="142" spans="1:32" ht="15" customHeight="1" x14ac:dyDescent="0.2">
      <c r="A142" s="6" t="s">
        <v>555</v>
      </c>
      <c r="B142" s="6" t="s">
        <v>556</v>
      </c>
      <c r="C142" s="6" t="s">
        <v>557</v>
      </c>
      <c r="D142" s="6" t="s">
        <v>336</v>
      </c>
      <c r="E142" s="15" t="s">
        <v>683</v>
      </c>
      <c r="F142" s="56" t="s">
        <v>0</v>
      </c>
      <c r="G142" s="15">
        <v>60</v>
      </c>
      <c r="H142" s="15">
        <v>59</v>
      </c>
      <c r="I142" s="16">
        <v>1914812</v>
      </c>
      <c r="J142" s="16">
        <v>0</v>
      </c>
      <c r="K142" s="16">
        <v>40811619</v>
      </c>
      <c r="L142" s="3">
        <v>11757568</v>
      </c>
      <c r="M142" s="3">
        <v>4629000</v>
      </c>
      <c r="N142" s="9">
        <f t="shared" si="33"/>
        <v>0.28809364313628433</v>
      </c>
      <c r="O142" s="3">
        <v>25356705</v>
      </c>
      <c r="P142" s="10">
        <f t="shared" si="39"/>
        <v>0.62131093108558133</v>
      </c>
      <c r="Q142" s="11">
        <f t="shared" si="34"/>
        <v>18424666</v>
      </c>
      <c r="R142" s="3">
        <v>0</v>
      </c>
      <c r="S142" s="70"/>
      <c r="T142" s="10">
        <f t="shared" si="40"/>
        <v>0</v>
      </c>
      <c r="U142" s="14">
        <v>15424666</v>
      </c>
      <c r="V142" s="66" t="s">
        <v>794</v>
      </c>
      <c r="W142" s="5">
        <f t="shared" si="35"/>
        <v>0.37794790743292983</v>
      </c>
      <c r="X142" s="2">
        <f>1200000+1800000</f>
        <v>3000000</v>
      </c>
      <c r="Y142" s="7" t="s">
        <v>793</v>
      </c>
      <c r="Z142" s="5">
        <f t="shared" si="36"/>
        <v>7.3508478063563226E-2</v>
      </c>
      <c r="AA142" s="13">
        <v>2303039</v>
      </c>
      <c r="AB142" s="10">
        <f t="shared" si="37"/>
        <v>5.6430963937010192E-2</v>
      </c>
      <c r="AC142" s="61">
        <v>0.80712435476694322</v>
      </c>
      <c r="AD142" s="61">
        <v>0</v>
      </c>
      <c r="AE142" s="3">
        <v>15454914</v>
      </c>
      <c r="AF142" s="10">
        <f t="shared" si="38"/>
        <v>0.37868906891441872</v>
      </c>
    </row>
    <row r="143" spans="1:32" ht="15" customHeight="1" x14ac:dyDescent="0.2">
      <c r="A143" s="6" t="s">
        <v>558</v>
      </c>
      <c r="B143" s="6" t="s">
        <v>559</v>
      </c>
      <c r="C143" s="6" t="s">
        <v>560</v>
      </c>
      <c r="D143" s="6" t="s">
        <v>5</v>
      </c>
      <c r="E143" s="15" t="s">
        <v>683</v>
      </c>
      <c r="F143" s="56" t="s">
        <v>0</v>
      </c>
      <c r="G143" s="15">
        <v>228</v>
      </c>
      <c r="H143" s="15">
        <v>226</v>
      </c>
      <c r="I143" s="16">
        <v>5453295</v>
      </c>
      <c r="J143" s="16">
        <v>0</v>
      </c>
      <c r="K143" s="16">
        <v>110465103</v>
      </c>
      <c r="L143" s="3">
        <v>45500000</v>
      </c>
      <c r="M143" s="3">
        <v>57300000</v>
      </c>
      <c r="N143" s="9">
        <f t="shared" si="33"/>
        <v>0.41189478635619431</v>
      </c>
      <c r="O143" s="3">
        <v>65752556</v>
      </c>
      <c r="P143" s="10">
        <f t="shared" si="39"/>
        <v>0.59523373639546595</v>
      </c>
      <c r="Q143" s="11">
        <f t="shared" si="34"/>
        <v>0</v>
      </c>
      <c r="R143" s="3">
        <v>0</v>
      </c>
      <c r="S143" s="70"/>
      <c r="T143" s="10">
        <f t="shared" si="40"/>
        <v>0</v>
      </c>
      <c r="U143" s="14">
        <v>0</v>
      </c>
      <c r="V143" s="66"/>
      <c r="W143" s="5">
        <f t="shared" si="35"/>
        <v>0</v>
      </c>
      <c r="X143" s="2">
        <v>0</v>
      </c>
      <c r="Z143" s="5">
        <f t="shared" si="36"/>
        <v>0</v>
      </c>
      <c r="AA143" s="13">
        <v>8452556</v>
      </c>
      <c r="AB143" s="10">
        <f t="shared" si="37"/>
        <v>7.6517884566676228E-2</v>
      </c>
      <c r="AC143" s="61">
        <v>0.81991799999999992</v>
      </c>
      <c r="AD143" s="61">
        <v>0</v>
      </c>
      <c r="AE143" s="3">
        <v>44712547</v>
      </c>
      <c r="AF143" s="10">
        <f t="shared" si="38"/>
        <v>0.40476626360453399</v>
      </c>
    </row>
    <row r="144" spans="1:32" ht="15" customHeight="1" x14ac:dyDescent="0.2">
      <c r="A144" s="6" t="s">
        <v>561</v>
      </c>
      <c r="B144" s="6" t="s">
        <v>562</v>
      </c>
      <c r="C144" s="6" t="s">
        <v>563</v>
      </c>
      <c r="D144" s="6" t="s">
        <v>7</v>
      </c>
      <c r="E144" s="15" t="s">
        <v>684</v>
      </c>
      <c r="F144" s="56" t="s">
        <v>0</v>
      </c>
      <c r="G144" s="15">
        <v>43</v>
      </c>
      <c r="H144" s="15">
        <v>42</v>
      </c>
      <c r="I144" s="16">
        <v>1470971</v>
      </c>
      <c r="J144" s="16">
        <v>0</v>
      </c>
      <c r="K144" s="16">
        <v>30882254</v>
      </c>
      <c r="L144" s="3">
        <v>9002177</v>
      </c>
      <c r="M144" s="3">
        <v>3008828</v>
      </c>
      <c r="N144" s="9">
        <f t="shared" si="33"/>
        <v>0.29149999867237669</v>
      </c>
      <c r="O144" s="3">
        <v>18378998</v>
      </c>
      <c r="P144" s="10">
        <f t="shared" si="39"/>
        <v>0.59513136573515646</v>
      </c>
      <c r="Q144" s="11">
        <f t="shared" si="34"/>
        <v>12808214</v>
      </c>
      <c r="R144" s="3">
        <v>0</v>
      </c>
      <c r="S144" s="70"/>
      <c r="T144" s="10">
        <f t="shared" si="40"/>
        <v>0</v>
      </c>
      <c r="U144" s="14">
        <v>10100887</v>
      </c>
      <c r="V144" s="66" t="s">
        <v>792</v>
      </c>
      <c r="W144" s="5">
        <f t="shared" si="35"/>
        <v>0.32707738884603438</v>
      </c>
      <c r="X144" s="2">
        <v>2707327</v>
      </c>
      <c r="Y144" s="7" t="s">
        <v>791</v>
      </c>
      <c r="Z144" s="5">
        <f t="shared" si="36"/>
        <v>8.7666107532176893E-2</v>
      </c>
      <c r="AA144" s="13">
        <v>2561956</v>
      </c>
      <c r="AB144" s="10">
        <f t="shared" si="37"/>
        <v>8.2958841022420196E-2</v>
      </c>
      <c r="AC144" s="61">
        <v>0.85000017675399442</v>
      </c>
      <c r="AD144" s="61">
        <v>0</v>
      </c>
      <c r="AE144" s="3">
        <v>12503256</v>
      </c>
      <c r="AF144" s="10">
        <f t="shared" si="38"/>
        <v>0.40486863426484349</v>
      </c>
    </row>
    <row r="145" spans="1:32" ht="15" customHeight="1" x14ac:dyDescent="0.2">
      <c r="A145" s="6" t="s">
        <v>564</v>
      </c>
      <c r="B145" s="6" t="s">
        <v>565</v>
      </c>
      <c r="C145" s="6" t="s">
        <v>566</v>
      </c>
      <c r="D145" s="6" t="s">
        <v>222</v>
      </c>
      <c r="E145" s="15" t="s">
        <v>683</v>
      </c>
      <c r="F145" s="56" t="s">
        <v>0</v>
      </c>
      <c r="G145" s="15">
        <v>233</v>
      </c>
      <c r="H145" s="15">
        <v>231</v>
      </c>
      <c r="I145" s="16">
        <v>5200808</v>
      </c>
      <c r="J145" s="16">
        <v>0</v>
      </c>
      <c r="K145" s="16">
        <v>106966613</v>
      </c>
      <c r="L145" s="3">
        <v>39507663</v>
      </c>
      <c r="M145" s="3">
        <v>0</v>
      </c>
      <c r="N145" s="9">
        <f t="shared" si="33"/>
        <v>0.36934574155395572</v>
      </c>
      <c r="O145" s="3">
        <v>62239663</v>
      </c>
      <c r="P145" s="10">
        <f t="shared" si="39"/>
        <v>0.58186065029468592</v>
      </c>
      <c r="Q145" s="11">
        <f t="shared" si="34"/>
        <v>0</v>
      </c>
      <c r="R145" s="3">
        <v>0</v>
      </c>
      <c r="S145" s="70"/>
      <c r="T145" s="10">
        <f t="shared" si="40"/>
        <v>0</v>
      </c>
      <c r="U145" s="14">
        <v>0</v>
      </c>
      <c r="V145" s="66"/>
      <c r="W145" s="5">
        <f t="shared" si="35"/>
        <v>0</v>
      </c>
      <c r="X145" s="2">
        <v>0</v>
      </c>
      <c r="Z145" s="5">
        <f t="shared" si="36"/>
        <v>0</v>
      </c>
      <c r="AA145" s="13">
        <v>62239663</v>
      </c>
      <c r="AB145" s="10">
        <f t="shared" si="37"/>
        <v>0.58186065029468592</v>
      </c>
      <c r="AC145" s="61">
        <v>0.86000001999999998</v>
      </c>
      <c r="AD145" s="61">
        <v>0</v>
      </c>
      <c r="AE145" s="3">
        <v>44726950</v>
      </c>
      <c r="AF145" s="10">
        <f t="shared" si="38"/>
        <v>0.41813934970531413</v>
      </c>
    </row>
    <row r="146" spans="1:32" ht="15" customHeight="1" x14ac:dyDescent="0.2">
      <c r="A146" s="6" t="s">
        <v>567</v>
      </c>
      <c r="B146" s="6" t="s">
        <v>568</v>
      </c>
      <c r="C146" s="6" t="s">
        <v>566</v>
      </c>
      <c r="D146" s="6" t="s">
        <v>222</v>
      </c>
      <c r="E146" s="15" t="s">
        <v>683</v>
      </c>
      <c r="F146" s="56" t="s">
        <v>0</v>
      </c>
      <c r="G146" s="15">
        <v>195</v>
      </c>
      <c r="H146" s="15">
        <v>193</v>
      </c>
      <c r="I146" s="16">
        <v>4257139</v>
      </c>
      <c r="J146" s="16">
        <v>0</v>
      </c>
      <c r="K146" s="16">
        <v>88827994</v>
      </c>
      <c r="L146" s="3">
        <v>33212873</v>
      </c>
      <c r="M146" s="3">
        <v>0</v>
      </c>
      <c r="N146" s="9">
        <f t="shared" si="33"/>
        <v>0.37390096865184191</v>
      </c>
      <c r="O146" s="3">
        <v>52216600</v>
      </c>
      <c r="P146" s="10">
        <f t="shared" si="39"/>
        <v>0.58783945970906426</v>
      </c>
      <c r="Q146" s="11">
        <f t="shared" si="34"/>
        <v>0</v>
      </c>
      <c r="R146" s="3">
        <v>0</v>
      </c>
      <c r="S146" s="70"/>
      <c r="T146" s="10">
        <f t="shared" si="40"/>
        <v>0</v>
      </c>
      <c r="U146" s="14">
        <v>0</v>
      </c>
      <c r="V146" s="66"/>
      <c r="W146" s="5">
        <f t="shared" si="35"/>
        <v>0</v>
      </c>
      <c r="X146" s="2">
        <v>0</v>
      </c>
      <c r="Z146" s="5">
        <f t="shared" si="36"/>
        <v>0</v>
      </c>
      <c r="AA146" s="13">
        <v>52216600</v>
      </c>
      <c r="AB146" s="10">
        <f t="shared" si="37"/>
        <v>0.58783945970906426</v>
      </c>
      <c r="AC146" s="61">
        <v>0.85999996711406401</v>
      </c>
      <c r="AD146" s="61">
        <v>0</v>
      </c>
      <c r="AE146" s="3">
        <v>36611394</v>
      </c>
      <c r="AF146" s="10">
        <f t="shared" si="38"/>
        <v>0.41216054029093574</v>
      </c>
    </row>
    <row r="147" spans="1:32" ht="15" customHeight="1" x14ac:dyDescent="0.2">
      <c r="A147" s="6" t="s">
        <v>569</v>
      </c>
      <c r="B147" s="6" t="s">
        <v>570</v>
      </c>
      <c r="C147" s="6" t="s">
        <v>557</v>
      </c>
      <c r="D147" s="6" t="s">
        <v>336</v>
      </c>
      <c r="E147" s="15" t="s">
        <v>683</v>
      </c>
      <c r="F147" s="56" t="s">
        <v>0</v>
      </c>
      <c r="G147" s="15">
        <v>88</v>
      </c>
      <c r="H147" s="15">
        <v>87</v>
      </c>
      <c r="I147" s="16">
        <v>2955186</v>
      </c>
      <c r="J147" s="16">
        <v>0</v>
      </c>
      <c r="K147" s="16">
        <v>62605608</v>
      </c>
      <c r="L147" s="3">
        <v>17651913</v>
      </c>
      <c r="M147" s="3">
        <v>3303000</v>
      </c>
      <c r="N147" s="9">
        <f t="shared" si="33"/>
        <v>0.2819541821237484</v>
      </c>
      <c r="O147" s="3">
        <v>36605333</v>
      </c>
      <c r="P147" s="10">
        <f t="shared" si="39"/>
        <v>0.58469734851868227</v>
      </c>
      <c r="Q147" s="11">
        <f t="shared" si="34"/>
        <v>28389659</v>
      </c>
      <c r="R147" s="3">
        <v>0</v>
      </c>
      <c r="S147" s="70"/>
      <c r="T147" s="10">
        <f t="shared" si="40"/>
        <v>0</v>
      </c>
      <c r="U147" s="14">
        <v>25500000</v>
      </c>
      <c r="V147" s="66" t="s">
        <v>790</v>
      </c>
      <c r="W147" s="5">
        <f t="shared" si="35"/>
        <v>0.4073117539246644</v>
      </c>
      <c r="X147" s="2">
        <v>2889659</v>
      </c>
      <c r="Y147" s="7" t="s">
        <v>789</v>
      </c>
      <c r="Z147" s="5">
        <f t="shared" si="36"/>
        <v>4.6156551981733011E-2</v>
      </c>
      <c r="AA147" s="13">
        <v>4912674</v>
      </c>
      <c r="AB147" s="10">
        <f t="shared" si="37"/>
        <v>7.8470190721572422E-2</v>
      </c>
      <c r="AC147" s="61">
        <v>0.87981856302784323</v>
      </c>
      <c r="AD147" s="61">
        <v>0</v>
      </c>
      <c r="AE147" s="3">
        <v>26000275</v>
      </c>
      <c r="AF147" s="10">
        <f t="shared" si="38"/>
        <v>0.41530265148131779</v>
      </c>
    </row>
    <row r="148" spans="1:32" ht="15" customHeight="1" x14ac:dyDescent="0.2">
      <c r="A148" s="6" t="s">
        <v>571</v>
      </c>
      <c r="B148" s="6" t="s">
        <v>572</v>
      </c>
      <c r="C148" s="6" t="s">
        <v>573</v>
      </c>
      <c r="D148" s="6" t="s">
        <v>574</v>
      </c>
      <c r="E148" s="15" t="s">
        <v>683</v>
      </c>
      <c r="F148" s="56" t="s">
        <v>0</v>
      </c>
      <c r="G148" s="15">
        <v>36</v>
      </c>
      <c r="H148" s="15">
        <v>35</v>
      </c>
      <c r="I148" s="16">
        <v>973049</v>
      </c>
      <c r="J148" s="16">
        <v>0</v>
      </c>
      <c r="K148" s="16">
        <v>19332560</v>
      </c>
      <c r="L148" s="3">
        <v>5400000</v>
      </c>
      <c r="M148" s="3">
        <v>0</v>
      </c>
      <c r="N148" s="9">
        <f t="shared" si="33"/>
        <v>0.27932151768829372</v>
      </c>
      <c r="O148" s="3">
        <v>11158948</v>
      </c>
      <c r="P148" s="10">
        <f t="shared" si="39"/>
        <v>0.57721005391939817</v>
      </c>
      <c r="Q148" s="11">
        <f t="shared" si="34"/>
        <v>8997812</v>
      </c>
      <c r="R148" s="3">
        <v>0</v>
      </c>
      <c r="S148" s="70"/>
      <c r="T148" s="10">
        <f t="shared" si="40"/>
        <v>0</v>
      </c>
      <c r="U148" s="14">
        <v>0</v>
      </c>
      <c r="V148" s="66"/>
      <c r="W148" s="5">
        <f t="shared" si="35"/>
        <v>0</v>
      </c>
      <c r="X148" s="2">
        <v>8997812</v>
      </c>
      <c r="Y148" s="7" t="s">
        <v>788</v>
      </c>
      <c r="Z148" s="5">
        <f t="shared" si="36"/>
        <v>0.46542268587295216</v>
      </c>
      <c r="AA148" s="13">
        <v>2161136</v>
      </c>
      <c r="AB148" s="10">
        <f t="shared" si="37"/>
        <v>0.111787368046446</v>
      </c>
      <c r="AC148" s="61">
        <v>0.84</v>
      </c>
      <c r="AD148" s="61">
        <v>0</v>
      </c>
      <c r="AE148" s="3">
        <v>8173612</v>
      </c>
      <c r="AF148" s="10">
        <f t="shared" si="38"/>
        <v>0.42278994608060183</v>
      </c>
    </row>
    <row r="149" spans="1:32" ht="15" customHeight="1" x14ac:dyDescent="0.2">
      <c r="A149" s="6" t="s">
        <v>575</v>
      </c>
      <c r="B149" s="6" t="s">
        <v>576</v>
      </c>
      <c r="C149" s="6" t="s">
        <v>1</v>
      </c>
      <c r="D149" s="6" t="s">
        <v>1</v>
      </c>
      <c r="E149" s="15" t="s">
        <v>683</v>
      </c>
      <c r="F149" s="56" t="s">
        <v>0</v>
      </c>
      <c r="G149" s="15">
        <v>70</v>
      </c>
      <c r="H149" s="15">
        <v>69</v>
      </c>
      <c r="I149" s="16">
        <v>1095379</v>
      </c>
      <c r="J149" s="16">
        <v>0</v>
      </c>
      <c r="K149" s="16">
        <v>22928902</v>
      </c>
      <c r="L149" s="3">
        <v>7816363.9000000004</v>
      </c>
      <c r="M149" s="3">
        <v>7713571</v>
      </c>
      <c r="N149" s="9">
        <f t="shared" si="33"/>
        <v>0.3408956913854837</v>
      </c>
      <c r="O149" s="3">
        <v>14161488</v>
      </c>
      <c r="P149" s="10">
        <f t="shared" si="39"/>
        <v>0.617626086063781</v>
      </c>
      <c r="Q149" s="11">
        <f t="shared" si="34"/>
        <v>0</v>
      </c>
      <c r="R149" s="3">
        <v>0</v>
      </c>
      <c r="S149" s="70"/>
      <c r="T149" s="10">
        <f t="shared" si="40"/>
        <v>0</v>
      </c>
      <c r="U149" s="14">
        <v>0</v>
      </c>
      <c r="V149" s="66"/>
      <c r="W149" s="5">
        <f t="shared" si="35"/>
        <v>0</v>
      </c>
      <c r="X149" s="2">
        <v>0</v>
      </c>
      <c r="Z149" s="5">
        <f t="shared" si="36"/>
        <v>0</v>
      </c>
      <c r="AA149" s="13">
        <v>6447917</v>
      </c>
      <c r="AB149" s="10">
        <f t="shared" si="37"/>
        <v>0.28121350948248636</v>
      </c>
      <c r="AC149" s="61">
        <v>0.8004</v>
      </c>
      <c r="AD149" s="61">
        <v>0</v>
      </c>
      <c r="AE149" s="3">
        <v>8767414</v>
      </c>
      <c r="AF149" s="10">
        <f t="shared" si="38"/>
        <v>0.382373913936219</v>
      </c>
    </row>
    <row r="150" spans="1:32" ht="15" customHeight="1" x14ac:dyDescent="0.2">
      <c r="A150" s="6" t="s">
        <v>577</v>
      </c>
      <c r="B150" s="6" t="s">
        <v>578</v>
      </c>
      <c r="C150" s="6" t="s">
        <v>6</v>
      </c>
      <c r="D150" s="6" t="s">
        <v>7</v>
      </c>
      <c r="E150" s="15" t="s">
        <v>683</v>
      </c>
      <c r="F150" s="46" t="s">
        <v>39</v>
      </c>
      <c r="G150" s="15">
        <v>232</v>
      </c>
      <c r="H150" s="15">
        <v>228</v>
      </c>
      <c r="I150" s="16">
        <v>3230298</v>
      </c>
      <c r="J150" s="16">
        <v>0</v>
      </c>
      <c r="K150" s="16">
        <v>86197753</v>
      </c>
      <c r="L150" s="3">
        <v>29768310</v>
      </c>
      <c r="M150" s="3">
        <v>10762000</v>
      </c>
      <c r="N150" s="9">
        <f t="shared" si="33"/>
        <v>0.34534902551346092</v>
      </c>
      <c r="O150" s="3">
        <v>56692141</v>
      </c>
      <c r="P150" s="10">
        <f t="shared" si="39"/>
        <v>0.65769859453296886</v>
      </c>
      <c r="Q150" s="11">
        <f t="shared" si="34"/>
        <v>30529183</v>
      </c>
      <c r="R150" s="3">
        <v>0</v>
      </c>
      <c r="S150" s="70"/>
      <c r="T150" s="10">
        <f t="shared" si="40"/>
        <v>0</v>
      </c>
      <c r="U150" s="14">
        <v>10400970</v>
      </c>
      <c r="V150" s="66" t="s">
        <v>787</v>
      </c>
      <c r="W150" s="5">
        <f t="shared" si="35"/>
        <v>0.12066405025662327</v>
      </c>
      <c r="X150" s="2">
        <v>20128213</v>
      </c>
      <c r="Y150" s="7" t="s">
        <v>786</v>
      </c>
      <c r="Z150" s="5">
        <f t="shared" si="36"/>
        <v>0.23351203830104481</v>
      </c>
      <c r="AA150" s="13">
        <v>15400958</v>
      </c>
      <c r="AB150" s="10">
        <f t="shared" si="37"/>
        <v>0.17867006347601661</v>
      </c>
      <c r="AC150" s="61">
        <v>0.91340216908780547</v>
      </c>
      <c r="AD150" s="61">
        <v>0</v>
      </c>
      <c r="AE150" s="3">
        <v>29505612</v>
      </c>
      <c r="AF150" s="10">
        <f t="shared" si="38"/>
        <v>0.34230140546703114</v>
      </c>
    </row>
    <row r="151" spans="1:32" ht="15" customHeight="1" x14ac:dyDescent="0.2">
      <c r="A151" s="6" t="s">
        <v>579</v>
      </c>
      <c r="B151" s="6" t="s">
        <v>580</v>
      </c>
      <c r="C151" s="6" t="s">
        <v>71</v>
      </c>
      <c r="D151" s="6" t="s">
        <v>64</v>
      </c>
      <c r="E151" s="15" t="s">
        <v>683</v>
      </c>
      <c r="F151" s="56" t="s">
        <v>0</v>
      </c>
      <c r="G151" s="15">
        <v>142</v>
      </c>
      <c r="H151" s="15">
        <v>141</v>
      </c>
      <c r="I151" s="16">
        <v>3310890</v>
      </c>
      <c r="J151" s="16">
        <v>0</v>
      </c>
      <c r="K151" s="16">
        <v>71780116</v>
      </c>
      <c r="L151" s="3">
        <v>20570676</v>
      </c>
      <c r="M151" s="3">
        <v>20570676</v>
      </c>
      <c r="N151" s="9">
        <f t="shared" si="33"/>
        <v>0.28657902976919125</v>
      </c>
      <c r="O151" s="3">
        <v>44042100</v>
      </c>
      <c r="P151" s="10">
        <f t="shared" si="39"/>
        <v>0.61356964092952981</v>
      </c>
      <c r="Q151" s="11">
        <f t="shared" si="34"/>
        <v>2402000</v>
      </c>
      <c r="R151" s="3">
        <v>0</v>
      </c>
      <c r="S151" s="70"/>
      <c r="T151" s="10">
        <f t="shared" si="40"/>
        <v>0</v>
      </c>
      <c r="U151" s="14">
        <v>2402000</v>
      </c>
      <c r="V151" s="66" t="s">
        <v>700</v>
      </c>
      <c r="W151" s="5">
        <f t="shared" si="35"/>
        <v>3.3463306189140181E-2</v>
      </c>
      <c r="X151" s="2">
        <v>0</v>
      </c>
      <c r="Z151" s="5">
        <f t="shared" si="36"/>
        <v>0</v>
      </c>
      <c r="AA151" s="13">
        <v>21069424</v>
      </c>
      <c r="AB151" s="10">
        <f t="shared" si="37"/>
        <v>0.29352730497119844</v>
      </c>
      <c r="AC151" s="61">
        <v>0.83778125000000003</v>
      </c>
      <c r="AD151" s="61">
        <v>0</v>
      </c>
      <c r="AE151" s="3">
        <v>27738016</v>
      </c>
      <c r="AF151" s="10">
        <f t="shared" si="38"/>
        <v>0.38643035907047013</v>
      </c>
    </row>
    <row r="152" spans="1:32" ht="15" customHeight="1" x14ac:dyDescent="0.2">
      <c r="A152" s="6" t="s">
        <v>581</v>
      </c>
      <c r="B152" s="6" t="s">
        <v>582</v>
      </c>
      <c r="C152" s="6" t="s">
        <v>1</v>
      </c>
      <c r="D152" s="6" t="s">
        <v>1</v>
      </c>
      <c r="E152" s="15" t="s">
        <v>684</v>
      </c>
      <c r="F152" s="56" t="s">
        <v>0</v>
      </c>
      <c r="G152" s="15">
        <v>100</v>
      </c>
      <c r="H152" s="15">
        <v>99</v>
      </c>
      <c r="I152" s="16">
        <v>2270986</v>
      </c>
      <c r="J152" s="16">
        <v>0</v>
      </c>
      <c r="K152" s="16">
        <v>47174024</v>
      </c>
      <c r="L152" s="3">
        <v>14118355</v>
      </c>
      <c r="M152" s="3">
        <v>15666055</v>
      </c>
      <c r="N152" s="9">
        <f t="shared" si="33"/>
        <v>0.29928239744822277</v>
      </c>
      <c r="O152" s="3">
        <v>27948421</v>
      </c>
      <c r="P152" s="10">
        <f t="shared" si="39"/>
        <v>0.59245361387868878</v>
      </c>
      <c r="Q152" s="11">
        <f t="shared" si="34"/>
        <v>0</v>
      </c>
      <c r="R152" s="3">
        <v>0</v>
      </c>
      <c r="S152" s="70"/>
      <c r="T152" s="10">
        <f t="shared" si="40"/>
        <v>0</v>
      </c>
      <c r="U152" s="14">
        <v>0</v>
      </c>
      <c r="V152" s="66"/>
      <c r="W152" s="5">
        <f t="shared" si="35"/>
        <v>0</v>
      </c>
      <c r="X152" s="2">
        <v>0</v>
      </c>
      <c r="Z152" s="5">
        <f t="shared" si="36"/>
        <v>0</v>
      </c>
      <c r="AA152" s="13">
        <v>12282366</v>
      </c>
      <c r="AB152" s="10">
        <f t="shared" si="37"/>
        <v>0.26036290650125588</v>
      </c>
      <c r="AC152" s="61">
        <v>0.84657512999999995</v>
      </c>
      <c r="AD152" s="61">
        <v>0</v>
      </c>
      <c r="AE152" s="3">
        <v>19225603</v>
      </c>
      <c r="AF152" s="10">
        <f t="shared" si="38"/>
        <v>0.40754638612131117</v>
      </c>
    </row>
    <row r="153" spans="1:32" ht="15" customHeight="1" x14ac:dyDescent="0.2">
      <c r="A153" s="6" t="s">
        <v>583</v>
      </c>
      <c r="B153" s="6" t="s">
        <v>584</v>
      </c>
      <c r="C153" s="6" t="s">
        <v>566</v>
      </c>
      <c r="D153" s="6" t="s">
        <v>222</v>
      </c>
      <c r="E153" s="15" t="s">
        <v>683</v>
      </c>
      <c r="F153" s="56" t="s">
        <v>0</v>
      </c>
      <c r="G153" s="15">
        <v>165</v>
      </c>
      <c r="H153" s="15">
        <v>163</v>
      </c>
      <c r="I153" s="16">
        <v>3432240</v>
      </c>
      <c r="J153" s="16">
        <v>0</v>
      </c>
      <c r="K153" s="16">
        <v>68320072</v>
      </c>
      <c r="L153" s="3">
        <v>23721992</v>
      </c>
      <c r="M153" s="3">
        <v>18558793</v>
      </c>
      <c r="N153" s="9">
        <f t="shared" si="33"/>
        <v>0.34721848653789472</v>
      </c>
      <c r="O153" s="3">
        <v>39173248</v>
      </c>
      <c r="P153" s="10">
        <f t="shared" si="39"/>
        <v>0.57337831845376275</v>
      </c>
      <c r="Q153" s="11">
        <f t="shared" si="34"/>
        <v>0</v>
      </c>
      <c r="R153" s="3">
        <v>0</v>
      </c>
      <c r="S153" s="70"/>
      <c r="T153" s="10">
        <f t="shared" si="40"/>
        <v>0</v>
      </c>
      <c r="U153" s="14">
        <v>0</v>
      </c>
      <c r="V153" s="66"/>
      <c r="W153" s="5">
        <f t="shared" si="35"/>
        <v>0</v>
      </c>
      <c r="X153" s="2">
        <v>0</v>
      </c>
      <c r="Z153" s="5">
        <f t="shared" si="36"/>
        <v>0</v>
      </c>
      <c r="AA153" s="13">
        <v>20614455</v>
      </c>
      <c r="AB153" s="10">
        <f t="shared" si="37"/>
        <v>0.30173350812627947</v>
      </c>
      <c r="AC153" s="61">
        <v>0.84921000000000002</v>
      </c>
      <c r="AD153" s="61">
        <v>0</v>
      </c>
      <c r="AE153" s="3">
        <v>29146824</v>
      </c>
      <c r="AF153" s="10">
        <f t="shared" si="38"/>
        <v>0.42662168154623725</v>
      </c>
    </row>
    <row r="154" spans="1:32" ht="15" customHeight="1" x14ac:dyDescent="0.2">
      <c r="A154" s="6" t="s">
        <v>585</v>
      </c>
      <c r="B154" s="6" t="s">
        <v>586</v>
      </c>
      <c r="C154" s="6" t="s">
        <v>587</v>
      </c>
      <c r="D154" s="6" t="s">
        <v>4</v>
      </c>
      <c r="E154" s="15" t="s">
        <v>684</v>
      </c>
      <c r="F154" s="56" t="s">
        <v>0</v>
      </c>
      <c r="G154" s="15">
        <v>75</v>
      </c>
      <c r="H154" s="15">
        <v>74</v>
      </c>
      <c r="I154" s="16">
        <v>1815835</v>
      </c>
      <c r="J154" s="16">
        <v>0</v>
      </c>
      <c r="K154" s="16">
        <v>47636880</v>
      </c>
      <c r="L154" s="3">
        <v>16369152</v>
      </c>
      <c r="M154" s="3">
        <v>19985000</v>
      </c>
      <c r="N154" s="9">
        <f t="shared" si="33"/>
        <v>0.34362351186727597</v>
      </c>
      <c r="O154" s="3">
        <v>32745399</v>
      </c>
      <c r="P154" s="10">
        <f t="shared" si="39"/>
        <v>0.68739596295979077</v>
      </c>
      <c r="Q154" s="11">
        <f t="shared" si="34"/>
        <v>0</v>
      </c>
      <c r="R154" s="3">
        <v>0</v>
      </c>
      <c r="S154" s="70"/>
      <c r="T154" s="10">
        <f t="shared" si="40"/>
        <v>0</v>
      </c>
      <c r="U154" s="14">
        <v>0</v>
      </c>
      <c r="V154" s="66"/>
      <c r="W154" s="5">
        <f t="shared" si="35"/>
        <v>0</v>
      </c>
      <c r="X154" s="2">
        <v>0</v>
      </c>
      <c r="Z154" s="5">
        <f t="shared" si="36"/>
        <v>0</v>
      </c>
      <c r="AA154" s="13">
        <v>12760399</v>
      </c>
      <c r="AB154" s="10">
        <f t="shared" si="37"/>
        <v>0.26786806776598299</v>
      </c>
      <c r="AC154" s="61">
        <v>0.82008999999999999</v>
      </c>
      <c r="AD154" s="61">
        <v>0</v>
      </c>
      <c r="AE154" s="3">
        <v>14891481</v>
      </c>
      <c r="AF154" s="10">
        <f t="shared" si="38"/>
        <v>0.31260403704020917</v>
      </c>
    </row>
    <row r="155" spans="1:32" ht="15" customHeight="1" x14ac:dyDescent="0.2">
      <c r="A155" s="6" t="s">
        <v>588</v>
      </c>
      <c r="B155" s="6" t="s">
        <v>589</v>
      </c>
      <c r="C155" s="6" t="s">
        <v>590</v>
      </c>
      <c r="D155" s="6" t="s">
        <v>4</v>
      </c>
      <c r="E155" s="15" t="s">
        <v>684</v>
      </c>
      <c r="F155" s="56" t="s">
        <v>0</v>
      </c>
      <c r="G155" s="15">
        <v>120</v>
      </c>
      <c r="H155" s="15">
        <v>119</v>
      </c>
      <c r="I155" s="16">
        <v>5147401</v>
      </c>
      <c r="J155" s="16">
        <v>0</v>
      </c>
      <c r="K155" s="16">
        <v>111688825</v>
      </c>
      <c r="L155" s="3">
        <v>31564205</v>
      </c>
      <c r="M155" s="3">
        <v>6889000</v>
      </c>
      <c r="N155" s="9">
        <f t="shared" si="33"/>
        <v>0.28260844359317056</v>
      </c>
      <c r="O155" s="3">
        <v>70445009</v>
      </c>
      <c r="P155" s="10">
        <f t="shared" si="39"/>
        <v>0.63072567018231229</v>
      </c>
      <c r="Q155" s="11">
        <f t="shared" si="34"/>
        <v>60056009</v>
      </c>
      <c r="R155" s="3">
        <v>0</v>
      </c>
      <c r="S155" s="70"/>
      <c r="T155" s="10">
        <f t="shared" si="40"/>
        <v>0</v>
      </c>
      <c r="U155" s="14">
        <v>37900318</v>
      </c>
      <c r="V155" s="66" t="s">
        <v>785</v>
      </c>
      <c r="W155" s="5">
        <f t="shared" si="35"/>
        <v>0.33933849693557078</v>
      </c>
      <c r="X155" s="2">
        <v>22155691</v>
      </c>
      <c r="Y155" s="7" t="s">
        <v>784</v>
      </c>
      <c r="Z155" s="5">
        <f t="shared" si="36"/>
        <v>0.19836981005037882</v>
      </c>
      <c r="AA155" s="13">
        <v>3500000</v>
      </c>
      <c r="AB155" s="10">
        <f t="shared" si="37"/>
        <v>3.1337065279359866E-2</v>
      </c>
      <c r="AC155" s="61">
        <v>0.80125515769997324</v>
      </c>
      <c r="AD155" s="61">
        <v>0</v>
      </c>
      <c r="AE155" s="3">
        <v>41243816</v>
      </c>
      <c r="AF155" s="10">
        <f t="shared" si="38"/>
        <v>0.36927432981768765</v>
      </c>
    </row>
    <row r="156" spans="1:32" ht="15" customHeight="1" x14ac:dyDescent="0.2">
      <c r="A156" s="6" t="s">
        <v>591</v>
      </c>
      <c r="B156" s="6" t="s">
        <v>592</v>
      </c>
      <c r="C156" s="6" t="s">
        <v>3</v>
      </c>
      <c r="D156" s="6" t="s">
        <v>4</v>
      </c>
      <c r="E156" s="15" t="s">
        <v>683</v>
      </c>
      <c r="F156" s="46" t="s">
        <v>39</v>
      </c>
      <c r="G156" s="15">
        <v>145</v>
      </c>
      <c r="H156" s="15">
        <v>143</v>
      </c>
      <c r="I156" s="16">
        <v>2913871</v>
      </c>
      <c r="J156" s="16">
        <v>0</v>
      </c>
      <c r="K156" s="16">
        <v>76439274</v>
      </c>
      <c r="L156" s="3">
        <v>28000000</v>
      </c>
      <c r="M156" s="3">
        <v>18258000</v>
      </c>
      <c r="N156" s="9">
        <f t="shared" si="33"/>
        <v>0.36630384532432897</v>
      </c>
      <c r="O156" s="3">
        <v>51891121</v>
      </c>
      <c r="P156" s="10">
        <f t="shared" si="39"/>
        <v>0.67885418430321565</v>
      </c>
      <c r="Q156" s="11">
        <f t="shared" si="34"/>
        <v>0</v>
      </c>
      <c r="R156" s="3">
        <v>0</v>
      </c>
      <c r="S156" s="70"/>
      <c r="T156" s="10">
        <f t="shared" si="40"/>
        <v>0</v>
      </c>
      <c r="U156" s="14">
        <v>0</v>
      </c>
      <c r="V156" s="66"/>
      <c r="W156" s="5">
        <f t="shared" si="35"/>
        <v>0</v>
      </c>
      <c r="X156" s="2">
        <v>0</v>
      </c>
      <c r="Z156" s="5">
        <f t="shared" si="36"/>
        <v>0</v>
      </c>
      <c r="AA156" s="13">
        <v>33633121</v>
      </c>
      <c r="AB156" s="10">
        <f t="shared" si="37"/>
        <v>0.43999791259137289</v>
      </c>
      <c r="AC156" s="61">
        <v>0.84245846847715633</v>
      </c>
      <c r="AD156" s="61">
        <v>0</v>
      </c>
      <c r="AE156" s="3">
        <v>24548153</v>
      </c>
      <c r="AF156" s="10">
        <f t="shared" si="38"/>
        <v>0.32114581569678435</v>
      </c>
    </row>
    <row r="157" spans="1:32" ht="15" customHeight="1" x14ac:dyDescent="0.2">
      <c r="A157" s="6" t="s">
        <v>593</v>
      </c>
      <c r="B157" s="6" t="s">
        <v>594</v>
      </c>
      <c r="C157" s="6" t="s">
        <v>595</v>
      </c>
      <c r="D157" s="6" t="s">
        <v>5</v>
      </c>
      <c r="E157" s="15" t="s">
        <v>684</v>
      </c>
      <c r="F157" s="56" t="s">
        <v>0</v>
      </c>
      <c r="G157" s="15">
        <v>316</v>
      </c>
      <c r="H157" s="15">
        <v>314</v>
      </c>
      <c r="I157" s="16">
        <v>8188510</v>
      </c>
      <c r="J157" s="16">
        <v>0</v>
      </c>
      <c r="K157" s="16">
        <v>159358100</v>
      </c>
      <c r="L157" s="3">
        <v>60500000</v>
      </c>
      <c r="M157" s="3">
        <v>0</v>
      </c>
      <c r="N157" s="9">
        <f t="shared" si="33"/>
        <v>0.37964810072409244</v>
      </c>
      <c r="O157" s="3">
        <v>84023808</v>
      </c>
      <c r="P157" s="10">
        <f t="shared" si="39"/>
        <v>0.5272641177323274</v>
      </c>
      <c r="Q157" s="11">
        <f t="shared" si="34"/>
        <v>0</v>
      </c>
      <c r="R157" s="3">
        <v>0</v>
      </c>
      <c r="S157" s="70"/>
      <c r="T157" s="10">
        <f t="shared" si="40"/>
        <v>0</v>
      </c>
      <c r="U157" s="14">
        <v>0</v>
      </c>
      <c r="V157" s="66"/>
      <c r="W157" s="5">
        <f t="shared" si="35"/>
        <v>0</v>
      </c>
      <c r="X157" s="2">
        <v>0</v>
      </c>
      <c r="Z157" s="5">
        <f t="shared" si="36"/>
        <v>0</v>
      </c>
      <c r="AA157" s="13">
        <v>84023808</v>
      </c>
      <c r="AB157" s="10">
        <f t="shared" si="37"/>
        <v>0.5272641177323274</v>
      </c>
      <c r="AC157" s="61">
        <v>0.92</v>
      </c>
      <c r="AD157" s="61">
        <v>0</v>
      </c>
      <c r="AE157" s="3">
        <v>75334292</v>
      </c>
      <c r="AF157" s="10">
        <f t="shared" si="38"/>
        <v>0.4727358822676726</v>
      </c>
    </row>
    <row r="158" spans="1:32" ht="15" customHeight="1" x14ac:dyDescent="0.2">
      <c r="A158" s="6" t="s">
        <v>596</v>
      </c>
      <c r="B158" s="6" t="s">
        <v>597</v>
      </c>
      <c r="C158" s="6" t="s">
        <v>71</v>
      </c>
      <c r="D158" s="6" t="s">
        <v>64</v>
      </c>
      <c r="E158" s="15" t="s">
        <v>683</v>
      </c>
      <c r="F158" s="56" t="s">
        <v>0</v>
      </c>
      <c r="G158" s="15">
        <v>46</v>
      </c>
      <c r="H158" s="15">
        <v>45</v>
      </c>
      <c r="I158" s="16">
        <v>1869766</v>
      </c>
      <c r="J158" s="16">
        <v>0</v>
      </c>
      <c r="K158" s="16">
        <v>41858945</v>
      </c>
      <c r="L158" s="3">
        <v>11036545</v>
      </c>
      <c r="M158" s="3">
        <v>0</v>
      </c>
      <c r="N158" s="9">
        <f t="shared" si="33"/>
        <v>0.26366037175566653</v>
      </c>
      <c r="O158" s="3">
        <v>25965934</v>
      </c>
      <c r="P158" s="10">
        <f t="shared" si="39"/>
        <v>0.62031983844791116</v>
      </c>
      <c r="Q158" s="11">
        <f t="shared" si="34"/>
        <v>9100000</v>
      </c>
      <c r="R158" s="3">
        <v>0</v>
      </c>
      <c r="S158" s="70"/>
      <c r="T158" s="10">
        <f t="shared" si="40"/>
        <v>0</v>
      </c>
      <c r="U158" s="14">
        <v>0</v>
      </c>
      <c r="V158" s="66"/>
      <c r="W158" s="5">
        <f t="shared" si="35"/>
        <v>0</v>
      </c>
      <c r="X158" s="2">
        <v>9100000</v>
      </c>
      <c r="Y158" s="7" t="s">
        <v>783</v>
      </c>
      <c r="Z158" s="5">
        <f t="shared" si="36"/>
        <v>0.21739678341152649</v>
      </c>
      <c r="AA158" s="13">
        <v>16865934</v>
      </c>
      <c r="AB158" s="10">
        <f t="shared" si="37"/>
        <v>0.4029230550363847</v>
      </c>
      <c r="AC158" s="61">
        <v>0.85</v>
      </c>
      <c r="AD158" s="61">
        <v>0</v>
      </c>
      <c r="AE158" s="3">
        <v>15893011</v>
      </c>
      <c r="AF158" s="10">
        <f t="shared" si="38"/>
        <v>0.37968016155208878</v>
      </c>
    </row>
    <row r="159" spans="1:32" ht="15" customHeight="1" x14ac:dyDescent="0.2">
      <c r="A159" s="6" t="s">
        <v>598</v>
      </c>
      <c r="B159" s="6" t="s">
        <v>599</v>
      </c>
      <c r="C159" s="6" t="s">
        <v>48</v>
      </c>
      <c r="D159" s="6" t="s">
        <v>5</v>
      </c>
      <c r="E159" s="15" t="s">
        <v>684</v>
      </c>
      <c r="F159" s="56" t="s">
        <v>0</v>
      </c>
      <c r="G159" s="15">
        <v>82</v>
      </c>
      <c r="H159" s="15">
        <v>80</v>
      </c>
      <c r="I159" s="16">
        <v>2981047</v>
      </c>
      <c r="J159" s="16">
        <v>5676255</v>
      </c>
      <c r="K159" s="16">
        <v>77438621</v>
      </c>
      <c r="L159" s="3">
        <v>19045000</v>
      </c>
      <c r="M159" s="3">
        <v>5674000</v>
      </c>
      <c r="N159" s="9">
        <f t="shared" si="33"/>
        <v>0.24593671418813101</v>
      </c>
      <c r="O159" s="3">
        <v>45390390</v>
      </c>
      <c r="P159" s="10">
        <f t="shared" si="39"/>
        <v>0.58614667221411398</v>
      </c>
      <c r="Q159" s="11">
        <f t="shared" si="34"/>
        <v>25620000</v>
      </c>
      <c r="R159" s="3">
        <v>0</v>
      </c>
      <c r="S159" s="70"/>
      <c r="T159" s="10">
        <f t="shared" si="40"/>
        <v>0</v>
      </c>
      <c r="U159" s="14">
        <v>25620000</v>
      </c>
      <c r="V159" s="66" t="s">
        <v>782</v>
      </c>
      <c r="W159" s="5">
        <f t="shared" si="35"/>
        <v>0.33084266828563491</v>
      </c>
      <c r="X159" s="2">
        <v>0</v>
      </c>
      <c r="Z159" s="5">
        <f t="shared" si="36"/>
        <v>0</v>
      </c>
      <c r="AA159" s="13">
        <v>14096390</v>
      </c>
      <c r="AB159" s="10">
        <f t="shared" si="37"/>
        <v>0.18203307106927949</v>
      </c>
      <c r="AC159" s="61">
        <v>0.91132999999999997</v>
      </c>
      <c r="AD159" s="61">
        <v>0.85990999999999995</v>
      </c>
      <c r="AE159" s="3">
        <v>32048231</v>
      </c>
      <c r="AF159" s="10">
        <f t="shared" si="38"/>
        <v>0.41385332778588607</v>
      </c>
    </row>
    <row r="160" spans="1:32" ht="15" customHeight="1" x14ac:dyDescent="0.2">
      <c r="A160" s="6" t="s">
        <v>600</v>
      </c>
      <c r="B160" s="6" t="s">
        <v>601</v>
      </c>
      <c r="C160" s="6" t="s">
        <v>5</v>
      </c>
      <c r="D160" s="6" t="s">
        <v>5</v>
      </c>
      <c r="E160" s="15" t="s">
        <v>683</v>
      </c>
      <c r="F160" s="56" t="s">
        <v>0</v>
      </c>
      <c r="G160" s="15">
        <v>166</v>
      </c>
      <c r="H160" s="15">
        <v>164</v>
      </c>
      <c r="I160" s="16">
        <v>2668698</v>
      </c>
      <c r="J160" s="16">
        <v>0</v>
      </c>
      <c r="K160" s="16">
        <v>56872605.827638105</v>
      </c>
      <c r="L160" s="3">
        <v>19000652.076472268</v>
      </c>
      <c r="M160" s="3">
        <v>18588731</v>
      </c>
      <c r="N160" s="9">
        <f t="shared" si="33"/>
        <v>0.33409146283989349</v>
      </c>
      <c r="O160" s="3">
        <v>35522987</v>
      </c>
      <c r="P160" s="10">
        <f t="shared" si="39"/>
        <v>0.62460628422158682</v>
      </c>
      <c r="Q160" s="11">
        <f t="shared" si="34"/>
        <v>0</v>
      </c>
      <c r="R160" s="3">
        <v>0</v>
      </c>
      <c r="S160" s="70"/>
      <c r="T160" s="10">
        <f t="shared" si="40"/>
        <v>0</v>
      </c>
      <c r="U160" s="14">
        <v>0</v>
      </c>
      <c r="V160" s="66"/>
      <c r="W160" s="5">
        <f t="shared" si="35"/>
        <v>0</v>
      </c>
      <c r="X160" s="2">
        <v>0</v>
      </c>
      <c r="Z160" s="5">
        <f t="shared" si="36"/>
        <v>0</v>
      </c>
      <c r="AA160" s="13">
        <v>16934256</v>
      </c>
      <c r="AB160" s="10">
        <f t="shared" si="37"/>
        <v>0.29775769465042767</v>
      </c>
      <c r="AC160" s="61">
        <v>0.80000130000000003</v>
      </c>
      <c r="AD160" s="61">
        <v>0</v>
      </c>
      <c r="AE160" s="3">
        <v>21349618.827638101</v>
      </c>
      <c r="AF160" s="10">
        <f t="shared" si="38"/>
        <v>0.37539371577841313</v>
      </c>
    </row>
    <row r="161" spans="1:32" ht="15" customHeight="1" x14ac:dyDescent="0.2">
      <c r="A161" s="6" t="s">
        <v>602</v>
      </c>
      <c r="B161" s="6" t="s">
        <v>603</v>
      </c>
      <c r="C161" s="6" t="s">
        <v>604</v>
      </c>
      <c r="D161" s="6" t="s">
        <v>5</v>
      </c>
      <c r="E161" s="15" t="s">
        <v>684</v>
      </c>
      <c r="F161" s="56" t="s">
        <v>0</v>
      </c>
      <c r="G161" s="15">
        <v>45</v>
      </c>
      <c r="H161" s="15">
        <v>44</v>
      </c>
      <c r="I161" s="16">
        <v>1726725</v>
      </c>
      <c r="J161" s="16">
        <v>4350000</v>
      </c>
      <c r="K161" s="16">
        <v>38908132</v>
      </c>
      <c r="L161" s="3">
        <v>12000000</v>
      </c>
      <c r="M161" s="3">
        <v>0</v>
      </c>
      <c r="N161" s="9">
        <f t="shared" si="33"/>
        <v>0.30841881589175241</v>
      </c>
      <c r="O161" s="3">
        <v>20835402</v>
      </c>
      <c r="P161" s="10">
        <f t="shared" si="39"/>
        <v>0.53550250112238751</v>
      </c>
      <c r="Q161" s="11">
        <f t="shared" si="34"/>
        <v>15000000</v>
      </c>
      <c r="R161" s="3">
        <v>0</v>
      </c>
      <c r="S161" s="70"/>
      <c r="T161" s="10">
        <f t="shared" si="40"/>
        <v>0</v>
      </c>
      <c r="U161" s="14">
        <v>15000000</v>
      </c>
      <c r="V161" s="66" t="s">
        <v>781</v>
      </c>
      <c r="W161" s="5">
        <f t="shared" si="35"/>
        <v>0.38552351986469052</v>
      </c>
      <c r="X161" s="2">
        <v>0</v>
      </c>
      <c r="Z161" s="5">
        <f t="shared" si="36"/>
        <v>0</v>
      </c>
      <c r="AA161" s="13">
        <v>5835402</v>
      </c>
      <c r="AB161" s="10">
        <f t="shared" si="37"/>
        <v>0.14997898125769699</v>
      </c>
      <c r="AC161" s="61">
        <v>0.81991999999999998</v>
      </c>
      <c r="AD161" s="61">
        <v>0.9</v>
      </c>
      <c r="AE161" s="3">
        <v>18072730</v>
      </c>
      <c r="AF161" s="10">
        <f t="shared" si="38"/>
        <v>0.46449749887761255</v>
      </c>
    </row>
    <row r="162" spans="1:32" ht="15" customHeight="1" x14ac:dyDescent="0.2">
      <c r="A162" s="6" t="s">
        <v>605</v>
      </c>
      <c r="B162" s="6" t="s">
        <v>606</v>
      </c>
      <c r="C162" s="6" t="s">
        <v>557</v>
      </c>
      <c r="D162" s="6" t="s">
        <v>336</v>
      </c>
      <c r="E162" s="15" t="s">
        <v>683</v>
      </c>
      <c r="F162" s="56" t="s">
        <v>0</v>
      </c>
      <c r="G162" s="15">
        <v>234</v>
      </c>
      <c r="H162" s="15">
        <v>232</v>
      </c>
      <c r="I162" s="16">
        <v>4922346</v>
      </c>
      <c r="J162" s="16">
        <v>0</v>
      </c>
      <c r="K162" s="16">
        <v>102498577</v>
      </c>
      <c r="L162" s="3">
        <v>36363876</v>
      </c>
      <c r="M162" s="3">
        <v>32095000</v>
      </c>
      <c r="N162" s="9">
        <f t="shared" ref="N162:N196" si="41">L162/K162</f>
        <v>0.35477444725891172</v>
      </c>
      <c r="O162" s="3">
        <v>62071349</v>
      </c>
      <c r="P162" s="10">
        <f t="shared" si="39"/>
        <v>0.60558254384351107</v>
      </c>
      <c r="Q162" s="11">
        <f t="shared" ref="Q162:Q193" si="42">R162+U162+X162</f>
        <v>0</v>
      </c>
      <c r="R162" s="3">
        <v>0</v>
      </c>
      <c r="S162" s="70"/>
      <c r="T162" s="10">
        <f t="shared" si="40"/>
        <v>0</v>
      </c>
      <c r="U162" s="14">
        <v>0</v>
      </c>
      <c r="V162" s="66"/>
      <c r="W162" s="5">
        <f t="shared" ref="W162:W196" si="43">U162/K162</f>
        <v>0</v>
      </c>
      <c r="X162" s="2">
        <v>0</v>
      </c>
      <c r="Z162" s="5">
        <f t="shared" ref="Z162:Z196" si="44">X162/K162</f>
        <v>0</v>
      </c>
      <c r="AA162" s="13">
        <v>29976349</v>
      </c>
      <c r="AB162" s="10">
        <f t="shared" ref="AB162:AB193" si="45">AA162/$K162</f>
        <v>0.29245624551451088</v>
      </c>
      <c r="AC162" s="61">
        <v>0.82130000000000003</v>
      </c>
      <c r="AD162" s="61">
        <v>0</v>
      </c>
      <c r="AE162" s="3">
        <v>40427228</v>
      </c>
      <c r="AF162" s="10">
        <f t="shared" ref="AF162:AF193" si="46">AE162/$K162</f>
        <v>0.39441745615648888</v>
      </c>
    </row>
    <row r="163" spans="1:32" ht="15" customHeight="1" x14ac:dyDescent="0.2">
      <c r="A163" s="6" t="s">
        <v>607</v>
      </c>
      <c r="B163" s="6" t="s">
        <v>608</v>
      </c>
      <c r="C163" s="6" t="s">
        <v>463</v>
      </c>
      <c r="D163" s="6" t="s">
        <v>72</v>
      </c>
      <c r="E163" s="15" t="s">
        <v>683</v>
      </c>
      <c r="F163" s="56" t="s">
        <v>0</v>
      </c>
      <c r="G163" s="15">
        <v>150</v>
      </c>
      <c r="H163" s="15">
        <v>149</v>
      </c>
      <c r="I163" s="16">
        <v>3222718</v>
      </c>
      <c r="J163" s="16">
        <v>0</v>
      </c>
      <c r="K163" s="16">
        <v>64808293</v>
      </c>
      <c r="L163" s="3">
        <v>24349851</v>
      </c>
      <c r="M163" s="3">
        <v>0</v>
      </c>
      <c r="N163" s="9">
        <f t="shared" si="41"/>
        <v>0.3757212213566557</v>
      </c>
      <c r="O163" s="3">
        <v>36931782</v>
      </c>
      <c r="P163" s="10">
        <f t="shared" si="39"/>
        <v>0.56986197738613487</v>
      </c>
      <c r="Q163" s="11">
        <f t="shared" si="42"/>
        <v>0</v>
      </c>
      <c r="R163" s="3">
        <v>0</v>
      </c>
      <c r="S163" s="70"/>
      <c r="T163" s="10">
        <f t="shared" si="40"/>
        <v>0</v>
      </c>
      <c r="U163" s="14">
        <v>0</v>
      </c>
      <c r="V163" s="66"/>
      <c r="W163" s="5">
        <f t="shared" si="43"/>
        <v>0</v>
      </c>
      <c r="X163" s="2">
        <v>0</v>
      </c>
      <c r="Z163" s="5">
        <f t="shared" si="44"/>
        <v>0</v>
      </c>
      <c r="AA163" s="13">
        <v>36931782</v>
      </c>
      <c r="AB163" s="10">
        <f t="shared" si="45"/>
        <v>0.56986197738613487</v>
      </c>
      <c r="AC163" s="61">
        <v>0.86500001999999998</v>
      </c>
      <c r="AD163" s="61">
        <v>0</v>
      </c>
      <c r="AE163" s="3">
        <v>27876511</v>
      </c>
      <c r="AF163" s="10">
        <f t="shared" si="46"/>
        <v>0.43013802261386519</v>
      </c>
    </row>
    <row r="164" spans="1:32" ht="15" customHeight="1" x14ac:dyDescent="0.2">
      <c r="A164" s="6" t="s">
        <v>609</v>
      </c>
      <c r="B164" s="6" t="s">
        <v>610</v>
      </c>
      <c r="C164" s="6" t="s">
        <v>1</v>
      </c>
      <c r="D164" s="6" t="s">
        <v>1</v>
      </c>
      <c r="E164" s="15" t="s">
        <v>683</v>
      </c>
      <c r="F164" s="46" t="s">
        <v>39</v>
      </c>
      <c r="G164" s="15">
        <v>274</v>
      </c>
      <c r="H164" s="15">
        <v>272</v>
      </c>
      <c r="I164" s="16">
        <v>2731721</v>
      </c>
      <c r="J164" s="16">
        <v>0</v>
      </c>
      <c r="K164" s="16">
        <v>65625700</v>
      </c>
      <c r="L164" s="3">
        <v>24292782</v>
      </c>
      <c r="M164" s="3">
        <v>0</v>
      </c>
      <c r="N164" s="9">
        <f t="shared" si="41"/>
        <v>0.37017177721532873</v>
      </c>
      <c r="O164" s="3">
        <v>41577456</v>
      </c>
      <c r="P164" s="10">
        <f t="shared" si="39"/>
        <v>0.63355447637129969</v>
      </c>
      <c r="Q164" s="11">
        <f t="shared" si="42"/>
        <v>25962819</v>
      </c>
      <c r="R164" s="3">
        <v>0</v>
      </c>
      <c r="S164" s="70"/>
      <c r="T164" s="10">
        <f t="shared" si="40"/>
        <v>0</v>
      </c>
      <c r="U164" s="14">
        <v>0</v>
      </c>
      <c r="V164" s="66"/>
      <c r="W164" s="5">
        <f t="shared" si="43"/>
        <v>0</v>
      </c>
      <c r="X164" s="2">
        <v>25962819</v>
      </c>
      <c r="Y164" s="7" t="s">
        <v>780</v>
      </c>
      <c r="Z164" s="5">
        <f t="shared" si="44"/>
        <v>0.39561968862808322</v>
      </c>
      <c r="AA164" s="13">
        <v>15614637</v>
      </c>
      <c r="AB164" s="10">
        <f t="shared" si="45"/>
        <v>0.23793478774321644</v>
      </c>
      <c r="AC164" s="61">
        <v>0.88033310000000009</v>
      </c>
      <c r="AD164" s="61">
        <v>0</v>
      </c>
      <c r="AE164" s="3">
        <v>24048244</v>
      </c>
      <c r="AF164" s="10">
        <f t="shared" si="46"/>
        <v>0.36644552362870036</v>
      </c>
    </row>
    <row r="165" spans="1:32" ht="15" customHeight="1" x14ac:dyDescent="0.2">
      <c r="A165" s="6" t="s">
        <v>611</v>
      </c>
      <c r="B165" s="6" t="s">
        <v>612</v>
      </c>
      <c r="C165" s="6" t="s">
        <v>1</v>
      </c>
      <c r="D165" s="6" t="s">
        <v>1</v>
      </c>
      <c r="E165" s="15" t="s">
        <v>683</v>
      </c>
      <c r="F165" s="56" t="s">
        <v>14</v>
      </c>
      <c r="G165" s="15">
        <v>250</v>
      </c>
      <c r="H165" s="15">
        <v>247</v>
      </c>
      <c r="I165" s="16">
        <v>9560775</v>
      </c>
      <c r="J165" s="16">
        <v>0</v>
      </c>
      <c r="K165" s="16">
        <v>252021021</v>
      </c>
      <c r="L165" s="3">
        <v>84007087</v>
      </c>
      <c r="M165" s="3">
        <v>0</v>
      </c>
      <c r="N165" s="9">
        <f t="shared" si="41"/>
        <v>0.33333365076717153</v>
      </c>
      <c r="O165" s="3">
        <v>169798356</v>
      </c>
      <c r="P165" s="10">
        <f t="shared" ref="P165:P196" si="47">O165/K165</f>
        <v>0.67374679828790951</v>
      </c>
      <c r="Q165" s="11">
        <f t="shared" si="42"/>
        <v>45600000</v>
      </c>
      <c r="R165" s="3">
        <v>0</v>
      </c>
      <c r="S165" s="70"/>
      <c r="T165" s="10">
        <f t="shared" ref="T165:T196" si="48">R165/K165</f>
        <v>0</v>
      </c>
      <c r="U165" s="14">
        <v>0</v>
      </c>
      <c r="V165" s="66"/>
      <c r="W165" s="5">
        <f t="shared" si="43"/>
        <v>0</v>
      </c>
      <c r="X165" s="2">
        <v>45600000</v>
      </c>
      <c r="Y165" s="7" t="s">
        <v>779</v>
      </c>
      <c r="Z165" s="5">
        <f t="shared" si="44"/>
        <v>0.18093728776695972</v>
      </c>
      <c r="AA165" s="13">
        <v>124198356</v>
      </c>
      <c r="AB165" s="10">
        <f t="shared" si="45"/>
        <v>0.49280951052094973</v>
      </c>
      <c r="AC165" s="61">
        <v>0.86</v>
      </c>
      <c r="AD165" s="61">
        <v>0</v>
      </c>
      <c r="AE165" s="3">
        <v>82222665</v>
      </c>
      <c r="AF165" s="10">
        <f t="shared" si="46"/>
        <v>0.32625320171209049</v>
      </c>
    </row>
    <row r="166" spans="1:32" ht="15" customHeight="1" x14ac:dyDescent="0.2">
      <c r="A166" s="6" t="s">
        <v>613</v>
      </c>
      <c r="B166" s="6" t="s">
        <v>614</v>
      </c>
      <c r="C166" s="6" t="s">
        <v>1</v>
      </c>
      <c r="D166" s="6" t="s">
        <v>1</v>
      </c>
      <c r="E166" s="15" t="s">
        <v>683</v>
      </c>
      <c r="F166" s="56" t="s">
        <v>0</v>
      </c>
      <c r="G166" s="15">
        <v>123</v>
      </c>
      <c r="H166" s="15">
        <v>122</v>
      </c>
      <c r="I166" s="16">
        <v>1915679</v>
      </c>
      <c r="J166" s="16">
        <v>5671443</v>
      </c>
      <c r="K166" s="16">
        <v>38942754</v>
      </c>
      <c r="L166" s="3">
        <v>14310000</v>
      </c>
      <c r="M166" s="3">
        <v>14778379</v>
      </c>
      <c r="N166" s="9">
        <f t="shared" si="41"/>
        <v>0.36746245527473481</v>
      </c>
      <c r="O166" s="3">
        <v>18583603</v>
      </c>
      <c r="P166" s="10">
        <f t="shared" si="47"/>
        <v>0.47720310176316755</v>
      </c>
      <c r="Q166" s="11">
        <f t="shared" si="42"/>
        <v>0</v>
      </c>
      <c r="R166" s="3">
        <v>0</v>
      </c>
      <c r="S166" s="70"/>
      <c r="T166" s="10">
        <f t="shared" si="48"/>
        <v>0</v>
      </c>
      <c r="U166" s="14">
        <v>0</v>
      </c>
      <c r="V166" s="66"/>
      <c r="W166" s="5">
        <f t="shared" si="43"/>
        <v>0</v>
      </c>
      <c r="X166" s="2">
        <v>0</v>
      </c>
      <c r="Z166" s="5">
        <f t="shared" si="44"/>
        <v>0</v>
      </c>
      <c r="AA166" s="13">
        <v>3805224</v>
      </c>
      <c r="AB166" s="10">
        <f t="shared" si="45"/>
        <v>9.7713274207571449E-2</v>
      </c>
      <c r="AC166" s="61">
        <v>0.82</v>
      </c>
      <c r="AD166" s="61">
        <v>0.82</v>
      </c>
      <c r="AE166" s="3">
        <v>20359151</v>
      </c>
      <c r="AF166" s="10">
        <f t="shared" si="46"/>
        <v>0.52279689823683251</v>
      </c>
    </row>
    <row r="167" spans="1:32" ht="15" customHeight="1" x14ac:dyDescent="0.2">
      <c r="A167" s="6" t="s">
        <v>615</v>
      </c>
      <c r="B167" s="6" t="s">
        <v>616</v>
      </c>
      <c r="C167" s="6" t="s">
        <v>617</v>
      </c>
      <c r="D167" s="6" t="s">
        <v>1</v>
      </c>
      <c r="E167" s="15" t="s">
        <v>684</v>
      </c>
      <c r="F167" s="56" t="s">
        <v>0</v>
      </c>
      <c r="G167" s="15">
        <v>147</v>
      </c>
      <c r="H167" s="15">
        <v>145</v>
      </c>
      <c r="I167" s="16">
        <v>4091748</v>
      </c>
      <c r="J167" s="16">
        <v>19669705</v>
      </c>
      <c r="K167" s="16">
        <v>105946899</v>
      </c>
      <c r="L167" s="3">
        <v>29253529</v>
      </c>
      <c r="M167" s="3">
        <v>0</v>
      </c>
      <c r="N167" s="9">
        <f t="shared" si="41"/>
        <v>0.27611500927459898</v>
      </c>
      <c r="O167" s="3">
        <v>54205500</v>
      </c>
      <c r="P167" s="10">
        <f t="shared" si="47"/>
        <v>0.51162894347667509</v>
      </c>
      <c r="Q167" s="11">
        <f t="shared" si="42"/>
        <v>15385903</v>
      </c>
      <c r="R167" s="3">
        <v>0</v>
      </c>
      <c r="S167" s="70"/>
      <c r="T167" s="10">
        <f t="shared" si="48"/>
        <v>0</v>
      </c>
      <c r="U167" s="14">
        <v>6811172</v>
      </c>
      <c r="V167" s="66" t="s">
        <v>778</v>
      </c>
      <c r="W167" s="5">
        <f t="shared" si="43"/>
        <v>6.4288545151283752E-2</v>
      </c>
      <c r="X167" s="2">
        <v>8574731</v>
      </c>
      <c r="Y167" s="7" t="s">
        <v>777</v>
      </c>
      <c r="Z167" s="5">
        <f t="shared" si="44"/>
        <v>8.0934232912281842E-2</v>
      </c>
      <c r="AA167" s="13">
        <v>38819597</v>
      </c>
      <c r="AB167" s="10">
        <f t="shared" si="45"/>
        <v>0.36640616541310944</v>
      </c>
      <c r="AC167" s="61">
        <v>0.84150000000000003</v>
      </c>
      <c r="AD167" s="61">
        <v>0.88</v>
      </c>
      <c r="AE167" s="3">
        <v>51741399</v>
      </c>
      <c r="AF167" s="10">
        <f t="shared" si="46"/>
        <v>0.48837105652332496</v>
      </c>
    </row>
    <row r="168" spans="1:32" ht="15" customHeight="1" x14ac:dyDescent="0.2">
      <c r="A168" s="6" t="s">
        <v>618</v>
      </c>
      <c r="B168" s="6" t="s">
        <v>619</v>
      </c>
      <c r="C168" s="6" t="s">
        <v>620</v>
      </c>
      <c r="D168" s="6" t="s">
        <v>11</v>
      </c>
      <c r="E168" s="15" t="s">
        <v>684</v>
      </c>
      <c r="F168" s="46" t="s">
        <v>39</v>
      </c>
      <c r="G168" s="15">
        <v>72</v>
      </c>
      <c r="H168" s="15">
        <v>71</v>
      </c>
      <c r="I168" s="16">
        <v>1291158</v>
      </c>
      <c r="J168" s="16">
        <v>0</v>
      </c>
      <c r="K168" s="16">
        <v>35104456</v>
      </c>
      <c r="L168" s="3">
        <v>12636944</v>
      </c>
      <c r="M168" s="3">
        <v>6633000</v>
      </c>
      <c r="N168" s="9">
        <f t="shared" si="41"/>
        <v>0.35998119441019111</v>
      </c>
      <c r="O168" s="3">
        <v>24013495</v>
      </c>
      <c r="P168" s="10">
        <f t="shared" si="47"/>
        <v>0.68405831442025478</v>
      </c>
      <c r="Q168" s="11">
        <f t="shared" si="42"/>
        <v>7240922</v>
      </c>
      <c r="R168" s="3">
        <v>0</v>
      </c>
      <c r="S168" s="70"/>
      <c r="T168" s="10">
        <f t="shared" si="48"/>
        <v>0</v>
      </c>
      <c r="U168" s="14">
        <v>141214</v>
      </c>
      <c r="V168" s="66" t="s">
        <v>724</v>
      </c>
      <c r="W168" s="5">
        <f t="shared" si="43"/>
        <v>4.0226801976364478E-3</v>
      </c>
      <c r="X168" s="2">
        <v>7099708</v>
      </c>
      <c r="Y168" s="7" t="s">
        <v>776</v>
      </c>
      <c r="Z168" s="5">
        <f t="shared" si="44"/>
        <v>0.20224520784483885</v>
      </c>
      <c r="AA168" s="13">
        <v>10139573</v>
      </c>
      <c r="AB168" s="10">
        <f t="shared" si="45"/>
        <v>0.28884005494914949</v>
      </c>
      <c r="AC168" s="61">
        <v>0.85899332227349401</v>
      </c>
      <c r="AD168" s="61">
        <v>0</v>
      </c>
      <c r="AE168" s="3">
        <v>11090961</v>
      </c>
      <c r="AF168" s="10">
        <f t="shared" si="46"/>
        <v>0.31594168557974522</v>
      </c>
    </row>
    <row r="169" spans="1:32" ht="15" customHeight="1" x14ac:dyDescent="0.2">
      <c r="A169" s="6" t="s">
        <v>621</v>
      </c>
      <c r="B169" s="6" t="s">
        <v>622</v>
      </c>
      <c r="C169" s="6" t="s">
        <v>623</v>
      </c>
      <c r="D169" s="6" t="s">
        <v>353</v>
      </c>
      <c r="E169" s="15" t="s">
        <v>684</v>
      </c>
      <c r="F169" s="56" t="s">
        <v>0</v>
      </c>
      <c r="G169" s="15">
        <v>125</v>
      </c>
      <c r="H169" s="15">
        <v>124</v>
      </c>
      <c r="I169" s="16">
        <v>3025520</v>
      </c>
      <c r="J169" s="16">
        <v>0</v>
      </c>
      <c r="K169" s="16">
        <v>71309476</v>
      </c>
      <c r="L169" s="3">
        <v>18141000</v>
      </c>
      <c r="M169" s="3">
        <v>0</v>
      </c>
      <c r="N169" s="9">
        <f t="shared" si="41"/>
        <v>0.25439816722254416</v>
      </c>
      <c r="O169" s="3">
        <v>44082521</v>
      </c>
      <c r="P169" s="10">
        <f t="shared" si="47"/>
        <v>0.61818601780217819</v>
      </c>
      <c r="Q169" s="11">
        <f t="shared" si="42"/>
        <v>38799000</v>
      </c>
      <c r="R169" s="3">
        <v>0</v>
      </c>
      <c r="S169" s="70"/>
      <c r="T169" s="10">
        <f t="shared" si="48"/>
        <v>0</v>
      </c>
      <c r="U169" s="14">
        <v>31299000</v>
      </c>
      <c r="V169" s="66" t="s">
        <v>775</v>
      </c>
      <c r="W169" s="5">
        <f t="shared" si="43"/>
        <v>0.43891782348814345</v>
      </c>
      <c r="X169" s="2">
        <v>7500000</v>
      </c>
      <c r="Y169" s="7" t="s">
        <v>774</v>
      </c>
      <c r="Z169" s="5">
        <f t="shared" si="44"/>
        <v>0.10517536266849023</v>
      </c>
      <c r="AA169" s="13">
        <v>5283521</v>
      </c>
      <c r="AB169" s="10">
        <f t="shared" si="45"/>
        <v>7.409283164554456E-2</v>
      </c>
      <c r="AC169" s="61">
        <v>0.89990993283799148</v>
      </c>
      <c r="AD169" s="61">
        <v>0</v>
      </c>
      <c r="AE169" s="3">
        <v>27226955</v>
      </c>
      <c r="AF169" s="10">
        <f t="shared" si="46"/>
        <v>0.38181398219782181</v>
      </c>
    </row>
    <row r="170" spans="1:32" ht="15" customHeight="1" x14ac:dyDescent="0.2">
      <c r="A170" s="6" t="s">
        <v>624</v>
      </c>
      <c r="B170" s="6" t="s">
        <v>625</v>
      </c>
      <c r="C170" s="6" t="s">
        <v>626</v>
      </c>
      <c r="D170" s="6" t="s">
        <v>353</v>
      </c>
      <c r="E170" s="15" t="s">
        <v>684</v>
      </c>
      <c r="F170" s="56" t="s">
        <v>0</v>
      </c>
      <c r="G170" s="15">
        <v>115</v>
      </c>
      <c r="H170" s="15">
        <v>113</v>
      </c>
      <c r="I170" s="16">
        <v>3967629</v>
      </c>
      <c r="J170" s="16">
        <v>8679816</v>
      </c>
      <c r="K170" s="16">
        <v>110202946</v>
      </c>
      <c r="L170" s="3">
        <v>31326728.666459981</v>
      </c>
      <c r="M170" s="3">
        <v>9273000</v>
      </c>
      <c r="N170" s="9">
        <f t="shared" si="41"/>
        <v>0.28426398570560885</v>
      </c>
      <c r="O170" s="3">
        <v>69031433</v>
      </c>
      <c r="P170" s="10">
        <f t="shared" si="47"/>
        <v>0.62640279144624678</v>
      </c>
      <c r="Q170" s="11">
        <f t="shared" si="42"/>
        <v>49920513</v>
      </c>
      <c r="R170" s="3">
        <v>0</v>
      </c>
      <c r="S170" s="70"/>
      <c r="T170" s="10">
        <f t="shared" si="48"/>
        <v>0</v>
      </c>
      <c r="U170" s="14">
        <v>41999143</v>
      </c>
      <c r="V170" s="66" t="s">
        <v>688</v>
      </c>
      <c r="W170" s="5">
        <f t="shared" si="43"/>
        <v>0.38110726186938776</v>
      </c>
      <c r="X170" s="2">
        <v>7921370</v>
      </c>
      <c r="Y170" s="7" t="s">
        <v>773</v>
      </c>
      <c r="Z170" s="5">
        <f t="shared" si="44"/>
        <v>7.1879838856576478E-2</v>
      </c>
      <c r="AA170" s="13">
        <v>9837920</v>
      </c>
      <c r="AB170" s="10">
        <f t="shared" si="45"/>
        <v>8.9270934735265609E-2</v>
      </c>
      <c r="AC170" s="61">
        <v>0.83642000000000005</v>
      </c>
      <c r="AD170" s="61">
        <v>0.92</v>
      </c>
      <c r="AE170" s="3">
        <v>41171513</v>
      </c>
      <c r="AF170" s="10">
        <f t="shared" si="46"/>
        <v>0.37359720855375317</v>
      </c>
    </row>
    <row r="171" spans="1:32" ht="15" customHeight="1" x14ac:dyDescent="0.2">
      <c r="A171" s="6" t="s">
        <v>627</v>
      </c>
      <c r="B171" s="6" t="s">
        <v>628</v>
      </c>
      <c r="C171" s="6" t="s">
        <v>5</v>
      </c>
      <c r="D171" s="6" t="s">
        <v>5</v>
      </c>
      <c r="E171" s="15" t="s">
        <v>683</v>
      </c>
      <c r="F171" s="46" t="s">
        <v>39</v>
      </c>
      <c r="G171" s="15">
        <v>125</v>
      </c>
      <c r="H171" s="15">
        <v>123</v>
      </c>
      <c r="I171" s="16">
        <v>3125665</v>
      </c>
      <c r="J171" s="16">
        <v>0</v>
      </c>
      <c r="K171" s="16">
        <v>75921686</v>
      </c>
      <c r="L171" s="3">
        <v>40000000</v>
      </c>
      <c r="M171" s="3">
        <v>40000000</v>
      </c>
      <c r="N171" s="9">
        <f t="shared" si="41"/>
        <v>0.526858689623937</v>
      </c>
      <c r="O171" s="3">
        <v>47168444</v>
      </c>
      <c r="P171" s="10">
        <f t="shared" si="47"/>
        <v>0.62127761493600131</v>
      </c>
      <c r="Q171" s="11">
        <f t="shared" si="42"/>
        <v>0</v>
      </c>
      <c r="R171" s="3">
        <v>0</v>
      </c>
      <c r="S171" s="70"/>
      <c r="T171" s="10">
        <f t="shared" si="48"/>
        <v>0</v>
      </c>
      <c r="U171" s="14">
        <v>0</v>
      </c>
      <c r="V171" s="66"/>
      <c r="W171" s="5">
        <f t="shared" si="43"/>
        <v>0</v>
      </c>
      <c r="X171" s="2">
        <v>0</v>
      </c>
      <c r="Z171" s="5">
        <f t="shared" si="44"/>
        <v>0</v>
      </c>
      <c r="AA171" s="13">
        <v>7168444</v>
      </c>
      <c r="AB171" s="10">
        <f t="shared" si="45"/>
        <v>9.4418925312064333E-2</v>
      </c>
      <c r="AC171" s="61">
        <v>0.91990799999999995</v>
      </c>
      <c r="AD171" s="61">
        <v>0</v>
      </c>
      <c r="AE171" s="3">
        <v>28753242</v>
      </c>
      <c r="AF171" s="10">
        <f t="shared" si="46"/>
        <v>0.37872238506399869</v>
      </c>
    </row>
    <row r="172" spans="1:32" ht="15" customHeight="1" x14ac:dyDescent="0.2">
      <c r="A172" s="6" t="s">
        <v>629</v>
      </c>
      <c r="B172" s="6" t="s">
        <v>630</v>
      </c>
      <c r="C172" s="6" t="s">
        <v>206</v>
      </c>
      <c r="D172" s="6" t="s">
        <v>11</v>
      </c>
      <c r="E172" s="15" t="s">
        <v>683</v>
      </c>
      <c r="F172" s="46" t="s">
        <v>39</v>
      </c>
      <c r="G172" s="15">
        <v>231</v>
      </c>
      <c r="H172" s="15">
        <v>229</v>
      </c>
      <c r="I172" s="16">
        <v>4327491</v>
      </c>
      <c r="J172" s="16">
        <v>0</v>
      </c>
      <c r="K172" s="16">
        <v>96878028</v>
      </c>
      <c r="L172" s="3">
        <v>47000000</v>
      </c>
      <c r="M172" s="3">
        <v>47000000</v>
      </c>
      <c r="N172" s="9">
        <f t="shared" si="41"/>
        <v>0.48514612621966252</v>
      </c>
      <c r="O172" s="3">
        <v>57501625.143289074</v>
      </c>
      <c r="P172" s="10">
        <f t="shared" si="47"/>
        <v>0.59354661041706047</v>
      </c>
      <c r="Q172" s="11">
        <f t="shared" si="42"/>
        <v>0</v>
      </c>
      <c r="R172" s="3">
        <v>0</v>
      </c>
      <c r="S172" s="70"/>
      <c r="T172" s="10">
        <f t="shared" si="48"/>
        <v>0</v>
      </c>
      <c r="U172" s="14">
        <v>0</v>
      </c>
      <c r="V172" s="66"/>
      <c r="W172" s="5">
        <f t="shared" si="43"/>
        <v>0</v>
      </c>
      <c r="X172" s="2">
        <v>0</v>
      </c>
      <c r="Z172" s="5">
        <f t="shared" si="44"/>
        <v>0</v>
      </c>
      <c r="AA172" s="13">
        <v>10501625</v>
      </c>
      <c r="AB172" s="10">
        <f t="shared" si="45"/>
        <v>0.10840048271833114</v>
      </c>
      <c r="AC172" s="61">
        <v>0.90991299999999997</v>
      </c>
      <c r="AD172" s="61">
        <v>0</v>
      </c>
      <c r="AE172" s="3">
        <v>39376402.856710926</v>
      </c>
      <c r="AF172" s="10">
        <f t="shared" si="46"/>
        <v>0.40645338958293953</v>
      </c>
    </row>
    <row r="173" spans="1:32" ht="15" customHeight="1" x14ac:dyDescent="0.2">
      <c r="A173" s="6" t="s">
        <v>631</v>
      </c>
      <c r="B173" s="6" t="s">
        <v>632</v>
      </c>
      <c r="C173" s="6" t="s">
        <v>604</v>
      </c>
      <c r="D173" s="6" t="s">
        <v>5</v>
      </c>
      <c r="E173" s="15" t="s">
        <v>684</v>
      </c>
      <c r="F173" s="56" t="s">
        <v>0</v>
      </c>
      <c r="G173" s="15">
        <v>214</v>
      </c>
      <c r="H173" s="15">
        <v>212</v>
      </c>
      <c r="I173" s="16">
        <v>4046406</v>
      </c>
      <c r="J173" s="16">
        <v>13774999</v>
      </c>
      <c r="K173" s="16">
        <v>87067907</v>
      </c>
      <c r="L173" s="3">
        <v>26975000</v>
      </c>
      <c r="M173" s="3">
        <v>24855000</v>
      </c>
      <c r="N173" s="9">
        <f t="shared" si="41"/>
        <v>0.30981564768749981</v>
      </c>
      <c r="O173" s="3">
        <v>43134269</v>
      </c>
      <c r="P173" s="10">
        <f t="shared" si="47"/>
        <v>0.49540950835076353</v>
      </c>
      <c r="Q173" s="11">
        <f t="shared" si="42"/>
        <v>0</v>
      </c>
      <c r="R173" s="3">
        <v>0</v>
      </c>
      <c r="S173" s="70"/>
      <c r="T173" s="10">
        <f t="shared" si="48"/>
        <v>0</v>
      </c>
      <c r="U173" s="14">
        <v>0</v>
      </c>
      <c r="V173" s="66"/>
      <c r="W173" s="5">
        <f t="shared" si="43"/>
        <v>0</v>
      </c>
      <c r="X173" s="2">
        <v>0</v>
      </c>
      <c r="Z173" s="5">
        <f t="shared" si="44"/>
        <v>0</v>
      </c>
      <c r="AA173" s="13">
        <v>18279269</v>
      </c>
      <c r="AB173" s="10">
        <f t="shared" si="45"/>
        <v>0.20994267152878729</v>
      </c>
      <c r="AC173" s="61">
        <v>0.81</v>
      </c>
      <c r="AD173" s="61">
        <v>0.81</v>
      </c>
      <c r="AE173" s="3">
        <v>43933638</v>
      </c>
      <c r="AF173" s="10">
        <f t="shared" si="46"/>
        <v>0.50459049164923653</v>
      </c>
    </row>
    <row r="174" spans="1:32" ht="15" customHeight="1" x14ac:dyDescent="0.2">
      <c r="A174" s="6" t="s">
        <v>633</v>
      </c>
      <c r="B174" s="6" t="s">
        <v>634</v>
      </c>
      <c r="C174" s="6" t="s">
        <v>36</v>
      </c>
      <c r="D174" s="6" t="s">
        <v>1</v>
      </c>
      <c r="E174" s="15" t="s">
        <v>684</v>
      </c>
      <c r="F174" s="56" t="s">
        <v>0</v>
      </c>
      <c r="G174" s="15">
        <v>199</v>
      </c>
      <c r="H174" s="15">
        <v>197</v>
      </c>
      <c r="I174" s="16">
        <v>6650343</v>
      </c>
      <c r="J174" s="16">
        <v>0</v>
      </c>
      <c r="K174" s="16">
        <v>143907702</v>
      </c>
      <c r="L174" s="3">
        <v>49000000</v>
      </c>
      <c r="M174" s="3">
        <v>0</v>
      </c>
      <c r="N174" s="9">
        <f t="shared" si="41"/>
        <v>0.34049602154025083</v>
      </c>
      <c r="O174" s="3">
        <v>88437191</v>
      </c>
      <c r="P174" s="10">
        <f t="shared" si="47"/>
        <v>0.61454105493255673</v>
      </c>
      <c r="Q174" s="11">
        <f t="shared" si="42"/>
        <v>6000000</v>
      </c>
      <c r="R174" s="3">
        <v>0</v>
      </c>
      <c r="S174" s="70"/>
      <c r="T174" s="10">
        <f t="shared" si="48"/>
        <v>0</v>
      </c>
      <c r="U174" s="14">
        <v>0</v>
      </c>
      <c r="V174" s="66"/>
      <c r="W174" s="5">
        <f t="shared" si="43"/>
        <v>0</v>
      </c>
      <c r="X174" s="2">
        <v>6000000</v>
      </c>
      <c r="Y174" s="7" t="s">
        <v>772</v>
      </c>
      <c r="Z174" s="5">
        <f t="shared" si="44"/>
        <v>4.1693390392683778E-2</v>
      </c>
      <c r="AA174" s="13">
        <v>10714698</v>
      </c>
      <c r="AB174" s="10">
        <f t="shared" si="45"/>
        <v>7.4455347775618019E-2</v>
      </c>
      <c r="AC174" s="61">
        <v>0.83409999999999995</v>
      </c>
      <c r="AD174" s="61">
        <v>0</v>
      </c>
      <c r="AE174" s="3">
        <v>55470511</v>
      </c>
      <c r="AF174" s="10">
        <f t="shared" si="46"/>
        <v>0.38545894506744327</v>
      </c>
    </row>
    <row r="175" spans="1:32" ht="15" customHeight="1" x14ac:dyDescent="0.2">
      <c r="A175" s="6" t="s">
        <v>635</v>
      </c>
      <c r="B175" s="6" t="s">
        <v>636</v>
      </c>
      <c r="C175" s="6" t="s">
        <v>9</v>
      </c>
      <c r="D175" s="6" t="s">
        <v>9</v>
      </c>
      <c r="E175" s="15" t="s">
        <v>683</v>
      </c>
      <c r="F175" s="46" t="s">
        <v>39</v>
      </c>
      <c r="G175" s="15">
        <v>72</v>
      </c>
      <c r="H175" s="15">
        <v>66</v>
      </c>
      <c r="I175" s="16">
        <v>2489551</v>
      </c>
      <c r="J175" s="16">
        <v>0</v>
      </c>
      <c r="K175" s="16">
        <v>74408666</v>
      </c>
      <c r="L175" s="3">
        <v>18736700</v>
      </c>
      <c r="M175" s="3">
        <v>0</v>
      </c>
      <c r="N175" s="9">
        <f t="shared" si="41"/>
        <v>0.25180803537050378</v>
      </c>
      <c r="O175" s="3">
        <v>52674315</v>
      </c>
      <c r="P175" s="10">
        <f t="shared" si="47"/>
        <v>0.70790564905437225</v>
      </c>
      <c r="Q175" s="11">
        <f t="shared" si="42"/>
        <v>21247451</v>
      </c>
      <c r="R175" s="3">
        <v>0</v>
      </c>
      <c r="S175" s="70"/>
      <c r="T175" s="10">
        <f t="shared" si="48"/>
        <v>0</v>
      </c>
      <c r="U175" s="14">
        <v>0</v>
      </c>
      <c r="V175" s="66"/>
      <c r="W175" s="5">
        <f t="shared" si="43"/>
        <v>0</v>
      </c>
      <c r="X175" s="2">
        <v>21247451</v>
      </c>
      <c r="Y175" s="7" t="s">
        <v>771</v>
      </c>
      <c r="Z175" s="5">
        <f t="shared" si="44"/>
        <v>0.28555075829473947</v>
      </c>
      <c r="AA175" s="13">
        <v>34424515</v>
      </c>
      <c r="AB175" s="10">
        <f t="shared" si="45"/>
        <v>0.46264120633475675</v>
      </c>
      <c r="AC175" s="61">
        <v>0.87302292662411818</v>
      </c>
      <c r="AD175" s="61">
        <v>0</v>
      </c>
      <c r="AE175" s="3">
        <v>21734351</v>
      </c>
      <c r="AF175" s="10">
        <f t="shared" si="46"/>
        <v>0.29209435094562775</v>
      </c>
    </row>
    <row r="176" spans="1:32" ht="15" customHeight="1" x14ac:dyDescent="0.2">
      <c r="A176" s="6" t="s">
        <v>637</v>
      </c>
      <c r="B176" s="6" t="s">
        <v>638</v>
      </c>
      <c r="C176" s="6" t="s">
        <v>639</v>
      </c>
      <c r="D176" s="6" t="s">
        <v>639</v>
      </c>
      <c r="E176" s="15" t="s">
        <v>683</v>
      </c>
      <c r="F176" s="46" t="s">
        <v>39</v>
      </c>
      <c r="G176" s="15">
        <v>84</v>
      </c>
      <c r="H176" s="15">
        <v>83</v>
      </c>
      <c r="I176" s="16">
        <v>1130548</v>
      </c>
      <c r="J176" s="16">
        <v>0</v>
      </c>
      <c r="K176" s="16">
        <v>32562690</v>
      </c>
      <c r="L176" s="3">
        <v>22250000</v>
      </c>
      <c r="M176" s="3">
        <v>22250000</v>
      </c>
      <c r="N176" s="9">
        <f t="shared" si="41"/>
        <v>0.68329735657588486</v>
      </c>
      <c r="O176" s="3">
        <v>22839977</v>
      </c>
      <c r="P176" s="10">
        <f t="shared" si="47"/>
        <v>0.70141554644287685</v>
      </c>
      <c r="Q176" s="11">
        <f t="shared" si="42"/>
        <v>0</v>
      </c>
      <c r="R176" s="3">
        <v>0</v>
      </c>
      <c r="S176" s="70"/>
      <c r="T176" s="10">
        <f t="shared" si="48"/>
        <v>0</v>
      </c>
      <c r="U176" s="14">
        <v>0</v>
      </c>
      <c r="V176" s="66"/>
      <c r="W176" s="5">
        <f t="shared" si="43"/>
        <v>0</v>
      </c>
      <c r="X176" s="2">
        <v>0</v>
      </c>
      <c r="Z176" s="5">
        <f t="shared" si="44"/>
        <v>0</v>
      </c>
      <c r="AA176" s="13">
        <v>589977</v>
      </c>
      <c r="AB176" s="10">
        <f t="shared" si="45"/>
        <v>1.8118189866991947E-2</v>
      </c>
      <c r="AC176" s="61">
        <v>0.86</v>
      </c>
      <c r="AD176" s="61">
        <v>0</v>
      </c>
      <c r="AE176" s="3">
        <v>9722713</v>
      </c>
      <c r="AF176" s="10">
        <f t="shared" si="46"/>
        <v>0.29858445355712321</v>
      </c>
    </row>
    <row r="177" spans="1:32" ht="15" customHeight="1" x14ac:dyDescent="0.2">
      <c r="A177" s="6" t="s">
        <v>640</v>
      </c>
      <c r="B177" s="6" t="s">
        <v>641</v>
      </c>
      <c r="C177" s="6" t="s">
        <v>642</v>
      </c>
      <c r="D177" s="6" t="s">
        <v>1</v>
      </c>
      <c r="E177" s="15" t="s">
        <v>683</v>
      </c>
      <c r="F177" s="56" t="s">
        <v>0</v>
      </c>
      <c r="G177" s="15">
        <v>270</v>
      </c>
      <c r="H177" s="15">
        <v>267</v>
      </c>
      <c r="I177" s="16">
        <v>6392233</v>
      </c>
      <c r="J177" s="16">
        <v>0</v>
      </c>
      <c r="K177" s="16">
        <v>131632292</v>
      </c>
      <c r="L177" s="3">
        <v>41895000</v>
      </c>
      <c r="M177" s="3">
        <v>41895000</v>
      </c>
      <c r="N177" s="9">
        <f t="shared" si="41"/>
        <v>0.31827296602873101</v>
      </c>
      <c r="O177" s="3">
        <v>76659088</v>
      </c>
      <c r="P177" s="10">
        <f t="shared" si="47"/>
        <v>0.58237296361898794</v>
      </c>
      <c r="Q177" s="11">
        <f t="shared" si="42"/>
        <v>0</v>
      </c>
      <c r="R177" s="3">
        <v>0</v>
      </c>
      <c r="S177" s="70"/>
      <c r="T177" s="10">
        <f t="shared" si="48"/>
        <v>0</v>
      </c>
      <c r="U177" s="14">
        <v>0</v>
      </c>
      <c r="V177" s="66"/>
      <c r="W177" s="5">
        <f t="shared" si="43"/>
        <v>0</v>
      </c>
      <c r="X177" s="2">
        <v>0</v>
      </c>
      <c r="Z177" s="5">
        <f t="shared" si="44"/>
        <v>0</v>
      </c>
      <c r="AA177" s="13">
        <v>34764088</v>
      </c>
      <c r="AB177" s="10">
        <f t="shared" si="45"/>
        <v>0.26409999759025693</v>
      </c>
      <c r="AC177" s="61">
        <v>0.86</v>
      </c>
      <c r="AD177" s="61">
        <v>0</v>
      </c>
      <c r="AE177" s="3">
        <v>54973204</v>
      </c>
      <c r="AF177" s="10">
        <f t="shared" si="46"/>
        <v>0.41762703638101206</v>
      </c>
    </row>
    <row r="178" spans="1:32" ht="15" customHeight="1" x14ac:dyDescent="0.2">
      <c r="A178" s="6" t="s">
        <v>643</v>
      </c>
      <c r="B178" s="6" t="s">
        <v>644</v>
      </c>
      <c r="C178" s="6" t="s">
        <v>604</v>
      </c>
      <c r="D178" s="6" t="s">
        <v>5</v>
      </c>
      <c r="E178" s="15" t="s">
        <v>684</v>
      </c>
      <c r="F178" s="56" t="s">
        <v>0</v>
      </c>
      <c r="G178" s="15">
        <v>133</v>
      </c>
      <c r="H178" s="15">
        <v>131</v>
      </c>
      <c r="I178" s="16">
        <v>4943817</v>
      </c>
      <c r="J178" s="16">
        <v>0</v>
      </c>
      <c r="K178" s="16">
        <v>101600837</v>
      </c>
      <c r="L178" s="3">
        <v>42000000</v>
      </c>
      <c r="M178" s="3">
        <v>0</v>
      </c>
      <c r="N178" s="9">
        <f t="shared" si="41"/>
        <v>0.41338242124914776</v>
      </c>
      <c r="O178" s="3">
        <v>57175702</v>
      </c>
      <c r="P178" s="10">
        <f t="shared" si="47"/>
        <v>0.5627483364138034</v>
      </c>
      <c r="Q178" s="11">
        <f t="shared" si="42"/>
        <v>0</v>
      </c>
      <c r="R178" s="3">
        <v>0</v>
      </c>
      <c r="S178" s="70"/>
      <c r="T178" s="10">
        <f t="shared" si="48"/>
        <v>0</v>
      </c>
      <c r="U178" s="14">
        <v>0</v>
      </c>
      <c r="V178" s="66"/>
      <c r="W178" s="5">
        <f t="shared" si="43"/>
        <v>0</v>
      </c>
      <c r="X178" s="2">
        <v>0</v>
      </c>
      <c r="Z178" s="5">
        <f t="shared" si="44"/>
        <v>0</v>
      </c>
      <c r="AA178" s="13">
        <v>57175702</v>
      </c>
      <c r="AB178" s="10">
        <f t="shared" si="45"/>
        <v>0.5627483364138034</v>
      </c>
      <c r="AC178" s="61">
        <v>0.89859990000000001</v>
      </c>
      <c r="AD178" s="61">
        <v>0</v>
      </c>
      <c r="AE178" s="3">
        <v>44425135</v>
      </c>
      <c r="AF178" s="10">
        <f t="shared" si="46"/>
        <v>0.43725166358619666</v>
      </c>
    </row>
    <row r="179" spans="1:32" ht="15" customHeight="1" x14ac:dyDescent="0.2">
      <c r="A179" s="6" t="s">
        <v>645</v>
      </c>
      <c r="B179" s="6" t="s">
        <v>646</v>
      </c>
      <c r="C179" s="6" t="s">
        <v>488</v>
      </c>
      <c r="D179" s="6" t="s">
        <v>222</v>
      </c>
      <c r="E179" s="15" t="s">
        <v>683</v>
      </c>
      <c r="F179" s="46" t="s">
        <v>39</v>
      </c>
      <c r="G179" s="15">
        <v>124</v>
      </c>
      <c r="H179" s="15">
        <v>122</v>
      </c>
      <c r="I179" s="16">
        <v>1774413</v>
      </c>
      <c r="J179" s="16">
        <v>0</v>
      </c>
      <c r="K179" s="16">
        <v>48019329</v>
      </c>
      <c r="L179" s="3">
        <v>12075837</v>
      </c>
      <c r="M179" s="3">
        <v>3734000</v>
      </c>
      <c r="N179" s="9">
        <f t="shared" si="41"/>
        <v>0.25147867018300069</v>
      </c>
      <c r="O179" s="3">
        <v>33299251</v>
      </c>
      <c r="P179" s="10">
        <f t="shared" si="47"/>
        <v>0.69345515011257242</v>
      </c>
      <c r="Q179" s="11">
        <f t="shared" si="42"/>
        <v>22603827</v>
      </c>
      <c r="R179" s="3">
        <v>0</v>
      </c>
      <c r="S179" s="70"/>
      <c r="T179" s="10">
        <f t="shared" si="48"/>
        <v>0</v>
      </c>
      <c r="U179" s="14">
        <v>8965973</v>
      </c>
      <c r="V179" s="66" t="s">
        <v>770</v>
      </c>
      <c r="W179" s="5">
        <f t="shared" si="43"/>
        <v>0.18671591600124191</v>
      </c>
      <c r="X179" s="2">
        <v>13637854</v>
      </c>
      <c r="Y179" s="7" t="s">
        <v>769</v>
      </c>
      <c r="Z179" s="5">
        <f t="shared" si="44"/>
        <v>0.2840075920261193</v>
      </c>
      <c r="AA179" s="13">
        <v>6961424</v>
      </c>
      <c r="AB179" s="10">
        <f t="shared" si="45"/>
        <v>0.14497128854091235</v>
      </c>
      <c r="AC179" s="61">
        <v>0.82957451299999996</v>
      </c>
      <c r="AD179" s="61">
        <v>0</v>
      </c>
      <c r="AE179" s="3">
        <v>14720078</v>
      </c>
      <c r="AF179" s="10">
        <f t="shared" si="46"/>
        <v>0.30654484988742764</v>
      </c>
    </row>
    <row r="180" spans="1:32" ht="15" customHeight="1" x14ac:dyDescent="0.2">
      <c r="A180" s="6" t="s">
        <v>647</v>
      </c>
      <c r="B180" s="6" t="s">
        <v>648</v>
      </c>
      <c r="C180" s="6" t="s">
        <v>8</v>
      </c>
      <c r="D180" s="6" t="s">
        <v>8</v>
      </c>
      <c r="E180" s="15" t="s">
        <v>683</v>
      </c>
      <c r="F180" s="46" t="s">
        <v>39</v>
      </c>
      <c r="G180" s="15">
        <v>106</v>
      </c>
      <c r="H180" s="15">
        <v>105</v>
      </c>
      <c r="I180" s="16">
        <v>1674055</v>
      </c>
      <c r="J180" s="16">
        <v>0</v>
      </c>
      <c r="K180" s="16">
        <v>40818144</v>
      </c>
      <c r="L180" s="3">
        <v>9685965</v>
      </c>
      <c r="M180" s="3">
        <v>0</v>
      </c>
      <c r="N180" s="9">
        <f t="shared" si="41"/>
        <v>0.23729557620258285</v>
      </c>
      <c r="O180" s="3">
        <v>26757497</v>
      </c>
      <c r="P180" s="10">
        <f t="shared" si="47"/>
        <v>0.65552948708299918</v>
      </c>
      <c r="Q180" s="11">
        <f t="shared" si="42"/>
        <v>2120000</v>
      </c>
      <c r="R180" s="3">
        <v>0</v>
      </c>
      <c r="S180" s="70"/>
      <c r="T180" s="10">
        <f t="shared" si="48"/>
        <v>0</v>
      </c>
      <c r="U180" s="14">
        <v>0</v>
      </c>
      <c r="V180" s="66"/>
      <c r="W180" s="5">
        <f t="shared" si="43"/>
        <v>0</v>
      </c>
      <c r="X180" s="2">
        <v>2120000</v>
      </c>
      <c r="Y180" s="7" t="s">
        <v>768</v>
      </c>
      <c r="Z180" s="5">
        <f t="shared" si="44"/>
        <v>5.1937687318659075E-2</v>
      </c>
      <c r="AA180" s="13">
        <v>24637497</v>
      </c>
      <c r="AB180" s="10">
        <f t="shared" si="45"/>
        <v>0.60359179976434008</v>
      </c>
      <c r="AC180" s="61">
        <v>0.83991547470065198</v>
      </c>
      <c r="AD180" s="61">
        <v>0</v>
      </c>
      <c r="AE180" s="3">
        <v>14060647</v>
      </c>
      <c r="AF180" s="10">
        <f t="shared" si="46"/>
        <v>0.34447051291700082</v>
      </c>
    </row>
    <row r="181" spans="1:32" ht="15" customHeight="1" x14ac:dyDescent="0.2">
      <c r="A181" s="6" t="s">
        <v>649</v>
      </c>
      <c r="B181" s="6" t="s">
        <v>650</v>
      </c>
      <c r="C181" s="6" t="s">
        <v>651</v>
      </c>
      <c r="D181" s="6" t="s">
        <v>12</v>
      </c>
      <c r="E181" s="15" t="s">
        <v>684</v>
      </c>
      <c r="F181" s="56" t="s">
        <v>0</v>
      </c>
      <c r="G181" s="15">
        <v>72</v>
      </c>
      <c r="H181" s="15">
        <v>71</v>
      </c>
      <c r="I181" s="16">
        <v>3461599</v>
      </c>
      <c r="J181" s="16">
        <v>0</v>
      </c>
      <c r="K181" s="16">
        <v>72005471</v>
      </c>
      <c r="L181" s="3">
        <v>18300000</v>
      </c>
      <c r="M181" s="3">
        <v>6900000</v>
      </c>
      <c r="N181" s="9">
        <f t="shared" si="41"/>
        <v>0.25414735499751123</v>
      </c>
      <c r="O181" s="3">
        <v>41543402</v>
      </c>
      <c r="P181" s="10">
        <f t="shared" si="47"/>
        <v>0.57694785442067309</v>
      </c>
      <c r="Q181" s="11">
        <f t="shared" si="42"/>
        <v>26926568</v>
      </c>
      <c r="R181" s="3"/>
      <c r="S181" s="70"/>
      <c r="T181" s="10">
        <f t="shared" si="48"/>
        <v>0</v>
      </c>
      <c r="U181" s="14">
        <v>3000000</v>
      </c>
      <c r="V181" s="66" t="s">
        <v>767</v>
      </c>
      <c r="W181" s="5">
        <f t="shared" si="43"/>
        <v>4.1663500819264135E-2</v>
      </c>
      <c r="X181" s="2">
        <v>23926568</v>
      </c>
      <c r="Y181" s="7" t="s">
        <v>766</v>
      </c>
      <c r="Z181" s="5">
        <f t="shared" si="44"/>
        <v>0.33228819515672636</v>
      </c>
      <c r="AA181" s="13">
        <v>7716834</v>
      </c>
      <c r="AB181" s="10">
        <f t="shared" si="45"/>
        <v>0.10717010656037511</v>
      </c>
      <c r="AC181" s="61">
        <v>0.87999994164572304</v>
      </c>
      <c r="AD181" s="61">
        <v>0</v>
      </c>
      <c r="AE181" s="3">
        <v>30462069</v>
      </c>
      <c r="AF181" s="10">
        <f t="shared" si="46"/>
        <v>0.42305214557932685</v>
      </c>
    </row>
    <row r="182" spans="1:32" ht="15" customHeight="1" x14ac:dyDescent="0.2">
      <c r="A182" s="6" t="s">
        <v>652</v>
      </c>
      <c r="B182" s="6" t="s">
        <v>653</v>
      </c>
      <c r="C182" s="6" t="s">
        <v>9</v>
      </c>
      <c r="D182" s="6" t="s">
        <v>9</v>
      </c>
      <c r="E182" s="15" t="s">
        <v>683</v>
      </c>
      <c r="F182" s="56" t="s">
        <v>0</v>
      </c>
      <c r="G182" s="15">
        <v>94</v>
      </c>
      <c r="H182" s="15">
        <v>93</v>
      </c>
      <c r="I182" s="16">
        <v>3656502</v>
      </c>
      <c r="J182" s="16">
        <v>0</v>
      </c>
      <c r="K182" s="16">
        <v>95092201</v>
      </c>
      <c r="L182" s="3">
        <v>26102000</v>
      </c>
      <c r="M182" s="3">
        <v>1803000</v>
      </c>
      <c r="N182" s="9">
        <f t="shared" si="41"/>
        <v>0.27449149063233902</v>
      </c>
      <c r="O182" s="3">
        <v>64184433</v>
      </c>
      <c r="P182" s="10">
        <f t="shared" si="47"/>
        <v>0.67497052676275737</v>
      </c>
      <c r="Q182" s="11">
        <f t="shared" si="42"/>
        <v>0</v>
      </c>
      <c r="R182" s="3">
        <v>0</v>
      </c>
      <c r="S182" s="70"/>
      <c r="T182" s="10">
        <f t="shared" si="48"/>
        <v>0</v>
      </c>
      <c r="U182" s="14">
        <v>0</v>
      </c>
      <c r="V182" s="66"/>
      <c r="W182" s="5">
        <f t="shared" si="43"/>
        <v>0</v>
      </c>
      <c r="X182" s="2">
        <v>0</v>
      </c>
      <c r="Z182" s="5">
        <f t="shared" si="44"/>
        <v>0</v>
      </c>
      <c r="AA182" s="13">
        <v>62381433</v>
      </c>
      <c r="AB182" s="10">
        <f t="shared" si="45"/>
        <v>0.65600998130225208</v>
      </c>
      <c r="AC182" s="61">
        <v>0.84528240399999999</v>
      </c>
      <c r="AD182" s="61">
        <v>0</v>
      </c>
      <c r="AE182" s="3">
        <v>30907768</v>
      </c>
      <c r="AF182" s="10">
        <f t="shared" si="46"/>
        <v>0.32502947323724268</v>
      </c>
    </row>
    <row r="183" spans="1:32" ht="15" customHeight="1" x14ac:dyDescent="0.2">
      <c r="A183" s="6" t="s">
        <v>654</v>
      </c>
      <c r="B183" s="6" t="s">
        <v>655</v>
      </c>
      <c r="C183" s="6" t="s">
        <v>51</v>
      </c>
      <c r="D183" s="6" t="s">
        <v>51</v>
      </c>
      <c r="E183" s="15" t="s">
        <v>684</v>
      </c>
      <c r="F183" s="56" t="s">
        <v>0</v>
      </c>
      <c r="G183" s="15">
        <v>120</v>
      </c>
      <c r="H183" s="15">
        <v>119</v>
      </c>
      <c r="I183" s="16">
        <v>1339816</v>
      </c>
      <c r="J183" s="16">
        <v>8861330</v>
      </c>
      <c r="K183" s="16">
        <v>37301275</v>
      </c>
      <c r="L183" s="3">
        <v>10788970</v>
      </c>
      <c r="M183" s="3">
        <v>0</v>
      </c>
      <c r="N183" s="9">
        <f t="shared" si="41"/>
        <v>0.28923863862562338</v>
      </c>
      <c r="O183" s="3">
        <v>18557935</v>
      </c>
      <c r="P183" s="10">
        <f t="shared" si="47"/>
        <v>0.49751476323530497</v>
      </c>
      <c r="Q183" s="11">
        <f t="shared" si="42"/>
        <v>5400000</v>
      </c>
      <c r="R183" s="3">
        <v>0</v>
      </c>
      <c r="S183" s="70"/>
      <c r="T183" s="10">
        <f t="shared" si="48"/>
        <v>0</v>
      </c>
      <c r="U183" s="14">
        <v>0</v>
      </c>
      <c r="V183" s="66"/>
      <c r="W183" s="5">
        <f t="shared" si="43"/>
        <v>0</v>
      </c>
      <c r="X183" s="2">
        <v>5400000</v>
      </c>
      <c r="Y183" s="7" t="s">
        <v>765</v>
      </c>
      <c r="Z183" s="5">
        <f t="shared" si="44"/>
        <v>0.14476716948683391</v>
      </c>
      <c r="AA183" s="13">
        <v>13157935</v>
      </c>
      <c r="AB183" s="10">
        <f t="shared" si="45"/>
        <v>0.35274759374847109</v>
      </c>
      <c r="AC183" s="61">
        <v>0.85</v>
      </c>
      <c r="AD183" s="61">
        <v>0.83</v>
      </c>
      <c r="AE183" s="3">
        <v>18743340</v>
      </c>
      <c r="AF183" s="10">
        <f t="shared" si="46"/>
        <v>0.50248523676469503</v>
      </c>
    </row>
    <row r="184" spans="1:32" ht="15" customHeight="1" x14ac:dyDescent="0.2">
      <c r="A184" s="6" t="s">
        <v>656</v>
      </c>
      <c r="B184" s="6" t="s">
        <v>657</v>
      </c>
      <c r="C184" s="6" t="s">
        <v>190</v>
      </c>
      <c r="D184" s="6" t="s">
        <v>55</v>
      </c>
      <c r="E184" s="15" t="s">
        <v>683</v>
      </c>
      <c r="F184" s="56" t="s">
        <v>0</v>
      </c>
      <c r="G184" s="15">
        <v>46</v>
      </c>
      <c r="H184" s="15">
        <v>45</v>
      </c>
      <c r="I184" s="16">
        <v>1739588</v>
      </c>
      <c r="J184" s="16">
        <v>12351719</v>
      </c>
      <c r="K184" s="16">
        <v>36575967</v>
      </c>
      <c r="L184" s="3">
        <v>10500000</v>
      </c>
      <c r="M184" s="3">
        <v>0</v>
      </c>
      <c r="N184" s="9">
        <f t="shared" si="41"/>
        <v>0.2870737498204764</v>
      </c>
      <c r="O184" s="3">
        <v>10152578</v>
      </c>
      <c r="P184" s="10">
        <f t="shared" si="47"/>
        <v>0.27757510826713072</v>
      </c>
      <c r="Q184" s="11">
        <f t="shared" si="42"/>
        <v>4300000</v>
      </c>
      <c r="R184" s="3">
        <v>4300000</v>
      </c>
      <c r="S184" s="70" t="s">
        <v>764</v>
      </c>
      <c r="T184" s="10">
        <f t="shared" si="48"/>
        <v>0.11756353564076652</v>
      </c>
      <c r="U184" s="14">
        <v>0</v>
      </c>
      <c r="V184" s="66"/>
      <c r="W184" s="5">
        <f t="shared" si="43"/>
        <v>0</v>
      </c>
      <c r="X184" s="2">
        <v>0</v>
      </c>
      <c r="Z184" s="5">
        <f t="shared" si="44"/>
        <v>0</v>
      </c>
      <c r="AA184" s="13">
        <v>5852578</v>
      </c>
      <c r="AB184" s="10">
        <f t="shared" si="45"/>
        <v>0.1600115726263642</v>
      </c>
      <c r="AC184" s="61">
        <v>0.87991193316808169</v>
      </c>
      <c r="AD184" s="61">
        <v>0.9</v>
      </c>
      <c r="AE184" s="3">
        <v>26423389</v>
      </c>
      <c r="AF184" s="10">
        <f t="shared" si="46"/>
        <v>0.72242489173286928</v>
      </c>
    </row>
    <row r="185" spans="1:32" ht="15" customHeight="1" x14ac:dyDescent="0.2">
      <c r="A185" s="6" t="s">
        <v>658</v>
      </c>
      <c r="B185" s="6" t="s">
        <v>659</v>
      </c>
      <c r="C185" s="6" t="s">
        <v>5</v>
      </c>
      <c r="D185" s="6" t="s">
        <v>5</v>
      </c>
      <c r="E185" s="15" t="s">
        <v>684</v>
      </c>
      <c r="F185" s="56" t="s">
        <v>0</v>
      </c>
      <c r="G185" s="15">
        <v>160</v>
      </c>
      <c r="H185" s="15">
        <v>158</v>
      </c>
      <c r="I185" s="16">
        <v>3450253</v>
      </c>
      <c r="J185" s="16">
        <v>11500000</v>
      </c>
      <c r="K185" s="16">
        <v>91723000</v>
      </c>
      <c r="L185" s="3">
        <v>34500000</v>
      </c>
      <c r="M185" s="3">
        <v>34500000</v>
      </c>
      <c r="N185" s="9">
        <f t="shared" si="41"/>
        <v>0.37613248585414782</v>
      </c>
      <c r="O185" s="3">
        <v>49633844</v>
      </c>
      <c r="P185" s="10">
        <f t="shared" si="47"/>
        <v>0.54112756887585445</v>
      </c>
      <c r="Q185" s="11">
        <f t="shared" si="42"/>
        <v>0</v>
      </c>
      <c r="R185" s="3">
        <v>0</v>
      </c>
      <c r="S185" s="70"/>
      <c r="T185" s="10">
        <f t="shared" si="48"/>
        <v>0</v>
      </c>
      <c r="U185" s="14">
        <v>0</v>
      </c>
      <c r="V185" s="66"/>
      <c r="W185" s="5">
        <f t="shared" si="43"/>
        <v>0</v>
      </c>
      <c r="X185" s="2">
        <v>0</v>
      </c>
      <c r="Z185" s="5">
        <f t="shared" si="44"/>
        <v>0</v>
      </c>
      <c r="AA185" s="13">
        <v>15133844</v>
      </c>
      <c r="AB185" s="10">
        <f t="shared" si="45"/>
        <v>0.16499508302170665</v>
      </c>
      <c r="AC185" s="61">
        <v>0.91991000000000001</v>
      </c>
      <c r="AD185" s="61">
        <v>0.9</v>
      </c>
      <c r="AE185" s="3">
        <v>42089156</v>
      </c>
      <c r="AF185" s="10">
        <f t="shared" si="46"/>
        <v>0.45887243112414555</v>
      </c>
    </row>
    <row r="186" spans="1:32" ht="15" customHeight="1" x14ac:dyDescent="0.2">
      <c r="A186" s="6" t="s">
        <v>660</v>
      </c>
      <c r="B186" s="6" t="s">
        <v>661</v>
      </c>
      <c r="C186" s="6" t="s">
        <v>322</v>
      </c>
      <c r="D186" s="6" t="s">
        <v>10</v>
      </c>
      <c r="E186" s="15" t="s">
        <v>684</v>
      </c>
      <c r="F186" s="56" t="s">
        <v>0</v>
      </c>
      <c r="G186" s="15">
        <v>36</v>
      </c>
      <c r="H186" s="15">
        <v>35</v>
      </c>
      <c r="I186" s="16">
        <v>1634449</v>
      </c>
      <c r="J186" s="16">
        <v>0</v>
      </c>
      <c r="K186" s="16">
        <v>35944866</v>
      </c>
      <c r="L186" s="3">
        <v>9350000</v>
      </c>
      <c r="M186" s="3">
        <v>0</v>
      </c>
      <c r="N186" s="9">
        <f t="shared" si="41"/>
        <v>0.26012059691639972</v>
      </c>
      <c r="O186" s="3">
        <v>22869254</v>
      </c>
      <c r="P186" s="10">
        <f t="shared" si="47"/>
        <v>0.63623144401206</v>
      </c>
      <c r="Q186" s="11">
        <f t="shared" si="42"/>
        <v>12861000</v>
      </c>
      <c r="R186" s="3">
        <v>0</v>
      </c>
      <c r="S186" s="70"/>
      <c r="T186" s="10">
        <f t="shared" si="48"/>
        <v>0</v>
      </c>
      <c r="U186" s="14">
        <v>10660000</v>
      </c>
      <c r="V186" s="66" t="s">
        <v>763</v>
      </c>
      <c r="W186" s="5">
        <f t="shared" si="43"/>
        <v>0.29656530086939259</v>
      </c>
      <c r="X186" s="2">
        <v>2201000</v>
      </c>
      <c r="Y186" s="7" t="s">
        <v>762</v>
      </c>
      <c r="Z186" s="5">
        <f t="shared" si="44"/>
        <v>6.1232666717967454E-2</v>
      </c>
      <c r="AA186" s="13">
        <v>10008254</v>
      </c>
      <c r="AB186" s="10">
        <f t="shared" si="45"/>
        <v>0.27843347642470001</v>
      </c>
      <c r="AC186" s="61">
        <v>0.80000119999999997</v>
      </c>
      <c r="AD186" s="61">
        <v>0</v>
      </c>
      <c r="AE186" s="3">
        <v>13075612</v>
      </c>
      <c r="AF186" s="10">
        <f t="shared" si="46"/>
        <v>0.36376855598794</v>
      </c>
    </row>
    <row r="187" spans="1:32" ht="15" customHeight="1" x14ac:dyDescent="0.2">
      <c r="A187" s="6" t="s">
        <v>662</v>
      </c>
      <c r="B187" s="6" t="s">
        <v>663</v>
      </c>
      <c r="C187" s="6" t="s">
        <v>5</v>
      </c>
      <c r="D187" s="6" t="s">
        <v>5</v>
      </c>
      <c r="E187" s="15" t="s">
        <v>683</v>
      </c>
      <c r="F187" s="56" t="s">
        <v>0</v>
      </c>
      <c r="G187" s="15">
        <v>150</v>
      </c>
      <c r="H187" s="15">
        <v>149</v>
      </c>
      <c r="I187" s="16">
        <v>4163330</v>
      </c>
      <c r="J187" s="16">
        <v>0</v>
      </c>
      <c r="K187" s="16">
        <v>87682643</v>
      </c>
      <c r="L187" s="3">
        <v>22752000</v>
      </c>
      <c r="M187" s="3">
        <v>0</v>
      </c>
      <c r="N187" s="9">
        <f t="shared" si="41"/>
        <v>0.25948122936942036</v>
      </c>
      <c r="O187" s="3">
        <v>48426342</v>
      </c>
      <c r="P187" s="10">
        <f t="shared" si="47"/>
        <v>0.55229108456504894</v>
      </c>
      <c r="Q187" s="11">
        <f t="shared" si="42"/>
        <v>31038342</v>
      </c>
      <c r="R187" s="3">
        <v>0</v>
      </c>
      <c r="S187" s="70"/>
      <c r="T187" s="10">
        <f t="shared" si="48"/>
        <v>0</v>
      </c>
      <c r="U187" s="14">
        <v>0</v>
      </c>
      <c r="V187" s="66"/>
      <c r="W187" s="5">
        <f t="shared" si="43"/>
        <v>0</v>
      </c>
      <c r="X187" s="2">
        <v>31038342</v>
      </c>
      <c r="Y187" s="7" t="s">
        <v>761</v>
      </c>
      <c r="Z187" s="5">
        <f t="shared" si="44"/>
        <v>0.35398501844886221</v>
      </c>
      <c r="AA187" s="13">
        <v>17388000</v>
      </c>
      <c r="AB187" s="10">
        <f t="shared" si="45"/>
        <v>0.19830606611618676</v>
      </c>
      <c r="AC187" s="61">
        <v>0.94290630336773684</v>
      </c>
      <c r="AD187" s="61">
        <v>0</v>
      </c>
      <c r="AE187" s="3">
        <v>39256301</v>
      </c>
      <c r="AF187" s="10">
        <f t="shared" si="46"/>
        <v>0.447708915434951</v>
      </c>
    </row>
    <row r="188" spans="1:32" ht="15" customHeight="1" x14ac:dyDescent="0.2">
      <c r="A188" s="6" t="s">
        <v>664</v>
      </c>
      <c r="B188" s="6" t="s">
        <v>665</v>
      </c>
      <c r="C188" s="6" t="s">
        <v>206</v>
      </c>
      <c r="D188" s="6" t="s">
        <v>11</v>
      </c>
      <c r="E188" s="15" t="s">
        <v>683</v>
      </c>
      <c r="F188" s="56" t="s">
        <v>0</v>
      </c>
      <c r="G188" s="15">
        <v>119</v>
      </c>
      <c r="H188" s="15">
        <v>118</v>
      </c>
      <c r="I188" s="16">
        <v>6173038</v>
      </c>
      <c r="J188" s="16">
        <v>0</v>
      </c>
      <c r="K188" s="16">
        <v>126627376</v>
      </c>
      <c r="L188" s="3">
        <v>35680881</v>
      </c>
      <c r="M188" s="3">
        <v>0</v>
      </c>
      <c r="N188" s="9">
        <f t="shared" si="41"/>
        <v>0.28177857053596372</v>
      </c>
      <c r="O188" s="3">
        <v>74517171</v>
      </c>
      <c r="P188" s="10">
        <f t="shared" si="47"/>
        <v>0.58847599432211251</v>
      </c>
      <c r="Q188" s="11">
        <f t="shared" si="42"/>
        <v>70767171</v>
      </c>
      <c r="R188" s="3">
        <v>0</v>
      </c>
      <c r="S188" s="70"/>
      <c r="T188" s="10">
        <f t="shared" si="48"/>
        <v>0</v>
      </c>
      <c r="U188" s="14">
        <v>42767171</v>
      </c>
      <c r="V188" s="66" t="s">
        <v>760</v>
      </c>
      <c r="W188" s="5">
        <f t="shared" si="43"/>
        <v>0.33774032401966536</v>
      </c>
      <c r="X188" s="2">
        <v>28000000</v>
      </c>
      <c r="Y188" s="7" t="s">
        <v>759</v>
      </c>
      <c r="Z188" s="5">
        <f t="shared" si="44"/>
        <v>0.22112122105412657</v>
      </c>
      <c r="AA188" s="13">
        <v>3750000</v>
      </c>
      <c r="AB188" s="10">
        <f t="shared" si="45"/>
        <v>2.9614449248320521E-2</v>
      </c>
      <c r="AC188" s="61">
        <v>0.84415817624968448</v>
      </c>
      <c r="AD188" s="61">
        <v>0</v>
      </c>
      <c r="AE188" s="3">
        <v>52110205</v>
      </c>
      <c r="AF188" s="10">
        <f t="shared" si="46"/>
        <v>0.41152400567788755</v>
      </c>
    </row>
    <row r="189" spans="1:32" ht="15" customHeight="1" x14ac:dyDescent="0.2">
      <c r="A189" s="6" t="s">
        <v>666</v>
      </c>
      <c r="B189" s="6" t="s">
        <v>667</v>
      </c>
      <c r="C189" s="6" t="s">
        <v>668</v>
      </c>
      <c r="D189" s="6" t="s">
        <v>5</v>
      </c>
      <c r="E189" s="15" t="s">
        <v>683</v>
      </c>
      <c r="F189" s="56" t="s">
        <v>0</v>
      </c>
      <c r="G189" s="15">
        <v>202</v>
      </c>
      <c r="H189" s="15">
        <v>200</v>
      </c>
      <c r="I189" s="16">
        <v>6605518</v>
      </c>
      <c r="J189" s="16">
        <v>0</v>
      </c>
      <c r="K189" s="16">
        <v>140072737</v>
      </c>
      <c r="L189" s="3">
        <v>37500176</v>
      </c>
      <c r="M189" s="3">
        <v>0</v>
      </c>
      <c r="N189" s="9">
        <f t="shared" si="41"/>
        <v>0.26771930643434205</v>
      </c>
      <c r="O189" s="3">
        <v>85907489</v>
      </c>
      <c r="P189" s="10">
        <f t="shared" si="47"/>
        <v>0.61330627815175764</v>
      </c>
      <c r="Q189" s="11">
        <f t="shared" si="42"/>
        <v>44870000</v>
      </c>
      <c r="R189" s="3">
        <v>0</v>
      </c>
      <c r="S189" s="70"/>
      <c r="T189" s="10">
        <f t="shared" si="48"/>
        <v>0</v>
      </c>
      <c r="U189" s="14">
        <v>0</v>
      </c>
      <c r="V189" s="66"/>
      <c r="W189" s="5">
        <f t="shared" si="43"/>
        <v>0</v>
      </c>
      <c r="X189" s="2">
        <v>44870000</v>
      </c>
      <c r="Y189" s="7" t="s">
        <v>758</v>
      </c>
      <c r="Z189" s="5">
        <f t="shared" si="44"/>
        <v>0.32033357069334628</v>
      </c>
      <c r="AA189" s="13">
        <v>41037489</v>
      </c>
      <c r="AB189" s="10">
        <f t="shared" si="45"/>
        <v>0.29297270745841142</v>
      </c>
      <c r="AC189" s="61">
        <v>0.82</v>
      </c>
      <c r="AD189" s="61">
        <v>0</v>
      </c>
      <c r="AE189" s="3">
        <v>54165248</v>
      </c>
      <c r="AF189" s="10">
        <f t="shared" si="46"/>
        <v>0.3866937218482423</v>
      </c>
    </row>
    <row r="190" spans="1:32" ht="15" customHeight="1" x14ac:dyDescent="0.2">
      <c r="A190" s="6" t="s">
        <v>669</v>
      </c>
      <c r="B190" s="6" t="s">
        <v>670</v>
      </c>
      <c r="C190" s="6" t="s">
        <v>642</v>
      </c>
      <c r="D190" s="6" t="s">
        <v>1</v>
      </c>
      <c r="E190" s="15" t="s">
        <v>683</v>
      </c>
      <c r="F190" s="56" t="s">
        <v>0</v>
      </c>
      <c r="G190" s="15">
        <v>96</v>
      </c>
      <c r="H190" s="15">
        <v>96</v>
      </c>
      <c r="I190" s="16">
        <v>2427651</v>
      </c>
      <c r="J190" s="16">
        <v>0</v>
      </c>
      <c r="K190" s="16">
        <v>49863002</v>
      </c>
      <c r="L190" s="3">
        <v>14000000</v>
      </c>
      <c r="M190" s="3">
        <v>14000000</v>
      </c>
      <c r="N190" s="9">
        <f t="shared" si="41"/>
        <v>0.28076929664202727</v>
      </c>
      <c r="O190" s="3">
        <v>30077646</v>
      </c>
      <c r="P190" s="10">
        <f t="shared" si="47"/>
        <v>0.60320567943342041</v>
      </c>
      <c r="Q190" s="11">
        <f t="shared" si="42"/>
        <v>0</v>
      </c>
      <c r="R190" s="3">
        <v>0</v>
      </c>
      <c r="S190" s="70"/>
      <c r="T190" s="10">
        <f t="shared" si="48"/>
        <v>0</v>
      </c>
      <c r="U190" s="14">
        <v>0</v>
      </c>
      <c r="V190" s="66"/>
      <c r="W190" s="5">
        <f t="shared" si="43"/>
        <v>0</v>
      </c>
      <c r="X190" s="2">
        <v>0</v>
      </c>
      <c r="Z190" s="5">
        <f t="shared" si="44"/>
        <v>0</v>
      </c>
      <c r="AA190" s="13">
        <v>16077646</v>
      </c>
      <c r="AB190" s="10">
        <f t="shared" si="45"/>
        <v>0.32243638279139308</v>
      </c>
      <c r="AC190" s="61">
        <v>0.81499999999999995</v>
      </c>
      <c r="AD190" s="61">
        <v>0</v>
      </c>
      <c r="AE190" s="3">
        <v>19785356</v>
      </c>
      <c r="AF190" s="10">
        <f t="shared" si="46"/>
        <v>0.39679432056657959</v>
      </c>
    </row>
    <row r="191" spans="1:32" ht="15" customHeight="1" x14ac:dyDescent="0.2">
      <c r="A191" s="6" t="s">
        <v>671</v>
      </c>
      <c r="B191" s="6" t="s">
        <v>672</v>
      </c>
      <c r="C191" s="6" t="s">
        <v>573</v>
      </c>
      <c r="D191" s="6" t="s">
        <v>574</v>
      </c>
      <c r="E191" s="15" t="s">
        <v>683</v>
      </c>
      <c r="F191" s="46" t="s">
        <v>39</v>
      </c>
      <c r="G191" s="15">
        <v>154</v>
      </c>
      <c r="H191" s="15">
        <v>148</v>
      </c>
      <c r="I191" s="16">
        <v>2860700</v>
      </c>
      <c r="J191" s="16">
        <v>0</v>
      </c>
      <c r="K191" s="16">
        <v>65673907</v>
      </c>
      <c r="L191" s="3">
        <v>17500000</v>
      </c>
      <c r="M191" s="3">
        <v>16700000</v>
      </c>
      <c r="N191" s="9">
        <f t="shared" si="41"/>
        <v>0.26646808145585127</v>
      </c>
      <c r="O191" s="3">
        <v>41644027</v>
      </c>
      <c r="P191" s="10">
        <f t="shared" si="47"/>
        <v>0.63410308450203823</v>
      </c>
      <c r="Q191" s="11">
        <f t="shared" si="42"/>
        <v>24944027</v>
      </c>
      <c r="R191" s="3">
        <v>0</v>
      </c>
      <c r="S191" s="70"/>
      <c r="T191" s="10">
        <f t="shared" si="48"/>
        <v>0</v>
      </c>
      <c r="U191" s="14">
        <v>0</v>
      </c>
      <c r="V191" s="66"/>
      <c r="W191" s="5">
        <f t="shared" si="43"/>
        <v>0</v>
      </c>
      <c r="X191" s="2">
        <v>24944027</v>
      </c>
      <c r="Y191" s="7" t="s">
        <v>757</v>
      </c>
      <c r="Z191" s="5">
        <f t="shared" si="44"/>
        <v>0.37981640105559733</v>
      </c>
      <c r="AA191" s="13">
        <v>0</v>
      </c>
      <c r="AB191" s="10">
        <f t="shared" si="45"/>
        <v>0</v>
      </c>
      <c r="AC191" s="61">
        <v>0.84</v>
      </c>
      <c r="AD191" s="61">
        <v>0</v>
      </c>
      <c r="AE191" s="3">
        <v>24029880</v>
      </c>
      <c r="AF191" s="10">
        <f t="shared" si="46"/>
        <v>0.36589691549796177</v>
      </c>
    </row>
    <row r="192" spans="1:32" ht="15" customHeight="1" x14ac:dyDescent="0.2">
      <c r="A192" s="6" t="s">
        <v>673</v>
      </c>
      <c r="B192" s="6" t="s">
        <v>674</v>
      </c>
      <c r="C192" s="6" t="s">
        <v>1</v>
      </c>
      <c r="D192" s="6" t="s">
        <v>1</v>
      </c>
      <c r="E192" s="15" t="s">
        <v>683</v>
      </c>
      <c r="F192" s="56" t="s">
        <v>0</v>
      </c>
      <c r="G192" s="15">
        <v>200</v>
      </c>
      <c r="H192" s="15">
        <v>198</v>
      </c>
      <c r="I192" s="16">
        <v>4155834</v>
      </c>
      <c r="J192" s="16">
        <v>0</v>
      </c>
      <c r="K192" s="16">
        <v>90897429</v>
      </c>
      <c r="L192" s="3">
        <v>31300000</v>
      </c>
      <c r="M192" s="3">
        <v>44919307</v>
      </c>
      <c r="N192" s="9">
        <f t="shared" si="41"/>
        <v>0.34434417281483287</v>
      </c>
      <c r="O192" s="3">
        <v>57650757</v>
      </c>
      <c r="P192" s="10">
        <f t="shared" si="47"/>
        <v>0.63423968790140373</v>
      </c>
      <c r="Q192" s="11">
        <f t="shared" si="42"/>
        <v>0</v>
      </c>
      <c r="R192" s="3">
        <v>0</v>
      </c>
      <c r="S192" s="70"/>
      <c r="T192" s="10">
        <f t="shared" si="48"/>
        <v>0</v>
      </c>
      <c r="U192" s="14">
        <v>0</v>
      </c>
      <c r="V192" s="66"/>
      <c r="W192" s="5">
        <f t="shared" si="43"/>
        <v>0</v>
      </c>
      <c r="X192" s="2">
        <v>0</v>
      </c>
      <c r="Z192" s="5">
        <f t="shared" si="44"/>
        <v>0</v>
      </c>
      <c r="AA192" s="13">
        <v>12731450</v>
      </c>
      <c r="AB192" s="10">
        <f t="shared" si="45"/>
        <v>0.14006391753940586</v>
      </c>
      <c r="AC192" s="61">
        <v>0.8</v>
      </c>
      <c r="AD192" s="61">
        <v>0</v>
      </c>
      <c r="AE192" s="3">
        <v>33246672</v>
      </c>
      <c r="AF192" s="10">
        <f t="shared" si="46"/>
        <v>0.36576031209859633</v>
      </c>
    </row>
    <row r="193" spans="1:32" ht="15" customHeight="1" x14ac:dyDescent="0.2">
      <c r="A193" s="6" t="s">
        <v>675</v>
      </c>
      <c r="B193" s="6" t="s">
        <v>676</v>
      </c>
      <c r="C193" s="6" t="s">
        <v>5</v>
      </c>
      <c r="D193" s="6" t="s">
        <v>5</v>
      </c>
      <c r="E193" s="15" t="s">
        <v>683</v>
      </c>
      <c r="F193" s="46" t="s">
        <v>39</v>
      </c>
      <c r="G193" s="15">
        <v>96</v>
      </c>
      <c r="H193" s="15">
        <v>92</v>
      </c>
      <c r="I193" s="16">
        <v>1598157</v>
      </c>
      <c r="J193" s="16">
        <v>0</v>
      </c>
      <c r="K193" s="16">
        <v>41738273</v>
      </c>
      <c r="L193" s="3">
        <v>10750000</v>
      </c>
      <c r="M193" s="3">
        <v>10750000</v>
      </c>
      <c r="N193" s="9">
        <f t="shared" si="41"/>
        <v>0.25755737425935182</v>
      </c>
      <c r="O193" s="3">
        <v>28153942</v>
      </c>
      <c r="P193" s="10">
        <f t="shared" si="47"/>
        <v>0.67453538386698464</v>
      </c>
      <c r="Q193" s="11">
        <f t="shared" si="42"/>
        <v>0</v>
      </c>
      <c r="R193" s="3">
        <v>0</v>
      </c>
      <c r="S193" s="70"/>
      <c r="T193" s="10">
        <f t="shared" si="48"/>
        <v>0</v>
      </c>
      <c r="U193" s="14">
        <v>0</v>
      </c>
      <c r="V193" s="66"/>
      <c r="W193" s="5">
        <f t="shared" si="43"/>
        <v>0</v>
      </c>
      <c r="X193" s="2">
        <v>0</v>
      </c>
      <c r="Z193" s="5">
        <f t="shared" si="44"/>
        <v>0</v>
      </c>
      <c r="AA193" s="13">
        <v>17403942</v>
      </c>
      <c r="AB193" s="10">
        <f t="shared" si="45"/>
        <v>0.41697800960763276</v>
      </c>
      <c r="AC193" s="61">
        <v>0.85</v>
      </c>
      <c r="AD193" s="61">
        <v>0</v>
      </c>
      <c r="AE193" s="3">
        <v>13584331</v>
      </c>
      <c r="AF193" s="10">
        <f t="shared" si="46"/>
        <v>0.32546461613301536</v>
      </c>
    </row>
    <row r="194" spans="1:32" ht="15" customHeight="1" x14ac:dyDescent="0.2">
      <c r="A194" s="6" t="s">
        <v>677</v>
      </c>
      <c r="B194" s="6" t="s">
        <v>678</v>
      </c>
      <c r="C194" s="6" t="s">
        <v>1</v>
      </c>
      <c r="D194" s="6" t="s">
        <v>1</v>
      </c>
      <c r="E194" s="15" t="s">
        <v>683</v>
      </c>
      <c r="F194" s="56" t="s">
        <v>0</v>
      </c>
      <c r="G194" s="15">
        <v>224</v>
      </c>
      <c r="H194" s="15">
        <v>222</v>
      </c>
      <c r="I194" s="16">
        <v>4581353</v>
      </c>
      <c r="J194" s="16">
        <v>0</v>
      </c>
      <c r="K194" s="16">
        <v>105765401</v>
      </c>
      <c r="L194" s="3">
        <v>30073052</v>
      </c>
      <c r="M194" s="3">
        <v>17487000</v>
      </c>
      <c r="N194" s="9">
        <f t="shared" si="41"/>
        <v>0.28433733258383809</v>
      </c>
      <c r="O194" s="3">
        <v>68907692</v>
      </c>
      <c r="P194" s="10">
        <f t="shared" si="47"/>
        <v>0.65151449669254313</v>
      </c>
      <c r="Q194" s="11">
        <f t="shared" ref="Q194:Q225" si="49">R194+U194+X194</f>
        <v>23879797</v>
      </c>
      <c r="R194" s="3">
        <v>0</v>
      </c>
      <c r="S194" s="70"/>
      <c r="T194" s="10">
        <f t="shared" si="48"/>
        <v>0</v>
      </c>
      <c r="U194" s="14">
        <v>0</v>
      </c>
      <c r="V194" s="66"/>
      <c r="W194" s="5">
        <f t="shared" si="43"/>
        <v>0</v>
      </c>
      <c r="X194" s="2">
        <v>23879797</v>
      </c>
      <c r="Y194" s="7" t="s">
        <v>756</v>
      </c>
      <c r="Z194" s="5">
        <f t="shared" si="44"/>
        <v>0.22578080141728013</v>
      </c>
      <c r="AA194" s="13">
        <v>27540895</v>
      </c>
      <c r="AB194" s="10">
        <f t="shared" ref="AB194:AB225" si="50">AA194/$K194</f>
        <v>0.26039607224672651</v>
      </c>
      <c r="AC194" s="61">
        <v>0.80451580570194003</v>
      </c>
      <c r="AD194" s="61">
        <v>0</v>
      </c>
      <c r="AE194" s="3">
        <v>36857709</v>
      </c>
      <c r="AF194" s="10">
        <f t="shared" ref="AF194:AF225" si="51">AE194/$K194</f>
        <v>0.34848550330745687</v>
      </c>
    </row>
    <row r="195" spans="1:32" ht="15" customHeight="1" x14ac:dyDescent="0.2">
      <c r="A195" s="6" t="s">
        <v>679</v>
      </c>
      <c r="B195" s="6" t="s">
        <v>680</v>
      </c>
      <c r="C195" s="6" t="s">
        <v>403</v>
      </c>
      <c r="D195" s="6" t="s">
        <v>2</v>
      </c>
      <c r="E195" s="15" t="s">
        <v>684</v>
      </c>
      <c r="F195" s="56" t="s">
        <v>0</v>
      </c>
      <c r="G195" s="15">
        <v>214</v>
      </c>
      <c r="H195" s="15">
        <v>212</v>
      </c>
      <c r="I195" s="16">
        <v>5666825</v>
      </c>
      <c r="J195" s="16">
        <v>30302398</v>
      </c>
      <c r="K195" s="16">
        <v>119520855</v>
      </c>
      <c r="L195" s="3">
        <v>33049109</v>
      </c>
      <c r="M195" s="3">
        <v>31049109</v>
      </c>
      <c r="N195" s="9">
        <f t="shared" si="41"/>
        <v>0.27651332480846125</v>
      </c>
      <c r="O195" s="3">
        <v>46650438</v>
      </c>
      <c r="P195" s="10">
        <f t="shared" si="47"/>
        <v>0.39031211749614741</v>
      </c>
      <c r="Q195" s="11">
        <f t="shared" si="49"/>
        <v>0</v>
      </c>
      <c r="R195" s="3">
        <v>0</v>
      </c>
      <c r="S195" s="70"/>
      <c r="T195" s="10">
        <f t="shared" si="48"/>
        <v>0</v>
      </c>
      <c r="U195" s="14">
        <v>0</v>
      </c>
      <c r="V195" s="66"/>
      <c r="W195" s="5">
        <f t="shared" si="43"/>
        <v>0</v>
      </c>
      <c r="X195" s="2">
        <v>0</v>
      </c>
      <c r="Z195" s="5">
        <f t="shared" si="44"/>
        <v>0</v>
      </c>
      <c r="AA195" s="13">
        <v>15601329</v>
      </c>
      <c r="AB195" s="10">
        <f t="shared" si="50"/>
        <v>0.13053227405376241</v>
      </c>
      <c r="AC195" s="61">
        <v>0.81</v>
      </c>
      <c r="AD195" s="61">
        <v>0.89</v>
      </c>
      <c r="AE195" s="3">
        <v>72870417</v>
      </c>
      <c r="AF195" s="10">
        <f t="shared" si="51"/>
        <v>0.60968788250385253</v>
      </c>
    </row>
    <row r="196" spans="1:32" ht="15" customHeight="1" x14ac:dyDescent="0.2">
      <c r="A196" s="6" t="s">
        <v>681</v>
      </c>
      <c r="B196" s="6" t="s">
        <v>682</v>
      </c>
      <c r="C196" s="6" t="s">
        <v>282</v>
      </c>
      <c r="D196" s="6" t="s">
        <v>5</v>
      </c>
      <c r="E196" s="15" t="s">
        <v>683</v>
      </c>
      <c r="F196" s="56" t="s">
        <v>0</v>
      </c>
      <c r="G196" s="15">
        <v>120</v>
      </c>
      <c r="H196" s="15">
        <v>118</v>
      </c>
      <c r="I196" s="16">
        <v>4087127</v>
      </c>
      <c r="J196" s="16">
        <v>0</v>
      </c>
      <c r="K196" s="16">
        <v>94686866</v>
      </c>
      <c r="L196" s="3">
        <v>26276000</v>
      </c>
      <c r="M196" s="3">
        <v>9148000</v>
      </c>
      <c r="N196" s="9">
        <f t="shared" si="41"/>
        <v>0.27750416831833891</v>
      </c>
      <c r="O196" s="3">
        <v>57699007</v>
      </c>
      <c r="P196" s="10">
        <f t="shared" si="47"/>
        <v>0.6093665303063257</v>
      </c>
      <c r="Q196" s="11">
        <f t="shared" si="49"/>
        <v>41744760</v>
      </c>
      <c r="R196" s="3">
        <v>0</v>
      </c>
      <c r="S196" s="70"/>
      <c r="T196" s="10">
        <f t="shared" si="48"/>
        <v>0</v>
      </c>
      <c r="U196" s="14">
        <v>33824760</v>
      </c>
      <c r="V196" s="66" t="s">
        <v>755</v>
      </c>
      <c r="W196" s="5">
        <f t="shared" si="43"/>
        <v>0.35722758001093835</v>
      </c>
      <c r="X196" s="2">
        <v>7920000</v>
      </c>
      <c r="Y196" s="7" t="s">
        <v>754</v>
      </c>
      <c r="Z196" s="5">
        <f t="shared" si="44"/>
        <v>8.364412441320003E-2</v>
      </c>
      <c r="AA196" s="13">
        <v>6806247</v>
      </c>
      <c r="AB196" s="10">
        <f t="shared" si="50"/>
        <v>7.1881637734213313E-2</v>
      </c>
      <c r="AC196" s="61">
        <v>0.90498433251523624</v>
      </c>
      <c r="AD196" s="61">
        <v>0</v>
      </c>
      <c r="AE196" s="3">
        <v>36987859</v>
      </c>
      <c r="AF196" s="10">
        <f t="shared" si="51"/>
        <v>0.3906334696936743</v>
      </c>
    </row>
    <row r="201" spans="1:32" x14ac:dyDescent="0.2">
      <c r="O201" s="58"/>
    </row>
    <row r="202" spans="1:32" x14ac:dyDescent="0.2">
      <c r="O202" s="58"/>
    </row>
    <row r="203" spans="1:32" x14ac:dyDescent="0.2">
      <c r="O203" s="58"/>
    </row>
    <row r="204" spans="1:32" x14ac:dyDescent="0.2">
      <c r="O204" s="58"/>
    </row>
    <row r="205" spans="1:32" x14ac:dyDescent="0.2">
      <c r="O205" s="58"/>
    </row>
    <row r="206" spans="1:32" x14ac:dyDescent="0.2">
      <c r="O206" s="58"/>
    </row>
    <row r="207" spans="1:32" x14ac:dyDescent="0.2">
      <c r="O207" s="14"/>
    </row>
    <row r="208" spans="1:32" x14ac:dyDescent="0.2">
      <c r="O208" s="14"/>
    </row>
    <row r="209" spans="15:15" ht="15.75" x14ac:dyDescent="0.25">
      <c r="O209" s="59"/>
    </row>
    <row r="210" spans="15:15" ht="15.75" x14ac:dyDescent="0.25">
      <c r="O210" s="59"/>
    </row>
    <row r="211" spans="15:15" ht="15.75" x14ac:dyDescent="0.25">
      <c r="O211" s="59"/>
    </row>
  </sheetData>
  <pageMargins left="0.7" right="0.7" top="0.75" bottom="0.75" header="0.3" footer="0.3"/>
  <pageSetup paperSize="5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c66bc13f-37fb-424e-b953-b4dd215cda73}" enabled="1" method="Standard" siteId="{3bee5c8a-6cb4-4c10-a77b-cd2eaeb7534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 9% Project Financing</vt:lpstr>
      <vt:lpstr>2025 4% Project Financing</vt:lpstr>
    </vt:vector>
  </TitlesOfParts>
  <Company>State Treasurer's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Harina, Connie</dc:creator>
  <cp:lastModifiedBy>Shim, Jonghyun</cp:lastModifiedBy>
  <cp:lastPrinted>2022-03-01T21:23:12Z</cp:lastPrinted>
  <dcterms:created xsi:type="dcterms:W3CDTF">2020-06-16T20:34:35Z</dcterms:created>
  <dcterms:modified xsi:type="dcterms:W3CDTF">2026-02-27T23:16:41Z</dcterms:modified>
</cp:coreProperties>
</file>